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/>
  <mc:AlternateContent xmlns:mc="http://schemas.openxmlformats.org/markup-compatibility/2006">
    <mc:Choice Requires="x15">
      <x15ac:absPath xmlns:x15ac="http://schemas.microsoft.com/office/spreadsheetml/2010/11/ac" url="C:\KD\Python Learning\Projects\Microbial Dynamics and Thermal Flux Data Analysis Meat Shell Preservation\"/>
    </mc:Choice>
  </mc:AlternateContent>
  <xr:revisionPtr revIDLastSave="0" documentId="13_ncr:1_{4304863E-1415-42B2-9C2A-FA45DF0BAA2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port" sheetId="1" r:id="rId1"/>
  </sheets>
  <definedNames>
    <definedName name="_0.2">Report!$V$18</definedName>
    <definedName name="_0.3">Report!$V$159</definedName>
    <definedName name="_16.9">Report!$V$160</definedName>
    <definedName name="_40.1">Report!$V$19</definedName>
    <definedName name="_C1_Max_time_interval">Report!#REF!</definedName>
    <definedName name="_C1_MaxTemp.">Report!$V$22</definedName>
    <definedName name="_C1_Min_time_interval">Report!$V$16</definedName>
    <definedName name="_C1_MinTemp.">Report!$V$23</definedName>
    <definedName name="_C1_Relative_diff">Report!#REF!</definedName>
    <definedName name="_C1_Temp._weighted_ave">Report!$V$21</definedName>
    <definedName name="_C2_Max_time_interval">Report!$U$1402</definedName>
    <definedName name="_C2_Max_time_interval__min">Report!$U$1405</definedName>
    <definedName name="_C2_MaxTemp.">Report!$U$1407</definedName>
    <definedName name="_C2_Min_time_interval">Report!$U$1401</definedName>
    <definedName name="_C2_Min_time_interval__min">Report!$U$1404</definedName>
    <definedName name="_C2_MinTemp.">Report!$U$1408</definedName>
    <definedName name="_C2_Relative_diff">Report!$U$1403</definedName>
    <definedName name="_C3_Max_time_interval">Report!$V$157</definedName>
    <definedName name="_C3_MaxTemp.">Report!$V$163</definedName>
    <definedName name="_C3_Min_time_interval">Report!$V$156</definedName>
    <definedName name="_C3_MinTemp.">Report!$V$164</definedName>
    <definedName name="_C3_Preferred_Temp._°C">Report!$V$165</definedName>
    <definedName name="_C3_Relative_diff">Report!$V$158</definedName>
    <definedName name="_C3_Temp._weighted_ave">Report!$V$162</definedName>
    <definedName name="_xlnm._FilterDatabase" localSheetId="0" hidden="1">Report!$A$1:$S$5050</definedName>
    <definedName name="AvgTemp">Report!$V$211</definedName>
    <definedName name="CF">Report!$V$225</definedName>
    <definedName name="InitCFU">Report!$V$230</definedName>
    <definedName name="M_a">Report!$V$221</definedName>
    <definedName name="M_b">Report!$V$222</definedName>
    <definedName name="M_c">Report!$V$223</definedName>
    <definedName name="Max_logcfu">Report!$V$226</definedName>
    <definedName name="MaxTemp">Report!$V$212</definedName>
    <definedName name="MinTemp">Report!$V$213</definedName>
    <definedName name="PrefTemp">Report!$V$214</definedName>
    <definedName name="Tmin">Report!$Z$12+Report!$V$224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392" i="1" l="1"/>
  <c r="G1392" i="1" s="1"/>
  <c r="H1392" i="1" s="1"/>
  <c r="I1392" i="1" s="1"/>
  <c r="F1393" i="1"/>
  <c r="G1393" i="1" s="1"/>
  <c r="H1393" i="1" s="1"/>
  <c r="I1393" i="1" s="1"/>
  <c r="F1394" i="1"/>
  <c r="G1394" i="1" s="1"/>
  <c r="H1394" i="1" s="1"/>
  <c r="I1394" i="1" s="1"/>
  <c r="F1395" i="1"/>
  <c r="G1395" i="1" s="1"/>
  <c r="H1395" i="1" s="1"/>
  <c r="I1395" i="1" s="1"/>
  <c r="F1396" i="1"/>
  <c r="G1396" i="1" s="1"/>
  <c r="H1396" i="1" s="1"/>
  <c r="I1396" i="1" s="1"/>
  <c r="F1397" i="1"/>
  <c r="G1397" i="1" s="1"/>
  <c r="H1397" i="1" s="1"/>
  <c r="I1397" i="1" s="1"/>
  <c r="F1398" i="1"/>
  <c r="G1398" i="1" s="1"/>
  <c r="H1398" i="1" s="1"/>
  <c r="I1398" i="1" s="1"/>
  <c r="F1399" i="1"/>
  <c r="G1399" i="1" s="1"/>
  <c r="H1399" i="1" s="1"/>
  <c r="I1399" i="1" s="1"/>
  <c r="F1400" i="1"/>
  <c r="G1400" i="1" s="1"/>
  <c r="H1400" i="1" s="1"/>
  <c r="I1400" i="1" s="1"/>
  <c r="F1401" i="1"/>
  <c r="G1401" i="1" s="1"/>
  <c r="H1401" i="1" s="1"/>
  <c r="I1401" i="1" s="1"/>
  <c r="F1402" i="1"/>
  <c r="G1402" i="1" s="1"/>
  <c r="H1402" i="1" s="1"/>
  <c r="I1402" i="1" s="1"/>
  <c r="F1403" i="1"/>
  <c r="G1403" i="1" s="1"/>
  <c r="H1403" i="1" s="1"/>
  <c r="I1403" i="1" s="1"/>
  <c r="F1404" i="1"/>
  <c r="G1404" i="1" s="1"/>
  <c r="H1404" i="1" s="1"/>
  <c r="I1404" i="1" s="1"/>
  <c r="F1405" i="1"/>
  <c r="G1405" i="1" s="1"/>
  <c r="H1405" i="1" s="1"/>
  <c r="I1405" i="1" s="1"/>
  <c r="F1406" i="1"/>
  <c r="G1406" i="1" s="1"/>
  <c r="H1406" i="1" s="1"/>
  <c r="I1406" i="1" s="1"/>
  <c r="F1407" i="1"/>
  <c r="G1407" i="1" s="1"/>
  <c r="H1407" i="1" s="1"/>
  <c r="I1407" i="1" s="1"/>
  <c r="F1408" i="1"/>
  <c r="G1408" i="1" s="1"/>
  <c r="H1408" i="1" s="1"/>
  <c r="I1408" i="1" s="1"/>
  <c r="F1409" i="1"/>
  <c r="G1409" i="1" s="1"/>
  <c r="H1409" i="1" s="1"/>
  <c r="I1409" i="1" s="1"/>
  <c r="F1410" i="1"/>
  <c r="G1410" i="1" s="1"/>
  <c r="H1410" i="1" s="1"/>
  <c r="I1410" i="1" s="1"/>
  <c r="F1411" i="1"/>
  <c r="G1411" i="1" s="1"/>
  <c r="H1411" i="1" s="1"/>
  <c r="I1411" i="1" s="1"/>
  <c r="F1412" i="1"/>
  <c r="G1412" i="1" s="1"/>
  <c r="H1412" i="1" s="1"/>
  <c r="I1412" i="1" s="1"/>
  <c r="F1413" i="1"/>
  <c r="G1413" i="1" s="1"/>
  <c r="H1413" i="1" s="1"/>
  <c r="I1413" i="1" s="1"/>
  <c r="F1414" i="1"/>
  <c r="G1414" i="1" s="1"/>
  <c r="H1414" i="1" s="1"/>
  <c r="I1414" i="1" s="1"/>
  <c r="F1415" i="1"/>
  <c r="G1415" i="1" s="1"/>
  <c r="H1415" i="1" s="1"/>
  <c r="I1415" i="1" s="1"/>
  <c r="F1416" i="1"/>
  <c r="G1416" i="1" s="1"/>
  <c r="H1416" i="1" s="1"/>
  <c r="I1416" i="1" s="1"/>
  <c r="F1417" i="1"/>
  <c r="G1417" i="1" s="1"/>
  <c r="H1417" i="1" s="1"/>
  <c r="I1417" i="1" s="1"/>
  <c r="F1418" i="1"/>
  <c r="G1418" i="1" s="1"/>
  <c r="H1418" i="1" s="1"/>
  <c r="I1418" i="1" s="1"/>
  <c r="F1419" i="1"/>
  <c r="G1419" i="1" s="1"/>
  <c r="H1419" i="1" s="1"/>
  <c r="I1419" i="1" s="1"/>
  <c r="F1420" i="1"/>
  <c r="G1420" i="1" s="1"/>
  <c r="H1420" i="1" s="1"/>
  <c r="I1420" i="1" s="1"/>
  <c r="F1421" i="1"/>
  <c r="G1421" i="1" s="1"/>
  <c r="H1421" i="1" s="1"/>
  <c r="I1421" i="1" s="1"/>
  <c r="F1422" i="1"/>
  <c r="G1422" i="1" s="1"/>
  <c r="H1422" i="1" s="1"/>
  <c r="I1422" i="1" s="1"/>
  <c r="F1423" i="1"/>
  <c r="G1423" i="1" s="1"/>
  <c r="H1423" i="1" s="1"/>
  <c r="I1423" i="1" s="1"/>
  <c r="F1424" i="1"/>
  <c r="G1424" i="1" s="1"/>
  <c r="H1424" i="1" s="1"/>
  <c r="I1424" i="1" s="1"/>
  <c r="F1425" i="1"/>
  <c r="G1425" i="1" s="1"/>
  <c r="H1425" i="1" s="1"/>
  <c r="I1425" i="1" s="1"/>
  <c r="F1426" i="1"/>
  <c r="G1426" i="1" s="1"/>
  <c r="H1426" i="1" s="1"/>
  <c r="I1426" i="1" s="1"/>
  <c r="F1427" i="1"/>
  <c r="G1427" i="1" s="1"/>
  <c r="H1427" i="1" s="1"/>
  <c r="I1427" i="1" s="1"/>
  <c r="F1428" i="1"/>
  <c r="G1428" i="1" s="1"/>
  <c r="H1428" i="1" s="1"/>
  <c r="I1428" i="1" s="1"/>
  <c r="F1429" i="1"/>
  <c r="G1429" i="1" s="1"/>
  <c r="H1429" i="1" s="1"/>
  <c r="I1429" i="1" s="1"/>
  <c r="F1430" i="1"/>
  <c r="G1430" i="1" s="1"/>
  <c r="H1430" i="1" s="1"/>
  <c r="I1430" i="1" s="1"/>
  <c r="F1431" i="1"/>
  <c r="G1431" i="1" s="1"/>
  <c r="H1431" i="1" s="1"/>
  <c r="I1431" i="1" s="1"/>
  <c r="F1432" i="1"/>
  <c r="G1432" i="1" s="1"/>
  <c r="H1432" i="1" s="1"/>
  <c r="I1432" i="1" s="1"/>
  <c r="F1433" i="1"/>
  <c r="G1433" i="1" s="1"/>
  <c r="H1433" i="1" s="1"/>
  <c r="I1433" i="1" s="1"/>
  <c r="F1434" i="1"/>
  <c r="G1434" i="1" s="1"/>
  <c r="H1434" i="1" s="1"/>
  <c r="I1434" i="1" s="1"/>
  <c r="F1435" i="1"/>
  <c r="G1435" i="1" s="1"/>
  <c r="H1435" i="1" s="1"/>
  <c r="I1435" i="1" s="1"/>
  <c r="F1436" i="1"/>
  <c r="G1436" i="1" s="1"/>
  <c r="H1436" i="1" s="1"/>
  <c r="I1436" i="1" s="1"/>
  <c r="F1437" i="1"/>
  <c r="G1437" i="1" s="1"/>
  <c r="H1437" i="1" s="1"/>
  <c r="I1437" i="1" s="1"/>
  <c r="F1438" i="1"/>
  <c r="G1438" i="1" s="1"/>
  <c r="H1438" i="1" s="1"/>
  <c r="I1438" i="1" s="1"/>
  <c r="F1439" i="1"/>
  <c r="G1439" i="1" s="1"/>
  <c r="H1439" i="1" s="1"/>
  <c r="I1439" i="1" s="1"/>
  <c r="F1440" i="1"/>
  <c r="G1440" i="1" s="1"/>
  <c r="H1440" i="1" s="1"/>
  <c r="I1440" i="1" s="1"/>
  <c r="F1441" i="1"/>
  <c r="G1441" i="1" s="1"/>
  <c r="H1441" i="1" s="1"/>
  <c r="I1441" i="1" s="1"/>
  <c r="F1442" i="1"/>
  <c r="G1442" i="1" s="1"/>
  <c r="H1442" i="1" s="1"/>
  <c r="I1442" i="1" s="1"/>
  <c r="F1443" i="1"/>
  <c r="G1443" i="1" s="1"/>
  <c r="H1443" i="1" s="1"/>
  <c r="I1443" i="1" s="1"/>
  <c r="F1444" i="1"/>
  <c r="G1444" i="1" s="1"/>
  <c r="H1444" i="1" s="1"/>
  <c r="I1444" i="1" s="1"/>
  <c r="F1445" i="1"/>
  <c r="G1445" i="1" s="1"/>
  <c r="H1445" i="1" s="1"/>
  <c r="I1445" i="1" s="1"/>
  <c r="F1446" i="1"/>
  <c r="G1446" i="1" s="1"/>
  <c r="H1446" i="1" s="1"/>
  <c r="I1446" i="1" s="1"/>
  <c r="F1447" i="1"/>
  <c r="G1447" i="1" s="1"/>
  <c r="H1447" i="1" s="1"/>
  <c r="I1447" i="1" s="1"/>
  <c r="F1448" i="1"/>
  <c r="G1448" i="1" s="1"/>
  <c r="H1448" i="1" s="1"/>
  <c r="I1448" i="1" s="1"/>
  <c r="F1449" i="1"/>
  <c r="G1449" i="1" s="1"/>
  <c r="H1449" i="1" s="1"/>
  <c r="I1449" i="1" s="1"/>
  <c r="F1450" i="1"/>
  <c r="G1450" i="1" s="1"/>
  <c r="H1450" i="1" s="1"/>
  <c r="I1450" i="1" s="1"/>
  <c r="F1451" i="1"/>
  <c r="G1451" i="1" s="1"/>
  <c r="H1451" i="1" s="1"/>
  <c r="I1451" i="1" s="1"/>
  <c r="F1452" i="1"/>
  <c r="G1452" i="1" s="1"/>
  <c r="H1452" i="1" s="1"/>
  <c r="I1452" i="1" s="1"/>
  <c r="F1453" i="1"/>
  <c r="G1453" i="1" s="1"/>
  <c r="H1453" i="1" s="1"/>
  <c r="I1453" i="1" s="1"/>
  <c r="F1454" i="1"/>
  <c r="G1454" i="1" s="1"/>
  <c r="H1454" i="1" s="1"/>
  <c r="I1454" i="1" s="1"/>
  <c r="F1455" i="1"/>
  <c r="G1455" i="1" s="1"/>
  <c r="H1455" i="1" s="1"/>
  <c r="I1455" i="1" s="1"/>
  <c r="F1456" i="1"/>
  <c r="G1456" i="1" s="1"/>
  <c r="H1456" i="1" s="1"/>
  <c r="I1456" i="1" s="1"/>
  <c r="F1457" i="1"/>
  <c r="G1457" i="1" s="1"/>
  <c r="H1457" i="1" s="1"/>
  <c r="I1457" i="1" s="1"/>
  <c r="F1458" i="1"/>
  <c r="G1458" i="1" s="1"/>
  <c r="H1458" i="1" s="1"/>
  <c r="I1458" i="1" s="1"/>
  <c r="F1459" i="1"/>
  <c r="G1459" i="1" s="1"/>
  <c r="H1459" i="1" s="1"/>
  <c r="I1459" i="1" s="1"/>
  <c r="F1460" i="1"/>
  <c r="G1460" i="1" s="1"/>
  <c r="H1460" i="1" s="1"/>
  <c r="I1460" i="1" s="1"/>
  <c r="F1461" i="1"/>
  <c r="G1461" i="1" s="1"/>
  <c r="H1461" i="1" s="1"/>
  <c r="I1461" i="1" s="1"/>
  <c r="F1462" i="1"/>
  <c r="G1462" i="1" s="1"/>
  <c r="H1462" i="1" s="1"/>
  <c r="I1462" i="1" s="1"/>
  <c r="F1463" i="1"/>
  <c r="G1463" i="1" s="1"/>
  <c r="H1463" i="1" s="1"/>
  <c r="I1463" i="1" s="1"/>
  <c r="F1464" i="1"/>
  <c r="G1464" i="1" s="1"/>
  <c r="H1464" i="1" s="1"/>
  <c r="I1464" i="1" s="1"/>
  <c r="F1465" i="1"/>
  <c r="G1465" i="1" s="1"/>
  <c r="H1465" i="1" s="1"/>
  <c r="I1465" i="1" s="1"/>
  <c r="F1466" i="1"/>
  <c r="G1466" i="1" s="1"/>
  <c r="H1466" i="1" s="1"/>
  <c r="I1466" i="1" s="1"/>
  <c r="F1467" i="1"/>
  <c r="G1467" i="1" s="1"/>
  <c r="H1467" i="1" s="1"/>
  <c r="I1467" i="1" s="1"/>
  <c r="F1468" i="1"/>
  <c r="G1468" i="1" s="1"/>
  <c r="H1468" i="1" s="1"/>
  <c r="I1468" i="1" s="1"/>
  <c r="F1469" i="1"/>
  <c r="G1469" i="1" s="1"/>
  <c r="H1469" i="1" s="1"/>
  <c r="I1469" i="1" s="1"/>
  <c r="F1470" i="1"/>
  <c r="G1470" i="1" s="1"/>
  <c r="H1470" i="1" s="1"/>
  <c r="I1470" i="1" s="1"/>
  <c r="F1471" i="1"/>
  <c r="G1471" i="1" s="1"/>
  <c r="H1471" i="1" s="1"/>
  <c r="I1471" i="1" s="1"/>
  <c r="F1472" i="1"/>
  <c r="G1472" i="1" s="1"/>
  <c r="H1472" i="1" s="1"/>
  <c r="I1472" i="1" s="1"/>
  <c r="F1473" i="1"/>
  <c r="G1473" i="1" s="1"/>
  <c r="H1473" i="1" s="1"/>
  <c r="I1473" i="1" s="1"/>
  <c r="F1474" i="1"/>
  <c r="G1474" i="1" s="1"/>
  <c r="H1474" i="1" s="1"/>
  <c r="I1474" i="1" s="1"/>
  <c r="F1475" i="1"/>
  <c r="G1475" i="1" s="1"/>
  <c r="H1475" i="1" s="1"/>
  <c r="I1475" i="1" s="1"/>
  <c r="F1476" i="1"/>
  <c r="G1476" i="1" s="1"/>
  <c r="H1476" i="1" s="1"/>
  <c r="I1476" i="1" s="1"/>
  <c r="F1477" i="1"/>
  <c r="G1477" i="1" s="1"/>
  <c r="H1477" i="1" s="1"/>
  <c r="I1477" i="1" s="1"/>
  <c r="F1478" i="1"/>
  <c r="G1478" i="1" s="1"/>
  <c r="H1478" i="1" s="1"/>
  <c r="I1478" i="1" s="1"/>
  <c r="F1479" i="1"/>
  <c r="G1479" i="1" s="1"/>
  <c r="H1479" i="1" s="1"/>
  <c r="I1479" i="1" s="1"/>
  <c r="F1480" i="1"/>
  <c r="G1480" i="1" s="1"/>
  <c r="H1480" i="1" s="1"/>
  <c r="I1480" i="1" s="1"/>
  <c r="F1481" i="1"/>
  <c r="G1481" i="1" s="1"/>
  <c r="H1481" i="1" s="1"/>
  <c r="I1481" i="1" s="1"/>
  <c r="F1482" i="1"/>
  <c r="G1482" i="1" s="1"/>
  <c r="H1482" i="1" s="1"/>
  <c r="I1482" i="1" s="1"/>
  <c r="F1483" i="1"/>
  <c r="G1483" i="1" s="1"/>
  <c r="H1483" i="1" s="1"/>
  <c r="I1483" i="1" s="1"/>
  <c r="F1484" i="1"/>
  <c r="G1484" i="1" s="1"/>
  <c r="H1484" i="1" s="1"/>
  <c r="I1484" i="1" s="1"/>
  <c r="F1485" i="1"/>
  <c r="G1485" i="1" s="1"/>
  <c r="H1485" i="1" s="1"/>
  <c r="I1485" i="1" s="1"/>
  <c r="F1486" i="1"/>
  <c r="G1486" i="1" s="1"/>
  <c r="H1486" i="1" s="1"/>
  <c r="I1486" i="1" s="1"/>
  <c r="F1487" i="1"/>
  <c r="G1487" i="1" s="1"/>
  <c r="H1487" i="1" s="1"/>
  <c r="I1487" i="1" s="1"/>
  <c r="F1488" i="1"/>
  <c r="G1488" i="1" s="1"/>
  <c r="H1488" i="1" s="1"/>
  <c r="I1488" i="1" s="1"/>
  <c r="F1489" i="1"/>
  <c r="G1489" i="1" s="1"/>
  <c r="H1489" i="1" s="1"/>
  <c r="I1489" i="1" s="1"/>
  <c r="F1490" i="1"/>
  <c r="G1490" i="1" s="1"/>
  <c r="H1490" i="1" s="1"/>
  <c r="I1490" i="1" s="1"/>
  <c r="F1491" i="1"/>
  <c r="G1491" i="1" s="1"/>
  <c r="H1491" i="1" s="1"/>
  <c r="I1491" i="1" s="1"/>
  <c r="F1492" i="1"/>
  <c r="G1492" i="1" s="1"/>
  <c r="H1492" i="1" s="1"/>
  <c r="I1492" i="1" s="1"/>
  <c r="F1493" i="1"/>
  <c r="G1493" i="1" s="1"/>
  <c r="H1493" i="1" s="1"/>
  <c r="I1493" i="1" s="1"/>
  <c r="F1494" i="1"/>
  <c r="G1494" i="1" s="1"/>
  <c r="H1494" i="1" s="1"/>
  <c r="I1494" i="1" s="1"/>
  <c r="F1495" i="1"/>
  <c r="G1495" i="1" s="1"/>
  <c r="H1495" i="1" s="1"/>
  <c r="I1495" i="1" s="1"/>
  <c r="F1496" i="1"/>
  <c r="G1496" i="1" s="1"/>
  <c r="H1496" i="1" s="1"/>
  <c r="I1496" i="1" s="1"/>
  <c r="F1497" i="1"/>
  <c r="G1497" i="1" s="1"/>
  <c r="H1497" i="1" s="1"/>
  <c r="I1497" i="1" s="1"/>
  <c r="F1498" i="1"/>
  <c r="G1498" i="1" s="1"/>
  <c r="H1498" i="1" s="1"/>
  <c r="I1498" i="1" s="1"/>
  <c r="F1499" i="1"/>
  <c r="G1499" i="1" s="1"/>
  <c r="H1499" i="1" s="1"/>
  <c r="I1499" i="1" s="1"/>
  <c r="F1500" i="1"/>
  <c r="G1500" i="1" s="1"/>
  <c r="H1500" i="1" s="1"/>
  <c r="I1500" i="1" s="1"/>
  <c r="F1501" i="1"/>
  <c r="G1501" i="1" s="1"/>
  <c r="H1501" i="1" s="1"/>
  <c r="I1501" i="1" s="1"/>
  <c r="F1502" i="1"/>
  <c r="G1502" i="1" s="1"/>
  <c r="H1502" i="1" s="1"/>
  <c r="I1502" i="1" s="1"/>
  <c r="F1503" i="1"/>
  <c r="G1503" i="1" s="1"/>
  <c r="H1503" i="1" s="1"/>
  <c r="I1503" i="1" s="1"/>
  <c r="F1504" i="1"/>
  <c r="G1504" i="1" s="1"/>
  <c r="H1504" i="1" s="1"/>
  <c r="I1504" i="1" s="1"/>
  <c r="F1505" i="1"/>
  <c r="G1505" i="1" s="1"/>
  <c r="H1505" i="1" s="1"/>
  <c r="I1505" i="1" s="1"/>
  <c r="F1506" i="1"/>
  <c r="G1506" i="1" s="1"/>
  <c r="H1506" i="1" s="1"/>
  <c r="I1506" i="1" s="1"/>
  <c r="F1507" i="1"/>
  <c r="G1507" i="1" s="1"/>
  <c r="H1507" i="1" s="1"/>
  <c r="I1507" i="1" s="1"/>
  <c r="F1508" i="1"/>
  <c r="G1508" i="1" s="1"/>
  <c r="H1508" i="1" s="1"/>
  <c r="I1508" i="1" s="1"/>
  <c r="F1509" i="1"/>
  <c r="G1509" i="1" s="1"/>
  <c r="H1509" i="1" s="1"/>
  <c r="I1509" i="1" s="1"/>
  <c r="F1510" i="1"/>
  <c r="G1510" i="1" s="1"/>
  <c r="H1510" i="1" s="1"/>
  <c r="I1510" i="1" s="1"/>
  <c r="F1511" i="1"/>
  <c r="G1511" i="1" s="1"/>
  <c r="H1511" i="1" s="1"/>
  <c r="I1511" i="1" s="1"/>
  <c r="F1512" i="1"/>
  <c r="G1512" i="1" s="1"/>
  <c r="H1512" i="1" s="1"/>
  <c r="I1512" i="1" s="1"/>
  <c r="F1513" i="1"/>
  <c r="G1513" i="1" s="1"/>
  <c r="H1513" i="1" s="1"/>
  <c r="I1513" i="1" s="1"/>
  <c r="F1514" i="1"/>
  <c r="G1514" i="1" s="1"/>
  <c r="H1514" i="1" s="1"/>
  <c r="I1514" i="1" s="1"/>
  <c r="F1515" i="1"/>
  <c r="G1515" i="1" s="1"/>
  <c r="H1515" i="1" s="1"/>
  <c r="I1515" i="1" s="1"/>
  <c r="F1516" i="1"/>
  <c r="G1516" i="1" s="1"/>
  <c r="H1516" i="1" s="1"/>
  <c r="I1516" i="1" s="1"/>
  <c r="F1517" i="1"/>
  <c r="G1517" i="1" s="1"/>
  <c r="H1517" i="1" s="1"/>
  <c r="I1517" i="1" s="1"/>
  <c r="F1518" i="1"/>
  <c r="G1518" i="1" s="1"/>
  <c r="H1518" i="1" s="1"/>
  <c r="I1518" i="1" s="1"/>
  <c r="F1519" i="1"/>
  <c r="G1519" i="1" s="1"/>
  <c r="H1519" i="1" s="1"/>
  <c r="I1519" i="1" s="1"/>
  <c r="F1520" i="1"/>
  <c r="G1520" i="1" s="1"/>
  <c r="H1520" i="1" s="1"/>
  <c r="I1520" i="1" s="1"/>
  <c r="F1521" i="1"/>
  <c r="G1521" i="1" s="1"/>
  <c r="H1521" i="1" s="1"/>
  <c r="I1521" i="1" s="1"/>
  <c r="F1522" i="1"/>
  <c r="G1522" i="1" s="1"/>
  <c r="H1522" i="1" s="1"/>
  <c r="I1522" i="1" s="1"/>
  <c r="F1523" i="1"/>
  <c r="G1523" i="1" s="1"/>
  <c r="H1523" i="1" s="1"/>
  <c r="I1523" i="1" s="1"/>
  <c r="F1524" i="1"/>
  <c r="G1524" i="1" s="1"/>
  <c r="H1524" i="1" s="1"/>
  <c r="I1524" i="1" s="1"/>
  <c r="F1525" i="1"/>
  <c r="G1525" i="1" s="1"/>
  <c r="H1525" i="1" s="1"/>
  <c r="I1525" i="1" s="1"/>
  <c r="F1526" i="1"/>
  <c r="G1526" i="1" s="1"/>
  <c r="H1526" i="1" s="1"/>
  <c r="I1526" i="1" s="1"/>
  <c r="F1527" i="1"/>
  <c r="G1527" i="1" s="1"/>
  <c r="H1527" i="1" s="1"/>
  <c r="I1527" i="1" s="1"/>
  <c r="F1528" i="1"/>
  <c r="G1528" i="1" s="1"/>
  <c r="H1528" i="1" s="1"/>
  <c r="I1528" i="1" s="1"/>
  <c r="F1529" i="1"/>
  <c r="G1529" i="1" s="1"/>
  <c r="H1529" i="1" s="1"/>
  <c r="I1529" i="1" s="1"/>
  <c r="F1530" i="1"/>
  <c r="G1530" i="1" s="1"/>
  <c r="H1530" i="1" s="1"/>
  <c r="I1530" i="1" s="1"/>
  <c r="F1531" i="1"/>
  <c r="G1531" i="1" s="1"/>
  <c r="H1531" i="1" s="1"/>
  <c r="I1531" i="1" s="1"/>
  <c r="F1532" i="1"/>
  <c r="G1532" i="1" s="1"/>
  <c r="H1532" i="1" s="1"/>
  <c r="I1532" i="1" s="1"/>
  <c r="F1533" i="1"/>
  <c r="G1533" i="1" s="1"/>
  <c r="H1533" i="1" s="1"/>
  <c r="I1533" i="1" s="1"/>
  <c r="F1534" i="1"/>
  <c r="G1534" i="1" s="1"/>
  <c r="H1534" i="1" s="1"/>
  <c r="I1534" i="1" s="1"/>
  <c r="F1535" i="1"/>
  <c r="G1535" i="1" s="1"/>
  <c r="H1535" i="1" s="1"/>
  <c r="I1535" i="1" s="1"/>
  <c r="F1536" i="1"/>
  <c r="G1536" i="1" s="1"/>
  <c r="H1536" i="1" s="1"/>
  <c r="I1536" i="1" s="1"/>
  <c r="F1537" i="1"/>
  <c r="G1537" i="1" s="1"/>
  <c r="H1537" i="1" s="1"/>
  <c r="I1537" i="1" s="1"/>
  <c r="F1538" i="1"/>
  <c r="G1538" i="1" s="1"/>
  <c r="H1538" i="1" s="1"/>
  <c r="I1538" i="1" s="1"/>
  <c r="F1539" i="1"/>
  <c r="G1539" i="1" s="1"/>
  <c r="H1539" i="1" s="1"/>
  <c r="I1539" i="1" s="1"/>
  <c r="F1540" i="1"/>
  <c r="G1540" i="1" s="1"/>
  <c r="H1540" i="1" s="1"/>
  <c r="I1540" i="1" s="1"/>
  <c r="F1541" i="1"/>
  <c r="G1541" i="1" s="1"/>
  <c r="H1541" i="1" s="1"/>
  <c r="I1541" i="1" s="1"/>
  <c r="F1542" i="1"/>
  <c r="G1542" i="1" s="1"/>
  <c r="H1542" i="1" s="1"/>
  <c r="I1542" i="1" s="1"/>
  <c r="F1543" i="1"/>
  <c r="G1543" i="1" s="1"/>
  <c r="H1543" i="1" s="1"/>
  <c r="I1543" i="1" s="1"/>
  <c r="F1544" i="1"/>
  <c r="G1544" i="1" s="1"/>
  <c r="H1544" i="1" s="1"/>
  <c r="I1544" i="1" s="1"/>
  <c r="F1545" i="1"/>
  <c r="G1545" i="1" s="1"/>
  <c r="H1545" i="1" s="1"/>
  <c r="I1545" i="1" s="1"/>
  <c r="F1546" i="1"/>
  <c r="G1546" i="1" s="1"/>
  <c r="H1546" i="1" s="1"/>
  <c r="I1546" i="1" s="1"/>
  <c r="F1547" i="1"/>
  <c r="G1547" i="1" s="1"/>
  <c r="H1547" i="1" s="1"/>
  <c r="I1547" i="1" s="1"/>
  <c r="F1548" i="1"/>
  <c r="G1548" i="1" s="1"/>
  <c r="H1548" i="1" s="1"/>
  <c r="I1548" i="1" s="1"/>
  <c r="F1549" i="1"/>
  <c r="G1549" i="1" s="1"/>
  <c r="H1549" i="1" s="1"/>
  <c r="I1549" i="1" s="1"/>
  <c r="F1550" i="1"/>
  <c r="G1550" i="1" s="1"/>
  <c r="H1550" i="1" s="1"/>
  <c r="I1550" i="1" s="1"/>
  <c r="F1551" i="1"/>
  <c r="G1551" i="1" s="1"/>
  <c r="H1551" i="1" s="1"/>
  <c r="I1551" i="1" s="1"/>
  <c r="F1552" i="1"/>
  <c r="G1552" i="1" s="1"/>
  <c r="H1552" i="1" s="1"/>
  <c r="I1552" i="1" s="1"/>
  <c r="F1553" i="1"/>
  <c r="G1553" i="1" s="1"/>
  <c r="H1553" i="1" s="1"/>
  <c r="I1553" i="1" s="1"/>
  <c r="F1554" i="1"/>
  <c r="G1554" i="1" s="1"/>
  <c r="H1554" i="1" s="1"/>
  <c r="I1554" i="1" s="1"/>
  <c r="F1555" i="1"/>
  <c r="G1555" i="1" s="1"/>
  <c r="H1555" i="1" s="1"/>
  <c r="I1555" i="1" s="1"/>
  <c r="F1556" i="1"/>
  <c r="G1556" i="1" s="1"/>
  <c r="H1556" i="1" s="1"/>
  <c r="I1556" i="1" s="1"/>
  <c r="F1557" i="1"/>
  <c r="G1557" i="1" s="1"/>
  <c r="H1557" i="1" s="1"/>
  <c r="I1557" i="1" s="1"/>
  <c r="F1558" i="1"/>
  <c r="G1558" i="1" s="1"/>
  <c r="H1558" i="1" s="1"/>
  <c r="I1558" i="1" s="1"/>
  <c r="F1559" i="1"/>
  <c r="G1559" i="1" s="1"/>
  <c r="H1559" i="1" s="1"/>
  <c r="I1559" i="1" s="1"/>
  <c r="F1560" i="1"/>
  <c r="G1560" i="1" s="1"/>
  <c r="H1560" i="1" s="1"/>
  <c r="I1560" i="1" s="1"/>
  <c r="F1561" i="1"/>
  <c r="G1561" i="1" s="1"/>
  <c r="H1561" i="1" s="1"/>
  <c r="I1561" i="1" s="1"/>
  <c r="F1562" i="1"/>
  <c r="G1562" i="1" s="1"/>
  <c r="H1562" i="1" s="1"/>
  <c r="I1562" i="1" s="1"/>
  <c r="F1563" i="1"/>
  <c r="G1563" i="1" s="1"/>
  <c r="H1563" i="1" s="1"/>
  <c r="I1563" i="1" s="1"/>
  <c r="F1564" i="1"/>
  <c r="G1564" i="1" s="1"/>
  <c r="H1564" i="1" s="1"/>
  <c r="I1564" i="1" s="1"/>
  <c r="F1565" i="1"/>
  <c r="G1565" i="1" s="1"/>
  <c r="H1565" i="1" s="1"/>
  <c r="I1565" i="1" s="1"/>
  <c r="F1566" i="1"/>
  <c r="G1566" i="1" s="1"/>
  <c r="H1566" i="1" s="1"/>
  <c r="I1566" i="1" s="1"/>
  <c r="F1567" i="1"/>
  <c r="G1567" i="1" s="1"/>
  <c r="H1567" i="1" s="1"/>
  <c r="I1567" i="1" s="1"/>
  <c r="F1568" i="1"/>
  <c r="G1568" i="1" s="1"/>
  <c r="H1568" i="1" s="1"/>
  <c r="I1568" i="1" s="1"/>
  <c r="F1569" i="1"/>
  <c r="G1569" i="1" s="1"/>
  <c r="H1569" i="1" s="1"/>
  <c r="I1569" i="1" s="1"/>
  <c r="F1570" i="1"/>
  <c r="G1570" i="1" s="1"/>
  <c r="H1570" i="1" s="1"/>
  <c r="I1570" i="1" s="1"/>
  <c r="F1571" i="1"/>
  <c r="G1571" i="1" s="1"/>
  <c r="H1571" i="1" s="1"/>
  <c r="I1571" i="1" s="1"/>
  <c r="F1572" i="1"/>
  <c r="G1572" i="1" s="1"/>
  <c r="H1572" i="1" s="1"/>
  <c r="I1572" i="1" s="1"/>
  <c r="F1573" i="1"/>
  <c r="G1573" i="1" s="1"/>
  <c r="H1573" i="1" s="1"/>
  <c r="I1573" i="1" s="1"/>
  <c r="F1574" i="1"/>
  <c r="G1574" i="1" s="1"/>
  <c r="H1574" i="1" s="1"/>
  <c r="I1574" i="1" s="1"/>
  <c r="F1575" i="1"/>
  <c r="G1575" i="1" s="1"/>
  <c r="H1575" i="1" s="1"/>
  <c r="I1575" i="1" s="1"/>
  <c r="F1576" i="1"/>
  <c r="G1576" i="1" s="1"/>
  <c r="H1576" i="1" s="1"/>
  <c r="I1576" i="1" s="1"/>
  <c r="F1577" i="1"/>
  <c r="G1577" i="1" s="1"/>
  <c r="H1577" i="1" s="1"/>
  <c r="I1577" i="1" s="1"/>
  <c r="F1578" i="1"/>
  <c r="G1578" i="1" s="1"/>
  <c r="H1578" i="1" s="1"/>
  <c r="I1578" i="1" s="1"/>
  <c r="F1579" i="1"/>
  <c r="G1579" i="1" s="1"/>
  <c r="H1579" i="1" s="1"/>
  <c r="I1579" i="1" s="1"/>
  <c r="F1580" i="1"/>
  <c r="G1580" i="1" s="1"/>
  <c r="H1580" i="1" s="1"/>
  <c r="I1580" i="1" s="1"/>
  <c r="F1581" i="1"/>
  <c r="G1581" i="1" s="1"/>
  <c r="H1581" i="1" s="1"/>
  <c r="I1581" i="1" s="1"/>
  <c r="F1582" i="1"/>
  <c r="G1582" i="1" s="1"/>
  <c r="H1582" i="1" s="1"/>
  <c r="I1582" i="1" s="1"/>
  <c r="F1583" i="1"/>
  <c r="G1583" i="1" s="1"/>
  <c r="H1583" i="1" s="1"/>
  <c r="I1583" i="1" s="1"/>
  <c r="F1584" i="1"/>
  <c r="G1584" i="1" s="1"/>
  <c r="H1584" i="1" s="1"/>
  <c r="I1584" i="1" s="1"/>
  <c r="F1585" i="1"/>
  <c r="G1585" i="1" s="1"/>
  <c r="H1585" i="1" s="1"/>
  <c r="I1585" i="1" s="1"/>
  <c r="F1586" i="1"/>
  <c r="G1586" i="1" s="1"/>
  <c r="H1586" i="1" s="1"/>
  <c r="I1586" i="1" s="1"/>
  <c r="F1587" i="1"/>
  <c r="G1587" i="1" s="1"/>
  <c r="H1587" i="1" s="1"/>
  <c r="I1587" i="1" s="1"/>
  <c r="F1588" i="1"/>
  <c r="G1588" i="1" s="1"/>
  <c r="H1588" i="1" s="1"/>
  <c r="I1588" i="1" s="1"/>
  <c r="F1589" i="1"/>
  <c r="G1589" i="1" s="1"/>
  <c r="H1589" i="1" s="1"/>
  <c r="I1589" i="1" s="1"/>
  <c r="F1590" i="1"/>
  <c r="G1590" i="1" s="1"/>
  <c r="H1590" i="1" s="1"/>
  <c r="I1590" i="1" s="1"/>
  <c r="F1591" i="1"/>
  <c r="G1591" i="1" s="1"/>
  <c r="H1591" i="1" s="1"/>
  <c r="I1591" i="1" s="1"/>
  <c r="F1592" i="1"/>
  <c r="G1592" i="1" s="1"/>
  <c r="H1592" i="1" s="1"/>
  <c r="I1592" i="1" s="1"/>
  <c r="F1593" i="1"/>
  <c r="G1593" i="1" s="1"/>
  <c r="H1593" i="1" s="1"/>
  <c r="I1593" i="1" s="1"/>
  <c r="F1594" i="1"/>
  <c r="G1594" i="1" s="1"/>
  <c r="H1594" i="1" s="1"/>
  <c r="I1594" i="1" s="1"/>
  <c r="F1595" i="1"/>
  <c r="G1595" i="1" s="1"/>
  <c r="H1595" i="1" s="1"/>
  <c r="I1595" i="1" s="1"/>
  <c r="F1596" i="1"/>
  <c r="G1596" i="1" s="1"/>
  <c r="H1596" i="1" s="1"/>
  <c r="I1596" i="1" s="1"/>
  <c r="F1597" i="1"/>
  <c r="G1597" i="1" s="1"/>
  <c r="H1597" i="1" s="1"/>
  <c r="I1597" i="1" s="1"/>
  <c r="F1598" i="1"/>
  <c r="G1598" i="1" s="1"/>
  <c r="H1598" i="1" s="1"/>
  <c r="I1598" i="1" s="1"/>
  <c r="F1599" i="1"/>
  <c r="G1599" i="1" s="1"/>
  <c r="H1599" i="1" s="1"/>
  <c r="I1599" i="1" s="1"/>
  <c r="F1600" i="1"/>
  <c r="G1600" i="1" s="1"/>
  <c r="H1600" i="1" s="1"/>
  <c r="I1600" i="1" s="1"/>
  <c r="F1601" i="1"/>
  <c r="G1601" i="1" s="1"/>
  <c r="H1601" i="1" s="1"/>
  <c r="I1601" i="1" s="1"/>
  <c r="F1602" i="1"/>
  <c r="G1602" i="1" s="1"/>
  <c r="H1602" i="1" s="1"/>
  <c r="I1602" i="1" s="1"/>
  <c r="F1603" i="1"/>
  <c r="G1603" i="1" s="1"/>
  <c r="H1603" i="1" s="1"/>
  <c r="I1603" i="1" s="1"/>
  <c r="F1604" i="1"/>
  <c r="G1604" i="1" s="1"/>
  <c r="H1604" i="1" s="1"/>
  <c r="I1604" i="1" s="1"/>
  <c r="F1605" i="1"/>
  <c r="G1605" i="1" s="1"/>
  <c r="H1605" i="1" s="1"/>
  <c r="I1605" i="1" s="1"/>
  <c r="F1606" i="1"/>
  <c r="G1606" i="1" s="1"/>
  <c r="H1606" i="1" s="1"/>
  <c r="I1606" i="1" s="1"/>
  <c r="F1607" i="1"/>
  <c r="G1607" i="1" s="1"/>
  <c r="H1607" i="1" s="1"/>
  <c r="I1607" i="1" s="1"/>
  <c r="F1608" i="1"/>
  <c r="G1608" i="1" s="1"/>
  <c r="H1608" i="1" s="1"/>
  <c r="I1608" i="1" s="1"/>
  <c r="F1609" i="1"/>
  <c r="G1609" i="1" s="1"/>
  <c r="H1609" i="1" s="1"/>
  <c r="I1609" i="1" s="1"/>
  <c r="F1610" i="1"/>
  <c r="G1610" i="1" s="1"/>
  <c r="H1610" i="1" s="1"/>
  <c r="I1610" i="1" s="1"/>
  <c r="F1611" i="1"/>
  <c r="G1611" i="1" s="1"/>
  <c r="H1611" i="1" s="1"/>
  <c r="I1611" i="1" s="1"/>
  <c r="F1612" i="1"/>
  <c r="G1612" i="1" s="1"/>
  <c r="H1612" i="1" s="1"/>
  <c r="I1612" i="1" s="1"/>
  <c r="F1613" i="1"/>
  <c r="G1613" i="1" s="1"/>
  <c r="H1613" i="1" s="1"/>
  <c r="I1613" i="1" s="1"/>
  <c r="F1614" i="1"/>
  <c r="G1614" i="1" s="1"/>
  <c r="H1614" i="1" s="1"/>
  <c r="I1614" i="1" s="1"/>
  <c r="F1615" i="1"/>
  <c r="G1615" i="1" s="1"/>
  <c r="H1615" i="1" s="1"/>
  <c r="I1615" i="1" s="1"/>
  <c r="F1616" i="1"/>
  <c r="G1616" i="1" s="1"/>
  <c r="H1616" i="1" s="1"/>
  <c r="I1616" i="1" s="1"/>
  <c r="F1617" i="1"/>
  <c r="G1617" i="1" s="1"/>
  <c r="H1617" i="1" s="1"/>
  <c r="I1617" i="1" s="1"/>
  <c r="F1618" i="1"/>
  <c r="G1618" i="1" s="1"/>
  <c r="H1618" i="1" s="1"/>
  <c r="I1618" i="1" s="1"/>
  <c r="F1619" i="1"/>
  <c r="G1619" i="1" s="1"/>
  <c r="H1619" i="1" s="1"/>
  <c r="I1619" i="1" s="1"/>
  <c r="F1620" i="1"/>
  <c r="G1620" i="1" s="1"/>
  <c r="H1620" i="1" s="1"/>
  <c r="I1620" i="1" s="1"/>
  <c r="F1621" i="1"/>
  <c r="G1621" i="1" s="1"/>
  <c r="H1621" i="1" s="1"/>
  <c r="I1621" i="1" s="1"/>
  <c r="F1622" i="1"/>
  <c r="G1622" i="1" s="1"/>
  <c r="H1622" i="1" s="1"/>
  <c r="I1622" i="1" s="1"/>
  <c r="F1623" i="1"/>
  <c r="G1623" i="1" s="1"/>
  <c r="H1623" i="1" s="1"/>
  <c r="I1623" i="1" s="1"/>
  <c r="F1624" i="1"/>
  <c r="G1624" i="1" s="1"/>
  <c r="H1624" i="1" s="1"/>
  <c r="I1624" i="1" s="1"/>
  <c r="F1625" i="1"/>
  <c r="G1625" i="1" s="1"/>
  <c r="H1625" i="1" s="1"/>
  <c r="I1625" i="1" s="1"/>
  <c r="F1626" i="1"/>
  <c r="G1626" i="1" s="1"/>
  <c r="H1626" i="1" s="1"/>
  <c r="I1626" i="1" s="1"/>
  <c r="F1627" i="1"/>
  <c r="G1627" i="1" s="1"/>
  <c r="H1627" i="1" s="1"/>
  <c r="I1627" i="1" s="1"/>
  <c r="F1628" i="1"/>
  <c r="G1628" i="1" s="1"/>
  <c r="H1628" i="1" s="1"/>
  <c r="I1628" i="1" s="1"/>
  <c r="F1629" i="1"/>
  <c r="G1629" i="1" s="1"/>
  <c r="H1629" i="1" s="1"/>
  <c r="I1629" i="1" s="1"/>
  <c r="F1630" i="1"/>
  <c r="G1630" i="1" s="1"/>
  <c r="H1630" i="1" s="1"/>
  <c r="I1630" i="1" s="1"/>
  <c r="F1631" i="1"/>
  <c r="G1631" i="1" s="1"/>
  <c r="H1631" i="1" s="1"/>
  <c r="I1631" i="1" s="1"/>
  <c r="F1632" i="1"/>
  <c r="G1632" i="1" s="1"/>
  <c r="H1632" i="1" s="1"/>
  <c r="I1632" i="1" s="1"/>
  <c r="F1633" i="1"/>
  <c r="G1633" i="1" s="1"/>
  <c r="H1633" i="1" s="1"/>
  <c r="I1633" i="1" s="1"/>
  <c r="F1634" i="1"/>
  <c r="G1634" i="1" s="1"/>
  <c r="H1634" i="1" s="1"/>
  <c r="I1634" i="1" s="1"/>
  <c r="F1635" i="1"/>
  <c r="G1635" i="1" s="1"/>
  <c r="H1635" i="1" s="1"/>
  <c r="I1635" i="1" s="1"/>
  <c r="F1636" i="1"/>
  <c r="G1636" i="1" s="1"/>
  <c r="H1636" i="1" s="1"/>
  <c r="I1636" i="1" s="1"/>
  <c r="F1637" i="1"/>
  <c r="G1637" i="1" s="1"/>
  <c r="H1637" i="1" s="1"/>
  <c r="I1637" i="1" s="1"/>
  <c r="F1638" i="1"/>
  <c r="G1638" i="1" s="1"/>
  <c r="H1638" i="1" s="1"/>
  <c r="I1638" i="1" s="1"/>
  <c r="F1639" i="1"/>
  <c r="G1639" i="1" s="1"/>
  <c r="H1639" i="1" s="1"/>
  <c r="I1639" i="1" s="1"/>
  <c r="F1640" i="1"/>
  <c r="G1640" i="1" s="1"/>
  <c r="H1640" i="1" s="1"/>
  <c r="I1640" i="1" s="1"/>
  <c r="F1641" i="1"/>
  <c r="G1641" i="1" s="1"/>
  <c r="H1641" i="1" s="1"/>
  <c r="I1641" i="1" s="1"/>
  <c r="F1642" i="1"/>
  <c r="G1642" i="1" s="1"/>
  <c r="H1642" i="1" s="1"/>
  <c r="I1642" i="1" s="1"/>
  <c r="F1643" i="1"/>
  <c r="G1643" i="1" s="1"/>
  <c r="H1643" i="1" s="1"/>
  <c r="I1643" i="1" s="1"/>
  <c r="F1644" i="1"/>
  <c r="G1644" i="1" s="1"/>
  <c r="H1644" i="1" s="1"/>
  <c r="I1644" i="1" s="1"/>
  <c r="F1645" i="1"/>
  <c r="G1645" i="1" s="1"/>
  <c r="H1645" i="1" s="1"/>
  <c r="I1645" i="1" s="1"/>
  <c r="F1646" i="1"/>
  <c r="G1646" i="1" s="1"/>
  <c r="H1646" i="1" s="1"/>
  <c r="I1646" i="1" s="1"/>
  <c r="F1647" i="1"/>
  <c r="G1647" i="1" s="1"/>
  <c r="H1647" i="1" s="1"/>
  <c r="I1647" i="1" s="1"/>
  <c r="F1648" i="1"/>
  <c r="G1648" i="1" s="1"/>
  <c r="H1648" i="1" s="1"/>
  <c r="I1648" i="1" s="1"/>
  <c r="F1649" i="1"/>
  <c r="G1649" i="1" s="1"/>
  <c r="H1649" i="1" s="1"/>
  <c r="I1649" i="1" s="1"/>
  <c r="F1650" i="1"/>
  <c r="G1650" i="1" s="1"/>
  <c r="H1650" i="1" s="1"/>
  <c r="I1650" i="1" s="1"/>
  <c r="F1651" i="1"/>
  <c r="G1651" i="1" s="1"/>
  <c r="H1651" i="1" s="1"/>
  <c r="I1651" i="1" s="1"/>
  <c r="F1652" i="1"/>
  <c r="G1652" i="1" s="1"/>
  <c r="H1652" i="1" s="1"/>
  <c r="I1652" i="1" s="1"/>
  <c r="F1653" i="1"/>
  <c r="G1653" i="1" s="1"/>
  <c r="H1653" i="1" s="1"/>
  <c r="I1653" i="1" s="1"/>
  <c r="F1654" i="1"/>
  <c r="G1654" i="1" s="1"/>
  <c r="H1654" i="1" s="1"/>
  <c r="I1654" i="1" s="1"/>
  <c r="F1655" i="1"/>
  <c r="G1655" i="1" s="1"/>
  <c r="H1655" i="1" s="1"/>
  <c r="I1655" i="1" s="1"/>
  <c r="F1656" i="1"/>
  <c r="G1656" i="1" s="1"/>
  <c r="H1656" i="1" s="1"/>
  <c r="I1656" i="1" s="1"/>
  <c r="F1657" i="1"/>
  <c r="G1657" i="1" s="1"/>
  <c r="H1657" i="1" s="1"/>
  <c r="I1657" i="1" s="1"/>
  <c r="F1658" i="1"/>
  <c r="G1658" i="1" s="1"/>
  <c r="H1658" i="1" s="1"/>
  <c r="I1658" i="1" s="1"/>
  <c r="F1659" i="1"/>
  <c r="G1659" i="1" s="1"/>
  <c r="H1659" i="1" s="1"/>
  <c r="I1659" i="1" s="1"/>
  <c r="F1660" i="1"/>
  <c r="G1660" i="1" s="1"/>
  <c r="H1660" i="1" s="1"/>
  <c r="I1660" i="1" s="1"/>
  <c r="F1661" i="1"/>
  <c r="G1661" i="1" s="1"/>
  <c r="H1661" i="1" s="1"/>
  <c r="I1661" i="1" s="1"/>
  <c r="F1662" i="1"/>
  <c r="G1662" i="1" s="1"/>
  <c r="H1662" i="1" s="1"/>
  <c r="I1662" i="1" s="1"/>
  <c r="F1663" i="1"/>
  <c r="G1663" i="1" s="1"/>
  <c r="H1663" i="1" s="1"/>
  <c r="I1663" i="1" s="1"/>
  <c r="F1664" i="1"/>
  <c r="G1664" i="1" s="1"/>
  <c r="H1664" i="1" s="1"/>
  <c r="I1664" i="1" s="1"/>
  <c r="F1665" i="1"/>
  <c r="G1665" i="1" s="1"/>
  <c r="H1665" i="1" s="1"/>
  <c r="I1665" i="1" s="1"/>
  <c r="F1666" i="1"/>
  <c r="G1666" i="1" s="1"/>
  <c r="H1666" i="1" s="1"/>
  <c r="I1666" i="1" s="1"/>
  <c r="F1667" i="1"/>
  <c r="G1667" i="1" s="1"/>
  <c r="H1667" i="1" s="1"/>
  <c r="I1667" i="1" s="1"/>
  <c r="F1668" i="1"/>
  <c r="G1668" i="1" s="1"/>
  <c r="H1668" i="1" s="1"/>
  <c r="I1668" i="1" s="1"/>
  <c r="F1669" i="1"/>
  <c r="G1669" i="1" s="1"/>
  <c r="H1669" i="1" s="1"/>
  <c r="I1669" i="1" s="1"/>
  <c r="F1670" i="1"/>
  <c r="G1670" i="1" s="1"/>
  <c r="H1670" i="1" s="1"/>
  <c r="I1670" i="1" s="1"/>
  <c r="F1671" i="1"/>
  <c r="G1671" i="1" s="1"/>
  <c r="H1671" i="1" s="1"/>
  <c r="I1671" i="1" s="1"/>
  <c r="F1672" i="1"/>
  <c r="G1672" i="1" s="1"/>
  <c r="H1672" i="1" s="1"/>
  <c r="I1672" i="1" s="1"/>
  <c r="F1673" i="1"/>
  <c r="G1673" i="1" s="1"/>
  <c r="H1673" i="1" s="1"/>
  <c r="I1673" i="1" s="1"/>
  <c r="F1674" i="1"/>
  <c r="G1674" i="1" s="1"/>
  <c r="H1674" i="1" s="1"/>
  <c r="I1674" i="1" s="1"/>
  <c r="F1675" i="1"/>
  <c r="G1675" i="1" s="1"/>
  <c r="H1675" i="1" s="1"/>
  <c r="I1675" i="1" s="1"/>
  <c r="F1676" i="1"/>
  <c r="G1676" i="1" s="1"/>
  <c r="H1676" i="1" s="1"/>
  <c r="I1676" i="1" s="1"/>
  <c r="F1677" i="1"/>
  <c r="G1677" i="1" s="1"/>
  <c r="H1677" i="1" s="1"/>
  <c r="I1677" i="1" s="1"/>
  <c r="F1678" i="1"/>
  <c r="G1678" i="1" s="1"/>
  <c r="H1678" i="1" s="1"/>
  <c r="I1678" i="1" s="1"/>
  <c r="F1679" i="1"/>
  <c r="G1679" i="1" s="1"/>
  <c r="H1679" i="1" s="1"/>
  <c r="I1679" i="1" s="1"/>
  <c r="F1680" i="1"/>
  <c r="G1680" i="1" s="1"/>
  <c r="H1680" i="1" s="1"/>
  <c r="I1680" i="1" s="1"/>
  <c r="F1681" i="1"/>
  <c r="G1681" i="1" s="1"/>
  <c r="H1681" i="1" s="1"/>
  <c r="I1681" i="1" s="1"/>
  <c r="F1682" i="1"/>
  <c r="G1682" i="1" s="1"/>
  <c r="H1682" i="1" s="1"/>
  <c r="I1682" i="1" s="1"/>
  <c r="F1683" i="1"/>
  <c r="G1683" i="1" s="1"/>
  <c r="H1683" i="1" s="1"/>
  <c r="I1683" i="1" s="1"/>
  <c r="F1684" i="1"/>
  <c r="G1684" i="1" s="1"/>
  <c r="H1684" i="1" s="1"/>
  <c r="I1684" i="1" s="1"/>
  <c r="F1685" i="1"/>
  <c r="G1685" i="1" s="1"/>
  <c r="H1685" i="1" s="1"/>
  <c r="I1685" i="1" s="1"/>
  <c r="F1686" i="1"/>
  <c r="G1686" i="1" s="1"/>
  <c r="H1686" i="1" s="1"/>
  <c r="I1686" i="1" s="1"/>
  <c r="F1687" i="1"/>
  <c r="G1687" i="1" s="1"/>
  <c r="H1687" i="1" s="1"/>
  <c r="I1687" i="1" s="1"/>
  <c r="F1688" i="1"/>
  <c r="G1688" i="1" s="1"/>
  <c r="H1688" i="1" s="1"/>
  <c r="I1688" i="1" s="1"/>
  <c r="F1689" i="1"/>
  <c r="G1689" i="1" s="1"/>
  <c r="H1689" i="1" s="1"/>
  <c r="I1689" i="1" s="1"/>
  <c r="F1690" i="1"/>
  <c r="G1690" i="1" s="1"/>
  <c r="H1690" i="1" s="1"/>
  <c r="I1690" i="1" s="1"/>
  <c r="F1691" i="1"/>
  <c r="G1691" i="1" s="1"/>
  <c r="H1691" i="1" s="1"/>
  <c r="I1691" i="1" s="1"/>
  <c r="F1692" i="1"/>
  <c r="G1692" i="1" s="1"/>
  <c r="H1692" i="1" s="1"/>
  <c r="I1692" i="1" s="1"/>
  <c r="F1693" i="1"/>
  <c r="G1693" i="1" s="1"/>
  <c r="H1693" i="1" s="1"/>
  <c r="I1693" i="1" s="1"/>
  <c r="F1694" i="1"/>
  <c r="G1694" i="1" s="1"/>
  <c r="H1694" i="1" s="1"/>
  <c r="I1694" i="1" s="1"/>
  <c r="F1695" i="1"/>
  <c r="G1695" i="1" s="1"/>
  <c r="H1695" i="1" s="1"/>
  <c r="I1695" i="1" s="1"/>
  <c r="F1696" i="1"/>
  <c r="G1696" i="1" s="1"/>
  <c r="H1696" i="1" s="1"/>
  <c r="I1696" i="1" s="1"/>
  <c r="F1697" i="1"/>
  <c r="G1697" i="1" s="1"/>
  <c r="H1697" i="1" s="1"/>
  <c r="I1697" i="1" s="1"/>
  <c r="F1698" i="1"/>
  <c r="G1698" i="1" s="1"/>
  <c r="H1698" i="1" s="1"/>
  <c r="I1698" i="1" s="1"/>
  <c r="F1699" i="1"/>
  <c r="G1699" i="1" s="1"/>
  <c r="H1699" i="1" s="1"/>
  <c r="I1699" i="1" s="1"/>
  <c r="F1700" i="1"/>
  <c r="G1700" i="1" s="1"/>
  <c r="H1700" i="1" s="1"/>
  <c r="I1700" i="1" s="1"/>
  <c r="F1701" i="1"/>
  <c r="G1701" i="1" s="1"/>
  <c r="H1701" i="1" s="1"/>
  <c r="I1701" i="1" s="1"/>
  <c r="F1702" i="1"/>
  <c r="G1702" i="1" s="1"/>
  <c r="H1702" i="1" s="1"/>
  <c r="I1702" i="1" s="1"/>
  <c r="F1703" i="1"/>
  <c r="G1703" i="1" s="1"/>
  <c r="H1703" i="1" s="1"/>
  <c r="I1703" i="1" s="1"/>
  <c r="F1704" i="1"/>
  <c r="G1704" i="1" s="1"/>
  <c r="H1704" i="1" s="1"/>
  <c r="I1704" i="1" s="1"/>
  <c r="F1705" i="1"/>
  <c r="G1705" i="1" s="1"/>
  <c r="H1705" i="1" s="1"/>
  <c r="I1705" i="1" s="1"/>
  <c r="F1706" i="1"/>
  <c r="G1706" i="1" s="1"/>
  <c r="H1706" i="1" s="1"/>
  <c r="I1706" i="1" s="1"/>
  <c r="F1707" i="1"/>
  <c r="G1707" i="1" s="1"/>
  <c r="H1707" i="1" s="1"/>
  <c r="I1707" i="1" s="1"/>
  <c r="F1708" i="1"/>
  <c r="G1708" i="1" s="1"/>
  <c r="H1708" i="1" s="1"/>
  <c r="I1708" i="1" s="1"/>
  <c r="F1709" i="1"/>
  <c r="G1709" i="1" s="1"/>
  <c r="H1709" i="1" s="1"/>
  <c r="I1709" i="1" s="1"/>
  <c r="F1710" i="1"/>
  <c r="G1710" i="1" s="1"/>
  <c r="H1710" i="1" s="1"/>
  <c r="I1710" i="1" s="1"/>
  <c r="F1711" i="1"/>
  <c r="G1711" i="1" s="1"/>
  <c r="H1711" i="1" s="1"/>
  <c r="I1711" i="1" s="1"/>
  <c r="F1712" i="1"/>
  <c r="G1712" i="1" s="1"/>
  <c r="H1712" i="1" s="1"/>
  <c r="I1712" i="1" s="1"/>
  <c r="F1713" i="1"/>
  <c r="G1713" i="1" s="1"/>
  <c r="H1713" i="1" s="1"/>
  <c r="I1713" i="1" s="1"/>
  <c r="F1714" i="1"/>
  <c r="G1714" i="1" s="1"/>
  <c r="H1714" i="1" s="1"/>
  <c r="I1714" i="1" s="1"/>
  <c r="F1715" i="1"/>
  <c r="G1715" i="1" s="1"/>
  <c r="H1715" i="1" s="1"/>
  <c r="I1715" i="1" s="1"/>
  <c r="F1716" i="1"/>
  <c r="G1716" i="1" s="1"/>
  <c r="H1716" i="1" s="1"/>
  <c r="I1716" i="1" s="1"/>
  <c r="F1717" i="1"/>
  <c r="G1717" i="1" s="1"/>
  <c r="H1717" i="1" s="1"/>
  <c r="I1717" i="1" s="1"/>
  <c r="F1718" i="1"/>
  <c r="G1718" i="1" s="1"/>
  <c r="H1718" i="1" s="1"/>
  <c r="I1718" i="1" s="1"/>
  <c r="F1719" i="1"/>
  <c r="G1719" i="1" s="1"/>
  <c r="H1719" i="1" s="1"/>
  <c r="I1719" i="1" s="1"/>
  <c r="F1720" i="1"/>
  <c r="G1720" i="1" s="1"/>
  <c r="H1720" i="1" s="1"/>
  <c r="I1720" i="1" s="1"/>
  <c r="F1721" i="1"/>
  <c r="G1721" i="1" s="1"/>
  <c r="H1721" i="1" s="1"/>
  <c r="I1721" i="1" s="1"/>
  <c r="F1722" i="1"/>
  <c r="G1722" i="1" s="1"/>
  <c r="H1722" i="1" s="1"/>
  <c r="I1722" i="1" s="1"/>
  <c r="F1723" i="1"/>
  <c r="G1723" i="1" s="1"/>
  <c r="H1723" i="1" s="1"/>
  <c r="I1723" i="1" s="1"/>
  <c r="F1724" i="1"/>
  <c r="G1724" i="1" s="1"/>
  <c r="H1724" i="1" s="1"/>
  <c r="I1724" i="1" s="1"/>
  <c r="F1725" i="1"/>
  <c r="G1725" i="1" s="1"/>
  <c r="H1725" i="1" s="1"/>
  <c r="I1725" i="1" s="1"/>
  <c r="F1726" i="1"/>
  <c r="G1726" i="1" s="1"/>
  <c r="H1726" i="1" s="1"/>
  <c r="I1726" i="1" s="1"/>
  <c r="F1727" i="1"/>
  <c r="G1727" i="1" s="1"/>
  <c r="H1727" i="1" s="1"/>
  <c r="I1727" i="1" s="1"/>
  <c r="F1728" i="1"/>
  <c r="G1728" i="1" s="1"/>
  <c r="H1728" i="1" s="1"/>
  <c r="I1728" i="1" s="1"/>
  <c r="F1729" i="1"/>
  <c r="G1729" i="1" s="1"/>
  <c r="H1729" i="1" s="1"/>
  <c r="I1729" i="1" s="1"/>
  <c r="F1730" i="1"/>
  <c r="G1730" i="1" s="1"/>
  <c r="H1730" i="1" s="1"/>
  <c r="I1730" i="1" s="1"/>
  <c r="F1731" i="1"/>
  <c r="G1731" i="1" s="1"/>
  <c r="H1731" i="1" s="1"/>
  <c r="I1731" i="1" s="1"/>
  <c r="F1732" i="1"/>
  <c r="G1732" i="1" s="1"/>
  <c r="H1732" i="1" s="1"/>
  <c r="I1732" i="1" s="1"/>
  <c r="F1733" i="1"/>
  <c r="G1733" i="1" s="1"/>
  <c r="H1733" i="1" s="1"/>
  <c r="I1733" i="1" s="1"/>
  <c r="F1734" i="1"/>
  <c r="G1734" i="1" s="1"/>
  <c r="H1734" i="1" s="1"/>
  <c r="I1734" i="1" s="1"/>
  <c r="F1735" i="1"/>
  <c r="G1735" i="1" s="1"/>
  <c r="H1735" i="1" s="1"/>
  <c r="I1735" i="1" s="1"/>
  <c r="F1736" i="1"/>
  <c r="G1736" i="1" s="1"/>
  <c r="H1736" i="1" s="1"/>
  <c r="I1736" i="1" s="1"/>
  <c r="F1737" i="1"/>
  <c r="G1737" i="1" s="1"/>
  <c r="H1737" i="1" s="1"/>
  <c r="I1737" i="1" s="1"/>
  <c r="F1738" i="1"/>
  <c r="G1738" i="1" s="1"/>
  <c r="H1738" i="1" s="1"/>
  <c r="I1738" i="1" s="1"/>
  <c r="F1739" i="1"/>
  <c r="G1739" i="1" s="1"/>
  <c r="H1739" i="1" s="1"/>
  <c r="I1739" i="1" s="1"/>
  <c r="F1740" i="1"/>
  <c r="G1740" i="1" s="1"/>
  <c r="H1740" i="1" s="1"/>
  <c r="I1740" i="1" s="1"/>
  <c r="F1741" i="1"/>
  <c r="G1741" i="1" s="1"/>
  <c r="H1741" i="1" s="1"/>
  <c r="I1741" i="1" s="1"/>
  <c r="F1742" i="1"/>
  <c r="G1742" i="1" s="1"/>
  <c r="H1742" i="1" s="1"/>
  <c r="I1742" i="1" s="1"/>
  <c r="F1743" i="1"/>
  <c r="G1743" i="1" s="1"/>
  <c r="H1743" i="1" s="1"/>
  <c r="I1743" i="1" s="1"/>
  <c r="F1744" i="1"/>
  <c r="G1744" i="1" s="1"/>
  <c r="H1744" i="1" s="1"/>
  <c r="I1744" i="1" s="1"/>
  <c r="F1745" i="1"/>
  <c r="G1745" i="1" s="1"/>
  <c r="H1745" i="1" s="1"/>
  <c r="I1745" i="1" s="1"/>
  <c r="F1746" i="1"/>
  <c r="G1746" i="1" s="1"/>
  <c r="H1746" i="1" s="1"/>
  <c r="I1746" i="1" s="1"/>
  <c r="F1747" i="1"/>
  <c r="G1747" i="1" s="1"/>
  <c r="H1747" i="1" s="1"/>
  <c r="I1747" i="1" s="1"/>
  <c r="F1748" i="1"/>
  <c r="G1748" i="1" s="1"/>
  <c r="H1748" i="1" s="1"/>
  <c r="I1748" i="1" s="1"/>
  <c r="F1749" i="1"/>
  <c r="G1749" i="1" s="1"/>
  <c r="H1749" i="1" s="1"/>
  <c r="I1749" i="1" s="1"/>
  <c r="F1750" i="1"/>
  <c r="G1750" i="1" s="1"/>
  <c r="H1750" i="1" s="1"/>
  <c r="I1750" i="1" s="1"/>
  <c r="F1751" i="1"/>
  <c r="G1751" i="1" s="1"/>
  <c r="H1751" i="1" s="1"/>
  <c r="I1751" i="1" s="1"/>
  <c r="F1752" i="1"/>
  <c r="G1752" i="1" s="1"/>
  <c r="H1752" i="1" s="1"/>
  <c r="I1752" i="1" s="1"/>
  <c r="F1753" i="1"/>
  <c r="G1753" i="1" s="1"/>
  <c r="H1753" i="1" s="1"/>
  <c r="I1753" i="1" s="1"/>
  <c r="F1754" i="1"/>
  <c r="G1754" i="1" s="1"/>
  <c r="H1754" i="1" s="1"/>
  <c r="I1754" i="1" s="1"/>
  <c r="F1755" i="1"/>
  <c r="G1755" i="1" s="1"/>
  <c r="H1755" i="1" s="1"/>
  <c r="I1755" i="1" s="1"/>
  <c r="F1756" i="1"/>
  <c r="G1756" i="1" s="1"/>
  <c r="H1756" i="1" s="1"/>
  <c r="I1756" i="1" s="1"/>
  <c r="F1757" i="1"/>
  <c r="G1757" i="1" s="1"/>
  <c r="H1757" i="1" s="1"/>
  <c r="I1757" i="1" s="1"/>
  <c r="F1758" i="1"/>
  <c r="G1758" i="1" s="1"/>
  <c r="H1758" i="1" s="1"/>
  <c r="I1758" i="1" s="1"/>
  <c r="F1759" i="1"/>
  <c r="G1759" i="1" s="1"/>
  <c r="H1759" i="1" s="1"/>
  <c r="I1759" i="1" s="1"/>
  <c r="F1760" i="1"/>
  <c r="G1760" i="1" s="1"/>
  <c r="H1760" i="1" s="1"/>
  <c r="I1760" i="1" s="1"/>
  <c r="F1761" i="1"/>
  <c r="G1761" i="1" s="1"/>
  <c r="H1761" i="1" s="1"/>
  <c r="I1761" i="1" s="1"/>
  <c r="F1762" i="1"/>
  <c r="G1762" i="1" s="1"/>
  <c r="H1762" i="1" s="1"/>
  <c r="I1762" i="1" s="1"/>
  <c r="F1763" i="1"/>
  <c r="G1763" i="1" s="1"/>
  <c r="H1763" i="1" s="1"/>
  <c r="I1763" i="1" s="1"/>
  <c r="F1764" i="1"/>
  <c r="G1764" i="1" s="1"/>
  <c r="H1764" i="1" s="1"/>
  <c r="I1764" i="1" s="1"/>
  <c r="F1765" i="1"/>
  <c r="G1765" i="1" s="1"/>
  <c r="H1765" i="1" s="1"/>
  <c r="I1765" i="1" s="1"/>
  <c r="F1766" i="1"/>
  <c r="G1766" i="1" s="1"/>
  <c r="H1766" i="1" s="1"/>
  <c r="I1766" i="1" s="1"/>
  <c r="F1767" i="1"/>
  <c r="G1767" i="1" s="1"/>
  <c r="H1767" i="1" s="1"/>
  <c r="I1767" i="1" s="1"/>
  <c r="F1768" i="1"/>
  <c r="G1768" i="1" s="1"/>
  <c r="H1768" i="1" s="1"/>
  <c r="I1768" i="1" s="1"/>
  <c r="F1769" i="1"/>
  <c r="G1769" i="1" s="1"/>
  <c r="H1769" i="1" s="1"/>
  <c r="I1769" i="1" s="1"/>
  <c r="F1770" i="1"/>
  <c r="G1770" i="1" s="1"/>
  <c r="H1770" i="1" s="1"/>
  <c r="I1770" i="1" s="1"/>
  <c r="F1771" i="1"/>
  <c r="G1771" i="1" s="1"/>
  <c r="H1771" i="1" s="1"/>
  <c r="I1771" i="1" s="1"/>
  <c r="F1772" i="1"/>
  <c r="G1772" i="1" s="1"/>
  <c r="H1772" i="1" s="1"/>
  <c r="I1772" i="1" s="1"/>
  <c r="F1773" i="1"/>
  <c r="G1773" i="1" s="1"/>
  <c r="H1773" i="1" s="1"/>
  <c r="I1773" i="1" s="1"/>
  <c r="F1774" i="1"/>
  <c r="G1774" i="1" s="1"/>
  <c r="H1774" i="1" s="1"/>
  <c r="I1774" i="1" s="1"/>
  <c r="F1775" i="1"/>
  <c r="G1775" i="1" s="1"/>
  <c r="H1775" i="1" s="1"/>
  <c r="I1775" i="1" s="1"/>
  <c r="F1776" i="1"/>
  <c r="G1776" i="1" s="1"/>
  <c r="H1776" i="1" s="1"/>
  <c r="I1776" i="1" s="1"/>
  <c r="F1777" i="1"/>
  <c r="G1777" i="1" s="1"/>
  <c r="H1777" i="1" s="1"/>
  <c r="I1777" i="1" s="1"/>
  <c r="F1778" i="1"/>
  <c r="G1778" i="1" s="1"/>
  <c r="H1778" i="1" s="1"/>
  <c r="I1778" i="1" s="1"/>
  <c r="F1779" i="1"/>
  <c r="G1779" i="1" s="1"/>
  <c r="H1779" i="1" s="1"/>
  <c r="I1779" i="1" s="1"/>
  <c r="F1780" i="1"/>
  <c r="G1780" i="1" s="1"/>
  <c r="H1780" i="1" s="1"/>
  <c r="I1780" i="1" s="1"/>
  <c r="F1781" i="1"/>
  <c r="G1781" i="1" s="1"/>
  <c r="H1781" i="1" s="1"/>
  <c r="I1781" i="1" s="1"/>
  <c r="F1782" i="1"/>
  <c r="G1782" i="1" s="1"/>
  <c r="H1782" i="1" s="1"/>
  <c r="I1782" i="1" s="1"/>
  <c r="F1783" i="1"/>
  <c r="G1783" i="1" s="1"/>
  <c r="H1783" i="1" s="1"/>
  <c r="I1783" i="1" s="1"/>
  <c r="F1784" i="1"/>
  <c r="G1784" i="1" s="1"/>
  <c r="H1784" i="1" s="1"/>
  <c r="I1784" i="1" s="1"/>
  <c r="F1785" i="1"/>
  <c r="G1785" i="1" s="1"/>
  <c r="H1785" i="1" s="1"/>
  <c r="I1785" i="1" s="1"/>
  <c r="F1786" i="1"/>
  <c r="G1786" i="1" s="1"/>
  <c r="H1786" i="1" s="1"/>
  <c r="I1786" i="1" s="1"/>
  <c r="F1787" i="1"/>
  <c r="G1787" i="1" s="1"/>
  <c r="H1787" i="1" s="1"/>
  <c r="I1787" i="1" s="1"/>
  <c r="F1788" i="1"/>
  <c r="G1788" i="1" s="1"/>
  <c r="H1788" i="1" s="1"/>
  <c r="I1788" i="1" s="1"/>
  <c r="F1789" i="1"/>
  <c r="G1789" i="1" s="1"/>
  <c r="H1789" i="1" s="1"/>
  <c r="I1789" i="1" s="1"/>
  <c r="F1790" i="1"/>
  <c r="G1790" i="1" s="1"/>
  <c r="H1790" i="1" s="1"/>
  <c r="I1790" i="1" s="1"/>
  <c r="F1791" i="1"/>
  <c r="G1791" i="1" s="1"/>
  <c r="H1791" i="1" s="1"/>
  <c r="I1791" i="1" s="1"/>
  <c r="F1792" i="1"/>
  <c r="G1792" i="1" s="1"/>
  <c r="H1792" i="1" s="1"/>
  <c r="I1792" i="1" s="1"/>
  <c r="F1793" i="1"/>
  <c r="G1793" i="1" s="1"/>
  <c r="H1793" i="1" s="1"/>
  <c r="I1793" i="1" s="1"/>
  <c r="F1794" i="1"/>
  <c r="G1794" i="1" s="1"/>
  <c r="H1794" i="1" s="1"/>
  <c r="I1794" i="1" s="1"/>
  <c r="F1795" i="1"/>
  <c r="G1795" i="1" s="1"/>
  <c r="H1795" i="1" s="1"/>
  <c r="I1795" i="1" s="1"/>
  <c r="F1796" i="1"/>
  <c r="G1796" i="1" s="1"/>
  <c r="H1796" i="1" s="1"/>
  <c r="I1796" i="1" s="1"/>
  <c r="F1797" i="1"/>
  <c r="G1797" i="1" s="1"/>
  <c r="H1797" i="1" s="1"/>
  <c r="I1797" i="1" s="1"/>
  <c r="F1798" i="1"/>
  <c r="G1798" i="1" s="1"/>
  <c r="H1798" i="1" s="1"/>
  <c r="I1798" i="1" s="1"/>
  <c r="F1799" i="1"/>
  <c r="G1799" i="1" s="1"/>
  <c r="H1799" i="1" s="1"/>
  <c r="I1799" i="1" s="1"/>
  <c r="F1800" i="1"/>
  <c r="G1800" i="1" s="1"/>
  <c r="H1800" i="1" s="1"/>
  <c r="I1800" i="1" s="1"/>
  <c r="F1801" i="1"/>
  <c r="G1801" i="1" s="1"/>
  <c r="H1801" i="1" s="1"/>
  <c r="I1801" i="1" s="1"/>
  <c r="F1802" i="1"/>
  <c r="G1802" i="1" s="1"/>
  <c r="H1802" i="1" s="1"/>
  <c r="I1802" i="1" s="1"/>
  <c r="F1803" i="1"/>
  <c r="G1803" i="1" s="1"/>
  <c r="H1803" i="1" s="1"/>
  <c r="I1803" i="1" s="1"/>
  <c r="F1804" i="1"/>
  <c r="G1804" i="1" s="1"/>
  <c r="H1804" i="1" s="1"/>
  <c r="I1804" i="1" s="1"/>
  <c r="F1805" i="1"/>
  <c r="G1805" i="1" s="1"/>
  <c r="H1805" i="1" s="1"/>
  <c r="I1805" i="1" s="1"/>
  <c r="F1806" i="1"/>
  <c r="G1806" i="1" s="1"/>
  <c r="H1806" i="1" s="1"/>
  <c r="I1806" i="1" s="1"/>
  <c r="F1807" i="1"/>
  <c r="G1807" i="1" s="1"/>
  <c r="H1807" i="1" s="1"/>
  <c r="I1807" i="1" s="1"/>
  <c r="F1808" i="1"/>
  <c r="G1808" i="1" s="1"/>
  <c r="H1808" i="1" s="1"/>
  <c r="I1808" i="1" s="1"/>
  <c r="F1809" i="1"/>
  <c r="G1809" i="1" s="1"/>
  <c r="H1809" i="1" s="1"/>
  <c r="I1809" i="1" s="1"/>
  <c r="F1810" i="1"/>
  <c r="G1810" i="1" s="1"/>
  <c r="H1810" i="1" s="1"/>
  <c r="I1810" i="1" s="1"/>
  <c r="F1811" i="1"/>
  <c r="G1811" i="1" s="1"/>
  <c r="H1811" i="1" s="1"/>
  <c r="I1811" i="1" s="1"/>
  <c r="F1812" i="1"/>
  <c r="G1812" i="1" s="1"/>
  <c r="H1812" i="1" s="1"/>
  <c r="I1812" i="1" s="1"/>
  <c r="F1813" i="1"/>
  <c r="G1813" i="1" s="1"/>
  <c r="H1813" i="1" s="1"/>
  <c r="I1813" i="1" s="1"/>
  <c r="F1814" i="1"/>
  <c r="G1814" i="1" s="1"/>
  <c r="H1814" i="1" s="1"/>
  <c r="I1814" i="1" s="1"/>
  <c r="F1815" i="1"/>
  <c r="G1815" i="1" s="1"/>
  <c r="H1815" i="1" s="1"/>
  <c r="I1815" i="1" s="1"/>
  <c r="F1816" i="1"/>
  <c r="G1816" i="1" s="1"/>
  <c r="H1816" i="1" s="1"/>
  <c r="I1816" i="1" s="1"/>
  <c r="F1817" i="1"/>
  <c r="G1817" i="1" s="1"/>
  <c r="H1817" i="1" s="1"/>
  <c r="I1817" i="1" s="1"/>
  <c r="F1818" i="1"/>
  <c r="G1818" i="1" s="1"/>
  <c r="H1818" i="1" s="1"/>
  <c r="I1818" i="1" s="1"/>
  <c r="F1819" i="1"/>
  <c r="G1819" i="1" s="1"/>
  <c r="H1819" i="1" s="1"/>
  <c r="I1819" i="1" s="1"/>
  <c r="F1820" i="1"/>
  <c r="G1820" i="1" s="1"/>
  <c r="H1820" i="1" s="1"/>
  <c r="I1820" i="1" s="1"/>
  <c r="F1821" i="1"/>
  <c r="G1821" i="1" s="1"/>
  <c r="H1821" i="1" s="1"/>
  <c r="I1821" i="1" s="1"/>
  <c r="F1822" i="1"/>
  <c r="G1822" i="1" s="1"/>
  <c r="H1822" i="1" s="1"/>
  <c r="I1822" i="1" s="1"/>
  <c r="F1823" i="1"/>
  <c r="G1823" i="1" s="1"/>
  <c r="H1823" i="1" s="1"/>
  <c r="I1823" i="1" s="1"/>
  <c r="F1824" i="1"/>
  <c r="G1824" i="1" s="1"/>
  <c r="H1824" i="1" s="1"/>
  <c r="I1824" i="1" s="1"/>
  <c r="F1825" i="1"/>
  <c r="G1825" i="1" s="1"/>
  <c r="H1825" i="1" s="1"/>
  <c r="I1825" i="1" s="1"/>
  <c r="F1826" i="1"/>
  <c r="G1826" i="1" s="1"/>
  <c r="H1826" i="1" s="1"/>
  <c r="I1826" i="1" s="1"/>
  <c r="F1827" i="1"/>
  <c r="G1827" i="1" s="1"/>
  <c r="H1827" i="1" s="1"/>
  <c r="I1827" i="1" s="1"/>
  <c r="F1828" i="1"/>
  <c r="G1828" i="1" s="1"/>
  <c r="H1828" i="1" s="1"/>
  <c r="I1828" i="1" s="1"/>
  <c r="F1829" i="1"/>
  <c r="G1829" i="1" s="1"/>
  <c r="H1829" i="1" s="1"/>
  <c r="I1829" i="1" s="1"/>
  <c r="F1830" i="1"/>
  <c r="G1830" i="1" s="1"/>
  <c r="H1830" i="1" s="1"/>
  <c r="I1830" i="1" s="1"/>
  <c r="F1831" i="1"/>
  <c r="G1831" i="1" s="1"/>
  <c r="H1831" i="1" s="1"/>
  <c r="I1831" i="1" s="1"/>
  <c r="F1832" i="1"/>
  <c r="G1832" i="1" s="1"/>
  <c r="H1832" i="1" s="1"/>
  <c r="I1832" i="1" s="1"/>
  <c r="F1833" i="1"/>
  <c r="G1833" i="1" s="1"/>
  <c r="H1833" i="1" s="1"/>
  <c r="I1833" i="1" s="1"/>
  <c r="F1834" i="1"/>
  <c r="G1834" i="1" s="1"/>
  <c r="H1834" i="1" s="1"/>
  <c r="I1834" i="1" s="1"/>
  <c r="F1835" i="1"/>
  <c r="G1835" i="1" s="1"/>
  <c r="H1835" i="1" s="1"/>
  <c r="I1835" i="1" s="1"/>
  <c r="F1836" i="1"/>
  <c r="G1836" i="1" s="1"/>
  <c r="H1836" i="1" s="1"/>
  <c r="I1836" i="1" s="1"/>
  <c r="F1837" i="1"/>
  <c r="G1837" i="1" s="1"/>
  <c r="H1837" i="1" s="1"/>
  <c r="I1837" i="1" s="1"/>
  <c r="F1838" i="1"/>
  <c r="G1838" i="1" s="1"/>
  <c r="H1838" i="1" s="1"/>
  <c r="I1838" i="1" s="1"/>
  <c r="F1839" i="1"/>
  <c r="G1839" i="1" s="1"/>
  <c r="H1839" i="1" s="1"/>
  <c r="I1839" i="1" s="1"/>
  <c r="F1840" i="1"/>
  <c r="G1840" i="1" s="1"/>
  <c r="H1840" i="1" s="1"/>
  <c r="I1840" i="1" s="1"/>
  <c r="F1841" i="1"/>
  <c r="G1841" i="1" s="1"/>
  <c r="H1841" i="1" s="1"/>
  <c r="I1841" i="1" s="1"/>
  <c r="F1842" i="1"/>
  <c r="G1842" i="1" s="1"/>
  <c r="H1842" i="1" s="1"/>
  <c r="I1842" i="1" s="1"/>
  <c r="F1843" i="1"/>
  <c r="G1843" i="1" s="1"/>
  <c r="H1843" i="1" s="1"/>
  <c r="I1843" i="1" s="1"/>
  <c r="F1844" i="1"/>
  <c r="G1844" i="1" s="1"/>
  <c r="H1844" i="1" s="1"/>
  <c r="I1844" i="1" s="1"/>
  <c r="F1845" i="1"/>
  <c r="G1845" i="1" s="1"/>
  <c r="H1845" i="1" s="1"/>
  <c r="I1845" i="1" s="1"/>
  <c r="F1846" i="1"/>
  <c r="G1846" i="1" s="1"/>
  <c r="H1846" i="1" s="1"/>
  <c r="I1846" i="1" s="1"/>
  <c r="F1847" i="1"/>
  <c r="G1847" i="1" s="1"/>
  <c r="H1847" i="1" s="1"/>
  <c r="I1847" i="1" s="1"/>
  <c r="F1848" i="1"/>
  <c r="G1848" i="1" s="1"/>
  <c r="H1848" i="1" s="1"/>
  <c r="I1848" i="1" s="1"/>
  <c r="F1849" i="1"/>
  <c r="G1849" i="1" s="1"/>
  <c r="H1849" i="1" s="1"/>
  <c r="I1849" i="1" s="1"/>
  <c r="F1850" i="1"/>
  <c r="G1850" i="1" s="1"/>
  <c r="H1850" i="1" s="1"/>
  <c r="I1850" i="1" s="1"/>
  <c r="F1851" i="1"/>
  <c r="G1851" i="1" s="1"/>
  <c r="H1851" i="1" s="1"/>
  <c r="I1851" i="1" s="1"/>
  <c r="F1852" i="1"/>
  <c r="G1852" i="1" s="1"/>
  <c r="H1852" i="1" s="1"/>
  <c r="I1852" i="1" s="1"/>
  <c r="F1853" i="1"/>
  <c r="G1853" i="1" s="1"/>
  <c r="H1853" i="1" s="1"/>
  <c r="I1853" i="1" s="1"/>
  <c r="F1854" i="1"/>
  <c r="G1854" i="1" s="1"/>
  <c r="H1854" i="1" s="1"/>
  <c r="I1854" i="1" s="1"/>
  <c r="F1855" i="1"/>
  <c r="G1855" i="1" s="1"/>
  <c r="H1855" i="1" s="1"/>
  <c r="I1855" i="1" s="1"/>
  <c r="F1856" i="1"/>
  <c r="G1856" i="1" s="1"/>
  <c r="H1856" i="1" s="1"/>
  <c r="I1856" i="1" s="1"/>
  <c r="F1857" i="1"/>
  <c r="G1857" i="1" s="1"/>
  <c r="H1857" i="1" s="1"/>
  <c r="I1857" i="1" s="1"/>
  <c r="F1858" i="1"/>
  <c r="G1858" i="1" s="1"/>
  <c r="H1858" i="1" s="1"/>
  <c r="I1858" i="1" s="1"/>
  <c r="F1859" i="1"/>
  <c r="G1859" i="1" s="1"/>
  <c r="H1859" i="1" s="1"/>
  <c r="I1859" i="1" s="1"/>
  <c r="F1860" i="1"/>
  <c r="G1860" i="1" s="1"/>
  <c r="H1860" i="1" s="1"/>
  <c r="I1860" i="1" s="1"/>
  <c r="F1861" i="1"/>
  <c r="G1861" i="1" s="1"/>
  <c r="H1861" i="1" s="1"/>
  <c r="I1861" i="1" s="1"/>
  <c r="F1862" i="1"/>
  <c r="G1862" i="1" s="1"/>
  <c r="H1862" i="1" s="1"/>
  <c r="I1862" i="1" s="1"/>
  <c r="F1863" i="1"/>
  <c r="G1863" i="1" s="1"/>
  <c r="H1863" i="1" s="1"/>
  <c r="I1863" i="1" s="1"/>
  <c r="F1864" i="1"/>
  <c r="G1864" i="1" s="1"/>
  <c r="H1864" i="1" s="1"/>
  <c r="I1864" i="1" s="1"/>
  <c r="F1865" i="1"/>
  <c r="G1865" i="1" s="1"/>
  <c r="H1865" i="1" s="1"/>
  <c r="I1865" i="1" s="1"/>
  <c r="F1866" i="1"/>
  <c r="G1866" i="1" s="1"/>
  <c r="H1866" i="1" s="1"/>
  <c r="I1866" i="1" s="1"/>
  <c r="F1867" i="1"/>
  <c r="G1867" i="1" s="1"/>
  <c r="H1867" i="1" s="1"/>
  <c r="I1867" i="1" s="1"/>
  <c r="F1868" i="1"/>
  <c r="G1868" i="1" s="1"/>
  <c r="H1868" i="1" s="1"/>
  <c r="I1868" i="1" s="1"/>
  <c r="F1869" i="1"/>
  <c r="G1869" i="1" s="1"/>
  <c r="H1869" i="1" s="1"/>
  <c r="I1869" i="1" s="1"/>
  <c r="F1870" i="1"/>
  <c r="G1870" i="1" s="1"/>
  <c r="H1870" i="1" s="1"/>
  <c r="I1870" i="1" s="1"/>
  <c r="F1871" i="1"/>
  <c r="G1871" i="1" s="1"/>
  <c r="H1871" i="1" s="1"/>
  <c r="I1871" i="1" s="1"/>
  <c r="F1872" i="1"/>
  <c r="G1872" i="1" s="1"/>
  <c r="H1872" i="1" s="1"/>
  <c r="I1872" i="1" s="1"/>
  <c r="F1873" i="1"/>
  <c r="G1873" i="1" s="1"/>
  <c r="H1873" i="1" s="1"/>
  <c r="I1873" i="1" s="1"/>
  <c r="F1874" i="1"/>
  <c r="G1874" i="1" s="1"/>
  <c r="H1874" i="1" s="1"/>
  <c r="I1874" i="1" s="1"/>
  <c r="F1875" i="1"/>
  <c r="G1875" i="1" s="1"/>
  <c r="H1875" i="1" s="1"/>
  <c r="I1875" i="1" s="1"/>
  <c r="F1876" i="1"/>
  <c r="G1876" i="1" s="1"/>
  <c r="H1876" i="1" s="1"/>
  <c r="I1876" i="1" s="1"/>
  <c r="F1877" i="1"/>
  <c r="G1877" i="1" s="1"/>
  <c r="H1877" i="1" s="1"/>
  <c r="I1877" i="1" s="1"/>
  <c r="F1878" i="1"/>
  <c r="G1878" i="1" s="1"/>
  <c r="H1878" i="1" s="1"/>
  <c r="I1878" i="1" s="1"/>
  <c r="F1879" i="1"/>
  <c r="G1879" i="1" s="1"/>
  <c r="H1879" i="1" s="1"/>
  <c r="I1879" i="1" s="1"/>
  <c r="F1880" i="1"/>
  <c r="G1880" i="1" s="1"/>
  <c r="H1880" i="1" s="1"/>
  <c r="I1880" i="1" s="1"/>
  <c r="F1881" i="1"/>
  <c r="G1881" i="1" s="1"/>
  <c r="H1881" i="1" s="1"/>
  <c r="I1881" i="1" s="1"/>
  <c r="F1882" i="1"/>
  <c r="G1882" i="1" s="1"/>
  <c r="H1882" i="1" s="1"/>
  <c r="I1882" i="1" s="1"/>
  <c r="F1883" i="1"/>
  <c r="G1883" i="1" s="1"/>
  <c r="H1883" i="1" s="1"/>
  <c r="I1883" i="1" s="1"/>
  <c r="F1884" i="1"/>
  <c r="G1884" i="1" s="1"/>
  <c r="H1884" i="1" s="1"/>
  <c r="I1884" i="1" s="1"/>
  <c r="F1885" i="1"/>
  <c r="G1885" i="1" s="1"/>
  <c r="H1885" i="1" s="1"/>
  <c r="I1885" i="1" s="1"/>
  <c r="F1886" i="1"/>
  <c r="G1886" i="1" s="1"/>
  <c r="H1886" i="1" s="1"/>
  <c r="I1886" i="1" s="1"/>
  <c r="F1887" i="1"/>
  <c r="G1887" i="1" s="1"/>
  <c r="H1887" i="1" s="1"/>
  <c r="I1887" i="1" s="1"/>
  <c r="F1888" i="1"/>
  <c r="G1888" i="1" s="1"/>
  <c r="H1888" i="1" s="1"/>
  <c r="I1888" i="1" s="1"/>
  <c r="F1889" i="1"/>
  <c r="G1889" i="1" s="1"/>
  <c r="H1889" i="1" s="1"/>
  <c r="I1889" i="1" s="1"/>
  <c r="F1890" i="1"/>
  <c r="G1890" i="1" s="1"/>
  <c r="H1890" i="1" s="1"/>
  <c r="I1890" i="1" s="1"/>
  <c r="F1891" i="1"/>
  <c r="G1891" i="1" s="1"/>
  <c r="H1891" i="1" s="1"/>
  <c r="I1891" i="1" s="1"/>
  <c r="F1892" i="1"/>
  <c r="G1892" i="1" s="1"/>
  <c r="H1892" i="1" s="1"/>
  <c r="I1892" i="1" s="1"/>
  <c r="F1893" i="1"/>
  <c r="G1893" i="1" s="1"/>
  <c r="H1893" i="1" s="1"/>
  <c r="I1893" i="1" s="1"/>
  <c r="F1894" i="1"/>
  <c r="G1894" i="1" s="1"/>
  <c r="H1894" i="1" s="1"/>
  <c r="I1894" i="1" s="1"/>
  <c r="F1895" i="1"/>
  <c r="G1895" i="1" s="1"/>
  <c r="H1895" i="1" s="1"/>
  <c r="I1895" i="1" s="1"/>
  <c r="F1896" i="1"/>
  <c r="G1896" i="1" s="1"/>
  <c r="H1896" i="1" s="1"/>
  <c r="I1896" i="1" s="1"/>
  <c r="F1897" i="1"/>
  <c r="G1897" i="1" s="1"/>
  <c r="H1897" i="1" s="1"/>
  <c r="I1897" i="1" s="1"/>
  <c r="F1898" i="1"/>
  <c r="G1898" i="1" s="1"/>
  <c r="H1898" i="1" s="1"/>
  <c r="I1898" i="1" s="1"/>
  <c r="F1899" i="1"/>
  <c r="G1899" i="1" s="1"/>
  <c r="H1899" i="1" s="1"/>
  <c r="I1899" i="1" s="1"/>
  <c r="F1900" i="1"/>
  <c r="G1900" i="1" s="1"/>
  <c r="H1900" i="1" s="1"/>
  <c r="I1900" i="1" s="1"/>
  <c r="F1901" i="1"/>
  <c r="G1901" i="1" s="1"/>
  <c r="H1901" i="1" s="1"/>
  <c r="I1901" i="1" s="1"/>
  <c r="F1902" i="1"/>
  <c r="G1902" i="1" s="1"/>
  <c r="H1902" i="1" s="1"/>
  <c r="I1902" i="1" s="1"/>
  <c r="F1903" i="1"/>
  <c r="G1903" i="1" s="1"/>
  <c r="H1903" i="1" s="1"/>
  <c r="I1903" i="1" s="1"/>
  <c r="F1904" i="1"/>
  <c r="G1904" i="1" s="1"/>
  <c r="H1904" i="1" s="1"/>
  <c r="I1904" i="1" s="1"/>
  <c r="F1905" i="1"/>
  <c r="G1905" i="1" s="1"/>
  <c r="H1905" i="1" s="1"/>
  <c r="I1905" i="1" s="1"/>
  <c r="F1906" i="1"/>
  <c r="G1906" i="1" s="1"/>
  <c r="H1906" i="1" s="1"/>
  <c r="I1906" i="1" s="1"/>
  <c r="F1907" i="1"/>
  <c r="G1907" i="1" s="1"/>
  <c r="H1907" i="1" s="1"/>
  <c r="I1907" i="1" s="1"/>
  <c r="F1908" i="1"/>
  <c r="G1908" i="1" s="1"/>
  <c r="H1908" i="1" s="1"/>
  <c r="I1908" i="1" s="1"/>
  <c r="F1909" i="1"/>
  <c r="G1909" i="1" s="1"/>
  <c r="H1909" i="1" s="1"/>
  <c r="I1909" i="1" s="1"/>
  <c r="F1910" i="1"/>
  <c r="G1910" i="1" s="1"/>
  <c r="H1910" i="1" s="1"/>
  <c r="I1910" i="1" s="1"/>
  <c r="F1911" i="1"/>
  <c r="G1911" i="1" s="1"/>
  <c r="H1911" i="1" s="1"/>
  <c r="I1911" i="1" s="1"/>
  <c r="F1912" i="1"/>
  <c r="G1912" i="1" s="1"/>
  <c r="H1912" i="1" s="1"/>
  <c r="I1912" i="1" s="1"/>
  <c r="F1913" i="1"/>
  <c r="G1913" i="1" s="1"/>
  <c r="H1913" i="1" s="1"/>
  <c r="I1913" i="1" s="1"/>
  <c r="F1914" i="1"/>
  <c r="G1914" i="1" s="1"/>
  <c r="H1914" i="1" s="1"/>
  <c r="I1914" i="1" s="1"/>
  <c r="F1915" i="1"/>
  <c r="G1915" i="1" s="1"/>
  <c r="H1915" i="1" s="1"/>
  <c r="I1915" i="1" s="1"/>
  <c r="F1916" i="1"/>
  <c r="G1916" i="1" s="1"/>
  <c r="H1916" i="1" s="1"/>
  <c r="I1916" i="1" s="1"/>
  <c r="F1917" i="1"/>
  <c r="G1917" i="1" s="1"/>
  <c r="H1917" i="1" s="1"/>
  <c r="I1917" i="1" s="1"/>
  <c r="F1918" i="1"/>
  <c r="G1918" i="1" s="1"/>
  <c r="H1918" i="1" s="1"/>
  <c r="I1918" i="1" s="1"/>
  <c r="F1919" i="1"/>
  <c r="G1919" i="1" s="1"/>
  <c r="H1919" i="1" s="1"/>
  <c r="I1919" i="1" s="1"/>
  <c r="F1920" i="1"/>
  <c r="G1920" i="1" s="1"/>
  <c r="H1920" i="1" s="1"/>
  <c r="I1920" i="1" s="1"/>
  <c r="F1921" i="1"/>
  <c r="G1921" i="1" s="1"/>
  <c r="H1921" i="1" s="1"/>
  <c r="I1921" i="1" s="1"/>
  <c r="F1922" i="1"/>
  <c r="G1922" i="1" s="1"/>
  <c r="H1922" i="1" s="1"/>
  <c r="I1922" i="1" s="1"/>
  <c r="F1923" i="1"/>
  <c r="G1923" i="1" s="1"/>
  <c r="H1923" i="1" s="1"/>
  <c r="I1923" i="1" s="1"/>
  <c r="F1924" i="1"/>
  <c r="G1924" i="1" s="1"/>
  <c r="H1924" i="1" s="1"/>
  <c r="I1924" i="1" s="1"/>
  <c r="F1925" i="1"/>
  <c r="G1925" i="1" s="1"/>
  <c r="H1925" i="1" s="1"/>
  <c r="I1925" i="1" s="1"/>
  <c r="F1926" i="1"/>
  <c r="G1926" i="1" s="1"/>
  <c r="H1926" i="1" s="1"/>
  <c r="I1926" i="1" s="1"/>
  <c r="F1927" i="1"/>
  <c r="G1927" i="1" s="1"/>
  <c r="H1927" i="1" s="1"/>
  <c r="I1927" i="1" s="1"/>
  <c r="F1928" i="1"/>
  <c r="G1928" i="1" s="1"/>
  <c r="H1928" i="1" s="1"/>
  <c r="I1928" i="1" s="1"/>
  <c r="F1929" i="1"/>
  <c r="G1929" i="1" s="1"/>
  <c r="H1929" i="1" s="1"/>
  <c r="I1929" i="1" s="1"/>
  <c r="F1930" i="1"/>
  <c r="G1930" i="1" s="1"/>
  <c r="H1930" i="1" s="1"/>
  <c r="I1930" i="1" s="1"/>
  <c r="F1931" i="1"/>
  <c r="G1931" i="1" s="1"/>
  <c r="H1931" i="1" s="1"/>
  <c r="I1931" i="1" s="1"/>
  <c r="F1932" i="1"/>
  <c r="G1932" i="1" s="1"/>
  <c r="H1932" i="1" s="1"/>
  <c r="I1932" i="1" s="1"/>
  <c r="F1933" i="1"/>
  <c r="G1933" i="1" s="1"/>
  <c r="H1933" i="1" s="1"/>
  <c r="I1933" i="1" s="1"/>
  <c r="F1934" i="1"/>
  <c r="G1934" i="1" s="1"/>
  <c r="H1934" i="1" s="1"/>
  <c r="I1934" i="1" s="1"/>
  <c r="F1935" i="1"/>
  <c r="G1935" i="1" s="1"/>
  <c r="H1935" i="1" s="1"/>
  <c r="I1935" i="1" s="1"/>
  <c r="F1936" i="1"/>
  <c r="G1936" i="1" s="1"/>
  <c r="H1936" i="1" s="1"/>
  <c r="I1936" i="1" s="1"/>
  <c r="F1937" i="1"/>
  <c r="G1937" i="1" s="1"/>
  <c r="H1937" i="1" s="1"/>
  <c r="I1937" i="1" s="1"/>
  <c r="F1938" i="1"/>
  <c r="G1938" i="1" s="1"/>
  <c r="H1938" i="1" s="1"/>
  <c r="I1938" i="1" s="1"/>
  <c r="F1939" i="1"/>
  <c r="G1939" i="1" s="1"/>
  <c r="H1939" i="1" s="1"/>
  <c r="I1939" i="1" s="1"/>
  <c r="F1940" i="1"/>
  <c r="G1940" i="1" s="1"/>
  <c r="H1940" i="1" s="1"/>
  <c r="I1940" i="1" s="1"/>
  <c r="F1941" i="1"/>
  <c r="G1941" i="1" s="1"/>
  <c r="H1941" i="1" s="1"/>
  <c r="I1941" i="1" s="1"/>
  <c r="F1942" i="1"/>
  <c r="G1942" i="1" s="1"/>
  <c r="H1942" i="1" s="1"/>
  <c r="I1942" i="1" s="1"/>
  <c r="F1943" i="1"/>
  <c r="G1943" i="1" s="1"/>
  <c r="H1943" i="1" s="1"/>
  <c r="I1943" i="1" s="1"/>
  <c r="F1944" i="1"/>
  <c r="G1944" i="1" s="1"/>
  <c r="H1944" i="1" s="1"/>
  <c r="I1944" i="1" s="1"/>
  <c r="F1945" i="1"/>
  <c r="G1945" i="1" s="1"/>
  <c r="H1945" i="1" s="1"/>
  <c r="I1945" i="1" s="1"/>
  <c r="F1946" i="1"/>
  <c r="G1946" i="1" s="1"/>
  <c r="H1946" i="1" s="1"/>
  <c r="I1946" i="1" s="1"/>
  <c r="F1947" i="1"/>
  <c r="G1947" i="1" s="1"/>
  <c r="H1947" i="1" s="1"/>
  <c r="I1947" i="1" s="1"/>
  <c r="F1948" i="1"/>
  <c r="G1948" i="1" s="1"/>
  <c r="H1948" i="1" s="1"/>
  <c r="I1948" i="1" s="1"/>
  <c r="F1949" i="1"/>
  <c r="G1949" i="1" s="1"/>
  <c r="H1949" i="1" s="1"/>
  <c r="I1949" i="1" s="1"/>
  <c r="F1950" i="1"/>
  <c r="G1950" i="1" s="1"/>
  <c r="H1950" i="1" s="1"/>
  <c r="I1950" i="1" s="1"/>
  <c r="F1951" i="1"/>
  <c r="G1951" i="1" s="1"/>
  <c r="H1951" i="1" s="1"/>
  <c r="I1951" i="1" s="1"/>
  <c r="F1952" i="1"/>
  <c r="G1952" i="1" s="1"/>
  <c r="H1952" i="1" s="1"/>
  <c r="I1952" i="1" s="1"/>
  <c r="F1953" i="1"/>
  <c r="G1953" i="1" s="1"/>
  <c r="H1953" i="1" s="1"/>
  <c r="I1953" i="1" s="1"/>
  <c r="F1954" i="1"/>
  <c r="G1954" i="1" s="1"/>
  <c r="H1954" i="1" s="1"/>
  <c r="I1954" i="1" s="1"/>
  <c r="F1955" i="1"/>
  <c r="G1955" i="1" s="1"/>
  <c r="H1955" i="1" s="1"/>
  <c r="I1955" i="1" s="1"/>
  <c r="F1956" i="1"/>
  <c r="G1956" i="1" s="1"/>
  <c r="H1956" i="1" s="1"/>
  <c r="I1956" i="1" s="1"/>
  <c r="F1957" i="1"/>
  <c r="G1957" i="1" s="1"/>
  <c r="H1957" i="1" s="1"/>
  <c r="I1957" i="1" s="1"/>
  <c r="F1958" i="1"/>
  <c r="G1958" i="1" s="1"/>
  <c r="H1958" i="1" s="1"/>
  <c r="I1958" i="1" s="1"/>
  <c r="F1959" i="1"/>
  <c r="G1959" i="1" s="1"/>
  <c r="H1959" i="1" s="1"/>
  <c r="I1959" i="1" s="1"/>
  <c r="F1960" i="1"/>
  <c r="G1960" i="1" s="1"/>
  <c r="H1960" i="1" s="1"/>
  <c r="I1960" i="1" s="1"/>
  <c r="F1961" i="1"/>
  <c r="G1961" i="1" s="1"/>
  <c r="H1961" i="1" s="1"/>
  <c r="I1961" i="1" s="1"/>
  <c r="F1962" i="1"/>
  <c r="G1962" i="1" s="1"/>
  <c r="H1962" i="1" s="1"/>
  <c r="I1962" i="1" s="1"/>
  <c r="F1963" i="1"/>
  <c r="G1963" i="1" s="1"/>
  <c r="H1963" i="1" s="1"/>
  <c r="I1963" i="1" s="1"/>
  <c r="F1964" i="1"/>
  <c r="G1964" i="1" s="1"/>
  <c r="H1964" i="1" s="1"/>
  <c r="I1964" i="1" s="1"/>
  <c r="F1965" i="1"/>
  <c r="G1965" i="1" s="1"/>
  <c r="H1965" i="1" s="1"/>
  <c r="I1965" i="1" s="1"/>
  <c r="F1966" i="1"/>
  <c r="G1966" i="1" s="1"/>
  <c r="H1966" i="1" s="1"/>
  <c r="I1966" i="1" s="1"/>
  <c r="F1967" i="1"/>
  <c r="G1967" i="1" s="1"/>
  <c r="H1967" i="1" s="1"/>
  <c r="I1967" i="1" s="1"/>
  <c r="F1968" i="1"/>
  <c r="G1968" i="1" s="1"/>
  <c r="H1968" i="1" s="1"/>
  <c r="I1968" i="1" s="1"/>
  <c r="F1969" i="1"/>
  <c r="G1969" i="1" s="1"/>
  <c r="H1969" i="1" s="1"/>
  <c r="I1969" i="1" s="1"/>
  <c r="F1970" i="1"/>
  <c r="G1970" i="1" s="1"/>
  <c r="H1970" i="1" s="1"/>
  <c r="I1970" i="1" s="1"/>
  <c r="F1971" i="1"/>
  <c r="G1971" i="1" s="1"/>
  <c r="H1971" i="1" s="1"/>
  <c r="I1971" i="1" s="1"/>
  <c r="F1972" i="1"/>
  <c r="G1972" i="1" s="1"/>
  <c r="H1972" i="1" s="1"/>
  <c r="I1972" i="1" s="1"/>
  <c r="F1973" i="1"/>
  <c r="G1973" i="1" s="1"/>
  <c r="H1973" i="1" s="1"/>
  <c r="I1973" i="1" s="1"/>
  <c r="F1974" i="1"/>
  <c r="G1974" i="1" s="1"/>
  <c r="H1974" i="1" s="1"/>
  <c r="I1974" i="1" s="1"/>
  <c r="F1975" i="1"/>
  <c r="G1975" i="1" s="1"/>
  <c r="H1975" i="1" s="1"/>
  <c r="I1975" i="1" s="1"/>
  <c r="F1976" i="1"/>
  <c r="G1976" i="1" s="1"/>
  <c r="H1976" i="1" s="1"/>
  <c r="I1976" i="1" s="1"/>
  <c r="F1977" i="1"/>
  <c r="G1977" i="1" s="1"/>
  <c r="H1977" i="1" s="1"/>
  <c r="I1977" i="1" s="1"/>
  <c r="F1978" i="1"/>
  <c r="G1978" i="1" s="1"/>
  <c r="H1978" i="1" s="1"/>
  <c r="I1978" i="1" s="1"/>
  <c r="F1979" i="1"/>
  <c r="G1979" i="1" s="1"/>
  <c r="H1979" i="1" s="1"/>
  <c r="I1979" i="1" s="1"/>
  <c r="F1980" i="1"/>
  <c r="G1980" i="1" s="1"/>
  <c r="H1980" i="1" s="1"/>
  <c r="I1980" i="1" s="1"/>
  <c r="F1981" i="1"/>
  <c r="G1981" i="1" s="1"/>
  <c r="H1981" i="1" s="1"/>
  <c r="I1981" i="1" s="1"/>
  <c r="F1982" i="1"/>
  <c r="G1982" i="1" s="1"/>
  <c r="H1982" i="1" s="1"/>
  <c r="I1982" i="1" s="1"/>
  <c r="F1983" i="1"/>
  <c r="G1983" i="1" s="1"/>
  <c r="H1983" i="1" s="1"/>
  <c r="I1983" i="1" s="1"/>
  <c r="F1984" i="1"/>
  <c r="G1984" i="1" s="1"/>
  <c r="H1984" i="1" s="1"/>
  <c r="I1984" i="1" s="1"/>
  <c r="F1985" i="1"/>
  <c r="G1985" i="1" s="1"/>
  <c r="H1985" i="1" s="1"/>
  <c r="I1985" i="1" s="1"/>
  <c r="F1986" i="1"/>
  <c r="G1986" i="1" s="1"/>
  <c r="H1986" i="1" s="1"/>
  <c r="I1986" i="1" s="1"/>
  <c r="F1987" i="1"/>
  <c r="G1987" i="1" s="1"/>
  <c r="H1987" i="1" s="1"/>
  <c r="I1987" i="1" s="1"/>
  <c r="F1988" i="1"/>
  <c r="G1988" i="1" s="1"/>
  <c r="H1988" i="1" s="1"/>
  <c r="I1988" i="1" s="1"/>
  <c r="F1989" i="1"/>
  <c r="G1989" i="1" s="1"/>
  <c r="H1989" i="1" s="1"/>
  <c r="I1989" i="1" s="1"/>
  <c r="F1990" i="1"/>
  <c r="G1990" i="1" s="1"/>
  <c r="H1990" i="1" s="1"/>
  <c r="I1990" i="1" s="1"/>
  <c r="F1991" i="1"/>
  <c r="G1991" i="1" s="1"/>
  <c r="H1991" i="1" s="1"/>
  <c r="I1991" i="1" s="1"/>
  <c r="F1992" i="1"/>
  <c r="G1992" i="1" s="1"/>
  <c r="H1992" i="1" s="1"/>
  <c r="I1992" i="1" s="1"/>
  <c r="F1993" i="1"/>
  <c r="G1993" i="1" s="1"/>
  <c r="H1993" i="1" s="1"/>
  <c r="I1993" i="1" s="1"/>
  <c r="F1994" i="1"/>
  <c r="G1994" i="1" s="1"/>
  <c r="H1994" i="1" s="1"/>
  <c r="I1994" i="1" s="1"/>
  <c r="F1995" i="1"/>
  <c r="G1995" i="1" s="1"/>
  <c r="H1995" i="1" s="1"/>
  <c r="I1995" i="1" s="1"/>
  <c r="F1996" i="1"/>
  <c r="G1996" i="1" s="1"/>
  <c r="H1996" i="1" s="1"/>
  <c r="I1996" i="1" s="1"/>
  <c r="F1997" i="1"/>
  <c r="G1997" i="1" s="1"/>
  <c r="H1997" i="1" s="1"/>
  <c r="I1997" i="1" s="1"/>
  <c r="F1998" i="1"/>
  <c r="G1998" i="1" s="1"/>
  <c r="H1998" i="1" s="1"/>
  <c r="I1998" i="1" s="1"/>
  <c r="F1999" i="1"/>
  <c r="G1999" i="1" s="1"/>
  <c r="H1999" i="1" s="1"/>
  <c r="I1999" i="1" s="1"/>
  <c r="F2000" i="1"/>
  <c r="G2000" i="1" s="1"/>
  <c r="H2000" i="1" s="1"/>
  <c r="I2000" i="1" s="1"/>
  <c r="F2001" i="1"/>
  <c r="G2001" i="1" s="1"/>
  <c r="H2001" i="1" s="1"/>
  <c r="I2001" i="1" s="1"/>
  <c r="F2002" i="1"/>
  <c r="G2002" i="1" s="1"/>
  <c r="H2002" i="1" s="1"/>
  <c r="I2002" i="1" s="1"/>
  <c r="F2003" i="1"/>
  <c r="G2003" i="1" s="1"/>
  <c r="H2003" i="1" s="1"/>
  <c r="I2003" i="1" s="1"/>
  <c r="F2004" i="1"/>
  <c r="G2004" i="1" s="1"/>
  <c r="H2004" i="1" s="1"/>
  <c r="I2004" i="1" s="1"/>
  <c r="F2005" i="1"/>
  <c r="G2005" i="1" s="1"/>
  <c r="H2005" i="1" s="1"/>
  <c r="I2005" i="1" s="1"/>
  <c r="F2006" i="1"/>
  <c r="G2006" i="1" s="1"/>
  <c r="H2006" i="1" s="1"/>
  <c r="I2006" i="1" s="1"/>
  <c r="F2007" i="1"/>
  <c r="G2007" i="1" s="1"/>
  <c r="H2007" i="1" s="1"/>
  <c r="I2007" i="1" s="1"/>
  <c r="F2008" i="1"/>
  <c r="G2008" i="1" s="1"/>
  <c r="H2008" i="1" s="1"/>
  <c r="I2008" i="1" s="1"/>
  <c r="F2009" i="1"/>
  <c r="G2009" i="1" s="1"/>
  <c r="H2009" i="1" s="1"/>
  <c r="I2009" i="1" s="1"/>
  <c r="F2010" i="1"/>
  <c r="G2010" i="1" s="1"/>
  <c r="H2010" i="1" s="1"/>
  <c r="I2010" i="1" s="1"/>
  <c r="F2011" i="1"/>
  <c r="G2011" i="1" s="1"/>
  <c r="H2011" i="1" s="1"/>
  <c r="I2011" i="1" s="1"/>
  <c r="F2012" i="1"/>
  <c r="G2012" i="1" s="1"/>
  <c r="H2012" i="1" s="1"/>
  <c r="I2012" i="1" s="1"/>
  <c r="F2013" i="1"/>
  <c r="G2013" i="1" s="1"/>
  <c r="H2013" i="1" s="1"/>
  <c r="I2013" i="1" s="1"/>
  <c r="F2014" i="1"/>
  <c r="G2014" i="1" s="1"/>
  <c r="H2014" i="1" s="1"/>
  <c r="I2014" i="1" s="1"/>
  <c r="F2015" i="1"/>
  <c r="G2015" i="1" s="1"/>
  <c r="H2015" i="1" s="1"/>
  <c r="I2015" i="1" s="1"/>
  <c r="F2016" i="1"/>
  <c r="G2016" i="1" s="1"/>
  <c r="H2016" i="1" s="1"/>
  <c r="I2016" i="1" s="1"/>
  <c r="F2017" i="1"/>
  <c r="G2017" i="1" s="1"/>
  <c r="H2017" i="1" s="1"/>
  <c r="I2017" i="1" s="1"/>
  <c r="F2018" i="1"/>
  <c r="G2018" i="1" s="1"/>
  <c r="H2018" i="1" s="1"/>
  <c r="I2018" i="1" s="1"/>
  <c r="F2019" i="1"/>
  <c r="G2019" i="1" s="1"/>
  <c r="H2019" i="1" s="1"/>
  <c r="I2019" i="1" s="1"/>
  <c r="F2020" i="1"/>
  <c r="G2020" i="1" s="1"/>
  <c r="H2020" i="1" s="1"/>
  <c r="I2020" i="1" s="1"/>
  <c r="F2021" i="1"/>
  <c r="G2021" i="1" s="1"/>
  <c r="H2021" i="1" s="1"/>
  <c r="I2021" i="1" s="1"/>
  <c r="F2022" i="1"/>
  <c r="G2022" i="1" s="1"/>
  <c r="H2022" i="1" s="1"/>
  <c r="I2022" i="1" s="1"/>
  <c r="F2023" i="1"/>
  <c r="G2023" i="1" s="1"/>
  <c r="H2023" i="1" s="1"/>
  <c r="I2023" i="1" s="1"/>
  <c r="F2024" i="1"/>
  <c r="G2024" i="1" s="1"/>
  <c r="H2024" i="1" s="1"/>
  <c r="I2024" i="1" s="1"/>
  <c r="F2025" i="1"/>
  <c r="G2025" i="1" s="1"/>
  <c r="H2025" i="1" s="1"/>
  <c r="I2025" i="1" s="1"/>
  <c r="F2026" i="1"/>
  <c r="G2026" i="1" s="1"/>
  <c r="H2026" i="1" s="1"/>
  <c r="I2026" i="1" s="1"/>
  <c r="F2027" i="1"/>
  <c r="G2027" i="1" s="1"/>
  <c r="H2027" i="1" s="1"/>
  <c r="I2027" i="1" s="1"/>
  <c r="F2028" i="1"/>
  <c r="G2028" i="1" s="1"/>
  <c r="H2028" i="1" s="1"/>
  <c r="I2028" i="1" s="1"/>
  <c r="F2029" i="1"/>
  <c r="G2029" i="1" s="1"/>
  <c r="H2029" i="1" s="1"/>
  <c r="I2029" i="1" s="1"/>
  <c r="F2030" i="1"/>
  <c r="G2030" i="1" s="1"/>
  <c r="H2030" i="1" s="1"/>
  <c r="I2030" i="1" s="1"/>
  <c r="F2031" i="1"/>
  <c r="G2031" i="1" s="1"/>
  <c r="H2031" i="1" s="1"/>
  <c r="I2031" i="1" s="1"/>
  <c r="F2032" i="1"/>
  <c r="G2032" i="1" s="1"/>
  <c r="H2032" i="1" s="1"/>
  <c r="I2032" i="1" s="1"/>
  <c r="F2033" i="1"/>
  <c r="G2033" i="1" s="1"/>
  <c r="H2033" i="1" s="1"/>
  <c r="I2033" i="1" s="1"/>
  <c r="F2034" i="1"/>
  <c r="G2034" i="1" s="1"/>
  <c r="H2034" i="1" s="1"/>
  <c r="I2034" i="1" s="1"/>
  <c r="F2035" i="1"/>
  <c r="G2035" i="1" s="1"/>
  <c r="H2035" i="1" s="1"/>
  <c r="I2035" i="1" s="1"/>
  <c r="F2036" i="1"/>
  <c r="G2036" i="1" s="1"/>
  <c r="H2036" i="1" s="1"/>
  <c r="I2036" i="1" s="1"/>
  <c r="F2037" i="1"/>
  <c r="G2037" i="1" s="1"/>
  <c r="H2037" i="1" s="1"/>
  <c r="I2037" i="1" s="1"/>
  <c r="F2038" i="1"/>
  <c r="G2038" i="1" s="1"/>
  <c r="H2038" i="1" s="1"/>
  <c r="I2038" i="1" s="1"/>
  <c r="F2039" i="1"/>
  <c r="G2039" i="1" s="1"/>
  <c r="H2039" i="1" s="1"/>
  <c r="I2039" i="1" s="1"/>
  <c r="F2040" i="1"/>
  <c r="G2040" i="1" s="1"/>
  <c r="H2040" i="1" s="1"/>
  <c r="I2040" i="1" s="1"/>
  <c r="F2041" i="1"/>
  <c r="G2041" i="1" s="1"/>
  <c r="H2041" i="1" s="1"/>
  <c r="I2041" i="1" s="1"/>
  <c r="F2042" i="1"/>
  <c r="G2042" i="1" s="1"/>
  <c r="H2042" i="1" s="1"/>
  <c r="I2042" i="1" s="1"/>
  <c r="F2043" i="1"/>
  <c r="G2043" i="1" s="1"/>
  <c r="H2043" i="1" s="1"/>
  <c r="I2043" i="1" s="1"/>
  <c r="F2044" i="1"/>
  <c r="G2044" i="1" s="1"/>
  <c r="H2044" i="1" s="1"/>
  <c r="I2044" i="1" s="1"/>
  <c r="F2045" i="1"/>
  <c r="G2045" i="1" s="1"/>
  <c r="H2045" i="1" s="1"/>
  <c r="I2045" i="1" s="1"/>
  <c r="F2046" i="1"/>
  <c r="G2046" i="1" s="1"/>
  <c r="H2046" i="1" s="1"/>
  <c r="I2046" i="1" s="1"/>
  <c r="F2047" i="1"/>
  <c r="G2047" i="1" s="1"/>
  <c r="H2047" i="1" s="1"/>
  <c r="I2047" i="1" s="1"/>
  <c r="F2048" i="1"/>
  <c r="G2048" i="1" s="1"/>
  <c r="H2048" i="1" s="1"/>
  <c r="I2048" i="1" s="1"/>
  <c r="F2049" i="1"/>
  <c r="G2049" i="1" s="1"/>
  <c r="H2049" i="1" s="1"/>
  <c r="I2049" i="1" s="1"/>
  <c r="F2050" i="1"/>
  <c r="G2050" i="1" s="1"/>
  <c r="H2050" i="1" s="1"/>
  <c r="I2050" i="1" s="1"/>
  <c r="F2051" i="1"/>
  <c r="G2051" i="1" s="1"/>
  <c r="H2051" i="1" s="1"/>
  <c r="I2051" i="1" s="1"/>
  <c r="F2052" i="1"/>
  <c r="G2052" i="1" s="1"/>
  <c r="H2052" i="1" s="1"/>
  <c r="I2052" i="1" s="1"/>
  <c r="F2053" i="1"/>
  <c r="G2053" i="1" s="1"/>
  <c r="H2053" i="1" s="1"/>
  <c r="I2053" i="1" s="1"/>
  <c r="F2054" i="1"/>
  <c r="G2054" i="1" s="1"/>
  <c r="H2054" i="1" s="1"/>
  <c r="I2054" i="1" s="1"/>
  <c r="F2055" i="1"/>
  <c r="G2055" i="1" s="1"/>
  <c r="H2055" i="1" s="1"/>
  <c r="I2055" i="1" s="1"/>
  <c r="F2056" i="1"/>
  <c r="G2056" i="1" s="1"/>
  <c r="H2056" i="1" s="1"/>
  <c r="I2056" i="1" s="1"/>
  <c r="F2057" i="1"/>
  <c r="G2057" i="1" s="1"/>
  <c r="H2057" i="1" s="1"/>
  <c r="I2057" i="1" s="1"/>
  <c r="F2058" i="1"/>
  <c r="G2058" i="1" s="1"/>
  <c r="H2058" i="1" s="1"/>
  <c r="I2058" i="1" s="1"/>
  <c r="F2059" i="1"/>
  <c r="G2059" i="1" s="1"/>
  <c r="H2059" i="1" s="1"/>
  <c r="I2059" i="1" s="1"/>
  <c r="F2060" i="1"/>
  <c r="G2060" i="1" s="1"/>
  <c r="H2060" i="1" s="1"/>
  <c r="I2060" i="1" s="1"/>
  <c r="F2061" i="1"/>
  <c r="G2061" i="1" s="1"/>
  <c r="H2061" i="1" s="1"/>
  <c r="I2061" i="1" s="1"/>
  <c r="F2062" i="1"/>
  <c r="G2062" i="1" s="1"/>
  <c r="H2062" i="1" s="1"/>
  <c r="I2062" i="1" s="1"/>
  <c r="F2063" i="1"/>
  <c r="G2063" i="1" s="1"/>
  <c r="H2063" i="1" s="1"/>
  <c r="I2063" i="1" s="1"/>
  <c r="F2064" i="1"/>
  <c r="G2064" i="1" s="1"/>
  <c r="H2064" i="1" s="1"/>
  <c r="I2064" i="1" s="1"/>
  <c r="F2065" i="1"/>
  <c r="G2065" i="1" s="1"/>
  <c r="H2065" i="1" s="1"/>
  <c r="I2065" i="1" s="1"/>
  <c r="F2066" i="1"/>
  <c r="G2066" i="1" s="1"/>
  <c r="H2066" i="1" s="1"/>
  <c r="I2066" i="1" s="1"/>
  <c r="F2067" i="1"/>
  <c r="G2067" i="1" s="1"/>
  <c r="H2067" i="1" s="1"/>
  <c r="I2067" i="1" s="1"/>
  <c r="F2068" i="1"/>
  <c r="G2068" i="1" s="1"/>
  <c r="H2068" i="1" s="1"/>
  <c r="I2068" i="1" s="1"/>
  <c r="F2069" i="1"/>
  <c r="G2069" i="1" s="1"/>
  <c r="H2069" i="1" s="1"/>
  <c r="I2069" i="1" s="1"/>
  <c r="F2070" i="1"/>
  <c r="G2070" i="1" s="1"/>
  <c r="H2070" i="1" s="1"/>
  <c r="I2070" i="1" s="1"/>
  <c r="F2071" i="1"/>
  <c r="G2071" i="1" s="1"/>
  <c r="H2071" i="1" s="1"/>
  <c r="I2071" i="1" s="1"/>
  <c r="F2072" i="1"/>
  <c r="G2072" i="1" s="1"/>
  <c r="H2072" i="1" s="1"/>
  <c r="I2072" i="1" s="1"/>
  <c r="F2073" i="1"/>
  <c r="G2073" i="1" s="1"/>
  <c r="H2073" i="1" s="1"/>
  <c r="I2073" i="1" s="1"/>
  <c r="F2074" i="1"/>
  <c r="G2074" i="1" s="1"/>
  <c r="H2074" i="1" s="1"/>
  <c r="I2074" i="1" s="1"/>
  <c r="F2075" i="1"/>
  <c r="G2075" i="1" s="1"/>
  <c r="H2075" i="1" s="1"/>
  <c r="I2075" i="1" s="1"/>
  <c r="F2076" i="1"/>
  <c r="G2076" i="1" s="1"/>
  <c r="H2076" i="1" s="1"/>
  <c r="I2076" i="1" s="1"/>
  <c r="F2077" i="1"/>
  <c r="G2077" i="1" s="1"/>
  <c r="H2077" i="1" s="1"/>
  <c r="I2077" i="1" s="1"/>
  <c r="F2078" i="1"/>
  <c r="G2078" i="1" s="1"/>
  <c r="H2078" i="1" s="1"/>
  <c r="I2078" i="1" s="1"/>
  <c r="F2079" i="1"/>
  <c r="G2079" i="1" s="1"/>
  <c r="H2079" i="1" s="1"/>
  <c r="I2079" i="1" s="1"/>
  <c r="F2080" i="1"/>
  <c r="G2080" i="1" s="1"/>
  <c r="H2080" i="1" s="1"/>
  <c r="I2080" i="1" s="1"/>
  <c r="F2081" i="1"/>
  <c r="G2081" i="1" s="1"/>
  <c r="H2081" i="1" s="1"/>
  <c r="I2081" i="1" s="1"/>
  <c r="F2082" i="1"/>
  <c r="G2082" i="1" s="1"/>
  <c r="H2082" i="1" s="1"/>
  <c r="I2082" i="1" s="1"/>
  <c r="F2083" i="1"/>
  <c r="G2083" i="1" s="1"/>
  <c r="H2083" i="1" s="1"/>
  <c r="I2083" i="1" s="1"/>
  <c r="F2084" i="1"/>
  <c r="G2084" i="1" s="1"/>
  <c r="H2084" i="1" s="1"/>
  <c r="I2084" i="1" s="1"/>
  <c r="F2085" i="1"/>
  <c r="G2085" i="1" s="1"/>
  <c r="H2085" i="1" s="1"/>
  <c r="I2085" i="1" s="1"/>
  <c r="F2086" i="1"/>
  <c r="G2086" i="1" s="1"/>
  <c r="H2086" i="1" s="1"/>
  <c r="I2086" i="1" s="1"/>
  <c r="F2087" i="1"/>
  <c r="G2087" i="1" s="1"/>
  <c r="H2087" i="1" s="1"/>
  <c r="I2087" i="1" s="1"/>
  <c r="F2088" i="1"/>
  <c r="G2088" i="1" s="1"/>
  <c r="H2088" i="1" s="1"/>
  <c r="I2088" i="1" s="1"/>
  <c r="F2089" i="1"/>
  <c r="G2089" i="1" s="1"/>
  <c r="H2089" i="1" s="1"/>
  <c r="I2089" i="1" s="1"/>
  <c r="F2090" i="1"/>
  <c r="G2090" i="1" s="1"/>
  <c r="H2090" i="1" s="1"/>
  <c r="I2090" i="1" s="1"/>
  <c r="F2091" i="1"/>
  <c r="G2091" i="1" s="1"/>
  <c r="H2091" i="1" s="1"/>
  <c r="I2091" i="1" s="1"/>
  <c r="F2092" i="1"/>
  <c r="G2092" i="1" s="1"/>
  <c r="H2092" i="1" s="1"/>
  <c r="I2092" i="1" s="1"/>
  <c r="F2093" i="1"/>
  <c r="G2093" i="1" s="1"/>
  <c r="H2093" i="1" s="1"/>
  <c r="I2093" i="1" s="1"/>
  <c r="F2094" i="1"/>
  <c r="G2094" i="1" s="1"/>
  <c r="H2094" i="1" s="1"/>
  <c r="I2094" i="1" s="1"/>
  <c r="F2095" i="1"/>
  <c r="G2095" i="1" s="1"/>
  <c r="H2095" i="1" s="1"/>
  <c r="I2095" i="1" s="1"/>
  <c r="F2096" i="1"/>
  <c r="G2096" i="1" s="1"/>
  <c r="H2096" i="1" s="1"/>
  <c r="I2096" i="1" s="1"/>
  <c r="F2097" i="1"/>
  <c r="G2097" i="1" s="1"/>
  <c r="H2097" i="1" s="1"/>
  <c r="I2097" i="1" s="1"/>
  <c r="F2098" i="1"/>
  <c r="G2098" i="1" s="1"/>
  <c r="H2098" i="1" s="1"/>
  <c r="I2098" i="1" s="1"/>
  <c r="F2099" i="1"/>
  <c r="G2099" i="1" s="1"/>
  <c r="H2099" i="1" s="1"/>
  <c r="I2099" i="1" s="1"/>
  <c r="F2100" i="1"/>
  <c r="G2100" i="1" s="1"/>
  <c r="H2100" i="1" s="1"/>
  <c r="I2100" i="1" s="1"/>
  <c r="F2101" i="1"/>
  <c r="G2101" i="1" s="1"/>
  <c r="H2101" i="1" s="1"/>
  <c r="I2101" i="1" s="1"/>
  <c r="F2102" i="1"/>
  <c r="G2102" i="1" s="1"/>
  <c r="H2102" i="1" s="1"/>
  <c r="I2102" i="1" s="1"/>
  <c r="F2103" i="1"/>
  <c r="G2103" i="1" s="1"/>
  <c r="H2103" i="1" s="1"/>
  <c r="I2103" i="1" s="1"/>
  <c r="F2104" i="1"/>
  <c r="G2104" i="1" s="1"/>
  <c r="H2104" i="1" s="1"/>
  <c r="I2104" i="1" s="1"/>
  <c r="F2105" i="1"/>
  <c r="G2105" i="1" s="1"/>
  <c r="H2105" i="1" s="1"/>
  <c r="I2105" i="1" s="1"/>
  <c r="F2106" i="1"/>
  <c r="G2106" i="1" s="1"/>
  <c r="H2106" i="1" s="1"/>
  <c r="I2106" i="1" s="1"/>
  <c r="F2107" i="1"/>
  <c r="G2107" i="1" s="1"/>
  <c r="H2107" i="1" s="1"/>
  <c r="I2107" i="1" s="1"/>
  <c r="F2108" i="1"/>
  <c r="G2108" i="1" s="1"/>
  <c r="H2108" i="1" s="1"/>
  <c r="I2108" i="1" s="1"/>
  <c r="F2109" i="1"/>
  <c r="G2109" i="1" s="1"/>
  <c r="H2109" i="1" s="1"/>
  <c r="I2109" i="1" s="1"/>
  <c r="F2110" i="1"/>
  <c r="G2110" i="1" s="1"/>
  <c r="H2110" i="1" s="1"/>
  <c r="I2110" i="1" s="1"/>
  <c r="F2111" i="1"/>
  <c r="G2111" i="1" s="1"/>
  <c r="H2111" i="1" s="1"/>
  <c r="I2111" i="1" s="1"/>
  <c r="F2112" i="1"/>
  <c r="G2112" i="1" s="1"/>
  <c r="H2112" i="1" s="1"/>
  <c r="I2112" i="1" s="1"/>
  <c r="F2113" i="1"/>
  <c r="G2113" i="1" s="1"/>
  <c r="H2113" i="1" s="1"/>
  <c r="I2113" i="1" s="1"/>
  <c r="F2114" i="1"/>
  <c r="G2114" i="1" s="1"/>
  <c r="H2114" i="1" s="1"/>
  <c r="I2114" i="1" s="1"/>
  <c r="F2115" i="1"/>
  <c r="G2115" i="1" s="1"/>
  <c r="H2115" i="1" s="1"/>
  <c r="I2115" i="1" s="1"/>
  <c r="F2116" i="1"/>
  <c r="G2116" i="1" s="1"/>
  <c r="H2116" i="1" s="1"/>
  <c r="I2116" i="1" s="1"/>
  <c r="F2117" i="1"/>
  <c r="G2117" i="1" s="1"/>
  <c r="H2117" i="1" s="1"/>
  <c r="I2117" i="1" s="1"/>
  <c r="F2118" i="1"/>
  <c r="G2118" i="1" s="1"/>
  <c r="H2118" i="1" s="1"/>
  <c r="I2118" i="1" s="1"/>
  <c r="F2119" i="1"/>
  <c r="G2119" i="1" s="1"/>
  <c r="H2119" i="1" s="1"/>
  <c r="I2119" i="1" s="1"/>
  <c r="F2120" i="1"/>
  <c r="G2120" i="1" s="1"/>
  <c r="H2120" i="1" s="1"/>
  <c r="I2120" i="1" s="1"/>
  <c r="F2121" i="1"/>
  <c r="G2121" i="1" s="1"/>
  <c r="H2121" i="1" s="1"/>
  <c r="I2121" i="1" s="1"/>
  <c r="F2122" i="1"/>
  <c r="G2122" i="1" s="1"/>
  <c r="H2122" i="1" s="1"/>
  <c r="I2122" i="1" s="1"/>
  <c r="F2123" i="1"/>
  <c r="G2123" i="1" s="1"/>
  <c r="H2123" i="1" s="1"/>
  <c r="I2123" i="1" s="1"/>
  <c r="F2124" i="1"/>
  <c r="G2124" i="1" s="1"/>
  <c r="H2124" i="1" s="1"/>
  <c r="I2124" i="1" s="1"/>
  <c r="F2125" i="1"/>
  <c r="G2125" i="1" s="1"/>
  <c r="H2125" i="1" s="1"/>
  <c r="I2125" i="1" s="1"/>
  <c r="F2126" i="1"/>
  <c r="G2126" i="1" s="1"/>
  <c r="H2126" i="1" s="1"/>
  <c r="I2126" i="1" s="1"/>
  <c r="F2127" i="1"/>
  <c r="G2127" i="1" s="1"/>
  <c r="H2127" i="1" s="1"/>
  <c r="I2127" i="1" s="1"/>
  <c r="F2128" i="1"/>
  <c r="G2128" i="1" s="1"/>
  <c r="H2128" i="1" s="1"/>
  <c r="I2128" i="1" s="1"/>
  <c r="F2129" i="1"/>
  <c r="G2129" i="1" s="1"/>
  <c r="H2129" i="1" s="1"/>
  <c r="I2129" i="1" s="1"/>
  <c r="F2130" i="1"/>
  <c r="G2130" i="1" s="1"/>
  <c r="H2130" i="1" s="1"/>
  <c r="I2130" i="1" s="1"/>
  <c r="F2131" i="1"/>
  <c r="G2131" i="1" s="1"/>
  <c r="H2131" i="1" s="1"/>
  <c r="I2131" i="1" s="1"/>
  <c r="F2132" i="1"/>
  <c r="G2132" i="1" s="1"/>
  <c r="H2132" i="1" s="1"/>
  <c r="I2132" i="1" s="1"/>
  <c r="F2133" i="1"/>
  <c r="G2133" i="1" s="1"/>
  <c r="H2133" i="1" s="1"/>
  <c r="I2133" i="1" s="1"/>
  <c r="F2134" i="1"/>
  <c r="G2134" i="1" s="1"/>
  <c r="H2134" i="1" s="1"/>
  <c r="I2134" i="1" s="1"/>
  <c r="F2135" i="1"/>
  <c r="G2135" i="1" s="1"/>
  <c r="H2135" i="1" s="1"/>
  <c r="I2135" i="1" s="1"/>
  <c r="F2136" i="1"/>
  <c r="G2136" i="1" s="1"/>
  <c r="H2136" i="1" s="1"/>
  <c r="I2136" i="1" s="1"/>
  <c r="F2137" i="1"/>
  <c r="G2137" i="1" s="1"/>
  <c r="H2137" i="1" s="1"/>
  <c r="I2137" i="1" s="1"/>
  <c r="F2138" i="1"/>
  <c r="G2138" i="1" s="1"/>
  <c r="H2138" i="1" s="1"/>
  <c r="I2138" i="1" s="1"/>
  <c r="F2139" i="1"/>
  <c r="G2139" i="1" s="1"/>
  <c r="H2139" i="1" s="1"/>
  <c r="I2139" i="1" s="1"/>
  <c r="F2140" i="1"/>
  <c r="G2140" i="1" s="1"/>
  <c r="H2140" i="1" s="1"/>
  <c r="I2140" i="1" s="1"/>
  <c r="F2141" i="1"/>
  <c r="G2141" i="1" s="1"/>
  <c r="H2141" i="1" s="1"/>
  <c r="I2141" i="1" s="1"/>
  <c r="F2142" i="1"/>
  <c r="G2142" i="1" s="1"/>
  <c r="H2142" i="1" s="1"/>
  <c r="I2142" i="1" s="1"/>
  <c r="F2143" i="1"/>
  <c r="G2143" i="1" s="1"/>
  <c r="H2143" i="1" s="1"/>
  <c r="I2143" i="1" s="1"/>
  <c r="F2144" i="1"/>
  <c r="G2144" i="1" s="1"/>
  <c r="H2144" i="1" s="1"/>
  <c r="I2144" i="1" s="1"/>
  <c r="F2145" i="1"/>
  <c r="G2145" i="1" s="1"/>
  <c r="H2145" i="1" s="1"/>
  <c r="I2145" i="1" s="1"/>
  <c r="F2146" i="1"/>
  <c r="G2146" i="1" s="1"/>
  <c r="H2146" i="1" s="1"/>
  <c r="I2146" i="1" s="1"/>
  <c r="F2147" i="1"/>
  <c r="G2147" i="1" s="1"/>
  <c r="H2147" i="1" s="1"/>
  <c r="I2147" i="1" s="1"/>
  <c r="F2148" i="1"/>
  <c r="G2148" i="1" s="1"/>
  <c r="H2148" i="1" s="1"/>
  <c r="I2148" i="1" s="1"/>
  <c r="F2149" i="1"/>
  <c r="G2149" i="1" s="1"/>
  <c r="H2149" i="1" s="1"/>
  <c r="I2149" i="1" s="1"/>
  <c r="F2150" i="1"/>
  <c r="G2150" i="1" s="1"/>
  <c r="H2150" i="1" s="1"/>
  <c r="I2150" i="1" s="1"/>
  <c r="F2151" i="1"/>
  <c r="G2151" i="1" s="1"/>
  <c r="H2151" i="1" s="1"/>
  <c r="I2151" i="1" s="1"/>
  <c r="F2152" i="1"/>
  <c r="G2152" i="1" s="1"/>
  <c r="H2152" i="1" s="1"/>
  <c r="I2152" i="1" s="1"/>
  <c r="F2153" i="1"/>
  <c r="G2153" i="1" s="1"/>
  <c r="H2153" i="1" s="1"/>
  <c r="I2153" i="1" s="1"/>
  <c r="F2154" i="1"/>
  <c r="G2154" i="1" s="1"/>
  <c r="H2154" i="1" s="1"/>
  <c r="I2154" i="1" s="1"/>
  <c r="F2155" i="1"/>
  <c r="G2155" i="1" s="1"/>
  <c r="H2155" i="1" s="1"/>
  <c r="I2155" i="1" s="1"/>
  <c r="F2156" i="1"/>
  <c r="G2156" i="1" s="1"/>
  <c r="H2156" i="1" s="1"/>
  <c r="I2156" i="1" s="1"/>
  <c r="F2157" i="1"/>
  <c r="G2157" i="1" s="1"/>
  <c r="H2157" i="1" s="1"/>
  <c r="I2157" i="1" s="1"/>
  <c r="F2158" i="1"/>
  <c r="G2158" i="1" s="1"/>
  <c r="H2158" i="1" s="1"/>
  <c r="I2158" i="1" s="1"/>
  <c r="F2159" i="1"/>
  <c r="G2159" i="1" s="1"/>
  <c r="H2159" i="1" s="1"/>
  <c r="I2159" i="1" s="1"/>
  <c r="F2160" i="1"/>
  <c r="G2160" i="1" s="1"/>
  <c r="H2160" i="1" s="1"/>
  <c r="I2160" i="1" s="1"/>
  <c r="F2161" i="1"/>
  <c r="G2161" i="1" s="1"/>
  <c r="H2161" i="1" s="1"/>
  <c r="I2161" i="1" s="1"/>
  <c r="F2162" i="1"/>
  <c r="G2162" i="1" s="1"/>
  <c r="H2162" i="1" s="1"/>
  <c r="I2162" i="1" s="1"/>
  <c r="F2163" i="1"/>
  <c r="G2163" i="1" s="1"/>
  <c r="H2163" i="1" s="1"/>
  <c r="I2163" i="1" s="1"/>
  <c r="F2164" i="1"/>
  <c r="G2164" i="1" s="1"/>
  <c r="H2164" i="1" s="1"/>
  <c r="I2164" i="1" s="1"/>
  <c r="F2165" i="1"/>
  <c r="G2165" i="1" s="1"/>
  <c r="H2165" i="1" s="1"/>
  <c r="I2165" i="1" s="1"/>
  <c r="F2166" i="1"/>
  <c r="G2166" i="1" s="1"/>
  <c r="H2166" i="1" s="1"/>
  <c r="I2166" i="1" s="1"/>
  <c r="F2167" i="1"/>
  <c r="G2167" i="1" s="1"/>
  <c r="H2167" i="1" s="1"/>
  <c r="I2167" i="1" s="1"/>
  <c r="F2168" i="1"/>
  <c r="G2168" i="1" s="1"/>
  <c r="H2168" i="1" s="1"/>
  <c r="I2168" i="1" s="1"/>
  <c r="F2169" i="1"/>
  <c r="G2169" i="1" s="1"/>
  <c r="H2169" i="1" s="1"/>
  <c r="I2169" i="1" s="1"/>
  <c r="F2170" i="1"/>
  <c r="G2170" i="1" s="1"/>
  <c r="H2170" i="1" s="1"/>
  <c r="I2170" i="1" s="1"/>
  <c r="F2171" i="1"/>
  <c r="G2171" i="1" s="1"/>
  <c r="H2171" i="1" s="1"/>
  <c r="I2171" i="1" s="1"/>
  <c r="F2172" i="1"/>
  <c r="G2172" i="1" s="1"/>
  <c r="H2172" i="1" s="1"/>
  <c r="I2172" i="1" s="1"/>
  <c r="F2173" i="1"/>
  <c r="G2173" i="1" s="1"/>
  <c r="H2173" i="1" s="1"/>
  <c r="I2173" i="1" s="1"/>
  <c r="F2174" i="1"/>
  <c r="G2174" i="1" s="1"/>
  <c r="H2174" i="1" s="1"/>
  <c r="I2174" i="1" s="1"/>
  <c r="F2175" i="1"/>
  <c r="G2175" i="1" s="1"/>
  <c r="H2175" i="1" s="1"/>
  <c r="I2175" i="1" s="1"/>
  <c r="F2176" i="1"/>
  <c r="G2176" i="1" s="1"/>
  <c r="H2176" i="1" s="1"/>
  <c r="I2176" i="1" s="1"/>
  <c r="F2177" i="1"/>
  <c r="G2177" i="1" s="1"/>
  <c r="H2177" i="1" s="1"/>
  <c r="I2177" i="1" s="1"/>
  <c r="F2178" i="1"/>
  <c r="G2178" i="1" s="1"/>
  <c r="H2178" i="1" s="1"/>
  <c r="I2178" i="1" s="1"/>
  <c r="F2179" i="1"/>
  <c r="G2179" i="1" s="1"/>
  <c r="H2179" i="1" s="1"/>
  <c r="I2179" i="1" s="1"/>
  <c r="F2180" i="1"/>
  <c r="G2180" i="1" s="1"/>
  <c r="H2180" i="1" s="1"/>
  <c r="I2180" i="1" s="1"/>
  <c r="F2181" i="1"/>
  <c r="G2181" i="1" s="1"/>
  <c r="H2181" i="1" s="1"/>
  <c r="I2181" i="1" s="1"/>
  <c r="F2182" i="1"/>
  <c r="G2182" i="1" s="1"/>
  <c r="H2182" i="1" s="1"/>
  <c r="I2182" i="1" s="1"/>
  <c r="F2183" i="1"/>
  <c r="G2183" i="1" s="1"/>
  <c r="H2183" i="1" s="1"/>
  <c r="I2183" i="1" s="1"/>
  <c r="F2184" i="1"/>
  <c r="G2184" i="1" s="1"/>
  <c r="H2184" i="1" s="1"/>
  <c r="I2184" i="1" s="1"/>
  <c r="F2185" i="1"/>
  <c r="G2185" i="1" s="1"/>
  <c r="H2185" i="1" s="1"/>
  <c r="I2185" i="1" s="1"/>
  <c r="F2186" i="1"/>
  <c r="G2186" i="1" s="1"/>
  <c r="H2186" i="1" s="1"/>
  <c r="I2186" i="1" s="1"/>
  <c r="F2187" i="1"/>
  <c r="G2187" i="1" s="1"/>
  <c r="H2187" i="1" s="1"/>
  <c r="I2187" i="1" s="1"/>
  <c r="F2188" i="1"/>
  <c r="G2188" i="1" s="1"/>
  <c r="H2188" i="1" s="1"/>
  <c r="I2188" i="1" s="1"/>
  <c r="F2189" i="1"/>
  <c r="G2189" i="1" s="1"/>
  <c r="H2189" i="1" s="1"/>
  <c r="I2189" i="1" s="1"/>
  <c r="F2190" i="1"/>
  <c r="G2190" i="1" s="1"/>
  <c r="H2190" i="1" s="1"/>
  <c r="I2190" i="1" s="1"/>
  <c r="F2191" i="1"/>
  <c r="G2191" i="1" s="1"/>
  <c r="H2191" i="1" s="1"/>
  <c r="I2191" i="1" s="1"/>
  <c r="F2192" i="1"/>
  <c r="G2192" i="1" s="1"/>
  <c r="H2192" i="1" s="1"/>
  <c r="I2192" i="1" s="1"/>
  <c r="F2193" i="1"/>
  <c r="G2193" i="1" s="1"/>
  <c r="H2193" i="1" s="1"/>
  <c r="I2193" i="1" s="1"/>
  <c r="F2194" i="1"/>
  <c r="G2194" i="1" s="1"/>
  <c r="H2194" i="1" s="1"/>
  <c r="I2194" i="1" s="1"/>
  <c r="F2195" i="1"/>
  <c r="G2195" i="1" s="1"/>
  <c r="H2195" i="1" s="1"/>
  <c r="I2195" i="1" s="1"/>
  <c r="F2196" i="1"/>
  <c r="G2196" i="1" s="1"/>
  <c r="H2196" i="1" s="1"/>
  <c r="I2196" i="1" s="1"/>
  <c r="F2197" i="1"/>
  <c r="G2197" i="1" s="1"/>
  <c r="H2197" i="1" s="1"/>
  <c r="I2197" i="1" s="1"/>
  <c r="F2198" i="1"/>
  <c r="G2198" i="1" s="1"/>
  <c r="H2198" i="1" s="1"/>
  <c r="I2198" i="1" s="1"/>
  <c r="F2199" i="1"/>
  <c r="G2199" i="1" s="1"/>
  <c r="H2199" i="1" s="1"/>
  <c r="I2199" i="1" s="1"/>
  <c r="F2200" i="1"/>
  <c r="G2200" i="1" s="1"/>
  <c r="H2200" i="1" s="1"/>
  <c r="I2200" i="1" s="1"/>
  <c r="F2201" i="1"/>
  <c r="G2201" i="1" s="1"/>
  <c r="H2201" i="1" s="1"/>
  <c r="I2201" i="1" s="1"/>
  <c r="F2202" i="1"/>
  <c r="G2202" i="1" s="1"/>
  <c r="H2202" i="1" s="1"/>
  <c r="I2202" i="1" s="1"/>
  <c r="F2203" i="1"/>
  <c r="G2203" i="1" s="1"/>
  <c r="H2203" i="1" s="1"/>
  <c r="I2203" i="1" s="1"/>
  <c r="F2204" i="1"/>
  <c r="G2204" i="1" s="1"/>
  <c r="H2204" i="1" s="1"/>
  <c r="I2204" i="1" s="1"/>
  <c r="F2205" i="1"/>
  <c r="G2205" i="1" s="1"/>
  <c r="H2205" i="1" s="1"/>
  <c r="I2205" i="1" s="1"/>
  <c r="F2206" i="1"/>
  <c r="G2206" i="1" s="1"/>
  <c r="H2206" i="1" s="1"/>
  <c r="I2206" i="1" s="1"/>
  <c r="F2207" i="1"/>
  <c r="G2207" i="1" s="1"/>
  <c r="H2207" i="1" s="1"/>
  <c r="I2207" i="1" s="1"/>
  <c r="F2208" i="1"/>
  <c r="G2208" i="1" s="1"/>
  <c r="H2208" i="1" s="1"/>
  <c r="I2208" i="1" s="1"/>
  <c r="F2209" i="1"/>
  <c r="G2209" i="1" s="1"/>
  <c r="H2209" i="1" s="1"/>
  <c r="I2209" i="1" s="1"/>
  <c r="F2210" i="1"/>
  <c r="G2210" i="1" s="1"/>
  <c r="H2210" i="1" s="1"/>
  <c r="I2210" i="1" s="1"/>
  <c r="F2211" i="1"/>
  <c r="G2211" i="1" s="1"/>
  <c r="H2211" i="1" s="1"/>
  <c r="I2211" i="1" s="1"/>
  <c r="F2212" i="1"/>
  <c r="G2212" i="1" s="1"/>
  <c r="H2212" i="1" s="1"/>
  <c r="I2212" i="1" s="1"/>
  <c r="F2213" i="1"/>
  <c r="G2213" i="1" s="1"/>
  <c r="H2213" i="1" s="1"/>
  <c r="I2213" i="1" s="1"/>
  <c r="F2214" i="1"/>
  <c r="G2214" i="1" s="1"/>
  <c r="H2214" i="1" s="1"/>
  <c r="I2214" i="1" s="1"/>
  <c r="F2215" i="1"/>
  <c r="G2215" i="1" s="1"/>
  <c r="H2215" i="1" s="1"/>
  <c r="I2215" i="1" s="1"/>
  <c r="F2216" i="1"/>
  <c r="G2216" i="1" s="1"/>
  <c r="H2216" i="1" s="1"/>
  <c r="I2216" i="1" s="1"/>
  <c r="F2217" i="1"/>
  <c r="G2217" i="1" s="1"/>
  <c r="H2217" i="1" s="1"/>
  <c r="I2217" i="1" s="1"/>
  <c r="F2218" i="1"/>
  <c r="G2218" i="1" s="1"/>
  <c r="H2218" i="1" s="1"/>
  <c r="I2218" i="1" s="1"/>
  <c r="F2219" i="1"/>
  <c r="G2219" i="1" s="1"/>
  <c r="H2219" i="1" s="1"/>
  <c r="I2219" i="1" s="1"/>
  <c r="F2220" i="1"/>
  <c r="G2220" i="1" s="1"/>
  <c r="H2220" i="1" s="1"/>
  <c r="I2220" i="1" s="1"/>
  <c r="F2221" i="1"/>
  <c r="G2221" i="1" s="1"/>
  <c r="H2221" i="1" s="1"/>
  <c r="I2221" i="1" s="1"/>
  <c r="F2222" i="1"/>
  <c r="G2222" i="1" s="1"/>
  <c r="H2222" i="1" s="1"/>
  <c r="I2222" i="1" s="1"/>
  <c r="F2223" i="1"/>
  <c r="G2223" i="1" s="1"/>
  <c r="H2223" i="1" s="1"/>
  <c r="I2223" i="1" s="1"/>
  <c r="F2224" i="1"/>
  <c r="G2224" i="1" s="1"/>
  <c r="H2224" i="1" s="1"/>
  <c r="I2224" i="1" s="1"/>
  <c r="F2225" i="1"/>
  <c r="G2225" i="1" s="1"/>
  <c r="H2225" i="1" s="1"/>
  <c r="I2225" i="1" s="1"/>
  <c r="F2226" i="1"/>
  <c r="G2226" i="1" s="1"/>
  <c r="H2226" i="1" s="1"/>
  <c r="I2226" i="1" s="1"/>
  <c r="F2227" i="1"/>
  <c r="G2227" i="1" s="1"/>
  <c r="H2227" i="1" s="1"/>
  <c r="I2227" i="1" s="1"/>
  <c r="F2228" i="1"/>
  <c r="G2228" i="1" s="1"/>
  <c r="H2228" i="1" s="1"/>
  <c r="I2228" i="1" s="1"/>
  <c r="F2229" i="1"/>
  <c r="G2229" i="1" s="1"/>
  <c r="H2229" i="1" s="1"/>
  <c r="I2229" i="1" s="1"/>
  <c r="F2230" i="1"/>
  <c r="G2230" i="1" s="1"/>
  <c r="H2230" i="1" s="1"/>
  <c r="I2230" i="1" s="1"/>
  <c r="F2231" i="1"/>
  <c r="G2231" i="1" s="1"/>
  <c r="H2231" i="1" s="1"/>
  <c r="I2231" i="1" s="1"/>
  <c r="F2232" i="1"/>
  <c r="G2232" i="1" s="1"/>
  <c r="H2232" i="1" s="1"/>
  <c r="I2232" i="1" s="1"/>
  <c r="F2233" i="1"/>
  <c r="G2233" i="1" s="1"/>
  <c r="H2233" i="1" s="1"/>
  <c r="I2233" i="1" s="1"/>
  <c r="F2234" i="1"/>
  <c r="G2234" i="1" s="1"/>
  <c r="H2234" i="1" s="1"/>
  <c r="I2234" i="1" s="1"/>
  <c r="F2235" i="1"/>
  <c r="G2235" i="1" s="1"/>
  <c r="H2235" i="1" s="1"/>
  <c r="I2235" i="1" s="1"/>
  <c r="F2236" i="1"/>
  <c r="G2236" i="1" s="1"/>
  <c r="H2236" i="1" s="1"/>
  <c r="I2236" i="1" s="1"/>
  <c r="F2237" i="1"/>
  <c r="G2237" i="1" s="1"/>
  <c r="H2237" i="1" s="1"/>
  <c r="I2237" i="1" s="1"/>
  <c r="F2238" i="1"/>
  <c r="G2238" i="1" s="1"/>
  <c r="H2238" i="1" s="1"/>
  <c r="I2238" i="1" s="1"/>
  <c r="F2239" i="1"/>
  <c r="G2239" i="1" s="1"/>
  <c r="H2239" i="1" s="1"/>
  <c r="I2239" i="1" s="1"/>
  <c r="F2240" i="1"/>
  <c r="G2240" i="1" s="1"/>
  <c r="H2240" i="1" s="1"/>
  <c r="I2240" i="1" s="1"/>
  <c r="F2241" i="1"/>
  <c r="G2241" i="1" s="1"/>
  <c r="H2241" i="1" s="1"/>
  <c r="I2241" i="1" s="1"/>
  <c r="F2242" i="1"/>
  <c r="G2242" i="1" s="1"/>
  <c r="H2242" i="1" s="1"/>
  <c r="I2242" i="1" s="1"/>
  <c r="F2243" i="1"/>
  <c r="G2243" i="1" s="1"/>
  <c r="H2243" i="1" s="1"/>
  <c r="I2243" i="1" s="1"/>
  <c r="F2244" i="1"/>
  <c r="G2244" i="1" s="1"/>
  <c r="H2244" i="1" s="1"/>
  <c r="I2244" i="1" s="1"/>
  <c r="F2245" i="1"/>
  <c r="G2245" i="1" s="1"/>
  <c r="H2245" i="1" s="1"/>
  <c r="I2245" i="1" s="1"/>
  <c r="F2246" i="1"/>
  <c r="G2246" i="1" s="1"/>
  <c r="H2246" i="1" s="1"/>
  <c r="I2246" i="1" s="1"/>
  <c r="F2247" i="1"/>
  <c r="G2247" i="1" s="1"/>
  <c r="H2247" i="1" s="1"/>
  <c r="I2247" i="1" s="1"/>
  <c r="F2248" i="1"/>
  <c r="G2248" i="1" s="1"/>
  <c r="H2248" i="1" s="1"/>
  <c r="I2248" i="1" s="1"/>
  <c r="F2249" i="1"/>
  <c r="G2249" i="1" s="1"/>
  <c r="H2249" i="1" s="1"/>
  <c r="I2249" i="1" s="1"/>
  <c r="F2250" i="1"/>
  <c r="G2250" i="1" s="1"/>
  <c r="H2250" i="1" s="1"/>
  <c r="I2250" i="1" s="1"/>
  <c r="F2251" i="1"/>
  <c r="G2251" i="1" s="1"/>
  <c r="H2251" i="1" s="1"/>
  <c r="I2251" i="1" s="1"/>
  <c r="F2252" i="1"/>
  <c r="G2252" i="1" s="1"/>
  <c r="H2252" i="1" s="1"/>
  <c r="I2252" i="1" s="1"/>
  <c r="F2253" i="1"/>
  <c r="G2253" i="1" s="1"/>
  <c r="H2253" i="1" s="1"/>
  <c r="I2253" i="1" s="1"/>
  <c r="F2254" i="1"/>
  <c r="G2254" i="1" s="1"/>
  <c r="H2254" i="1" s="1"/>
  <c r="I2254" i="1" s="1"/>
  <c r="F2255" i="1"/>
  <c r="G2255" i="1" s="1"/>
  <c r="H2255" i="1" s="1"/>
  <c r="I2255" i="1" s="1"/>
  <c r="F2256" i="1"/>
  <c r="G2256" i="1" s="1"/>
  <c r="H2256" i="1" s="1"/>
  <c r="I2256" i="1" s="1"/>
  <c r="F2257" i="1"/>
  <c r="G2257" i="1" s="1"/>
  <c r="H2257" i="1" s="1"/>
  <c r="I2257" i="1" s="1"/>
  <c r="F2258" i="1"/>
  <c r="G2258" i="1" s="1"/>
  <c r="H2258" i="1" s="1"/>
  <c r="I2258" i="1" s="1"/>
  <c r="F2259" i="1"/>
  <c r="G2259" i="1" s="1"/>
  <c r="H2259" i="1" s="1"/>
  <c r="I2259" i="1" s="1"/>
  <c r="F2260" i="1"/>
  <c r="G2260" i="1" s="1"/>
  <c r="H2260" i="1" s="1"/>
  <c r="I2260" i="1" s="1"/>
  <c r="F2261" i="1"/>
  <c r="G2261" i="1" s="1"/>
  <c r="H2261" i="1" s="1"/>
  <c r="I2261" i="1" s="1"/>
  <c r="F2262" i="1"/>
  <c r="G2262" i="1" s="1"/>
  <c r="H2262" i="1" s="1"/>
  <c r="I2262" i="1" s="1"/>
  <c r="F2263" i="1"/>
  <c r="G2263" i="1" s="1"/>
  <c r="H2263" i="1" s="1"/>
  <c r="I2263" i="1" s="1"/>
  <c r="F2264" i="1"/>
  <c r="G2264" i="1" s="1"/>
  <c r="H2264" i="1" s="1"/>
  <c r="I2264" i="1" s="1"/>
  <c r="F2265" i="1"/>
  <c r="G2265" i="1" s="1"/>
  <c r="H2265" i="1" s="1"/>
  <c r="I2265" i="1" s="1"/>
  <c r="F2266" i="1"/>
  <c r="G2266" i="1" s="1"/>
  <c r="H2266" i="1" s="1"/>
  <c r="I2266" i="1" s="1"/>
  <c r="F2267" i="1"/>
  <c r="G2267" i="1" s="1"/>
  <c r="H2267" i="1" s="1"/>
  <c r="I2267" i="1" s="1"/>
  <c r="F2268" i="1"/>
  <c r="G2268" i="1" s="1"/>
  <c r="H2268" i="1" s="1"/>
  <c r="I2268" i="1" s="1"/>
  <c r="F2269" i="1"/>
  <c r="G2269" i="1" s="1"/>
  <c r="H2269" i="1" s="1"/>
  <c r="I2269" i="1" s="1"/>
  <c r="F2270" i="1"/>
  <c r="G2270" i="1" s="1"/>
  <c r="H2270" i="1" s="1"/>
  <c r="I2270" i="1" s="1"/>
  <c r="F2271" i="1"/>
  <c r="G2271" i="1" s="1"/>
  <c r="H2271" i="1" s="1"/>
  <c r="I2271" i="1" s="1"/>
  <c r="F2272" i="1"/>
  <c r="G2272" i="1" s="1"/>
  <c r="H2272" i="1" s="1"/>
  <c r="I2272" i="1" s="1"/>
  <c r="F2273" i="1"/>
  <c r="G2273" i="1" s="1"/>
  <c r="H2273" i="1" s="1"/>
  <c r="I2273" i="1" s="1"/>
  <c r="F2274" i="1"/>
  <c r="G2274" i="1" s="1"/>
  <c r="H2274" i="1" s="1"/>
  <c r="I2274" i="1" s="1"/>
  <c r="F2275" i="1"/>
  <c r="G2275" i="1" s="1"/>
  <c r="H2275" i="1" s="1"/>
  <c r="I2275" i="1" s="1"/>
  <c r="F2276" i="1"/>
  <c r="G2276" i="1" s="1"/>
  <c r="H2276" i="1" s="1"/>
  <c r="I2276" i="1" s="1"/>
  <c r="F2277" i="1"/>
  <c r="G2277" i="1" s="1"/>
  <c r="H2277" i="1" s="1"/>
  <c r="I2277" i="1" s="1"/>
  <c r="F2278" i="1"/>
  <c r="G2278" i="1" s="1"/>
  <c r="H2278" i="1" s="1"/>
  <c r="I2278" i="1" s="1"/>
  <c r="F2279" i="1"/>
  <c r="G2279" i="1" s="1"/>
  <c r="H2279" i="1" s="1"/>
  <c r="I2279" i="1" s="1"/>
  <c r="F2280" i="1"/>
  <c r="G2280" i="1" s="1"/>
  <c r="H2280" i="1" s="1"/>
  <c r="I2280" i="1" s="1"/>
  <c r="F2281" i="1"/>
  <c r="G2281" i="1" s="1"/>
  <c r="H2281" i="1" s="1"/>
  <c r="I2281" i="1" s="1"/>
  <c r="F2282" i="1"/>
  <c r="G2282" i="1" s="1"/>
  <c r="H2282" i="1" s="1"/>
  <c r="I2282" i="1" s="1"/>
  <c r="F2283" i="1"/>
  <c r="G2283" i="1" s="1"/>
  <c r="H2283" i="1" s="1"/>
  <c r="I2283" i="1" s="1"/>
  <c r="F2284" i="1"/>
  <c r="G2284" i="1" s="1"/>
  <c r="H2284" i="1" s="1"/>
  <c r="I2284" i="1" s="1"/>
  <c r="F2285" i="1"/>
  <c r="G2285" i="1" s="1"/>
  <c r="H2285" i="1" s="1"/>
  <c r="I2285" i="1" s="1"/>
  <c r="F2286" i="1"/>
  <c r="G2286" i="1" s="1"/>
  <c r="H2286" i="1" s="1"/>
  <c r="I2286" i="1" s="1"/>
  <c r="F2287" i="1"/>
  <c r="G2287" i="1" s="1"/>
  <c r="H2287" i="1" s="1"/>
  <c r="I2287" i="1" s="1"/>
  <c r="F2288" i="1"/>
  <c r="G2288" i="1" s="1"/>
  <c r="H2288" i="1" s="1"/>
  <c r="I2288" i="1" s="1"/>
  <c r="F2289" i="1"/>
  <c r="G2289" i="1" s="1"/>
  <c r="H2289" i="1" s="1"/>
  <c r="I2289" i="1" s="1"/>
  <c r="F2290" i="1"/>
  <c r="G2290" i="1" s="1"/>
  <c r="H2290" i="1" s="1"/>
  <c r="I2290" i="1" s="1"/>
  <c r="F2291" i="1"/>
  <c r="G2291" i="1" s="1"/>
  <c r="H2291" i="1" s="1"/>
  <c r="I2291" i="1" s="1"/>
  <c r="F2292" i="1"/>
  <c r="G2292" i="1" s="1"/>
  <c r="H2292" i="1" s="1"/>
  <c r="I2292" i="1" s="1"/>
  <c r="F2293" i="1"/>
  <c r="G2293" i="1" s="1"/>
  <c r="H2293" i="1" s="1"/>
  <c r="I2293" i="1" s="1"/>
  <c r="F2294" i="1"/>
  <c r="G2294" i="1" s="1"/>
  <c r="H2294" i="1" s="1"/>
  <c r="I2294" i="1" s="1"/>
  <c r="F2295" i="1"/>
  <c r="G2295" i="1" s="1"/>
  <c r="H2295" i="1" s="1"/>
  <c r="I2295" i="1" s="1"/>
  <c r="F2296" i="1"/>
  <c r="G2296" i="1" s="1"/>
  <c r="H2296" i="1" s="1"/>
  <c r="I2296" i="1" s="1"/>
  <c r="F2297" i="1"/>
  <c r="G2297" i="1" s="1"/>
  <c r="H2297" i="1" s="1"/>
  <c r="I2297" i="1" s="1"/>
  <c r="F2298" i="1"/>
  <c r="G2298" i="1" s="1"/>
  <c r="H2298" i="1" s="1"/>
  <c r="I2298" i="1" s="1"/>
  <c r="F2299" i="1"/>
  <c r="G2299" i="1" s="1"/>
  <c r="H2299" i="1" s="1"/>
  <c r="I2299" i="1" s="1"/>
  <c r="F2300" i="1"/>
  <c r="G2300" i="1" s="1"/>
  <c r="H2300" i="1" s="1"/>
  <c r="I2300" i="1" s="1"/>
  <c r="F2301" i="1"/>
  <c r="G2301" i="1" s="1"/>
  <c r="H2301" i="1" s="1"/>
  <c r="I2301" i="1" s="1"/>
  <c r="F2302" i="1"/>
  <c r="G2302" i="1" s="1"/>
  <c r="H2302" i="1" s="1"/>
  <c r="I2302" i="1" s="1"/>
  <c r="F2303" i="1"/>
  <c r="G2303" i="1" s="1"/>
  <c r="H2303" i="1" s="1"/>
  <c r="I2303" i="1" s="1"/>
  <c r="F2304" i="1"/>
  <c r="G2304" i="1" s="1"/>
  <c r="H2304" i="1" s="1"/>
  <c r="I2304" i="1" s="1"/>
  <c r="F2305" i="1"/>
  <c r="G2305" i="1" s="1"/>
  <c r="H2305" i="1" s="1"/>
  <c r="I2305" i="1" s="1"/>
  <c r="F2306" i="1"/>
  <c r="G2306" i="1" s="1"/>
  <c r="H2306" i="1" s="1"/>
  <c r="I2306" i="1" s="1"/>
  <c r="F2307" i="1"/>
  <c r="G2307" i="1" s="1"/>
  <c r="H2307" i="1" s="1"/>
  <c r="I2307" i="1" s="1"/>
  <c r="F2308" i="1"/>
  <c r="G2308" i="1" s="1"/>
  <c r="H2308" i="1" s="1"/>
  <c r="I2308" i="1" s="1"/>
  <c r="F2309" i="1"/>
  <c r="G2309" i="1" s="1"/>
  <c r="H2309" i="1" s="1"/>
  <c r="I2309" i="1" s="1"/>
  <c r="F2310" i="1"/>
  <c r="G2310" i="1" s="1"/>
  <c r="H2310" i="1" s="1"/>
  <c r="I2310" i="1" s="1"/>
  <c r="F2311" i="1"/>
  <c r="G2311" i="1" s="1"/>
  <c r="H2311" i="1" s="1"/>
  <c r="I2311" i="1" s="1"/>
  <c r="F2312" i="1"/>
  <c r="G2312" i="1" s="1"/>
  <c r="H2312" i="1" s="1"/>
  <c r="I2312" i="1" s="1"/>
  <c r="F2313" i="1"/>
  <c r="G2313" i="1" s="1"/>
  <c r="H2313" i="1" s="1"/>
  <c r="I2313" i="1" s="1"/>
  <c r="F2314" i="1"/>
  <c r="G2314" i="1" s="1"/>
  <c r="H2314" i="1" s="1"/>
  <c r="I2314" i="1" s="1"/>
  <c r="F2315" i="1"/>
  <c r="G2315" i="1" s="1"/>
  <c r="H2315" i="1" s="1"/>
  <c r="I2315" i="1" s="1"/>
  <c r="F2316" i="1"/>
  <c r="G2316" i="1" s="1"/>
  <c r="H2316" i="1" s="1"/>
  <c r="I2316" i="1" s="1"/>
  <c r="F2317" i="1"/>
  <c r="G2317" i="1" s="1"/>
  <c r="H2317" i="1" s="1"/>
  <c r="I2317" i="1" s="1"/>
  <c r="F2318" i="1"/>
  <c r="G2318" i="1" s="1"/>
  <c r="H2318" i="1" s="1"/>
  <c r="I2318" i="1" s="1"/>
  <c r="F2319" i="1"/>
  <c r="G2319" i="1" s="1"/>
  <c r="H2319" i="1" s="1"/>
  <c r="I2319" i="1" s="1"/>
  <c r="F2320" i="1"/>
  <c r="G2320" i="1" s="1"/>
  <c r="H2320" i="1" s="1"/>
  <c r="I2320" i="1" s="1"/>
  <c r="F2321" i="1"/>
  <c r="G2321" i="1" s="1"/>
  <c r="H2321" i="1" s="1"/>
  <c r="I2321" i="1" s="1"/>
  <c r="F2322" i="1"/>
  <c r="G2322" i="1" s="1"/>
  <c r="H2322" i="1" s="1"/>
  <c r="I2322" i="1" s="1"/>
  <c r="F2323" i="1"/>
  <c r="G2323" i="1" s="1"/>
  <c r="H2323" i="1" s="1"/>
  <c r="I2323" i="1" s="1"/>
  <c r="F2324" i="1"/>
  <c r="G2324" i="1" s="1"/>
  <c r="H2324" i="1" s="1"/>
  <c r="I2324" i="1" s="1"/>
  <c r="F2325" i="1"/>
  <c r="G2325" i="1" s="1"/>
  <c r="H2325" i="1" s="1"/>
  <c r="I2325" i="1" s="1"/>
  <c r="F2326" i="1"/>
  <c r="G2326" i="1" s="1"/>
  <c r="H2326" i="1" s="1"/>
  <c r="I2326" i="1" s="1"/>
  <c r="F2327" i="1"/>
  <c r="G2327" i="1" s="1"/>
  <c r="H2327" i="1" s="1"/>
  <c r="I2327" i="1" s="1"/>
  <c r="F2328" i="1"/>
  <c r="G2328" i="1" s="1"/>
  <c r="H2328" i="1" s="1"/>
  <c r="I2328" i="1" s="1"/>
  <c r="F2329" i="1"/>
  <c r="G2329" i="1" s="1"/>
  <c r="H2329" i="1" s="1"/>
  <c r="I2329" i="1" s="1"/>
  <c r="F2330" i="1"/>
  <c r="G2330" i="1" s="1"/>
  <c r="H2330" i="1" s="1"/>
  <c r="I2330" i="1" s="1"/>
  <c r="F2331" i="1"/>
  <c r="G2331" i="1" s="1"/>
  <c r="H2331" i="1" s="1"/>
  <c r="I2331" i="1" s="1"/>
  <c r="F2332" i="1"/>
  <c r="G2332" i="1" s="1"/>
  <c r="H2332" i="1" s="1"/>
  <c r="I2332" i="1" s="1"/>
  <c r="F2333" i="1"/>
  <c r="G2333" i="1" s="1"/>
  <c r="H2333" i="1" s="1"/>
  <c r="I2333" i="1" s="1"/>
  <c r="F2334" i="1"/>
  <c r="G2334" i="1" s="1"/>
  <c r="H2334" i="1" s="1"/>
  <c r="I2334" i="1" s="1"/>
  <c r="F2335" i="1"/>
  <c r="G2335" i="1" s="1"/>
  <c r="H2335" i="1" s="1"/>
  <c r="I2335" i="1" s="1"/>
  <c r="F2336" i="1"/>
  <c r="G2336" i="1" s="1"/>
  <c r="H2336" i="1" s="1"/>
  <c r="I2336" i="1" s="1"/>
  <c r="F2337" i="1"/>
  <c r="G2337" i="1" s="1"/>
  <c r="H2337" i="1" s="1"/>
  <c r="I2337" i="1" s="1"/>
  <c r="F2338" i="1"/>
  <c r="G2338" i="1" s="1"/>
  <c r="H2338" i="1" s="1"/>
  <c r="I2338" i="1" s="1"/>
  <c r="F2339" i="1"/>
  <c r="G2339" i="1" s="1"/>
  <c r="H2339" i="1" s="1"/>
  <c r="I2339" i="1" s="1"/>
  <c r="F2340" i="1"/>
  <c r="G2340" i="1" s="1"/>
  <c r="H2340" i="1" s="1"/>
  <c r="I2340" i="1" s="1"/>
  <c r="F2341" i="1"/>
  <c r="G2341" i="1" s="1"/>
  <c r="H2341" i="1" s="1"/>
  <c r="I2341" i="1" s="1"/>
  <c r="F2342" i="1"/>
  <c r="G2342" i="1" s="1"/>
  <c r="H2342" i="1" s="1"/>
  <c r="I2342" i="1" s="1"/>
  <c r="F2343" i="1"/>
  <c r="G2343" i="1" s="1"/>
  <c r="H2343" i="1" s="1"/>
  <c r="I2343" i="1" s="1"/>
  <c r="F2344" i="1"/>
  <c r="G2344" i="1" s="1"/>
  <c r="H2344" i="1" s="1"/>
  <c r="I2344" i="1" s="1"/>
  <c r="F2345" i="1"/>
  <c r="G2345" i="1" s="1"/>
  <c r="H2345" i="1" s="1"/>
  <c r="I2345" i="1" s="1"/>
  <c r="F2346" i="1"/>
  <c r="G2346" i="1" s="1"/>
  <c r="H2346" i="1" s="1"/>
  <c r="I2346" i="1" s="1"/>
  <c r="F2347" i="1"/>
  <c r="G2347" i="1" s="1"/>
  <c r="H2347" i="1" s="1"/>
  <c r="I2347" i="1" s="1"/>
  <c r="F2348" i="1"/>
  <c r="G2348" i="1" s="1"/>
  <c r="H2348" i="1" s="1"/>
  <c r="I2348" i="1" s="1"/>
  <c r="F2349" i="1"/>
  <c r="G2349" i="1" s="1"/>
  <c r="H2349" i="1" s="1"/>
  <c r="I2349" i="1" s="1"/>
  <c r="F2350" i="1"/>
  <c r="G2350" i="1" s="1"/>
  <c r="H2350" i="1" s="1"/>
  <c r="I2350" i="1" s="1"/>
  <c r="F2351" i="1"/>
  <c r="G2351" i="1" s="1"/>
  <c r="H2351" i="1" s="1"/>
  <c r="I2351" i="1" s="1"/>
  <c r="F2352" i="1"/>
  <c r="G2352" i="1" s="1"/>
  <c r="H2352" i="1" s="1"/>
  <c r="I2352" i="1" s="1"/>
  <c r="F2353" i="1"/>
  <c r="G2353" i="1" s="1"/>
  <c r="H2353" i="1" s="1"/>
  <c r="I2353" i="1" s="1"/>
  <c r="F2354" i="1"/>
  <c r="G2354" i="1" s="1"/>
  <c r="H2354" i="1" s="1"/>
  <c r="I2354" i="1" s="1"/>
  <c r="F2355" i="1"/>
  <c r="G2355" i="1" s="1"/>
  <c r="H2355" i="1" s="1"/>
  <c r="I2355" i="1" s="1"/>
  <c r="F2356" i="1"/>
  <c r="G2356" i="1" s="1"/>
  <c r="H2356" i="1" s="1"/>
  <c r="I2356" i="1" s="1"/>
  <c r="F2357" i="1"/>
  <c r="G2357" i="1" s="1"/>
  <c r="H2357" i="1" s="1"/>
  <c r="I2357" i="1" s="1"/>
  <c r="F2358" i="1"/>
  <c r="G2358" i="1" s="1"/>
  <c r="H2358" i="1" s="1"/>
  <c r="I2358" i="1" s="1"/>
  <c r="F2359" i="1"/>
  <c r="G2359" i="1" s="1"/>
  <c r="H2359" i="1" s="1"/>
  <c r="I2359" i="1" s="1"/>
  <c r="F2360" i="1"/>
  <c r="G2360" i="1" s="1"/>
  <c r="H2360" i="1" s="1"/>
  <c r="I2360" i="1" s="1"/>
  <c r="F2361" i="1"/>
  <c r="G2361" i="1" s="1"/>
  <c r="H2361" i="1" s="1"/>
  <c r="I2361" i="1" s="1"/>
  <c r="F2362" i="1"/>
  <c r="G2362" i="1" s="1"/>
  <c r="H2362" i="1" s="1"/>
  <c r="I2362" i="1" s="1"/>
  <c r="F2363" i="1"/>
  <c r="G2363" i="1" s="1"/>
  <c r="H2363" i="1" s="1"/>
  <c r="I2363" i="1" s="1"/>
  <c r="F2364" i="1"/>
  <c r="G2364" i="1" s="1"/>
  <c r="H2364" i="1" s="1"/>
  <c r="I2364" i="1" s="1"/>
  <c r="F2365" i="1"/>
  <c r="G2365" i="1" s="1"/>
  <c r="H2365" i="1" s="1"/>
  <c r="I2365" i="1" s="1"/>
  <c r="F2366" i="1"/>
  <c r="G2366" i="1" s="1"/>
  <c r="H2366" i="1" s="1"/>
  <c r="I2366" i="1" s="1"/>
  <c r="F2367" i="1"/>
  <c r="G2367" i="1" s="1"/>
  <c r="H2367" i="1" s="1"/>
  <c r="I2367" i="1" s="1"/>
  <c r="F2368" i="1"/>
  <c r="G2368" i="1" s="1"/>
  <c r="H2368" i="1" s="1"/>
  <c r="I2368" i="1" s="1"/>
  <c r="F2369" i="1"/>
  <c r="G2369" i="1" s="1"/>
  <c r="H2369" i="1" s="1"/>
  <c r="I2369" i="1" s="1"/>
  <c r="F2370" i="1"/>
  <c r="G2370" i="1" s="1"/>
  <c r="H2370" i="1" s="1"/>
  <c r="I2370" i="1" s="1"/>
  <c r="F2371" i="1"/>
  <c r="G2371" i="1" s="1"/>
  <c r="H2371" i="1" s="1"/>
  <c r="I2371" i="1" s="1"/>
  <c r="F2372" i="1"/>
  <c r="G2372" i="1" s="1"/>
  <c r="H2372" i="1" s="1"/>
  <c r="I2372" i="1" s="1"/>
  <c r="F2373" i="1"/>
  <c r="G2373" i="1" s="1"/>
  <c r="H2373" i="1" s="1"/>
  <c r="I2373" i="1" s="1"/>
  <c r="F2374" i="1"/>
  <c r="G2374" i="1" s="1"/>
  <c r="H2374" i="1" s="1"/>
  <c r="I2374" i="1" s="1"/>
  <c r="F2375" i="1"/>
  <c r="G2375" i="1" s="1"/>
  <c r="H2375" i="1" s="1"/>
  <c r="I2375" i="1" s="1"/>
  <c r="F2376" i="1"/>
  <c r="G2376" i="1" s="1"/>
  <c r="H2376" i="1" s="1"/>
  <c r="I2376" i="1" s="1"/>
  <c r="F2377" i="1"/>
  <c r="G2377" i="1" s="1"/>
  <c r="H2377" i="1" s="1"/>
  <c r="I2377" i="1" s="1"/>
  <c r="F2378" i="1"/>
  <c r="G2378" i="1" s="1"/>
  <c r="H2378" i="1" s="1"/>
  <c r="I2378" i="1" s="1"/>
  <c r="F2379" i="1"/>
  <c r="G2379" i="1" s="1"/>
  <c r="H2379" i="1" s="1"/>
  <c r="I2379" i="1" s="1"/>
  <c r="F2380" i="1"/>
  <c r="G2380" i="1" s="1"/>
  <c r="H2380" i="1" s="1"/>
  <c r="I2380" i="1" s="1"/>
  <c r="F2381" i="1"/>
  <c r="G2381" i="1" s="1"/>
  <c r="H2381" i="1" s="1"/>
  <c r="I2381" i="1" s="1"/>
  <c r="F2382" i="1"/>
  <c r="G2382" i="1" s="1"/>
  <c r="H2382" i="1" s="1"/>
  <c r="I2382" i="1" s="1"/>
  <c r="F2383" i="1"/>
  <c r="G2383" i="1" s="1"/>
  <c r="H2383" i="1" s="1"/>
  <c r="I2383" i="1" s="1"/>
  <c r="F2384" i="1"/>
  <c r="G2384" i="1" s="1"/>
  <c r="H2384" i="1" s="1"/>
  <c r="I2384" i="1" s="1"/>
  <c r="F2385" i="1"/>
  <c r="G2385" i="1" s="1"/>
  <c r="H2385" i="1" s="1"/>
  <c r="I2385" i="1" s="1"/>
  <c r="F2386" i="1"/>
  <c r="G2386" i="1" s="1"/>
  <c r="H2386" i="1" s="1"/>
  <c r="I2386" i="1" s="1"/>
  <c r="F2387" i="1"/>
  <c r="G2387" i="1" s="1"/>
  <c r="H2387" i="1" s="1"/>
  <c r="I2387" i="1" s="1"/>
  <c r="F2388" i="1"/>
  <c r="G2388" i="1" s="1"/>
  <c r="H2388" i="1" s="1"/>
  <c r="I2388" i="1" s="1"/>
  <c r="F2389" i="1"/>
  <c r="G2389" i="1" s="1"/>
  <c r="H2389" i="1" s="1"/>
  <c r="I2389" i="1" s="1"/>
  <c r="F2390" i="1"/>
  <c r="G2390" i="1" s="1"/>
  <c r="H2390" i="1" s="1"/>
  <c r="I2390" i="1" s="1"/>
  <c r="F2391" i="1"/>
  <c r="G2391" i="1" s="1"/>
  <c r="H2391" i="1" s="1"/>
  <c r="I2391" i="1" s="1"/>
  <c r="F2392" i="1"/>
  <c r="G2392" i="1" s="1"/>
  <c r="H2392" i="1" s="1"/>
  <c r="I2392" i="1" s="1"/>
  <c r="F2393" i="1"/>
  <c r="G2393" i="1" s="1"/>
  <c r="H2393" i="1" s="1"/>
  <c r="I2393" i="1" s="1"/>
  <c r="F2394" i="1"/>
  <c r="G2394" i="1" s="1"/>
  <c r="H2394" i="1" s="1"/>
  <c r="I2394" i="1" s="1"/>
  <c r="F2395" i="1"/>
  <c r="G2395" i="1" s="1"/>
  <c r="H2395" i="1" s="1"/>
  <c r="I2395" i="1" s="1"/>
  <c r="F2396" i="1"/>
  <c r="G2396" i="1" s="1"/>
  <c r="H2396" i="1" s="1"/>
  <c r="I2396" i="1" s="1"/>
  <c r="F2397" i="1"/>
  <c r="G2397" i="1" s="1"/>
  <c r="H2397" i="1" s="1"/>
  <c r="I2397" i="1" s="1"/>
  <c r="F2398" i="1"/>
  <c r="G2398" i="1" s="1"/>
  <c r="H2398" i="1" s="1"/>
  <c r="I2398" i="1" s="1"/>
  <c r="F2399" i="1"/>
  <c r="G2399" i="1" s="1"/>
  <c r="H2399" i="1" s="1"/>
  <c r="I2399" i="1" s="1"/>
  <c r="F2400" i="1"/>
  <c r="G2400" i="1" s="1"/>
  <c r="H2400" i="1" s="1"/>
  <c r="I2400" i="1" s="1"/>
  <c r="F2401" i="1"/>
  <c r="G2401" i="1" s="1"/>
  <c r="H2401" i="1" s="1"/>
  <c r="I2401" i="1" s="1"/>
  <c r="F2402" i="1"/>
  <c r="G2402" i="1" s="1"/>
  <c r="H2402" i="1" s="1"/>
  <c r="I2402" i="1" s="1"/>
  <c r="F2403" i="1"/>
  <c r="G2403" i="1" s="1"/>
  <c r="H2403" i="1" s="1"/>
  <c r="I2403" i="1" s="1"/>
  <c r="F2404" i="1"/>
  <c r="G2404" i="1" s="1"/>
  <c r="H2404" i="1" s="1"/>
  <c r="I2404" i="1" s="1"/>
  <c r="F2405" i="1"/>
  <c r="G2405" i="1" s="1"/>
  <c r="H2405" i="1" s="1"/>
  <c r="I2405" i="1" s="1"/>
  <c r="F2406" i="1"/>
  <c r="G2406" i="1" s="1"/>
  <c r="H2406" i="1" s="1"/>
  <c r="I2406" i="1" s="1"/>
  <c r="F2407" i="1"/>
  <c r="G2407" i="1" s="1"/>
  <c r="H2407" i="1" s="1"/>
  <c r="I2407" i="1" s="1"/>
  <c r="F2408" i="1"/>
  <c r="G2408" i="1" s="1"/>
  <c r="H2408" i="1" s="1"/>
  <c r="I2408" i="1" s="1"/>
  <c r="F2409" i="1"/>
  <c r="G2409" i="1" s="1"/>
  <c r="H2409" i="1" s="1"/>
  <c r="I2409" i="1" s="1"/>
  <c r="F2410" i="1"/>
  <c r="G2410" i="1" s="1"/>
  <c r="H2410" i="1" s="1"/>
  <c r="I2410" i="1" s="1"/>
  <c r="F2411" i="1"/>
  <c r="G2411" i="1" s="1"/>
  <c r="H2411" i="1" s="1"/>
  <c r="I2411" i="1" s="1"/>
  <c r="F2412" i="1"/>
  <c r="G2412" i="1" s="1"/>
  <c r="H2412" i="1" s="1"/>
  <c r="I2412" i="1" s="1"/>
  <c r="F2413" i="1"/>
  <c r="G2413" i="1" s="1"/>
  <c r="H2413" i="1" s="1"/>
  <c r="I2413" i="1" s="1"/>
  <c r="F2414" i="1"/>
  <c r="G2414" i="1" s="1"/>
  <c r="H2414" i="1" s="1"/>
  <c r="I2414" i="1" s="1"/>
  <c r="F2415" i="1"/>
  <c r="G2415" i="1" s="1"/>
  <c r="H2415" i="1" s="1"/>
  <c r="I2415" i="1" s="1"/>
  <c r="F2416" i="1"/>
  <c r="G2416" i="1" s="1"/>
  <c r="H2416" i="1" s="1"/>
  <c r="I2416" i="1" s="1"/>
  <c r="F2417" i="1"/>
  <c r="G2417" i="1" s="1"/>
  <c r="H2417" i="1" s="1"/>
  <c r="I2417" i="1" s="1"/>
  <c r="F2418" i="1"/>
  <c r="G2418" i="1" s="1"/>
  <c r="H2418" i="1" s="1"/>
  <c r="I2418" i="1" s="1"/>
  <c r="F2419" i="1"/>
  <c r="G2419" i="1" s="1"/>
  <c r="H2419" i="1" s="1"/>
  <c r="I2419" i="1" s="1"/>
  <c r="F2420" i="1"/>
  <c r="G2420" i="1" s="1"/>
  <c r="H2420" i="1" s="1"/>
  <c r="I2420" i="1" s="1"/>
  <c r="F2421" i="1"/>
  <c r="G2421" i="1" s="1"/>
  <c r="H2421" i="1" s="1"/>
  <c r="I2421" i="1" s="1"/>
  <c r="F2422" i="1"/>
  <c r="G2422" i="1" s="1"/>
  <c r="H2422" i="1" s="1"/>
  <c r="I2422" i="1" s="1"/>
  <c r="F2423" i="1"/>
  <c r="G2423" i="1" s="1"/>
  <c r="H2423" i="1" s="1"/>
  <c r="I2423" i="1" s="1"/>
  <c r="F2424" i="1"/>
  <c r="G2424" i="1" s="1"/>
  <c r="H2424" i="1" s="1"/>
  <c r="I2424" i="1" s="1"/>
  <c r="F2425" i="1"/>
  <c r="G2425" i="1" s="1"/>
  <c r="H2425" i="1" s="1"/>
  <c r="I2425" i="1" s="1"/>
  <c r="F2426" i="1"/>
  <c r="G2426" i="1" s="1"/>
  <c r="H2426" i="1" s="1"/>
  <c r="I2426" i="1" s="1"/>
  <c r="F2427" i="1"/>
  <c r="G2427" i="1" s="1"/>
  <c r="H2427" i="1" s="1"/>
  <c r="I2427" i="1" s="1"/>
  <c r="F2428" i="1"/>
  <c r="G2428" i="1" s="1"/>
  <c r="H2428" i="1" s="1"/>
  <c r="I2428" i="1" s="1"/>
  <c r="F2429" i="1"/>
  <c r="G2429" i="1" s="1"/>
  <c r="H2429" i="1" s="1"/>
  <c r="I2429" i="1" s="1"/>
  <c r="F2430" i="1"/>
  <c r="G2430" i="1" s="1"/>
  <c r="H2430" i="1" s="1"/>
  <c r="I2430" i="1" s="1"/>
  <c r="F2431" i="1"/>
  <c r="G2431" i="1" s="1"/>
  <c r="H2431" i="1" s="1"/>
  <c r="I2431" i="1" s="1"/>
  <c r="F2432" i="1"/>
  <c r="G2432" i="1" s="1"/>
  <c r="H2432" i="1" s="1"/>
  <c r="I2432" i="1" s="1"/>
  <c r="F2433" i="1"/>
  <c r="G2433" i="1" s="1"/>
  <c r="H2433" i="1" s="1"/>
  <c r="I2433" i="1" s="1"/>
  <c r="F2434" i="1"/>
  <c r="G2434" i="1" s="1"/>
  <c r="H2434" i="1" s="1"/>
  <c r="I2434" i="1" s="1"/>
  <c r="F2435" i="1"/>
  <c r="G2435" i="1" s="1"/>
  <c r="H2435" i="1" s="1"/>
  <c r="I2435" i="1" s="1"/>
  <c r="F2436" i="1"/>
  <c r="G2436" i="1" s="1"/>
  <c r="H2436" i="1" s="1"/>
  <c r="I2436" i="1" s="1"/>
  <c r="F2437" i="1"/>
  <c r="G2437" i="1" s="1"/>
  <c r="H2437" i="1" s="1"/>
  <c r="I2437" i="1" s="1"/>
  <c r="F2438" i="1"/>
  <c r="G2438" i="1" s="1"/>
  <c r="H2438" i="1" s="1"/>
  <c r="I2438" i="1" s="1"/>
  <c r="F2439" i="1"/>
  <c r="G2439" i="1" s="1"/>
  <c r="H2439" i="1" s="1"/>
  <c r="I2439" i="1" s="1"/>
  <c r="F2440" i="1"/>
  <c r="G2440" i="1" s="1"/>
  <c r="H2440" i="1" s="1"/>
  <c r="I2440" i="1" s="1"/>
  <c r="F2441" i="1"/>
  <c r="G2441" i="1" s="1"/>
  <c r="H2441" i="1" s="1"/>
  <c r="I2441" i="1" s="1"/>
  <c r="F2442" i="1"/>
  <c r="G2442" i="1" s="1"/>
  <c r="H2442" i="1" s="1"/>
  <c r="I2442" i="1" s="1"/>
  <c r="F2443" i="1"/>
  <c r="G2443" i="1" s="1"/>
  <c r="H2443" i="1" s="1"/>
  <c r="I2443" i="1" s="1"/>
  <c r="F2444" i="1"/>
  <c r="G2444" i="1" s="1"/>
  <c r="H2444" i="1" s="1"/>
  <c r="I2444" i="1" s="1"/>
  <c r="F2445" i="1"/>
  <c r="G2445" i="1" s="1"/>
  <c r="H2445" i="1" s="1"/>
  <c r="I2445" i="1" s="1"/>
  <c r="F2446" i="1"/>
  <c r="G2446" i="1" s="1"/>
  <c r="H2446" i="1" s="1"/>
  <c r="I2446" i="1" s="1"/>
  <c r="F2447" i="1"/>
  <c r="G2447" i="1" s="1"/>
  <c r="H2447" i="1" s="1"/>
  <c r="I2447" i="1" s="1"/>
  <c r="F2448" i="1"/>
  <c r="G2448" i="1" s="1"/>
  <c r="H2448" i="1" s="1"/>
  <c r="I2448" i="1" s="1"/>
  <c r="F2449" i="1"/>
  <c r="G2449" i="1" s="1"/>
  <c r="H2449" i="1" s="1"/>
  <c r="I2449" i="1" s="1"/>
  <c r="F2450" i="1"/>
  <c r="G2450" i="1" s="1"/>
  <c r="H2450" i="1" s="1"/>
  <c r="I2450" i="1" s="1"/>
  <c r="F2451" i="1"/>
  <c r="G2451" i="1" s="1"/>
  <c r="H2451" i="1" s="1"/>
  <c r="I2451" i="1" s="1"/>
  <c r="F2452" i="1"/>
  <c r="G2452" i="1" s="1"/>
  <c r="H2452" i="1" s="1"/>
  <c r="I2452" i="1" s="1"/>
  <c r="F2453" i="1"/>
  <c r="G2453" i="1" s="1"/>
  <c r="H2453" i="1" s="1"/>
  <c r="I2453" i="1" s="1"/>
  <c r="F2454" i="1"/>
  <c r="G2454" i="1" s="1"/>
  <c r="H2454" i="1" s="1"/>
  <c r="I2454" i="1" s="1"/>
  <c r="F2455" i="1"/>
  <c r="G2455" i="1" s="1"/>
  <c r="H2455" i="1" s="1"/>
  <c r="I2455" i="1" s="1"/>
  <c r="F2456" i="1"/>
  <c r="G2456" i="1" s="1"/>
  <c r="H2456" i="1" s="1"/>
  <c r="I2456" i="1" s="1"/>
  <c r="F2457" i="1"/>
  <c r="G2457" i="1" s="1"/>
  <c r="H2457" i="1" s="1"/>
  <c r="I2457" i="1" s="1"/>
  <c r="F2458" i="1"/>
  <c r="G2458" i="1" s="1"/>
  <c r="H2458" i="1" s="1"/>
  <c r="I2458" i="1" s="1"/>
  <c r="F2459" i="1"/>
  <c r="G2459" i="1" s="1"/>
  <c r="H2459" i="1" s="1"/>
  <c r="I2459" i="1" s="1"/>
  <c r="F2460" i="1"/>
  <c r="G2460" i="1" s="1"/>
  <c r="H2460" i="1" s="1"/>
  <c r="I2460" i="1" s="1"/>
  <c r="F2461" i="1"/>
  <c r="G2461" i="1" s="1"/>
  <c r="H2461" i="1" s="1"/>
  <c r="I2461" i="1" s="1"/>
  <c r="F2462" i="1"/>
  <c r="G2462" i="1" s="1"/>
  <c r="H2462" i="1" s="1"/>
  <c r="I2462" i="1" s="1"/>
  <c r="F2463" i="1"/>
  <c r="G2463" i="1" s="1"/>
  <c r="H2463" i="1" s="1"/>
  <c r="I2463" i="1" s="1"/>
  <c r="F2464" i="1"/>
  <c r="G2464" i="1" s="1"/>
  <c r="H2464" i="1" s="1"/>
  <c r="I2464" i="1" s="1"/>
  <c r="F2465" i="1"/>
  <c r="G2465" i="1" s="1"/>
  <c r="H2465" i="1" s="1"/>
  <c r="I2465" i="1" s="1"/>
  <c r="F2466" i="1"/>
  <c r="G2466" i="1" s="1"/>
  <c r="H2466" i="1" s="1"/>
  <c r="I2466" i="1" s="1"/>
  <c r="F2467" i="1"/>
  <c r="G2467" i="1" s="1"/>
  <c r="H2467" i="1" s="1"/>
  <c r="I2467" i="1" s="1"/>
  <c r="F2468" i="1"/>
  <c r="G2468" i="1" s="1"/>
  <c r="H2468" i="1" s="1"/>
  <c r="I2468" i="1" s="1"/>
  <c r="F2469" i="1"/>
  <c r="G2469" i="1" s="1"/>
  <c r="H2469" i="1" s="1"/>
  <c r="I2469" i="1" s="1"/>
  <c r="F2470" i="1"/>
  <c r="G2470" i="1" s="1"/>
  <c r="H2470" i="1" s="1"/>
  <c r="I2470" i="1" s="1"/>
  <c r="F2471" i="1"/>
  <c r="G2471" i="1" s="1"/>
  <c r="H2471" i="1" s="1"/>
  <c r="I2471" i="1" s="1"/>
  <c r="F2472" i="1"/>
  <c r="G2472" i="1" s="1"/>
  <c r="H2472" i="1" s="1"/>
  <c r="I2472" i="1" s="1"/>
  <c r="F2473" i="1"/>
  <c r="G2473" i="1" s="1"/>
  <c r="H2473" i="1" s="1"/>
  <c r="I2473" i="1" s="1"/>
  <c r="F2474" i="1"/>
  <c r="G2474" i="1" s="1"/>
  <c r="H2474" i="1" s="1"/>
  <c r="I2474" i="1" s="1"/>
  <c r="F2475" i="1"/>
  <c r="G2475" i="1" s="1"/>
  <c r="H2475" i="1" s="1"/>
  <c r="I2475" i="1" s="1"/>
  <c r="F2476" i="1"/>
  <c r="G2476" i="1" s="1"/>
  <c r="H2476" i="1" s="1"/>
  <c r="I2476" i="1" s="1"/>
  <c r="F2477" i="1"/>
  <c r="G2477" i="1" s="1"/>
  <c r="H2477" i="1" s="1"/>
  <c r="I2477" i="1" s="1"/>
  <c r="F2478" i="1"/>
  <c r="G2478" i="1" s="1"/>
  <c r="H2478" i="1" s="1"/>
  <c r="I2478" i="1" s="1"/>
  <c r="F2479" i="1"/>
  <c r="G2479" i="1" s="1"/>
  <c r="H2479" i="1" s="1"/>
  <c r="I2479" i="1" s="1"/>
  <c r="F2480" i="1"/>
  <c r="G2480" i="1" s="1"/>
  <c r="H2480" i="1" s="1"/>
  <c r="I2480" i="1" s="1"/>
  <c r="F2481" i="1"/>
  <c r="G2481" i="1" s="1"/>
  <c r="H2481" i="1" s="1"/>
  <c r="I2481" i="1" s="1"/>
  <c r="F2482" i="1"/>
  <c r="G2482" i="1" s="1"/>
  <c r="H2482" i="1" s="1"/>
  <c r="I2482" i="1" s="1"/>
  <c r="F2483" i="1"/>
  <c r="G2483" i="1" s="1"/>
  <c r="H2483" i="1" s="1"/>
  <c r="I2483" i="1" s="1"/>
  <c r="F2484" i="1"/>
  <c r="G2484" i="1" s="1"/>
  <c r="H2484" i="1" s="1"/>
  <c r="I2484" i="1" s="1"/>
  <c r="F2485" i="1"/>
  <c r="G2485" i="1" s="1"/>
  <c r="H2485" i="1" s="1"/>
  <c r="I2485" i="1" s="1"/>
  <c r="F2486" i="1"/>
  <c r="G2486" i="1" s="1"/>
  <c r="H2486" i="1" s="1"/>
  <c r="I2486" i="1" s="1"/>
  <c r="F2487" i="1"/>
  <c r="G2487" i="1" s="1"/>
  <c r="H2487" i="1" s="1"/>
  <c r="I2487" i="1" s="1"/>
  <c r="F2488" i="1"/>
  <c r="G2488" i="1" s="1"/>
  <c r="H2488" i="1" s="1"/>
  <c r="I2488" i="1" s="1"/>
  <c r="F2489" i="1"/>
  <c r="G2489" i="1" s="1"/>
  <c r="H2489" i="1" s="1"/>
  <c r="I2489" i="1" s="1"/>
  <c r="F2490" i="1"/>
  <c r="G2490" i="1" s="1"/>
  <c r="H2490" i="1" s="1"/>
  <c r="I2490" i="1" s="1"/>
  <c r="F2491" i="1"/>
  <c r="G2491" i="1" s="1"/>
  <c r="H2491" i="1" s="1"/>
  <c r="I2491" i="1" s="1"/>
  <c r="F2492" i="1"/>
  <c r="G2492" i="1" s="1"/>
  <c r="H2492" i="1" s="1"/>
  <c r="I2492" i="1" s="1"/>
  <c r="F2493" i="1"/>
  <c r="G2493" i="1" s="1"/>
  <c r="H2493" i="1" s="1"/>
  <c r="I2493" i="1" s="1"/>
  <c r="F2494" i="1"/>
  <c r="G2494" i="1" s="1"/>
  <c r="H2494" i="1" s="1"/>
  <c r="I2494" i="1" s="1"/>
  <c r="F2495" i="1"/>
  <c r="G2495" i="1" s="1"/>
  <c r="H2495" i="1" s="1"/>
  <c r="I2495" i="1" s="1"/>
  <c r="F2496" i="1"/>
  <c r="G2496" i="1" s="1"/>
  <c r="H2496" i="1" s="1"/>
  <c r="I2496" i="1" s="1"/>
  <c r="F2497" i="1"/>
  <c r="G2497" i="1" s="1"/>
  <c r="H2497" i="1" s="1"/>
  <c r="I2497" i="1" s="1"/>
  <c r="F2498" i="1"/>
  <c r="G2498" i="1" s="1"/>
  <c r="H2498" i="1" s="1"/>
  <c r="I2498" i="1" s="1"/>
  <c r="F2499" i="1"/>
  <c r="G2499" i="1" s="1"/>
  <c r="H2499" i="1" s="1"/>
  <c r="I2499" i="1" s="1"/>
  <c r="F2500" i="1"/>
  <c r="G2500" i="1" s="1"/>
  <c r="H2500" i="1" s="1"/>
  <c r="I2500" i="1" s="1"/>
  <c r="F2501" i="1"/>
  <c r="G2501" i="1" s="1"/>
  <c r="H2501" i="1" s="1"/>
  <c r="I2501" i="1" s="1"/>
  <c r="F2502" i="1"/>
  <c r="G2502" i="1" s="1"/>
  <c r="H2502" i="1" s="1"/>
  <c r="I2502" i="1" s="1"/>
  <c r="F2503" i="1"/>
  <c r="G2503" i="1" s="1"/>
  <c r="H2503" i="1" s="1"/>
  <c r="I2503" i="1" s="1"/>
  <c r="F2504" i="1"/>
  <c r="G2504" i="1" s="1"/>
  <c r="H2504" i="1" s="1"/>
  <c r="I2504" i="1" s="1"/>
  <c r="F2505" i="1"/>
  <c r="G2505" i="1" s="1"/>
  <c r="H2505" i="1" s="1"/>
  <c r="I2505" i="1" s="1"/>
  <c r="F2506" i="1"/>
  <c r="G2506" i="1" s="1"/>
  <c r="H2506" i="1" s="1"/>
  <c r="I2506" i="1" s="1"/>
  <c r="F2507" i="1"/>
  <c r="G2507" i="1" s="1"/>
  <c r="H2507" i="1" s="1"/>
  <c r="I2507" i="1" s="1"/>
  <c r="F2508" i="1"/>
  <c r="G2508" i="1" s="1"/>
  <c r="H2508" i="1" s="1"/>
  <c r="I2508" i="1" s="1"/>
  <c r="F2509" i="1"/>
  <c r="G2509" i="1" s="1"/>
  <c r="H2509" i="1" s="1"/>
  <c r="I2509" i="1" s="1"/>
  <c r="F2510" i="1"/>
  <c r="G2510" i="1" s="1"/>
  <c r="H2510" i="1" s="1"/>
  <c r="I2510" i="1" s="1"/>
  <c r="F2511" i="1"/>
  <c r="G2511" i="1" s="1"/>
  <c r="H2511" i="1" s="1"/>
  <c r="I2511" i="1" s="1"/>
  <c r="F2512" i="1"/>
  <c r="G2512" i="1" s="1"/>
  <c r="H2512" i="1" s="1"/>
  <c r="I2512" i="1" s="1"/>
  <c r="F2513" i="1"/>
  <c r="G2513" i="1" s="1"/>
  <c r="H2513" i="1" s="1"/>
  <c r="I2513" i="1" s="1"/>
  <c r="F2514" i="1"/>
  <c r="G2514" i="1" s="1"/>
  <c r="H2514" i="1" s="1"/>
  <c r="I2514" i="1" s="1"/>
  <c r="F2515" i="1"/>
  <c r="G2515" i="1" s="1"/>
  <c r="H2515" i="1" s="1"/>
  <c r="I2515" i="1" s="1"/>
  <c r="F2516" i="1"/>
  <c r="G2516" i="1" s="1"/>
  <c r="H2516" i="1" s="1"/>
  <c r="I2516" i="1" s="1"/>
  <c r="F2517" i="1"/>
  <c r="G2517" i="1" s="1"/>
  <c r="H2517" i="1" s="1"/>
  <c r="I2517" i="1" s="1"/>
  <c r="F2518" i="1"/>
  <c r="G2518" i="1" s="1"/>
  <c r="H2518" i="1" s="1"/>
  <c r="I2518" i="1" s="1"/>
  <c r="F2519" i="1"/>
  <c r="G2519" i="1" s="1"/>
  <c r="H2519" i="1" s="1"/>
  <c r="I2519" i="1" s="1"/>
  <c r="F2520" i="1"/>
  <c r="G2520" i="1" s="1"/>
  <c r="H2520" i="1" s="1"/>
  <c r="I2520" i="1" s="1"/>
  <c r="F2521" i="1"/>
  <c r="G2521" i="1" s="1"/>
  <c r="H2521" i="1" s="1"/>
  <c r="I2521" i="1" s="1"/>
  <c r="F2522" i="1"/>
  <c r="G2522" i="1" s="1"/>
  <c r="H2522" i="1" s="1"/>
  <c r="I2522" i="1" s="1"/>
  <c r="F2523" i="1"/>
  <c r="G2523" i="1" s="1"/>
  <c r="H2523" i="1" s="1"/>
  <c r="I2523" i="1" s="1"/>
  <c r="F2524" i="1"/>
  <c r="G2524" i="1" s="1"/>
  <c r="H2524" i="1" s="1"/>
  <c r="I2524" i="1" s="1"/>
  <c r="F2525" i="1"/>
  <c r="G2525" i="1" s="1"/>
  <c r="H2525" i="1" s="1"/>
  <c r="I2525" i="1" s="1"/>
  <c r="F2526" i="1"/>
  <c r="G2526" i="1" s="1"/>
  <c r="H2526" i="1" s="1"/>
  <c r="I2526" i="1" s="1"/>
  <c r="F2527" i="1"/>
  <c r="G2527" i="1" s="1"/>
  <c r="H2527" i="1" s="1"/>
  <c r="I2527" i="1" s="1"/>
  <c r="F2528" i="1"/>
  <c r="G2528" i="1" s="1"/>
  <c r="H2528" i="1" s="1"/>
  <c r="I2528" i="1" s="1"/>
  <c r="F2529" i="1"/>
  <c r="G2529" i="1" s="1"/>
  <c r="H2529" i="1" s="1"/>
  <c r="I2529" i="1" s="1"/>
  <c r="F2530" i="1"/>
  <c r="G2530" i="1" s="1"/>
  <c r="H2530" i="1" s="1"/>
  <c r="I2530" i="1" s="1"/>
  <c r="F2531" i="1"/>
  <c r="G2531" i="1" s="1"/>
  <c r="H2531" i="1" s="1"/>
  <c r="I2531" i="1" s="1"/>
  <c r="F2532" i="1"/>
  <c r="G2532" i="1" s="1"/>
  <c r="H2532" i="1" s="1"/>
  <c r="I2532" i="1" s="1"/>
  <c r="F2533" i="1"/>
  <c r="G2533" i="1" s="1"/>
  <c r="H2533" i="1" s="1"/>
  <c r="I2533" i="1" s="1"/>
  <c r="F2534" i="1"/>
  <c r="G2534" i="1" s="1"/>
  <c r="H2534" i="1" s="1"/>
  <c r="I2534" i="1" s="1"/>
  <c r="F2535" i="1"/>
  <c r="G2535" i="1" s="1"/>
  <c r="H2535" i="1" s="1"/>
  <c r="I2535" i="1" s="1"/>
  <c r="F2536" i="1"/>
  <c r="G2536" i="1" s="1"/>
  <c r="H2536" i="1" s="1"/>
  <c r="I2536" i="1" s="1"/>
  <c r="F2537" i="1"/>
  <c r="G2537" i="1" s="1"/>
  <c r="H2537" i="1" s="1"/>
  <c r="I2537" i="1" s="1"/>
  <c r="F2538" i="1"/>
  <c r="G2538" i="1" s="1"/>
  <c r="H2538" i="1" s="1"/>
  <c r="I2538" i="1" s="1"/>
  <c r="F2539" i="1"/>
  <c r="G2539" i="1" s="1"/>
  <c r="H2539" i="1" s="1"/>
  <c r="I2539" i="1" s="1"/>
  <c r="F2540" i="1"/>
  <c r="G2540" i="1" s="1"/>
  <c r="H2540" i="1" s="1"/>
  <c r="I2540" i="1" s="1"/>
  <c r="F2541" i="1"/>
  <c r="G2541" i="1" s="1"/>
  <c r="H2541" i="1" s="1"/>
  <c r="I2541" i="1" s="1"/>
  <c r="F2542" i="1"/>
  <c r="G2542" i="1" s="1"/>
  <c r="H2542" i="1" s="1"/>
  <c r="I2542" i="1" s="1"/>
  <c r="F2543" i="1"/>
  <c r="G2543" i="1" s="1"/>
  <c r="H2543" i="1" s="1"/>
  <c r="I2543" i="1" s="1"/>
  <c r="F2544" i="1"/>
  <c r="G2544" i="1" s="1"/>
  <c r="H2544" i="1" s="1"/>
  <c r="I2544" i="1" s="1"/>
  <c r="F2545" i="1"/>
  <c r="G2545" i="1" s="1"/>
  <c r="H2545" i="1" s="1"/>
  <c r="I2545" i="1" s="1"/>
  <c r="F2546" i="1"/>
  <c r="G2546" i="1" s="1"/>
  <c r="H2546" i="1" s="1"/>
  <c r="I2546" i="1" s="1"/>
  <c r="F2547" i="1"/>
  <c r="G2547" i="1" s="1"/>
  <c r="H2547" i="1" s="1"/>
  <c r="I2547" i="1" s="1"/>
  <c r="F2548" i="1"/>
  <c r="G2548" i="1" s="1"/>
  <c r="H2548" i="1" s="1"/>
  <c r="I2548" i="1" s="1"/>
  <c r="F2549" i="1"/>
  <c r="G2549" i="1" s="1"/>
  <c r="H2549" i="1" s="1"/>
  <c r="I2549" i="1" s="1"/>
  <c r="F2550" i="1"/>
  <c r="G2550" i="1" s="1"/>
  <c r="H2550" i="1" s="1"/>
  <c r="I2550" i="1" s="1"/>
  <c r="F2551" i="1"/>
  <c r="G2551" i="1" s="1"/>
  <c r="H2551" i="1" s="1"/>
  <c r="I2551" i="1" s="1"/>
  <c r="F2552" i="1"/>
  <c r="G2552" i="1" s="1"/>
  <c r="H2552" i="1" s="1"/>
  <c r="I2552" i="1" s="1"/>
  <c r="F2553" i="1"/>
  <c r="G2553" i="1" s="1"/>
  <c r="H2553" i="1" s="1"/>
  <c r="I2553" i="1" s="1"/>
  <c r="F2554" i="1"/>
  <c r="G2554" i="1" s="1"/>
  <c r="H2554" i="1" s="1"/>
  <c r="I2554" i="1" s="1"/>
  <c r="F2555" i="1"/>
  <c r="G2555" i="1" s="1"/>
  <c r="H2555" i="1" s="1"/>
  <c r="I2555" i="1" s="1"/>
  <c r="F2556" i="1"/>
  <c r="G2556" i="1" s="1"/>
  <c r="H2556" i="1" s="1"/>
  <c r="I2556" i="1" s="1"/>
  <c r="F2557" i="1"/>
  <c r="G2557" i="1" s="1"/>
  <c r="H2557" i="1" s="1"/>
  <c r="I2557" i="1" s="1"/>
  <c r="F2558" i="1"/>
  <c r="G2558" i="1" s="1"/>
  <c r="H2558" i="1" s="1"/>
  <c r="I2558" i="1" s="1"/>
  <c r="F2559" i="1"/>
  <c r="G2559" i="1" s="1"/>
  <c r="H2559" i="1" s="1"/>
  <c r="I2559" i="1" s="1"/>
  <c r="F2560" i="1"/>
  <c r="G2560" i="1" s="1"/>
  <c r="H2560" i="1" s="1"/>
  <c r="I2560" i="1" s="1"/>
  <c r="F2561" i="1"/>
  <c r="G2561" i="1" s="1"/>
  <c r="H2561" i="1" s="1"/>
  <c r="I2561" i="1" s="1"/>
  <c r="F2562" i="1"/>
  <c r="G2562" i="1" s="1"/>
  <c r="H2562" i="1" s="1"/>
  <c r="I2562" i="1" s="1"/>
  <c r="F2563" i="1"/>
  <c r="G2563" i="1" s="1"/>
  <c r="H2563" i="1" s="1"/>
  <c r="I2563" i="1" s="1"/>
  <c r="F2564" i="1"/>
  <c r="G2564" i="1" s="1"/>
  <c r="H2564" i="1" s="1"/>
  <c r="I2564" i="1" s="1"/>
  <c r="F2565" i="1"/>
  <c r="G2565" i="1" s="1"/>
  <c r="H2565" i="1" s="1"/>
  <c r="I2565" i="1" s="1"/>
  <c r="F2566" i="1"/>
  <c r="G2566" i="1" s="1"/>
  <c r="H2566" i="1" s="1"/>
  <c r="I2566" i="1" s="1"/>
  <c r="F2567" i="1"/>
  <c r="G2567" i="1" s="1"/>
  <c r="H2567" i="1" s="1"/>
  <c r="I2567" i="1" s="1"/>
  <c r="F2568" i="1"/>
  <c r="G2568" i="1" s="1"/>
  <c r="H2568" i="1" s="1"/>
  <c r="I2568" i="1" s="1"/>
  <c r="F2569" i="1"/>
  <c r="G2569" i="1" s="1"/>
  <c r="H2569" i="1" s="1"/>
  <c r="I2569" i="1" s="1"/>
  <c r="F2570" i="1"/>
  <c r="G2570" i="1" s="1"/>
  <c r="H2570" i="1" s="1"/>
  <c r="I2570" i="1" s="1"/>
  <c r="F2571" i="1"/>
  <c r="G2571" i="1" s="1"/>
  <c r="H2571" i="1" s="1"/>
  <c r="I2571" i="1" s="1"/>
  <c r="F2572" i="1"/>
  <c r="G2572" i="1" s="1"/>
  <c r="H2572" i="1" s="1"/>
  <c r="I2572" i="1" s="1"/>
  <c r="F2573" i="1"/>
  <c r="G2573" i="1" s="1"/>
  <c r="H2573" i="1" s="1"/>
  <c r="I2573" i="1" s="1"/>
  <c r="F2574" i="1"/>
  <c r="G2574" i="1" s="1"/>
  <c r="H2574" i="1" s="1"/>
  <c r="I2574" i="1" s="1"/>
  <c r="F2575" i="1"/>
  <c r="G2575" i="1" s="1"/>
  <c r="H2575" i="1" s="1"/>
  <c r="I2575" i="1" s="1"/>
  <c r="F2576" i="1"/>
  <c r="G2576" i="1" s="1"/>
  <c r="H2576" i="1" s="1"/>
  <c r="I2576" i="1" s="1"/>
  <c r="F2577" i="1"/>
  <c r="G2577" i="1" s="1"/>
  <c r="H2577" i="1" s="1"/>
  <c r="I2577" i="1" s="1"/>
  <c r="F2578" i="1"/>
  <c r="G2578" i="1" s="1"/>
  <c r="H2578" i="1" s="1"/>
  <c r="I2578" i="1" s="1"/>
  <c r="F2579" i="1"/>
  <c r="G2579" i="1" s="1"/>
  <c r="H2579" i="1" s="1"/>
  <c r="I2579" i="1" s="1"/>
  <c r="F2580" i="1"/>
  <c r="G2580" i="1" s="1"/>
  <c r="H2580" i="1" s="1"/>
  <c r="I2580" i="1" s="1"/>
  <c r="F2581" i="1"/>
  <c r="G2581" i="1" s="1"/>
  <c r="H2581" i="1" s="1"/>
  <c r="I2581" i="1" s="1"/>
  <c r="F2582" i="1"/>
  <c r="G2582" i="1" s="1"/>
  <c r="H2582" i="1" s="1"/>
  <c r="I2582" i="1" s="1"/>
  <c r="F2583" i="1"/>
  <c r="G2583" i="1" s="1"/>
  <c r="H2583" i="1" s="1"/>
  <c r="I2583" i="1" s="1"/>
  <c r="F2584" i="1"/>
  <c r="G2584" i="1" s="1"/>
  <c r="H2584" i="1" s="1"/>
  <c r="I2584" i="1" s="1"/>
  <c r="F2585" i="1"/>
  <c r="G2585" i="1" s="1"/>
  <c r="H2585" i="1" s="1"/>
  <c r="I2585" i="1" s="1"/>
  <c r="F2586" i="1"/>
  <c r="G2586" i="1" s="1"/>
  <c r="H2586" i="1" s="1"/>
  <c r="I2586" i="1" s="1"/>
  <c r="F2587" i="1"/>
  <c r="G2587" i="1" s="1"/>
  <c r="H2587" i="1" s="1"/>
  <c r="I2587" i="1" s="1"/>
  <c r="F2588" i="1"/>
  <c r="G2588" i="1" s="1"/>
  <c r="H2588" i="1" s="1"/>
  <c r="I2588" i="1" s="1"/>
  <c r="F2589" i="1"/>
  <c r="G2589" i="1" s="1"/>
  <c r="H2589" i="1" s="1"/>
  <c r="I2589" i="1" s="1"/>
  <c r="F2590" i="1"/>
  <c r="G2590" i="1" s="1"/>
  <c r="H2590" i="1" s="1"/>
  <c r="I2590" i="1" s="1"/>
  <c r="F2591" i="1"/>
  <c r="G2591" i="1" s="1"/>
  <c r="H2591" i="1" s="1"/>
  <c r="I2591" i="1" s="1"/>
  <c r="F2592" i="1"/>
  <c r="G2592" i="1" s="1"/>
  <c r="H2592" i="1" s="1"/>
  <c r="I2592" i="1" s="1"/>
  <c r="F2593" i="1"/>
  <c r="G2593" i="1" s="1"/>
  <c r="H2593" i="1" s="1"/>
  <c r="I2593" i="1" s="1"/>
  <c r="F2594" i="1"/>
  <c r="G2594" i="1" s="1"/>
  <c r="H2594" i="1" s="1"/>
  <c r="I2594" i="1" s="1"/>
  <c r="F2595" i="1"/>
  <c r="G2595" i="1" s="1"/>
  <c r="H2595" i="1" s="1"/>
  <c r="I2595" i="1" s="1"/>
  <c r="F2596" i="1"/>
  <c r="G2596" i="1" s="1"/>
  <c r="H2596" i="1" s="1"/>
  <c r="I2596" i="1" s="1"/>
  <c r="F2597" i="1"/>
  <c r="G2597" i="1" s="1"/>
  <c r="H2597" i="1" s="1"/>
  <c r="I2597" i="1" s="1"/>
  <c r="F2598" i="1"/>
  <c r="G2598" i="1" s="1"/>
  <c r="H2598" i="1" s="1"/>
  <c r="I2598" i="1" s="1"/>
  <c r="F2599" i="1"/>
  <c r="G2599" i="1" s="1"/>
  <c r="H2599" i="1" s="1"/>
  <c r="I2599" i="1" s="1"/>
  <c r="F2600" i="1"/>
  <c r="G2600" i="1" s="1"/>
  <c r="H2600" i="1" s="1"/>
  <c r="I2600" i="1" s="1"/>
  <c r="F2601" i="1"/>
  <c r="G2601" i="1" s="1"/>
  <c r="H2601" i="1" s="1"/>
  <c r="I2601" i="1" s="1"/>
  <c r="F2602" i="1"/>
  <c r="G2602" i="1" s="1"/>
  <c r="H2602" i="1" s="1"/>
  <c r="I2602" i="1" s="1"/>
  <c r="F2603" i="1"/>
  <c r="G2603" i="1" s="1"/>
  <c r="H2603" i="1" s="1"/>
  <c r="I2603" i="1" s="1"/>
  <c r="F2604" i="1"/>
  <c r="G2604" i="1" s="1"/>
  <c r="H2604" i="1" s="1"/>
  <c r="I2604" i="1" s="1"/>
  <c r="F2605" i="1"/>
  <c r="G2605" i="1" s="1"/>
  <c r="H2605" i="1" s="1"/>
  <c r="I2605" i="1" s="1"/>
  <c r="F2606" i="1"/>
  <c r="G2606" i="1" s="1"/>
  <c r="H2606" i="1" s="1"/>
  <c r="I2606" i="1" s="1"/>
  <c r="F2607" i="1"/>
  <c r="G2607" i="1" s="1"/>
  <c r="H2607" i="1" s="1"/>
  <c r="I2607" i="1" s="1"/>
  <c r="F2608" i="1"/>
  <c r="G2608" i="1" s="1"/>
  <c r="H2608" i="1" s="1"/>
  <c r="I2608" i="1" s="1"/>
  <c r="F2609" i="1"/>
  <c r="G2609" i="1" s="1"/>
  <c r="H2609" i="1" s="1"/>
  <c r="I2609" i="1" s="1"/>
  <c r="F2610" i="1"/>
  <c r="G2610" i="1" s="1"/>
  <c r="H2610" i="1" s="1"/>
  <c r="I2610" i="1" s="1"/>
  <c r="F2611" i="1"/>
  <c r="G2611" i="1" s="1"/>
  <c r="H2611" i="1" s="1"/>
  <c r="I2611" i="1" s="1"/>
  <c r="F2612" i="1"/>
  <c r="G2612" i="1" s="1"/>
  <c r="H2612" i="1" s="1"/>
  <c r="I2612" i="1" s="1"/>
  <c r="F2613" i="1"/>
  <c r="G2613" i="1" s="1"/>
  <c r="H2613" i="1" s="1"/>
  <c r="I2613" i="1" s="1"/>
  <c r="F2614" i="1"/>
  <c r="G2614" i="1" s="1"/>
  <c r="H2614" i="1" s="1"/>
  <c r="I2614" i="1" s="1"/>
  <c r="F2615" i="1"/>
  <c r="G2615" i="1" s="1"/>
  <c r="H2615" i="1" s="1"/>
  <c r="I2615" i="1" s="1"/>
  <c r="F2616" i="1"/>
  <c r="G2616" i="1" s="1"/>
  <c r="H2616" i="1" s="1"/>
  <c r="I2616" i="1" s="1"/>
  <c r="F2617" i="1"/>
  <c r="G2617" i="1" s="1"/>
  <c r="H2617" i="1" s="1"/>
  <c r="I2617" i="1" s="1"/>
  <c r="F2618" i="1"/>
  <c r="G2618" i="1" s="1"/>
  <c r="H2618" i="1" s="1"/>
  <c r="I2618" i="1" s="1"/>
  <c r="F2619" i="1"/>
  <c r="G2619" i="1" s="1"/>
  <c r="H2619" i="1" s="1"/>
  <c r="I2619" i="1" s="1"/>
  <c r="F2620" i="1"/>
  <c r="G2620" i="1" s="1"/>
  <c r="H2620" i="1" s="1"/>
  <c r="I2620" i="1" s="1"/>
  <c r="F2621" i="1"/>
  <c r="G2621" i="1" s="1"/>
  <c r="H2621" i="1" s="1"/>
  <c r="I2621" i="1" s="1"/>
  <c r="F2622" i="1"/>
  <c r="G2622" i="1" s="1"/>
  <c r="H2622" i="1" s="1"/>
  <c r="I2622" i="1" s="1"/>
  <c r="F2623" i="1"/>
  <c r="G2623" i="1" s="1"/>
  <c r="H2623" i="1" s="1"/>
  <c r="I2623" i="1" s="1"/>
  <c r="F2624" i="1"/>
  <c r="G2624" i="1" s="1"/>
  <c r="H2624" i="1" s="1"/>
  <c r="I2624" i="1" s="1"/>
  <c r="F2625" i="1"/>
  <c r="G2625" i="1" s="1"/>
  <c r="H2625" i="1" s="1"/>
  <c r="I2625" i="1" s="1"/>
  <c r="F2626" i="1"/>
  <c r="G2626" i="1" s="1"/>
  <c r="H2626" i="1" s="1"/>
  <c r="I2626" i="1" s="1"/>
  <c r="F2627" i="1"/>
  <c r="G2627" i="1" s="1"/>
  <c r="H2627" i="1" s="1"/>
  <c r="I2627" i="1" s="1"/>
  <c r="F2628" i="1"/>
  <c r="G2628" i="1" s="1"/>
  <c r="H2628" i="1" s="1"/>
  <c r="I2628" i="1" s="1"/>
  <c r="F2629" i="1"/>
  <c r="G2629" i="1" s="1"/>
  <c r="H2629" i="1" s="1"/>
  <c r="I2629" i="1" s="1"/>
  <c r="F2630" i="1"/>
  <c r="G2630" i="1" s="1"/>
  <c r="H2630" i="1" s="1"/>
  <c r="I2630" i="1" s="1"/>
  <c r="F2631" i="1"/>
  <c r="G2631" i="1" s="1"/>
  <c r="H2631" i="1" s="1"/>
  <c r="I2631" i="1" s="1"/>
  <c r="F2632" i="1"/>
  <c r="G2632" i="1" s="1"/>
  <c r="H2632" i="1" s="1"/>
  <c r="I2632" i="1" s="1"/>
  <c r="F2633" i="1"/>
  <c r="G2633" i="1" s="1"/>
  <c r="H2633" i="1" s="1"/>
  <c r="I2633" i="1" s="1"/>
  <c r="F2634" i="1"/>
  <c r="G2634" i="1" s="1"/>
  <c r="H2634" i="1" s="1"/>
  <c r="I2634" i="1" s="1"/>
  <c r="F2635" i="1"/>
  <c r="G2635" i="1" s="1"/>
  <c r="H2635" i="1" s="1"/>
  <c r="I2635" i="1" s="1"/>
  <c r="F2636" i="1"/>
  <c r="G2636" i="1" s="1"/>
  <c r="H2636" i="1" s="1"/>
  <c r="I2636" i="1" s="1"/>
  <c r="F2637" i="1"/>
  <c r="G2637" i="1" s="1"/>
  <c r="H2637" i="1" s="1"/>
  <c r="I2637" i="1" s="1"/>
  <c r="F2638" i="1"/>
  <c r="G2638" i="1" s="1"/>
  <c r="H2638" i="1" s="1"/>
  <c r="I2638" i="1" s="1"/>
  <c r="F2639" i="1"/>
  <c r="G2639" i="1" s="1"/>
  <c r="H2639" i="1" s="1"/>
  <c r="I2639" i="1" s="1"/>
  <c r="F2640" i="1"/>
  <c r="G2640" i="1" s="1"/>
  <c r="H2640" i="1" s="1"/>
  <c r="I2640" i="1" s="1"/>
  <c r="F2641" i="1"/>
  <c r="G2641" i="1" s="1"/>
  <c r="H2641" i="1" s="1"/>
  <c r="I2641" i="1" s="1"/>
  <c r="F2642" i="1"/>
  <c r="G2642" i="1" s="1"/>
  <c r="H2642" i="1" s="1"/>
  <c r="I2642" i="1" s="1"/>
  <c r="F2643" i="1"/>
  <c r="G2643" i="1" s="1"/>
  <c r="H2643" i="1" s="1"/>
  <c r="I2643" i="1" s="1"/>
  <c r="F2644" i="1"/>
  <c r="G2644" i="1" s="1"/>
  <c r="H2644" i="1" s="1"/>
  <c r="I2644" i="1" s="1"/>
  <c r="F2645" i="1"/>
  <c r="G2645" i="1" s="1"/>
  <c r="H2645" i="1" s="1"/>
  <c r="I2645" i="1" s="1"/>
  <c r="F2646" i="1"/>
  <c r="G2646" i="1" s="1"/>
  <c r="H2646" i="1" s="1"/>
  <c r="I2646" i="1" s="1"/>
  <c r="F2647" i="1"/>
  <c r="G2647" i="1" s="1"/>
  <c r="H2647" i="1" s="1"/>
  <c r="I2647" i="1" s="1"/>
  <c r="F2648" i="1"/>
  <c r="G2648" i="1" s="1"/>
  <c r="H2648" i="1" s="1"/>
  <c r="I2648" i="1" s="1"/>
  <c r="F2649" i="1"/>
  <c r="G2649" i="1" s="1"/>
  <c r="H2649" i="1" s="1"/>
  <c r="I2649" i="1" s="1"/>
  <c r="F2650" i="1"/>
  <c r="G2650" i="1" s="1"/>
  <c r="H2650" i="1" s="1"/>
  <c r="I2650" i="1" s="1"/>
  <c r="F2651" i="1"/>
  <c r="G2651" i="1" s="1"/>
  <c r="H2651" i="1" s="1"/>
  <c r="I2651" i="1" s="1"/>
  <c r="F2652" i="1"/>
  <c r="G2652" i="1" s="1"/>
  <c r="H2652" i="1" s="1"/>
  <c r="I2652" i="1" s="1"/>
  <c r="F2653" i="1"/>
  <c r="G2653" i="1" s="1"/>
  <c r="H2653" i="1" s="1"/>
  <c r="I2653" i="1" s="1"/>
  <c r="F2654" i="1"/>
  <c r="G2654" i="1" s="1"/>
  <c r="H2654" i="1" s="1"/>
  <c r="I2654" i="1" s="1"/>
  <c r="F2655" i="1"/>
  <c r="G2655" i="1" s="1"/>
  <c r="H2655" i="1" s="1"/>
  <c r="I2655" i="1" s="1"/>
  <c r="F2656" i="1"/>
  <c r="G2656" i="1" s="1"/>
  <c r="H2656" i="1" s="1"/>
  <c r="I2656" i="1" s="1"/>
  <c r="F2657" i="1"/>
  <c r="G2657" i="1" s="1"/>
  <c r="H2657" i="1" s="1"/>
  <c r="I2657" i="1" s="1"/>
  <c r="F2658" i="1"/>
  <c r="G2658" i="1" s="1"/>
  <c r="H2658" i="1" s="1"/>
  <c r="I2658" i="1" s="1"/>
  <c r="F2659" i="1"/>
  <c r="G2659" i="1" s="1"/>
  <c r="H2659" i="1" s="1"/>
  <c r="I2659" i="1" s="1"/>
  <c r="F2660" i="1"/>
  <c r="G2660" i="1" s="1"/>
  <c r="H2660" i="1" s="1"/>
  <c r="I2660" i="1" s="1"/>
  <c r="F2661" i="1"/>
  <c r="G2661" i="1" s="1"/>
  <c r="H2661" i="1" s="1"/>
  <c r="I2661" i="1" s="1"/>
  <c r="F2662" i="1"/>
  <c r="G2662" i="1" s="1"/>
  <c r="H2662" i="1" s="1"/>
  <c r="I2662" i="1" s="1"/>
  <c r="F2663" i="1"/>
  <c r="G2663" i="1" s="1"/>
  <c r="H2663" i="1" s="1"/>
  <c r="I2663" i="1" s="1"/>
  <c r="F2664" i="1"/>
  <c r="G2664" i="1" s="1"/>
  <c r="H2664" i="1" s="1"/>
  <c r="I2664" i="1" s="1"/>
  <c r="F2665" i="1"/>
  <c r="G2665" i="1" s="1"/>
  <c r="H2665" i="1" s="1"/>
  <c r="I2665" i="1" s="1"/>
  <c r="F2666" i="1"/>
  <c r="G2666" i="1" s="1"/>
  <c r="H2666" i="1" s="1"/>
  <c r="I2666" i="1" s="1"/>
  <c r="F2667" i="1"/>
  <c r="G2667" i="1" s="1"/>
  <c r="H2667" i="1" s="1"/>
  <c r="I2667" i="1" s="1"/>
  <c r="F2668" i="1"/>
  <c r="G2668" i="1" s="1"/>
  <c r="H2668" i="1" s="1"/>
  <c r="I2668" i="1" s="1"/>
  <c r="F2669" i="1"/>
  <c r="G2669" i="1" s="1"/>
  <c r="H2669" i="1" s="1"/>
  <c r="I2669" i="1" s="1"/>
  <c r="F2670" i="1"/>
  <c r="G2670" i="1" s="1"/>
  <c r="H2670" i="1" s="1"/>
  <c r="I2670" i="1" s="1"/>
  <c r="F2671" i="1"/>
  <c r="G2671" i="1" s="1"/>
  <c r="H2671" i="1" s="1"/>
  <c r="I2671" i="1" s="1"/>
  <c r="F2672" i="1"/>
  <c r="G2672" i="1" s="1"/>
  <c r="H2672" i="1" s="1"/>
  <c r="I2672" i="1" s="1"/>
  <c r="F2673" i="1"/>
  <c r="G2673" i="1" s="1"/>
  <c r="H2673" i="1" s="1"/>
  <c r="I2673" i="1" s="1"/>
  <c r="F2674" i="1"/>
  <c r="G2674" i="1" s="1"/>
  <c r="H2674" i="1" s="1"/>
  <c r="I2674" i="1" s="1"/>
  <c r="F2675" i="1"/>
  <c r="G2675" i="1" s="1"/>
  <c r="H2675" i="1" s="1"/>
  <c r="I2675" i="1" s="1"/>
  <c r="F2676" i="1"/>
  <c r="G2676" i="1" s="1"/>
  <c r="H2676" i="1" s="1"/>
  <c r="I2676" i="1" s="1"/>
  <c r="F2677" i="1"/>
  <c r="G2677" i="1" s="1"/>
  <c r="H2677" i="1" s="1"/>
  <c r="I2677" i="1" s="1"/>
  <c r="F2678" i="1"/>
  <c r="G2678" i="1" s="1"/>
  <c r="H2678" i="1" s="1"/>
  <c r="I2678" i="1" s="1"/>
  <c r="F2679" i="1"/>
  <c r="G2679" i="1" s="1"/>
  <c r="H2679" i="1" s="1"/>
  <c r="I2679" i="1" s="1"/>
  <c r="F2680" i="1"/>
  <c r="G2680" i="1" s="1"/>
  <c r="H2680" i="1" s="1"/>
  <c r="I2680" i="1" s="1"/>
  <c r="F2681" i="1"/>
  <c r="G2681" i="1" s="1"/>
  <c r="H2681" i="1" s="1"/>
  <c r="I2681" i="1" s="1"/>
  <c r="F2682" i="1"/>
  <c r="G2682" i="1" s="1"/>
  <c r="H2682" i="1" s="1"/>
  <c r="I2682" i="1" s="1"/>
  <c r="F2683" i="1"/>
  <c r="G2683" i="1" s="1"/>
  <c r="H2683" i="1" s="1"/>
  <c r="I2683" i="1" s="1"/>
  <c r="F2684" i="1"/>
  <c r="G2684" i="1" s="1"/>
  <c r="H2684" i="1" s="1"/>
  <c r="I2684" i="1" s="1"/>
  <c r="F2685" i="1"/>
  <c r="G2685" i="1" s="1"/>
  <c r="H2685" i="1" s="1"/>
  <c r="I2685" i="1" s="1"/>
  <c r="F2686" i="1"/>
  <c r="G2686" i="1" s="1"/>
  <c r="H2686" i="1" s="1"/>
  <c r="I2686" i="1" s="1"/>
  <c r="F2687" i="1"/>
  <c r="G2687" i="1" s="1"/>
  <c r="H2687" i="1" s="1"/>
  <c r="I2687" i="1" s="1"/>
  <c r="F2688" i="1"/>
  <c r="G2688" i="1" s="1"/>
  <c r="H2688" i="1" s="1"/>
  <c r="I2688" i="1" s="1"/>
  <c r="F2689" i="1"/>
  <c r="G2689" i="1" s="1"/>
  <c r="H2689" i="1" s="1"/>
  <c r="I2689" i="1" s="1"/>
  <c r="F2690" i="1"/>
  <c r="G2690" i="1" s="1"/>
  <c r="H2690" i="1" s="1"/>
  <c r="I2690" i="1" s="1"/>
  <c r="F2691" i="1"/>
  <c r="G2691" i="1" s="1"/>
  <c r="H2691" i="1" s="1"/>
  <c r="I2691" i="1" s="1"/>
  <c r="F2692" i="1"/>
  <c r="G2692" i="1" s="1"/>
  <c r="H2692" i="1" s="1"/>
  <c r="I2692" i="1" s="1"/>
  <c r="F2693" i="1"/>
  <c r="G2693" i="1" s="1"/>
  <c r="H2693" i="1" s="1"/>
  <c r="I2693" i="1" s="1"/>
  <c r="F2694" i="1"/>
  <c r="G2694" i="1" s="1"/>
  <c r="H2694" i="1" s="1"/>
  <c r="I2694" i="1" s="1"/>
  <c r="F2695" i="1"/>
  <c r="G2695" i="1" s="1"/>
  <c r="H2695" i="1" s="1"/>
  <c r="I2695" i="1" s="1"/>
  <c r="F2696" i="1"/>
  <c r="G2696" i="1" s="1"/>
  <c r="H2696" i="1" s="1"/>
  <c r="I2696" i="1" s="1"/>
  <c r="F2697" i="1"/>
  <c r="G2697" i="1" s="1"/>
  <c r="H2697" i="1" s="1"/>
  <c r="I2697" i="1" s="1"/>
  <c r="F2698" i="1"/>
  <c r="G2698" i="1" s="1"/>
  <c r="H2698" i="1" s="1"/>
  <c r="I2698" i="1" s="1"/>
  <c r="F2699" i="1"/>
  <c r="G2699" i="1" s="1"/>
  <c r="H2699" i="1" s="1"/>
  <c r="I2699" i="1" s="1"/>
  <c r="F2700" i="1"/>
  <c r="G2700" i="1" s="1"/>
  <c r="H2700" i="1" s="1"/>
  <c r="I2700" i="1" s="1"/>
  <c r="F2701" i="1"/>
  <c r="G2701" i="1" s="1"/>
  <c r="H2701" i="1" s="1"/>
  <c r="I2701" i="1" s="1"/>
  <c r="F2702" i="1"/>
  <c r="G2702" i="1" s="1"/>
  <c r="H2702" i="1" s="1"/>
  <c r="I2702" i="1" s="1"/>
  <c r="F2703" i="1"/>
  <c r="G2703" i="1" s="1"/>
  <c r="H2703" i="1" s="1"/>
  <c r="I2703" i="1" s="1"/>
  <c r="F2704" i="1"/>
  <c r="G2704" i="1" s="1"/>
  <c r="H2704" i="1" s="1"/>
  <c r="I2704" i="1" s="1"/>
  <c r="F2705" i="1"/>
  <c r="G2705" i="1" s="1"/>
  <c r="H2705" i="1" s="1"/>
  <c r="I2705" i="1" s="1"/>
  <c r="F2706" i="1"/>
  <c r="G2706" i="1" s="1"/>
  <c r="H2706" i="1" s="1"/>
  <c r="I2706" i="1" s="1"/>
  <c r="F2707" i="1"/>
  <c r="G2707" i="1" s="1"/>
  <c r="H2707" i="1" s="1"/>
  <c r="I2707" i="1" s="1"/>
  <c r="F2708" i="1"/>
  <c r="G2708" i="1" s="1"/>
  <c r="H2708" i="1" s="1"/>
  <c r="I2708" i="1" s="1"/>
  <c r="F2709" i="1"/>
  <c r="G2709" i="1" s="1"/>
  <c r="H2709" i="1" s="1"/>
  <c r="I2709" i="1" s="1"/>
  <c r="F2710" i="1"/>
  <c r="G2710" i="1" s="1"/>
  <c r="H2710" i="1" s="1"/>
  <c r="I2710" i="1" s="1"/>
  <c r="F2711" i="1"/>
  <c r="G2711" i="1" s="1"/>
  <c r="H2711" i="1" s="1"/>
  <c r="I2711" i="1" s="1"/>
  <c r="F2712" i="1"/>
  <c r="G2712" i="1" s="1"/>
  <c r="H2712" i="1" s="1"/>
  <c r="I2712" i="1" s="1"/>
  <c r="F2713" i="1"/>
  <c r="G2713" i="1" s="1"/>
  <c r="H2713" i="1" s="1"/>
  <c r="I2713" i="1" s="1"/>
  <c r="F2714" i="1"/>
  <c r="G2714" i="1" s="1"/>
  <c r="H2714" i="1" s="1"/>
  <c r="I2714" i="1" s="1"/>
  <c r="F2715" i="1"/>
  <c r="G2715" i="1" s="1"/>
  <c r="H2715" i="1" s="1"/>
  <c r="I2715" i="1" s="1"/>
  <c r="F2716" i="1"/>
  <c r="G2716" i="1" s="1"/>
  <c r="H2716" i="1" s="1"/>
  <c r="I2716" i="1" s="1"/>
  <c r="F2717" i="1"/>
  <c r="G2717" i="1" s="1"/>
  <c r="H2717" i="1" s="1"/>
  <c r="I2717" i="1" s="1"/>
  <c r="F2718" i="1"/>
  <c r="G2718" i="1" s="1"/>
  <c r="H2718" i="1" s="1"/>
  <c r="I2718" i="1" s="1"/>
  <c r="F2719" i="1"/>
  <c r="G2719" i="1" s="1"/>
  <c r="H2719" i="1" s="1"/>
  <c r="I2719" i="1" s="1"/>
  <c r="F2720" i="1"/>
  <c r="G2720" i="1" s="1"/>
  <c r="H2720" i="1" s="1"/>
  <c r="I2720" i="1" s="1"/>
  <c r="F2721" i="1"/>
  <c r="G2721" i="1" s="1"/>
  <c r="H2721" i="1" s="1"/>
  <c r="I2721" i="1" s="1"/>
  <c r="F2722" i="1"/>
  <c r="G2722" i="1" s="1"/>
  <c r="H2722" i="1" s="1"/>
  <c r="I2722" i="1" s="1"/>
  <c r="F2723" i="1"/>
  <c r="G2723" i="1" s="1"/>
  <c r="H2723" i="1" s="1"/>
  <c r="I2723" i="1" s="1"/>
  <c r="F2724" i="1"/>
  <c r="G2724" i="1" s="1"/>
  <c r="H2724" i="1" s="1"/>
  <c r="I2724" i="1" s="1"/>
  <c r="F2725" i="1"/>
  <c r="G2725" i="1" s="1"/>
  <c r="H2725" i="1" s="1"/>
  <c r="I2725" i="1" s="1"/>
  <c r="F2726" i="1"/>
  <c r="G2726" i="1" s="1"/>
  <c r="H2726" i="1" s="1"/>
  <c r="I2726" i="1" s="1"/>
  <c r="F2727" i="1"/>
  <c r="G2727" i="1" s="1"/>
  <c r="H2727" i="1" s="1"/>
  <c r="I2727" i="1" s="1"/>
  <c r="F2728" i="1"/>
  <c r="G2728" i="1" s="1"/>
  <c r="H2728" i="1" s="1"/>
  <c r="I2728" i="1" s="1"/>
  <c r="F2729" i="1"/>
  <c r="G2729" i="1" s="1"/>
  <c r="H2729" i="1" s="1"/>
  <c r="I2729" i="1" s="1"/>
  <c r="F2730" i="1"/>
  <c r="G2730" i="1" s="1"/>
  <c r="H2730" i="1" s="1"/>
  <c r="I2730" i="1" s="1"/>
  <c r="F2731" i="1"/>
  <c r="G2731" i="1" s="1"/>
  <c r="H2731" i="1" s="1"/>
  <c r="I2731" i="1" s="1"/>
  <c r="F2732" i="1"/>
  <c r="G2732" i="1" s="1"/>
  <c r="H2732" i="1" s="1"/>
  <c r="I2732" i="1" s="1"/>
  <c r="F2733" i="1"/>
  <c r="G2733" i="1" s="1"/>
  <c r="H2733" i="1" s="1"/>
  <c r="I2733" i="1" s="1"/>
  <c r="F2734" i="1"/>
  <c r="G2734" i="1" s="1"/>
  <c r="H2734" i="1" s="1"/>
  <c r="I2734" i="1" s="1"/>
  <c r="F2735" i="1"/>
  <c r="G2735" i="1" s="1"/>
  <c r="H2735" i="1" s="1"/>
  <c r="I2735" i="1" s="1"/>
  <c r="F2736" i="1"/>
  <c r="G2736" i="1" s="1"/>
  <c r="H2736" i="1" s="1"/>
  <c r="I2736" i="1" s="1"/>
  <c r="F2737" i="1"/>
  <c r="G2737" i="1" s="1"/>
  <c r="H2737" i="1" s="1"/>
  <c r="I2737" i="1" s="1"/>
  <c r="F2738" i="1"/>
  <c r="G2738" i="1" s="1"/>
  <c r="H2738" i="1" s="1"/>
  <c r="I2738" i="1" s="1"/>
  <c r="F2739" i="1"/>
  <c r="G2739" i="1" s="1"/>
  <c r="H2739" i="1" s="1"/>
  <c r="I2739" i="1" s="1"/>
  <c r="F2740" i="1"/>
  <c r="G2740" i="1" s="1"/>
  <c r="H2740" i="1" s="1"/>
  <c r="I2740" i="1" s="1"/>
  <c r="F2741" i="1"/>
  <c r="G2741" i="1" s="1"/>
  <c r="H2741" i="1" s="1"/>
  <c r="I2741" i="1" s="1"/>
  <c r="F2742" i="1"/>
  <c r="G2742" i="1" s="1"/>
  <c r="H2742" i="1" s="1"/>
  <c r="I2742" i="1" s="1"/>
  <c r="F2743" i="1"/>
  <c r="G2743" i="1" s="1"/>
  <c r="H2743" i="1" s="1"/>
  <c r="I2743" i="1" s="1"/>
  <c r="F2744" i="1"/>
  <c r="G2744" i="1" s="1"/>
  <c r="H2744" i="1" s="1"/>
  <c r="I2744" i="1" s="1"/>
  <c r="F2745" i="1"/>
  <c r="G2745" i="1" s="1"/>
  <c r="H2745" i="1" s="1"/>
  <c r="I2745" i="1" s="1"/>
  <c r="F2746" i="1"/>
  <c r="G2746" i="1" s="1"/>
  <c r="H2746" i="1" s="1"/>
  <c r="I2746" i="1" s="1"/>
  <c r="F2747" i="1"/>
  <c r="G2747" i="1" s="1"/>
  <c r="H2747" i="1" s="1"/>
  <c r="I2747" i="1" s="1"/>
  <c r="F2748" i="1"/>
  <c r="G2748" i="1" s="1"/>
  <c r="H2748" i="1" s="1"/>
  <c r="I2748" i="1" s="1"/>
  <c r="F2749" i="1"/>
  <c r="G2749" i="1" s="1"/>
  <c r="H2749" i="1" s="1"/>
  <c r="I2749" i="1" s="1"/>
  <c r="F2750" i="1"/>
  <c r="G2750" i="1" s="1"/>
  <c r="H2750" i="1" s="1"/>
  <c r="I2750" i="1" s="1"/>
  <c r="F2751" i="1"/>
  <c r="G2751" i="1" s="1"/>
  <c r="H2751" i="1" s="1"/>
  <c r="I2751" i="1" s="1"/>
  <c r="F2752" i="1"/>
  <c r="G2752" i="1" s="1"/>
  <c r="H2752" i="1" s="1"/>
  <c r="I2752" i="1" s="1"/>
  <c r="F2753" i="1"/>
  <c r="G2753" i="1" s="1"/>
  <c r="H2753" i="1" s="1"/>
  <c r="I2753" i="1" s="1"/>
  <c r="F2754" i="1"/>
  <c r="G2754" i="1" s="1"/>
  <c r="H2754" i="1" s="1"/>
  <c r="I2754" i="1" s="1"/>
  <c r="F2755" i="1"/>
  <c r="G2755" i="1" s="1"/>
  <c r="H2755" i="1" s="1"/>
  <c r="I2755" i="1" s="1"/>
  <c r="F2756" i="1"/>
  <c r="G2756" i="1" s="1"/>
  <c r="H2756" i="1" s="1"/>
  <c r="I2756" i="1" s="1"/>
  <c r="F2757" i="1"/>
  <c r="G2757" i="1" s="1"/>
  <c r="H2757" i="1" s="1"/>
  <c r="I2757" i="1" s="1"/>
  <c r="F2758" i="1"/>
  <c r="G2758" i="1" s="1"/>
  <c r="H2758" i="1" s="1"/>
  <c r="I2758" i="1" s="1"/>
  <c r="F2759" i="1"/>
  <c r="G2759" i="1" s="1"/>
  <c r="H2759" i="1" s="1"/>
  <c r="I2759" i="1" s="1"/>
  <c r="F2760" i="1"/>
  <c r="G2760" i="1" s="1"/>
  <c r="H2760" i="1" s="1"/>
  <c r="I2760" i="1" s="1"/>
  <c r="F2761" i="1"/>
  <c r="G2761" i="1" s="1"/>
  <c r="H2761" i="1" s="1"/>
  <c r="I2761" i="1" s="1"/>
  <c r="F2762" i="1"/>
  <c r="G2762" i="1" s="1"/>
  <c r="H2762" i="1" s="1"/>
  <c r="I2762" i="1" s="1"/>
  <c r="F2763" i="1"/>
  <c r="G2763" i="1" s="1"/>
  <c r="H2763" i="1" s="1"/>
  <c r="I2763" i="1" s="1"/>
  <c r="F2764" i="1"/>
  <c r="G2764" i="1" s="1"/>
  <c r="H2764" i="1" s="1"/>
  <c r="I2764" i="1" s="1"/>
  <c r="F2765" i="1"/>
  <c r="G2765" i="1" s="1"/>
  <c r="H2765" i="1" s="1"/>
  <c r="I2765" i="1" s="1"/>
  <c r="F2766" i="1"/>
  <c r="G2766" i="1" s="1"/>
  <c r="H2766" i="1" s="1"/>
  <c r="I2766" i="1" s="1"/>
  <c r="F2767" i="1"/>
  <c r="G2767" i="1" s="1"/>
  <c r="H2767" i="1" s="1"/>
  <c r="I2767" i="1" s="1"/>
  <c r="F2768" i="1"/>
  <c r="G2768" i="1" s="1"/>
  <c r="H2768" i="1" s="1"/>
  <c r="I2768" i="1" s="1"/>
  <c r="F2769" i="1"/>
  <c r="G2769" i="1" s="1"/>
  <c r="H2769" i="1" s="1"/>
  <c r="I2769" i="1" s="1"/>
  <c r="F2770" i="1"/>
  <c r="G2770" i="1" s="1"/>
  <c r="H2770" i="1" s="1"/>
  <c r="I2770" i="1" s="1"/>
  <c r="F2771" i="1"/>
  <c r="G2771" i="1" s="1"/>
  <c r="H2771" i="1" s="1"/>
  <c r="I2771" i="1" s="1"/>
  <c r="F2772" i="1"/>
  <c r="G2772" i="1" s="1"/>
  <c r="H2772" i="1" s="1"/>
  <c r="I2772" i="1" s="1"/>
  <c r="F2773" i="1"/>
  <c r="G2773" i="1" s="1"/>
  <c r="H2773" i="1" s="1"/>
  <c r="I2773" i="1" s="1"/>
  <c r="F2774" i="1"/>
  <c r="G2774" i="1" s="1"/>
  <c r="H2774" i="1" s="1"/>
  <c r="I2774" i="1" s="1"/>
  <c r="F2775" i="1"/>
  <c r="G2775" i="1" s="1"/>
  <c r="H2775" i="1" s="1"/>
  <c r="I2775" i="1" s="1"/>
  <c r="F2776" i="1"/>
  <c r="G2776" i="1" s="1"/>
  <c r="H2776" i="1" s="1"/>
  <c r="I2776" i="1" s="1"/>
  <c r="F2777" i="1"/>
  <c r="G2777" i="1" s="1"/>
  <c r="H2777" i="1" s="1"/>
  <c r="I2777" i="1" s="1"/>
  <c r="F2778" i="1"/>
  <c r="G2778" i="1" s="1"/>
  <c r="H2778" i="1" s="1"/>
  <c r="I2778" i="1" s="1"/>
  <c r="F2779" i="1"/>
  <c r="G2779" i="1" s="1"/>
  <c r="H2779" i="1" s="1"/>
  <c r="I2779" i="1" s="1"/>
  <c r="F2780" i="1"/>
  <c r="G2780" i="1" s="1"/>
  <c r="H2780" i="1" s="1"/>
  <c r="I2780" i="1" s="1"/>
  <c r="F2781" i="1"/>
  <c r="G2781" i="1" s="1"/>
  <c r="H2781" i="1" s="1"/>
  <c r="I2781" i="1" s="1"/>
  <c r="F2782" i="1"/>
  <c r="G2782" i="1" s="1"/>
  <c r="H2782" i="1" s="1"/>
  <c r="I2782" i="1" s="1"/>
  <c r="F2783" i="1"/>
  <c r="G2783" i="1" s="1"/>
  <c r="H2783" i="1" s="1"/>
  <c r="I2783" i="1" s="1"/>
  <c r="F2784" i="1"/>
  <c r="G2784" i="1" s="1"/>
  <c r="H2784" i="1" s="1"/>
  <c r="I2784" i="1" s="1"/>
  <c r="F2785" i="1"/>
  <c r="G2785" i="1" s="1"/>
  <c r="H2785" i="1" s="1"/>
  <c r="I2785" i="1" s="1"/>
  <c r="F2786" i="1"/>
  <c r="G2786" i="1" s="1"/>
  <c r="H2786" i="1" s="1"/>
  <c r="I2786" i="1" s="1"/>
  <c r="F2787" i="1"/>
  <c r="G2787" i="1" s="1"/>
  <c r="H2787" i="1" s="1"/>
  <c r="I2787" i="1" s="1"/>
  <c r="F2788" i="1"/>
  <c r="G2788" i="1" s="1"/>
  <c r="H2788" i="1" s="1"/>
  <c r="I2788" i="1" s="1"/>
  <c r="F1391" i="1"/>
  <c r="G1391" i="1" s="1"/>
  <c r="H1391" i="1" s="1"/>
  <c r="I1391" i="1" s="1"/>
  <c r="J1391" i="1" s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F1387" i="1"/>
  <c r="G1387" i="1" s="1"/>
  <c r="H1387" i="1" s="1"/>
  <c r="I1387" i="1" s="1"/>
  <c r="V34" i="1"/>
  <c r="F4" i="1"/>
  <c r="G4" i="1" s="1"/>
  <c r="H4" i="1" s="1"/>
  <c r="I4" i="1" s="1"/>
  <c r="F5" i="1"/>
  <c r="G5" i="1" s="1"/>
  <c r="H5" i="1" s="1"/>
  <c r="I5" i="1" s="1"/>
  <c r="F6" i="1"/>
  <c r="G6" i="1" s="1"/>
  <c r="H6" i="1" s="1"/>
  <c r="I6" i="1" s="1"/>
  <c r="F7" i="1"/>
  <c r="G7" i="1" s="1"/>
  <c r="H7" i="1" s="1"/>
  <c r="I7" i="1" s="1"/>
  <c r="F8" i="1"/>
  <c r="G8" i="1" s="1"/>
  <c r="H8" i="1" s="1"/>
  <c r="I8" i="1" s="1"/>
  <c r="F9" i="1"/>
  <c r="G9" i="1" s="1"/>
  <c r="H9" i="1" s="1"/>
  <c r="I9" i="1" s="1"/>
  <c r="F10" i="1"/>
  <c r="G10" i="1" s="1"/>
  <c r="H10" i="1" s="1"/>
  <c r="I10" i="1" s="1"/>
  <c r="F11" i="1"/>
  <c r="G11" i="1" s="1"/>
  <c r="H11" i="1" s="1"/>
  <c r="I11" i="1" s="1"/>
  <c r="F12" i="1"/>
  <c r="G12" i="1" s="1"/>
  <c r="H12" i="1" s="1"/>
  <c r="I12" i="1" s="1"/>
  <c r="F13" i="1"/>
  <c r="G13" i="1" s="1"/>
  <c r="H13" i="1" s="1"/>
  <c r="I13" i="1" s="1"/>
  <c r="F14" i="1"/>
  <c r="G14" i="1" s="1"/>
  <c r="H14" i="1" s="1"/>
  <c r="I14" i="1" s="1"/>
  <c r="F15" i="1"/>
  <c r="G15" i="1" s="1"/>
  <c r="H15" i="1" s="1"/>
  <c r="I15" i="1" s="1"/>
  <c r="F16" i="1"/>
  <c r="G16" i="1" s="1"/>
  <c r="H16" i="1" s="1"/>
  <c r="I16" i="1" s="1"/>
  <c r="F17" i="1"/>
  <c r="G17" i="1" s="1"/>
  <c r="H17" i="1" s="1"/>
  <c r="I17" i="1" s="1"/>
  <c r="F18" i="1"/>
  <c r="G18" i="1" s="1"/>
  <c r="H18" i="1" s="1"/>
  <c r="I18" i="1" s="1"/>
  <c r="F19" i="1"/>
  <c r="G19" i="1" s="1"/>
  <c r="H19" i="1" s="1"/>
  <c r="I19" i="1" s="1"/>
  <c r="F20" i="1"/>
  <c r="G20" i="1" s="1"/>
  <c r="H20" i="1" s="1"/>
  <c r="I20" i="1" s="1"/>
  <c r="F21" i="1"/>
  <c r="G21" i="1" s="1"/>
  <c r="H21" i="1" s="1"/>
  <c r="I21" i="1" s="1"/>
  <c r="F22" i="1"/>
  <c r="G22" i="1" s="1"/>
  <c r="H22" i="1" s="1"/>
  <c r="I22" i="1" s="1"/>
  <c r="F23" i="1"/>
  <c r="G23" i="1" s="1"/>
  <c r="H23" i="1" s="1"/>
  <c r="I23" i="1" s="1"/>
  <c r="F24" i="1"/>
  <c r="G24" i="1" s="1"/>
  <c r="H24" i="1" s="1"/>
  <c r="I24" i="1" s="1"/>
  <c r="F25" i="1"/>
  <c r="G25" i="1" s="1"/>
  <c r="H25" i="1" s="1"/>
  <c r="I25" i="1" s="1"/>
  <c r="F26" i="1"/>
  <c r="G26" i="1" s="1"/>
  <c r="H26" i="1" s="1"/>
  <c r="I26" i="1" s="1"/>
  <c r="F27" i="1"/>
  <c r="G27" i="1" s="1"/>
  <c r="H27" i="1" s="1"/>
  <c r="I27" i="1" s="1"/>
  <c r="F28" i="1"/>
  <c r="G28" i="1" s="1"/>
  <c r="H28" i="1" s="1"/>
  <c r="I28" i="1" s="1"/>
  <c r="F29" i="1"/>
  <c r="G29" i="1" s="1"/>
  <c r="H29" i="1" s="1"/>
  <c r="I29" i="1" s="1"/>
  <c r="F30" i="1"/>
  <c r="G30" i="1" s="1"/>
  <c r="H30" i="1" s="1"/>
  <c r="I30" i="1" s="1"/>
  <c r="F31" i="1"/>
  <c r="G31" i="1" s="1"/>
  <c r="H31" i="1" s="1"/>
  <c r="I31" i="1" s="1"/>
  <c r="F32" i="1"/>
  <c r="G32" i="1" s="1"/>
  <c r="H32" i="1" s="1"/>
  <c r="I32" i="1" s="1"/>
  <c r="F33" i="1"/>
  <c r="G33" i="1" s="1"/>
  <c r="H33" i="1" s="1"/>
  <c r="I33" i="1" s="1"/>
  <c r="F34" i="1"/>
  <c r="G34" i="1" s="1"/>
  <c r="H34" i="1" s="1"/>
  <c r="I34" i="1" s="1"/>
  <c r="F35" i="1"/>
  <c r="G35" i="1" s="1"/>
  <c r="H35" i="1" s="1"/>
  <c r="I35" i="1" s="1"/>
  <c r="F36" i="1"/>
  <c r="G36" i="1" s="1"/>
  <c r="H36" i="1" s="1"/>
  <c r="I36" i="1" s="1"/>
  <c r="F37" i="1"/>
  <c r="G37" i="1" s="1"/>
  <c r="H37" i="1" s="1"/>
  <c r="I37" i="1" s="1"/>
  <c r="F38" i="1"/>
  <c r="G38" i="1" s="1"/>
  <c r="H38" i="1" s="1"/>
  <c r="I38" i="1" s="1"/>
  <c r="F39" i="1"/>
  <c r="G39" i="1" s="1"/>
  <c r="H39" i="1" s="1"/>
  <c r="I39" i="1" s="1"/>
  <c r="F40" i="1"/>
  <c r="G40" i="1" s="1"/>
  <c r="H40" i="1" s="1"/>
  <c r="I40" i="1" s="1"/>
  <c r="F41" i="1"/>
  <c r="G41" i="1" s="1"/>
  <c r="H41" i="1" s="1"/>
  <c r="I41" i="1" s="1"/>
  <c r="F42" i="1"/>
  <c r="G42" i="1" s="1"/>
  <c r="H42" i="1" s="1"/>
  <c r="I42" i="1" s="1"/>
  <c r="F43" i="1"/>
  <c r="G43" i="1" s="1"/>
  <c r="H43" i="1" s="1"/>
  <c r="I43" i="1" s="1"/>
  <c r="F44" i="1"/>
  <c r="G44" i="1" s="1"/>
  <c r="H44" i="1" s="1"/>
  <c r="I44" i="1" s="1"/>
  <c r="F45" i="1"/>
  <c r="G45" i="1" s="1"/>
  <c r="H45" i="1" s="1"/>
  <c r="I45" i="1" s="1"/>
  <c r="F46" i="1"/>
  <c r="G46" i="1" s="1"/>
  <c r="H46" i="1" s="1"/>
  <c r="I46" i="1" s="1"/>
  <c r="F47" i="1"/>
  <c r="G47" i="1" s="1"/>
  <c r="H47" i="1" s="1"/>
  <c r="I47" i="1" s="1"/>
  <c r="F48" i="1"/>
  <c r="G48" i="1" s="1"/>
  <c r="H48" i="1" s="1"/>
  <c r="I48" i="1" s="1"/>
  <c r="F49" i="1"/>
  <c r="G49" i="1" s="1"/>
  <c r="H49" i="1" s="1"/>
  <c r="I49" i="1" s="1"/>
  <c r="F50" i="1"/>
  <c r="G50" i="1" s="1"/>
  <c r="H50" i="1" s="1"/>
  <c r="I50" i="1" s="1"/>
  <c r="F51" i="1"/>
  <c r="G51" i="1" s="1"/>
  <c r="H51" i="1" s="1"/>
  <c r="I51" i="1" s="1"/>
  <c r="F52" i="1"/>
  <c r="G52" i="1" s="1"/>
  <c r="H52" i="1" s="1"/>
  <c r="I52" i="1" s="1"/>
  <c r="F53" i="1"/>
  <c r="G53" i="1" s="1"/>
  <c r="H53" i="1" s="1"/>
  <c r="I53" i="1" s="1"/>
  <c r="F54" i="1"/>
  <c r="G54" i="1" s="1"/>
  <c r="H54" i="1" s="1"/>
  <c r="I54" i="1" s="1"/>
  <c r="F55" i="1"/>
  <c r="G55" i="1" s="1"/>
  <c r="H55" i="1" s="1"/>
  <c r="I55" i="1" s="1"/>
  <c r="F56" i="1"/>
  <c r="G56" i="1" s="1"/>
  <c r="H56" i="1" s="1"/>
  <c r="I56" i="1" s="1"/>
  <c r="F57" i="1"/>
  <c r="G57" i="1" s="1"/>
  <c r="H57" i="1" s="1"/>
  <c r="I57" i="1" s="1"/>
  <c r="F58" i="1"/>
  <c r="G58" i="1" s="1"/>
  <c r="H58" i="1" s="1"/>
  <c r="I58" i="1" s="1"/>
  <c r="F59" i="1"/>
  <c r="G59" i="1" s="1"/>
  <c r="H59" i="1" s="1"/>
  <c r="I59" i="1" s="1"/>
  <c r="F60" i="1"/>
  <c r="G60" i="1" s="1"/>
  <c r="H60" i="1" s="1"/>
  <c r="I60" i="1" s="1"/>
  <c r="F61" i="1"/>
  <c r="G61" i="1" s="1"/>
  <c r="H61" i="1" s="1"/>
  <c r="I61" i="1" s="1"/>
  <c r="F62" i="1"/>
  <c r="G62" i="1" s="1"/>
  <c r="H62" i="1" s="1"/>
  <c r="I62" i="1" s="1"/>
  <c r="F63" i="1"/>
  <c r="G63" i="1" s="1"/>
  <c r="H63" i="1" s="1"/>
  <c r="I63" i="1" s="1"/>
  <c r="F64" i="1"/>
  <c r="G64" i="1" s="1"/>
  <c r="H64" i="1" s="1"/>
  <c r="I64" i="1" s="1"/>
  <c r="F65" i="1"/>
  <c r="G65" i="1" s="1"/>
  <c r="H65" i="1" s="1"/>
  <c r="I65" i="1" s="1"/>
  <c r="F66" i="1"/>
  <c r="G66" i="1" s="1"/>
  <c r="H66" i="1" s="1"/>
  <c r="I66" i="1" s="1"/>
  <c r="F67" i="1"/>
  <c r="G67" i="1" s="1"/>
  <c r="H67" i="1" s="1"/>
  <c r="I67" i="1" s="1"/>
  <c r="F68" i="1"/>
  <c r="G68" i="1" s="1"/>
  <c r="H68" i="1" s="1"/>
  <c r="I68" i="1" s="1"/>
  <c r="F69" i="1"/>
  <c r="G69" i="1" s="1"/>
  <c r="H69" i="1" s="1"/>
  <c r="I69" i="1" s="1"/>
  <c r="F70" i="1"/>
  <c r="G70" i="1" s="1"/>
  <c r="H70" i="1" s="1"/>
  <c r="I70" i="1" s="1"/>
  <c r="F71" i="1"/>
  <c r="G71" i="1" s="1"/>
  <c r="H71" i="1" s="1"/>
  <c r="I71" i="1" s="1"/>
  <c r="F72" i="1"/>
  <c r="G72" i="1" s="1"/>
  <c r="H72" i="1" s="1"/>
  <c r="I72" i="1" s="1"/>
  <c r="F73" i="1"/>
  <c r="G73" i="1" s="1"/>
  <c r="H73" i="1" s="1"/>
  <c r="I73" i="1" s="1"/>
  <c r="F74" i="1"/>
  <c r="G74" i="1" s="1"/>
  <c r="H74" i="1" s="1"/>
  <c r="I74" i="1" s="1"/>
  <c r="F75" i="1"/>
  <c r="G75" i="1" s="1"/>
  <c r="H75" i="1" s="1"/>
  <c r="I75" i="1" s="1"/>
  <c r="F76" i="1"/>
  <c r="G76" i="1" s="1"/>
  <c r="H76" i="1" s="1"/>
  <c r="I76" i="1" s="1"/>
  <c r="F77" i="1"/>
  <c r="G77" i="1" s="1"/>
  <c r="H77" i="1" s="1"/>
  <c r="I77" i="1" s="1"/>
  <c r="F78" i="1"/>
  <c r="G78" i="1" s="1"/>
  <c r="H78" i="1" s="1"/>
  <c r="I78" i="1" s="1"/>
  <c r="F79" i="1"/>
  <c r="G79" i="1" s="1"/>
  <c r="H79" i="1" s="1"/>
  <c r="I79" i="1" s="1"/>
  <c r="F80" i="1"/>
  <c r="G80" i="1" s="1"/>
  <c r="H80" i="1" s="1"/>
  <c r="I80" i="1" s="1"/>
  <c r="F81" i="1"/>
  <c r="G81" i="1" s="1"/>
  <c r="H81" i="1" s="1"/>
  <c r="I81" i="1" s="1"/>
  <c r="F82" i="1"/>
  <c r="G82" i="1" s="1"/>
  <c r="H82" i="1" s="1"/>
  <c r="I82" i="1" s="1"/>
  <c r="F83" i="1"/>
  <c r="G83" i="1" s="1"/>
  <c r="H83" i="1" s="1"/>
  <c r="I83" i="1" s="1"/>
  <c r="F84" i="1"/>
  <c r="G84" i="1" s="1"/>
  <c r="H84" i="1" s="1"/>
  <c r="I84" i="1" s="1"/>
  <c r="F85" i="1"/>
  <c r="G85" i="1" s="1"/>
  <c r="H85" i="1" s="1"/>
  <c r="I85" i="1" s="1"/>
  <c r="F86" i="1"/>
  <c r="G86" i="1" s="1"/>
  <c r="H86" i="1" s="1"/>
  <c r="I86" i="1" s="1"/>
  <c r="F87" i="1"/>
  <c r="G87" i="1" s="1"/>
  <c r="H87" i="1" s="1"/>
  <c r="I87" i="1" s="1"/>
  <c r="F88" i="1"/>
  <c r="G88" i="1" s="1"/>
  <c r="H88" i="1" s="1"/>
  <c r="I88" i="1" s="1"/>
  <c r="F89" i="1"/>
  <c r="G89" i="1" s="1"/>
  <c r="H89" i="1" s="1"/>
  <c r="I89" i="1" s="1"/>
  <c r="F90" i="1"/>
  <c r="G90" i="1" s="1"/>
  <c r="H90" i="1" s="1"/>
  <c r="I90" i="1" s="1"/>
  <c r="F91" i="1"/>
  <c r="G91" i="1" s="1"/>
  <c r="H91" i="1" s="1"/>
  <c r="I91" i="1" s="1"/>
  <c r="F92" i="1"/>
  <c r="G92" i="1" s="1"/>
  <c r="H92" i="1" s="1"/>
  <c r="I92" i="1" s="1"/>
  <c r="F93" i="1"/>
  <c r="G93" i="1" s="1"/>
  <c r="H93" i="1" s="1"/>
  <c r="I93" i="1" s="1"/>
  <c r="F94" i="1"/>
  <c r="G94" i="1" s="1"/>
  <c r="H94" i="1" s="1"/>
  <c r="I94" i="1" s="1"/>
  <c r="F95" i="1"/>
  <c r="G95" i="1" s="1"/>
  <c r="H95" i="1" s="1"/>
  <c r="I95" i="1" s="1"/>
  <c r="F96" i="1"/>
  <c r="G96" i="1" s="1"/>
  <c r="H96" i="1" s="1"/>
  <c r="I96" i="1" s="1"/>
  <c r="F97" i="1"/>
  <c r="G97" i="1" s="1"/>
  <c r="H97" i="1" s="1"/>
  <c r="I97" i="1" s="1"/>
  <c r="F98" i="1"/>
  <c r="G98" i="1" s="1"/>
  <c r="H98" i="1" s="1"/>
  <c r="I98" i="1" s="1"/>
  <c r="F99" i="1"/>
  <c r="G99" i="1" s="1"/>
  <c r="H99" i="1" s="1"/>
  <c r="I99" i="1" s="1"/>
  <c r="F100" i="1"/>
  <c r="G100" i="1" s="1"/>
  <c r="H100" i="1" s="1"/>
  <c r="I100" i="1" s="1"/>
  <c r="F101" i="1"/>
  <c r="G101" i="1" s="1"/>
  <c r="H101" i="1" s="1"/>
  <c r="I101" i="1" s="1"/>
  <c r="F102" i="1"/>
  <c r="G102" i="1" s="1"/>
  <c r="H102" i="1" s="1"/>
  <c r="I102" i="1" s="1"/>
  <c r="F103" i="1"/>
  <c r="G103" i="1" s="1"/>
  <c r="H103" i="1" s="1"/>
  <c r="I103" i="1" s="1"/>
  <c r="F104" i="1"/>
  <c r="G104" i="1" s="1"/>
  <c r="H104" i="1" s="1"/>
  <c r="I104" i="1" s="1"/>
  <c r="F105" i="1"/>
  <c r="G105" i="1" s="1"/>
  <c r="H105" i="1" s="1"/>
  <c r="I105" i="1" s="1"/>
  <c r="F106" i="1"/>
  <c r="G106" i="1" s="1"/>
  <c r="H106" i="1" s="1"/>
  <c r="I106" i="1" s="1"/>
  <c r="F107" i="1"/>
  <c r="G107" i="1" s="1"/>
  <c r="H107" i="1" s="1"/>
  <c r="I107" i="1" s="1"/>
  <c r="F108" i="1"/>
  <c r="G108" i="1" s="1"/>
  <c r="H108" i="1" s="1"/>
  <c r="I108" i="1" s="1"/>
  <c r="F109" i="1"/>
  <c r="G109" i="1" s="1"/>
  <c r="H109" i="1" s="1"/>
  <c r="I109" i="1" s="1"/>
  <c r="F110" i="1"/>
  <c r="G110" i="1" s="1"/>
  <c r="H110" i="1" s="1"/>
  <c r="I110" i="1" s="1"/>
  <c r="F111" i="1"/>
  <c r="G111" i="1" s="1"/>
  <c r="H111" i="1" s="1"/>
  <c r="I111" i="1" s="1"/>
  <c r="F112" i="1"/>
  <c r="G112" i="1" s="1"/>
  <c r="H112" i="1" s="1"/>
  <c r="I112" i="1" s="1"/>
  <c r="F113" i="1"/>
  <c r="G113" i="1" s="1"/>
  <c r="H113" i="1" s="1"/>
  <c r="I113" i="1" s="1"/>
  <c r="F114" i="1"/>
  <c r="G114" i="1" s="1"/>
  <c r="H114" i="1" s="1"/>
  <c r="I114" i="1" s="1"/>
  <c r="F115" i="1"/>
  <c r="G115" i="1" s="1"/>
  <c r="H115" i="1" s="1"/>
  <c r="I115" i="1" s="1"/>
  <c r="F116" i="1"/>
  <c r="G116" i="1" s="1"/>
  <c r="H116" i="1" s="1"/>
  <c r="I116" i="1" s="1"/>
  <c r="F117" i="1"/>
  <c r="G117" i="1" s="1"/>
  <c r="H117" i="1" s="1"/>
  <c r="I117" i="1" s="1"/>
  <c r="F118" i="1"/>
  <c r="G118" i="1" s="1"/>
  <c r="H118" i="1" s="1"/>
  <c r="I118" i="1" s="1"/>
  <c r="F119" i="1"/>
  <c r="G119" i="1" s="1"/>
  <c r="H119" i="1" s="1"/>
  <c r="I119" i="1" s="1"/>
  <c r="F120" i="1"/>
  <c r="G120" i="1" s="1"/>
  <c r="H120" i="1" s="1"/>
  <c r="I120" i="1" s="1"/>
  <c r="F121" i="1"/>
  <c r="G121" i="1" s="1"/>
  <c r="H121" i="1" s="1"/>
  <c r="I121" i="1" s="1"/>
  <c r="F122" i="1"/>
  <c r="G122" i="1" s="1"/>
  <c r="H122" i="1" s="1"/>
  <c r="I122" i="1" s="1"/>
  <c r="F123" i="1"/>
  <c r="G123" i="1" s="1"/>
  <c r="H123" i="1" s="1"/>
  <c r="I123" i="1" s="1"/>
  <c r="F124" i="1"/>
  <c r="G124" i="1" s="1"/>
  <c r="H124" i="1" s="1"/>
  <c r="I124" i="1" s="1"/>
  <c r="F125" i="1"/>
  <c r="G125" i="1" s="1"/>
  <c r="H125" i="1" s="1"/>
  <c r="I125" i="1" s="1"/>
  <c r="F126" i="1"/>
  <c r="G126" i="1" s="1"/>
  <c r="H126" i="1" s="1"/>
  <c r="I126" i="1" s="1"/>
  <c r="F127" i="1"/>
  <c r="G127" i="1" s="1"/>
  <c r="H127" i="1" s="1"/>
  <c r="I127" i="1" s="1"/>
  <c r="F128" i="1"/>
  <c r="G128" i="1" s="1"/>
  <c r="H128" i="1" s="1"/>
  <c r="I128" i="1" s="1"/>
  <c r="F129" i="1"/>
  <c r="G129" i="1" s="1"/>
  <c r="H129" i="1" s="1"/>
  <c r="I129" i="1" s="1"/>
  <c r="F130" i="1"/>
  <c r="G130" i="1" s="1"/>
  <c r="H130" i="1" s="1"/>
  <c r="I130" i="1" s="1"/>
  <c r="F131" i="1"/>
  <c r="G131" i="1" s="1"/>
  <c r="H131" i="1" s="1"/>
  <c r="I131" i="1" s="1"/>
  <c r="F132" i="1"/>
  <c r="G132" i="1" s="1"/>
  <c r="H132" i="1" s="1"/>
  <c r="I132" i="1" s="1"/>
  <c r="F133" i="1"/>
  <c r="G133" i="1" s="1"/>
  <c r="H133" i="1" s="1"/>
  <c r="I133" i="1" s="1"/>
  <c r="F134" i="1"/>
  <c r="G134" i="1" s="1"/>
  <c r="H134" i="1" s="1"/>
  <c r="I134" i="1" s="1"/>
  <c r="F135" i="1"/>
  <c r="G135" i="1" s="1"/>
  <c r="H135" i="1" s="1"/>
  <c r="I135" i="1" s="1"/>
  <c r="F136" i="1"/>
  <c r="G136" i="1" s="1"/>
  <c r="H136" i="1" s="1"/>
  <c r="I136" i="1" s="1"/>
  <c r="F137" i="1"/>
  <c r="G137" i="1" s="1"/>
  <c r="H137" i="1" s="1"/>
  <c r="I137" i="1" s="1"/>
  <c r="F138" i="1"/>
  <c r="G138" i="1" s="1"/>
  <c r="H138" i="1" s="1"/>
  <c r="I138" i="1" s="1"/>
  <c r="F139" i="1"/>
  <c r="G139" i="1" s="1"/>
  <c r="H139" i="1" s="1"/>
  <c r="I139" i="1" s="1"/>
  <c r="F140" i="1"/>
  <c r="G140" i="1" s="1"/>
  <c r="H140" i="1" s="1"/>
  <c r="I140" i="1" s="1"/>
  <c r="F141" i="1"/>
  <c r="G141" i="1" s="1"/>
  <c r="H141" i="1" s="1"/>
  <c r="I141" i="1" s="1"/>
  <c r="F142" i="1"/>
  <c r="G142" i="1" s="1"/>
  <c r="H142" i="1" s="1"/>
  <c r="I142" i="1" s="1"/>
  <c r="F143" i="1"/>
  <c r="G143" i="1" s="1"/>
  <c r="H143" i="1" s="1"/>
  <c r="I143" i="1" s="1"/>
  <c r="F144" i="1"/>
  <c r="G144" i="1" s="1"/>
  <c r="H144" i="1" s="1"/>
  <c r="I144" i="1" s="1"/>
  <c r="F145" i="1"/>
  <c r="G145" i="1" s="1"/>
  <c r="H145" i="1" s="1"/>
  <c r="I145" i="1" s="1"/>
  <c r="F146" i="1"/>
  <c r="G146" i="1" s="1"/>
  <c r="H146" i="1" s="1"/>
  <c r="I146" i="1" s="1"/>
  <c r="F147" i="1"/>
  <c r="G147" i="1" s="1"/>
  <c r="H147" i="1" s="1"/>
  <c r="I147" i="1" s="1"/>
  <c r="F148" i="1"/>
  <c r="G148" i="1" s="1"/>
  <c r="H148" i="1" s="1"/>
  <c r="I148" i="1" s="1"/>
  <c r="F149" i="1"/>
  <c r="G149" i="1" s="1"/>
  <c r="H149" i="1" s="1"/>
  <c r="I149" i="1" s="1"/>
  <c r="F150" i="1"/>
  <c r="G150" i="1" s="1"/>
  <c r="H150" i="1" s="1"/>
  <c r="I150" i="1" s="1"/>
  <c r="F151" i="1"/>
  <c r="G151" i="1" s="1"/>
  <c r="H151" i="1" s="1"/>
  <c r="I151" i="1" s="1"/>
  <c r="F152" i="1"/>
  <c r="G152" i="1" s="1"/>
  <c r="H152" i="1" s="1"/>
  <c r="I152" i="1" s="1"/>
  <c r="F153" i="1"/>
  <c r="G153" i="1" s="1"/>
  <c r="H153" i="1" s="1"/>
  <c r="I153" i="1" s="1"/>
  <c r="F154" i="1"/>
  <c r="G154" i="1" s="1"/>
  <c r="H154" i="1" s="1"/>
  <c r="I154" i="1" s="1"/>
  <c r="F155" i="1"/>
  <c r="G155" i="1" s="1"/>
  <c r="H155" i="1" s="1"/>
  <c r="I155" i="1" s="1"/>
  <c r="F156" i="1"/>
  <c r="G156" i="1" s="1"/>
  <c r="H156" i="1" s="1"/>
  <c r="I156" i="1" s="1"/>
  <c r="F157" i="1"/>
  <c r="G157" i="1" s="1"/>
  <c r="H157" i="1" s="1"/>
  <c r="I157" i="1" s="1"/>
  <c r="F158" i="1"/>
  <c r="G158" i="1" s="1"/>
  <c r="H158" i="1" s="1"/>
  <c r="I158" i="1" s="1"/>
  <c r="F159" i="1"/>
  <c r="G159" i="1" s="1"/>
  <c r="H159" i="1" s="1"/>
  <c r="I159" i="1" s="1"/>
  <c r="F160" i="1"/>
  <c r="G160" i="1" s="1"/>
  <c r="H160" i="1" s="1"/>
  <c r="I160" i="1" s="1"/>
  <c r="F161" i="1"/>
  <c r="G161" i="1" s="1"/>
  <c r="H161" i="1" s="1"/>
  <c r="I161" i="1" s="1"/>
  <c r="F162" i="1"/>
  <c r="G162" i="1" s="1"/>
  <c r="H162" i="1" s="1"/>
  <c r="I162" i="1" s="1"/>
  <c r="F163" i="1"/>
  <c r="G163" i="1" s="1"/>
  <c r="H163" i="1" s="1"/>
  <c r="I163" i="1" s="1"/>
  <c r="F164" i="1"/>
  <c r="G164" i="1" s="1"/>
  <c r="H164" i="1" s="1"/>
  <c r="I164" i="1" s="1"/>
  <c r="F165" i="1"/>
  <c r="G165" i="1" s="1"/>
  <c r="H165" i="1" s="1"/>
  <c r="I165" i="1" s="1"/>
  <c r="F166" i="1"/>
  <c r="G166" i="1" s="1"/>
  <c r="H166" i="1" s="1"/>
  <c r="I166" i="1" s="1"/>
  <c r="F167" i="1"/>
  <c r="G167" i="1" s="1"/>
  <c r="H167" i="1" s="1"/>
  <c r="I167" i="1" s="1"/>
  <c r="F168" i="1"/>
  <c r="G168" i="1" s="1"/>
  <c r="H168" i="1" s="1"/>
  <c r="I168" i="1" s="1"/>
  <c r="F169" i="1"/>
  <c r="G169" i="1" s="1"/>
  <c r="H169" i="1" s="1"/>
  <c r="I169" i="1" s="1"/>
  <c r="F170" i="1"/>
  <c r="G170" i="1" s="1"/>
  <c r="H170" i="1" s="1"/>
  <c r="I170" i="1" s="1"/>
  <c r="F171" i="1"/>
  <c r="G171" i="1" s="1"/>
  <c r="H171" i="1" s="1"/>
  <c r="I171" i="1" s="1"/>
  <c r="F172" i="1"/>
  <c r="G172" i="1" s="1"/>
  <c r="H172" i="1" s="1"/>
  <c r="I172" i="1" s="1"/>
  <c r="F173" i="1"/>
  <c r="G173" i="1" s="1"/>
  <c r="H173" i="1" s="1"/>
  <c r="I173" i="1" s="1"/>
  <c r="F174" i="1"/>
  <c r="G174" i="1" s="1"/>
  <c r="H174" i="1" s="1"/>
  <c r="I174" i="1" s="1"/>
  <c r="F175" i="1"/>
  <c r="G175" i="1" s="1"/>
  <c r="H175" i="1" s="1"/>
  <c r="I175" i="1" s="1"/>
  <c r="F176" i="1"/>
  <c r="G176" i="1" s="1"/>
  <c r="H176" i="1" s="1"/>
  <c r="I176" i="1" s="1"/>
  <c r="F177" i="1"/>
  <c r="G177" i="1" s="1"/>
  <c r="H177" i="1" s="1"/>
  <c r="I177" i="1" s="1"/>
  <c r="F178" i="1"/>
  <c r="G178" i="1" s="1"/>
  <c r="H178" i="1" s="1"/>
  <c r="I178" i="1" s="1"/>
  <c r="F179" i="1"/>
  <c r="G179" i="1" s="1"/>
  <c r="H179" i="1" s="1"/>
  <c r="I179" i="1" s="1"/>
  <c r="F180" i="1"/>
  <c r="G180" i="1" s="1"/>
  <c r="H180" i="1" s="1"/>
  <c r="I180" i="1" s="1"/>
  <c r="F181" i="1"/>
  <c r="G181" i="1" s="1"/>
  <c r="H181" i="1" s="1"/>
  <c r="I181" i="1" s="1"/>
  <c r="F182" i="1"/>
  <c r="G182" i="1" s="1"/>
  <c r="H182" i="1" s="1"/>
  <c r="I182" i="1" s="1"/>
  <c r="F183" i="1"/>
  <c r="G183" i="1" s="1"/>
  <c r="H183" i="1" s="1"/>
  <c r="I183" i="1" s="1"/>
  <c r="F184" i="1"/>
  <c r="G184" i="1" s="1"/>
  <c r="H184" i="1" s="1"/>
  <c r="I184" i="1" s="1"/>
  <c r="F185" i="1"/>
  <c r="G185" i="1" s="1"/>
  <c r="H185" i="1" s="1"/>
  <c r="I185" i="1" s="1"/>
  <c r="F186" i="1"/>
  <c r="G186" i="1" s="1"/>
  <c r="H186" i="1" s="1"/>
  <c r="I186" i="1" s="1"/>
  <c r="F187" i="1"/>
  <c r="G187" i="1" s="1"/>
  <c r="H187" i="1" s="1"/>
  <c r="I187" i="1" s="1"/>
  <c r="F188" i="1"/>
  <c r="G188" i="1" s="1"/>
  <c r="H188" i="1" s="1"/>
  <c r="I188" i="1" s="1"/>
  <c r="F189" i="1"/>
  <c r="G189" i="1" s="1"/>
  <c r="H189" i="1" s="1"/>
  <c r="I189" i="1" s="1"/>
  <c r="F190" i="1"/>
  <c r="G190" i="1" s="1"/>
  <c r="H190" i="1" s="1"/>
  <c r="I190" i="1" s="1"/>
  <c r="F191" i="1"/>
  <c r="G191" i="1" s="1"/>
  <c r="H191" i="1" s="1"/>
  <c r="I191" i="1" s="1"/>
  <c r="F192" i="1"/>
  <c r="G192" i="1" s="1"/>
  <c r="H192" i="1" s="1"/>
  <c r="I192" i="1" s="1"/>
  <c r="F193" i="1"/>
  <c r="G193" i="1" s="1"/>
  <c r="H193" i="1" s="1"/>
  <c r="I193" i="1" s="1"/>
  <c r="F194" i="1"/>
  <c r="G194" i="1" s="1"/>
  <c r="H194" i="1" s="1"/>
  <c r="I194" i="1" s="1"/>
  <c r="F195" i="1"/>
  <c r="G195" i="1" s="1"/>
  <c r="H195" i="1" s="1"/>
  <c r="I195" i="1" s="1"/>
  <c r="F196" i="1"/>
  <c r="G196" i="1" s="1"/>
  <c r="H196" i="1" s="1"/>
  <c r="I196" i="1" s="1"/>
  <c r="F197" i="1"/>
  <c r="G197" i="1" s="1"/>
  <c r="H197" i="1" s="1"/>
  <c r="I197" i="1" s="1"/>
  <c r="F198" i="1"/>
  <c r="G198" i="1" s="1"/>
  <c r="H198" i="1" s="1"/>
  <c r="I198" i="1" s="1"/>
  <c r="F199" i="1"/>
  <c r="G199" i="1" s="1"/>
  <c r="H199" i="1" s="1"/>
  <c r="I199" i="1" s="1"/>
  <c r="F200" i="1"/>
  <c r="G200" i="1" s="1"/>
  <c r="H200" i="1" s="1"/>
  <c r="I200" i="1" s="1"/>
  <c r="F201" i="1"/>
  <c r="G201" i="1" s="1"/>
  <c r="H201" i="1" s="1"/>
  <c r="I201" i="1" s="1"/>
  <c r="F202" i="1"/>
  <c r="G202" i="1" s="1"/>
  <c r="H202" i="1" s="1"/>
  <c r="I202" i="1" s="1"/>
  <c r="F203" i="1"/>
  <c r="G203" i="1" s="1"/>
  <c r="H203" i="1" s="1"/>
  <c r="I203" i="1" s="1"/>
  <c r="F204" i="1"/>
  <c r="G204" i="1" s="1"/>
  <c r="H204" i="1" s="1"/>
  <c r="I204" i="1" s="1"/>
  <c r="F205" i="1"/>
  <c r="G205" i="1" s="1"/>
  <c r="H205" i="1" s="1"/>
  <c r="I205" i="1" s="1"/>
  <c r="F206" i="1"/>
  <c r="G206" i="1" s="1"/>
  <c r="H206" i="1" s="1"/>
  <c r="I206" i="1" s="1"/>
  <c r="F207" i="1"/>
  <c r="G207" i="1" s="1"/>
  <c r="H207" i="1" s="1"/>
  <c r="I207" i="1" s="1"/>
  <c r="F208" i="1"/>
  <c r="G208" i="1" s="1"/>
  <c r="H208" i="1" s="1"/>
  <c r="I208" i="1" s="1"/>
  <c r="F209" i="1"/>
  <c r="G209" i="1" s="1"/>
  <c r="H209" i="1" s="1"/>
  <c r="I209" i="1" s="1"/>
  <c r="F210" i="1"/>
  <c r="G210" i="1" s="1"/>
  <c r="H210" i="1" s="1"/>
  <c r="I210" i="1" s="1"/>
  <c r="F211" i="1"/>
  <c r="G211" i="1" s="1"/>
  <c r="H211" i="1" s="1"/>
  <c r="I211" i="1" s="1"/>
  <c r="F212" i="1"/>
  <c r="G212" i="1" s="1"/>
  <c r="H212" i="1" s="1"/>
  <c r="I212" i="1" s="1"/>
  <c r="F213" i="1"/>
  <c r="G213" i="1" s="1"/>
  <c r="H213" i="1" s="1"/>
  <c r="I213" i="1" s="1"/>
  <c r="F214" i="1"/>
  <c r="G214" i="1" s="1"/>
  <c r="H214" i="1" s="1"/>
  <c r="I214" i="1" s="1"/>
  <c r="F215" i="1"/>
  <c r="G215" i="1" s="1"/>
  <c r="H215" i="1" s="1"/>
  <c r="I215" i="1" s="1"/>
  <c r="F216" i="1"/>
  <c r="G216" i="1" s="1"/>
  <c r="H216" i="1" s="1"/>
  <c r="I216" i="1" s="1"/>
  <c r="F217" i="1"/>
  <c r="G217" i="1" s="1"/>
  <c r="H217" i="1" s="1"/>
  <c r="I217" i="1" s="1"/>
  <c r="F218" i="1"/>
  <c r="G218" i="1" s="1"/>
  <c r="H218" i="1" s="1"/>
  <c r="I218" i="1" s="1"/>
  <c r="F219" i="1"/>
  <c r="G219" i="1" s="1"/>
  <c r="H219" i="1" s="1"/>
  <c r="I219" i="1" s="1"/>
  <c r="F220" i="1"/>
  <c r="G220" i="1" s="1"/>
  <c r="H220" i="1" s="1"/>
  <c r="I220" i="1" s="1"/>
  <c r="F221" i="1"/>
  <c r="G221" i="1" s="1"/>
  <c r="H221" i="1" s="1"/>
  <c r="I221" i="1" s="1"/>
  <c r="F222" i="1"/>
  <c r="G222" i="1" s="1"/>
  <c r="H222" i="1" s="1"/>
  <c r="I222" i="1" s="1"/>
  <c r="F223" i="1"/>
  <c r="G223" i="1" s="1"/>
  <c r="H223" i="1" s="1"/>
  <c r="I223" i="1" s="1"/>
  <c r="F224" i="1"/>
  <c r="G224" i="1" s="1"/>
  <c r="H224" i="1" s="1"/>
  <c r="I224" i="1" s="1"/>
  <c r="F225" i="1"/>
  <c r="G225" i="1" s="1"/>
  <c r="H225" i="1" s="1"/>
  <c r="I225" i="1" s="1"/>
  <c r="F226" i="1"/>
  <c r="G226" i="1" s="1"/>
  <c r="H226" i="1" s="1"/>
  <c r="I226" i="1" s="1"/>
  <c r="F227" i="1"/>
  <c r="G227" i="1" s="1"/>
  <c r="H227" i="1" s="1"/>
  <c r="I227" i="1" s="1"/>
  <c r="F228" i="1"/>
  <c r="G228" i="1" s="1"/>
  <c r="H228" i="1" s="1"/>
  <c r="I228" i="1" s="1"/>
  <c r="F229" i="1"/>
  <c r="G229" i="1" s="1"/>
  <c r="H229" i="1" s="1"/>
  <c r="I229" i="1" s="1"/>
  <c r="F230" i="1"/>
  <c r="G230" i="1" s="1"/>
  <c r="H230" i="1" s="1"/>
  <c r="I230" i="1" s="1"/>
  <c r="F231" i="1"/>
  <c r="G231" i="1" s="1"/>
  <c r="H231" i="1" s="1"/>
  <c r="I231" i="1" s="1"/>
  <c r="F232" i="1"/>
  <c r="G232" i="1" s="1"/>
  <c r="H232" i="1" s="1"/>
  <c r="I232" i="1" s="1"/>
  <c r="F233" i="1"/>
  <c r="G233" i="1" s="1"/>
  <c r="H233" i="1" s="1"/>
  <c r="I233" i="1" s="1"/>
  <c r="F234" i="1"/>
  <c r="G234" i="1" s="1"/>
  <c r="H234" i="1" s="1"/>
  <c r="I234" i="1" s="1"/>
  <c r="F235" i="1"/>
  <c r="G235" i="1" s="1"/>
  <c r="H235" i="1" s="1"/>
  <c r="I235" i="1" s="1"/>
  <c r="F236" i="1"/>
  <c r="G236" i="1" s="1"/>
  <c r="H236" i="1" s="1"/>
  <c r="I236" i="1" s="1"/>
  <c r="F237" i="1"/>
  <c r="G237" i="1" s="1"/>
  <c r="H237" i="1" s="1"/>
  <c r="I237" i="1" s="1"/>
  <c r="F238" i="1"/>
  <c r="G238" i="1" s="1"/>
  <c r="H238" i="1" s="1"/>
  <c r="I238" i="1" s="1"/>
  <c r="F239" i="1"/>
  <c r="G239" i="1" s="1"/>
  <c r="H239" i="1" s="1"/>
  <c r="I239" i="1" s="1"/>
  <c r="F240" i="1"/>
  <c r="G240" i="1" s="1"/>
  <c r="H240" i="1" s="1"/>
  <c r="I240" i="1" s="1"/>
  <c r="F241" i="1"/>
  <c r="G241" i="1" s="1"/>
  <c r="H241" i="1" s="1"/>
  <c r="I241" i="1" s="1"/>
  <c r="F242" i="1"/>
  <c r="G242" i="1" s="1"/>
  <c r="H242" i="1" s="1"/>
  <c r="I242" i="1" s="1"/>
  <c r="F243" i="1"/>
  <c r="G243" i="1" s="1"/>
  <c r="H243" i="1" s="1"/>
  <c r="I243" i="1" s="1"/>
  <c r="F244" i="1"/>
  <c r="G244" i="1" s="1"/>
  <c r="H244" i="1" s="1"/>
  <c r="I244" i="1" s="1"/>
  <c r="F245" i="1"/>
  <c r="G245" i="1" s="1"/>
  <c r="H245" i="1" s="1"/>
  <c r="I245" i="1" s="1"/>
  <c r="F246" i="1"/>
  <c r="G246" i="1" s="1"/>
  <c r="H246" i="1" s="1"/>
  <c r="I246" i="1" s="1"/>
  <c r="F247" i="1"/>
  <c r="G247" i="1" s="1"/>
  <c r="H247" i="1" s="1"/>
  <c r="I247" i="1" s="1"/>
  <c r="F248" i="1"/>
  <c r="G248" i="1" s="1"/>
  <c r="H248" i="1" s="1"/>
  <c r="I248" i="1" s="1"/>
  <c r="F249" i="1"/>
  <c r="G249" i="1" s="1"/>
  <c r="H249" i="1" s="1"/>
  <c r="I249" i="1" s="1"/>
  <c r="F250" i="1"/>
  <c r="G250" i="1" s="1"/>
  <c r="H250" i="1" s="1"/>
  <c r="I250" i="1" s="1"/>
  <c r="F251" i="1"/>
  <c r="G251" i="1" s="1"/>
  <c r="H251" i="1" s="1"/>
  <c r="I251" i="1" s="1"/>
  <c r="F252" i="1"/>
  <c r="G252" i="1" s="1"/>
  <c r="H252" i="1" s="1"/>
  <c r="I252" i="1" s="1"/>
  <c r="F253" i="1"/>
  <c r="G253" i="1" s="1"/>
  <c r="H253" i="1" s="1"/>
  <c r="I253" i="1" s="1"/>
  <c r="F254" i="1"/>
  <c r="G254" i="1" s="1"/>
  <c r="H254" i="1" s="1"/>
  <c r="I254" i="1" s="1"/>
  <c r="F255" i="1"/>
  <c r="G255" i="1" s="1"/>
  <c r="H255" i="1" s="1"/>
  <c r="I255" i="1" s="1"/>
  <c r="F256" i="1"/>
  <c r="G256" i="1" s="1"/>
  <c r="H256" i="1" s="1"/>
  <c r="I256" i="1" s="1"/>
  <c r="F257" i="1"/>
  <c r="G257" i="1" s="1"/>
  <c r="H257" i="1" s="1"/>
  <c r="I257" i="1" s="1"/>
  <c r="F258" i="1"/>
  <c r="G258" i="1" s="1"/>
  <c r="H258" i="1" s="1"/>
  <c r="I258" i="1" s="1"/>
  <c r="F259" i="1"/>
  <c r="G259" i="1" s="1"/>
  <c r="H259" i="1" s="1"/>
  <c r="I259" i="1" s="1"/>
  <c r="F260" i="1"/>
  <c r="G260" i="1" s="1"/>
  <c r="H260" i="1" s="1"/>
  <c r="I260" i="1" s="1"/>
  <c r="F261" i="1"/>
  <c r="G261" i="1" s="1"/>
  <c r="H261" i="1" s="1"/>
  <c r="I261" i="1" s="1"/>
  <c r="F262" i="1"/>
  <c r="G262" i="1" s="1"/>
  <c r="H262" i="1" s="1"/>
  <c r="I262" i="1" s="1"/>
  <c r="F263" i="1"/>
  <c r="G263" i="1" s="1"/>
  <c r="H263" i="1" s="1"/>
  <c r="I263" i="1" s="1"/>
  <c r="F264" i="1"/>
  <c r="G264" i="1" s="1"/>
  <c r="H264" i="1" s="1"/>
  <c r="I264" i="1" s="1"/>
  <c r="F265" i="1"/>
  <c r="G265" i="1" s="1"/>
  <c r="H265" i="1" s="1"/>
  <c r="I265" i="1" s="1"/>
  <c r="F266" i="1"/>
  <c r="G266" i="1" s="1"/>
  <c r="H266" i="1" s="1"/>
  <c r="I266" i="1" s="1"/>
  <c r="F267" i="1"/>
  <c r="G267" i="1" s="1"/>
  <c r="H267" i="1" s="1"/>
  <c r="I267" i="1" s="1"/>
  <c r="F268" i="1"/>
  <c r="G268" i="1" s="1"/>
  <c r="H268" i="1" s="1"/>
  <c r="I268" i="1" s="1"/>
  <c r="F269" i="1"/>
  <c r="G269" i="1" s="1"/>
  <c r="H269" i="1" s="1"/>
  <c r="I269" i="1" s="1"/>
  <c r="F270" i="1"/>
  <c r="G270" i="1" s="1"/>
  <c r="H270" i="1" s="1"/>
  <c r="I270" i="1" s="1"/>
  <c r="F271" i="1"/>
  <c r="G271" i="1" s="1"/>
  <c r="H271" i="1" s="1"/>
  <c r="I271" i="1" s="1"/>
  <c r="F272" i="1"/>
  <c r="G272" i="1" s="1"/>
  <c r="H272" i="1" s="1"/>
  <c r="I272" i="1" s="1"/>
  <c r="F273" i="1"/>
  <c r="G273" i="1" s="1"/>
  <c r="H273" i="1" s="1"/>
  <c r="I273" i="1" s="1"/>
  <c r="F274" i="1"/>
  <c r="G274" i="1" s="1"/>
  <c r="H274" i="1" s="1"/>
  <c r="I274" i="1" s="1"/>
  <c r="F275" i="1"/>
  <c r="G275" i="1" s="1"/>
  <c r="H275" i="1" s="1"/>
  <c r="I275" i="1" s="1"/>
  <c r="F276" i="1"/>
  <c r="G276" i="1" s="1"/>
  <c r="H276" i="1" s="1"/>
  <c r="I276" i="1" s="1"/>
  <c r="F277" i="1"/>
  <c r="G277" i="1" s="1"/>
  <c r="H277" i="1" s="1"/>
  <c r="I277" i="1" s="1"/>
  <c r="F278" i="1"/>
  <c r="G278" i="1" s="1"/>
  <c r="H278" i="1" s="1"/>
  <c r="I278" i="1" s="1"/>
  <c r="F279" i="1"/>
  <c r="G279" i="1" s="1"/>
  <c r="H279" i="1" s="1"/>
  <c r="I279" i="1" s="1"/>
  <c r="F280" i="1"/>
  <c r="G280" i="1" s="1"/>
  <c r="H280" i="1" s="1"/>
  <c r="I280" i="1" s="1"/>
  <c r="F281" i="1"/>
  <c r="G281" i="1" s="1"/>
  <c r="H281" i="1" s="1"/>
  <c r="I281" i="1" s="1"/>
  <c r="F282" i="1"/>
  <c r="G282" i="1" s="1"/>
  <c r="H282" i="1" s="1"/>
  <c r="I282" i="1" s="1"/>
  <c r="F283" i="1"/>
  <c r="G283" i="1" s="1"/>
  <c r="H283" i="1" s="1"/>
  <c r="I283" i="1" s="1"/>
  <c r="F284" i="1"/>
  <c r="G284" i="1" s="1"/>
  <c r="H284" i="1" s="1"/>
  <c r="I284" i="1" s="1"/>
  <c r="F285" i="1"/>
  <c r="G285" i="1" s="1"/>
  <c r="H285" i="1" s="1"/>
  <c r="I285" i="1" s="1"/>
  <c r="F286" i="1"/>
  <c r="G286" i="1" s="1"/>
  <c r="H286" i="1" s="1"/>
  <c r="I286" i="1" s="1"/>
  <c r="F287" i="1"/>
  <c r="G287" i="1" s="1"/>
  <c r="H287" i="1" s="1"/>
  <c r="I287" i="1" s="1"/>
  <c r="F288" i="1"/>
  <c r="G288" i="1" s="1"/>
  <c r="H288" i="1" s="1"/>
  <c r="I288" i="1" s="1"/>
  <c r="F289" i="1"/>
  <c r="G289" i="1" s="1"/>
  <c r="H289" i="1" s="1"/>
  <c r="I289" i="1" s="1"/>
  <c r="F290" i="1"/>
  <c r="G290" i="1" s="1"/>
  <c r="H290" i="1" s="1"/>
  <c r="I290" i="1" s="1"/>
  <c r="F291" i="1"/>
  <c r="G291" i="1" s="1"/>
  <c r="H291" i="1" s="1"/>
  <c r="I291" i="1" s="1"/>
  <c r="F292" i="1"/>
  <c r="G292" i="1" s="1"/>
  <c r="H292" i="1" s="1"/>
  <c r="I292" i="1" s="1"/>
  <c r="F293" i="1"/>
  <c r="G293" i="1" s="1"/>
  <c r="H293" i="1" s="1"/>
  <c r="I293" i="1" s="1"/>
  <c r="F294" i="1"/>
  <c r="G294" i="1" s="1"/>
  <c r="H294" i="1" s="1"/>
  <c r="I294" i="1" s="1"/>
  <c r="F295" i="1"/>
  <c r="G295" i="1" s="1"/>
  <c r="H295" i="1" s="1"/>
  <c r="I295" i="1" s="1"/>
  <c r="F296" i="1"/>
  <c r="G296" i="1" s="1"/>
  <c r="H296" i="1" s="1"/>
  <c r="I296" i="1" s="1"/>
  <c r="F297" i="1"/>
  <c r="G297" i="1" s="1"/>
  <c r="H297" i="1" s="1"/>
  <c r="I297" i="1" s="1"/>
  <c r="F298" i="1"/>
  <c r="G298" i="1" s="1"/>
  <c r="H298" i="1" s="1"/>
  <c r="I298" i="1" s="1"/>
  <c r="F299" i="1"/>
  <c r="G299" i="1" s="1"/>
  <c r="H299" i="1" s="1"/>
  <c r="I299" i="1" s="1"/>
  <c r="F300" i="1"/>
  <c r="G300" i="1" s="1"/>
  <c r="H300" i="1" s="1"/>
  <c r="I300" i="1" s="1"/>
  <c r="F301" i="1"/>
  <c r="G301" i="1" s="1"/>
  <c r="H301" i="1" s="1"/>
  <c r="I301" i="1" s="1"/>
  <c r="F302" i="1"/>
  <c r="G302" i="1" s="1"/>
  <c r="H302" i="1" s="1"/>
  <c r="I302" i="1" s="1"/>
  <c r="F303" i="1"/>
  <c r="G303" i="1" s="1"/>
  <c r="H303" i="1" s="1"/>
  <c r="I303" i="1" s="1"/>
  <c r="F304" i="1"/>
  <c r="G304" i="1" s="1"/>
  <c r="H304" i="1" s="1"/>
  <c r="I304" i="1" s="1"/>
  <c r="F305" i="1"/>
  <c r="G305" i="1" s="1"/>
  <c r="H305" i="1" s="1"/>
  <c r="I305" i="1" s="1"/>
  <c r="F306" i="1"/>
  <c r="G306" i="1" s="1"/>
  <c r="H306" i="1" s="1"/>
  <c r="I306" i="1" s="1"/>
  <c r="F307" i="1"/>
  <c r="G307" i="1" s="1"/>
  <c r="H307" i="1" s="1"/>
  <c r="I307" i="1" s="1"/>
  <c r="F308" i="1"/>
  <c r="G308" i="1" s="1"/>
  <c r="H308" i="1" s="1"/>
  <c r="I308" i="1" s="1"/>
  <c r="F309" i="1"/>
  <c r="G309" i="1" s="1"/>
  <c r="H309" i="1" s="1"/>
  <c r="I309" i="1" s="1"/>
  <c r="F310" i="1"/>
  <c r="G310" i="1" s="1"/>
  <c r="H310" i="1" s="1"/>
  <c r="I310" i="1" s="1"/>
  <c r="F311" i="1"/>
  <c r="G311" i="1" s="1"/>
  <c r="H311" i="1" s="1"/>
  <c r="I311" i="1" s="1"/>
  <c r="F312" i="1"/>
  <c r="G312" i="1" s="1"/>
  <c r="H312" i="1" s="1"/>
  <c r="I312" i="1" s="1"/>
  <c r="F313" i="1"/>
  <c r="G313" i="1" s="1"/>
  <c r="H313" i="1" s="1"/>
  <c r="I313" i="1" s="1"/>
  <c r="F314" i="1"/>
  <c r="G314" i="1" s="1"/>
  <c r="H314" i="1" s="1"/>
  <c r="I314" i="1" s="1"/>
  <c r="F315" i="1"/>
  <c r="G315" i="1" s="1"/>
  <c r="H315" i="1" s="1"/>
  <c r="I315" i="1" s="1"/>
  <c r="F316" i="1"/>
  <c r="G316" i="1" s="1"/>
  <c r="H316" i="1" s="1"/>
  <c r="I316" i="1" s="1"/>
  <c r="F317" i="1"/>
  <c r="G317" i="1" s="1"/>
  <c r="H317" i="1" s="1"/>
  <c r="I317" i="1" s="1"/>
  <c r="F318" i="1"/>
  <c r="G318" i="1" s="1"/>
  <c r="H318" i="1" s="1"/>
  <c r="I318" i="1" s="1"/>
  <c r="F319" i="1"/>
  <c r="G319" i="1" s="1"/>
  <c r="H319" i="1" s="1"/>
  <c r="I319" i="1" s="1"/>
  <c r="F320" i="1"/>
  <c r="G320" i="1" s="1"/>
  <c r="H320" i="1" s="1"/>
  <c r="I320" i="1" s="1"/>
  <c r="F321" i="1"/>
  <c r="G321" i="1" s="1"/>
  <c r="H321" i="1" s="1"/>
  <c r="I321" i="1" s="1"/>
  <c r="F322" i="1"/>
  <c r="G322" i="1" s="1"/>
  <c r="H322" i="1" s="1"/>
  <c r="I322" i="1" s="1"/>
  <c r="F323" i="1"/>
  <c r="G323" i="1" s="1"/>
  <c r="H323" i="1" s="1"/>
  <c r="I323" i="1" s="1"/>
  <c r="F324" i="1"/>
  <c r="G324" i="1" s="1"/>
  <c r="H324" i="1" s="1"/>
  <c r="I324" i="1" s="1"/>
  <c r="F325" i="1"/>
  <c r="G325" i="1" s="1"/>
  <c r="H325" i="1" s="1"/>
  <c r="I325" i="1" s="1"/>
  <c r="F326" i="1"/>
  <c r="G326" i="1" s="1"/>
  <c r="H326" i="1" s="1"/>
  <c r="I326" i="1" s="1"/>
  <c r="F327" i="1"/>
  <c r="G327" i="1" s="1"/>
  <c r="H327" i="1" s="1"/>
  <c r="I327" i="1" s="1"/>
  <c r="F328" i="1"/>
  <c r="G328" i="1" s="1"/>
  <c r="H328" i="1" s="1"/>
  <c r="I328" i="1" s="1"/>
  <c r="F329" i="1"/>
  <c r="G329" i="1" s="1"/>
  <c r="H329" i="1" s="1"/>
  <c r="I329" i="1" s="1"/>
  <c r="F330" i="1"/>
  <c r="G330" i="1" s="1"/>
  <c r="H330" i="1" s="1"/>
  <c r="I330" i="1" s="1"/>
  <c r="F331" i="1"/>
  <c r="G331" i="1" s="1"/>
  <c r="H331" i="1" s="1"/>
  <c r="I331" i="1" s="1"/>
  <c r="F332" i="1"/>
  <c r="G332" i="1" s="1"/>
  <c r="H332" i="1" s="1"/>
  <c r="I332" i="1" s="1"/>
  <c r="F333" i="1"/>
  <c r="G333" i="1" s="1"/>
  <c r="H333" i="1" s="1"/>
  <c r="I333" i="1" s="1"/>
  <c r="F334" i="1"/>
  <c r="G334" i="1" s="1"/>
  <c r="H334" i="1" s="1"/>
  <c r="I334" i="1" s="1"/>
  <c r="F335" i="1"/>
  <c r="G335" i="1" s="1"/>
  <c r="H335" i="1" s="1"/>
  <c r="I335" i="1" s="1"/>
  <c r="F336" i="1"/>
  <c r="G336" i="1" s="1"/>
  <c r="H336" i="1" s="1"/>
  <c r="I336" i="1" s="1"/>
  <c r="F337" i="1"/>
  <c r="G337" i="1" s="1"/>
  <c r="H337" i="1" s="1"/>
  <c r="I337" i="1" s="1"/>
  <c r="F338" i="1"/>
  <c r="G338" i="1" s="1"/>
  <c r="H338" i="1" s="1"/>
  <c r="I338" i="1" s="1"/>
  <c r="F339" i="1"/>
  <c r="G339" i="1" s="1"/>
  <c r="H339" i="1" s="1"/>
  <c r="I339" i="1" s="1"/>
  <c r="F340" i="1"/>
  <c r="G340" i="1" s="1"/>
  <c r="H340" i="1" s="1"/>
  <c r="I340" i="1" s="1"/>
  <c r="F341" i="1"/>
  <c r="G341" i="1" s="1"/>
  <c r="H341" i="1" s="1"/>
  <c r="I341" i="1" s="1"/>
  <c r="F342" i="1"/>
  <c r="G342" i="1" s="1"/>
  <c r="H342" i="1" s="1"/>
  <c r="I342" i="1" s="1"/>
  <c r="F343" i="1"/>
  <c r="G343" i="1" s="1"/>
  <c r="H343" i="1" s="1"/>
  <c r="I343" i="1" s="1"/>
  <c r="F344" i="1"/>
  <c r="G344" i="1" s="1"/>
  <c r="H344" i="1" s="1"/>
  <c r="I344" i="1" s="1"/>
  <c r="F345" i="1"/>
  <c r="G345" i="1" s="1"/>
  <c r="H345" i="1" s="1"/>
  <c r="I345" i="1" s="1"/>
  <c r="F346" i="1"/>
  <c r="G346" i="1" s="1"/>
  <c r="H346" i="1" s="1"/>
  <c r="I346" i="1" s="1"/>
  <c r="F347" i="1"/>
  <c r="G347" i="1" s="1"/>
  <c r="H347" i="1" s="1"/>
  <c r="I347" i="1" s="1"/>
  <c r="F348" i="1"/>
  <c r="G348" i="1" s="1"/>
  <c r="H348" i="1" s="1"/>
  <c r="I348" i="1" s="1"/>
  <c r="F349" i="1"/>
  <c r="G349" i="1" s="1"/>
  <c r="H349" i="1" s="1"/>
  <c r="I349" i="1" s="1"/>
  <c r="F350" i="1"/>
  <c r="G350" i="1" s="1"/>
  <c r="H350" i="1" s="1"/>
  <c r="I350" i="1" s="1"/>
  <c r="F351" i="1"/>
  <c r="G351" i="1" s="1"/>
  <c r="H351" i="1" s="1"/>
  <c r="I351" i="1" s="1"/>
  <c r="F352" i="1"/>
  <c r="G352" i="1" s="1"/>
  <c r="H352" i="1" s="1"/>
  <c r="I352" i="1" s="1"/>
  <c r="F353" i="1"/>
  <c r="G353" i="1" s="1"/>
  <c r="H353" i="1" s="1"/>
  <c r="I353" i="1" s="1"/>
  <c r="F354" i="1"/>
  <c r="G354" i="1" s="1"/>
  <c r="H354" i="1" s="1"/>
  <c r="I354" i="1" s="1"/>
  <c r="F355" i="1"/>
  <c r="G355" i="1" s="1"/>
  <c r="H355" i="1" s="1"/>
  <c r="I355" i="1" s="1"/>
  <c r="F356" i="1"/>
  <c r="G356" i="1" s="1"/>
  <c r="H356" i="1" s="1"/>
  <c r="I356" i="1" s="1"/>
  <c r="F357" i="1"/>
  <c r="G357" i="1" s="1"/>
  <c r="H357" i="1" s="1"/>
  <c r="I357" i="1" s="1"/>
  <c r="F358" i="1"/>
  <c r="G358" i="1" s="1"/>
  <c r="H358" i="1" s="1"/>
  <c r="I358" i="1" s="1"/>
  <c r="F359" i="1"/>
  <c r="G359" i="1" s="1"/>
  <c r="H359" i="1" s="1"/>
  <c r="I359" i="1" s="1"/>
  <c r="F360" i="1"/>
  <c r="G360" i="1" s="1"/>
  <c r="H360" i="1" s="1"/>
  <c r="I360" i="1" s="1"/>
  <c r="F361" i="1"/>
  <c r="G361" i="1" s="1"/>
  <c r="H361" i="1" s="1"/>
  <c r="I361" i="1" s="1"/>
  <c r="F362" i="1"/>
  <c r="G362" i="1" s="1"/>
  <c r="H362" i="1" s="1"/>
  <c r="I362" i="1" s="1"/>
  <c r="F363" i="1"/>
  <c r="G363" i="1" s="1"/>
  <c r="H363" i="1" s="1"/>
  <c r="I363" i="1" s="1"/>
  <c r="F364" i="1"/>
  <c r="G364" i="1" s="1"/>
  <c r="H364" i="1" s="1"/>
  <c r="I364" i="1" s="1"/>
  <c r="F365" i="1"/>
  <c r="G365" i="1" s="1"/>
  <c r="H365" i="1" s="1"/>
  <c r="I365" i="1" s="1"/>
  <c r="F366" i="1"/>
  <c r="G366" i="1" s="1"/>
  <c r="H366" i="1" s="1"/>
  <c r="I366" i="1" s="1"/>
  <c r="F367" i="1"/>
  <c r="G367" i="1" s="1"/>
  <c r="H367" i="1" s="1"/>
  <c r="I367" i="1" s="1"/>
  <c r="F368" i="1"/>
  <c r="G368" i="1" s="1"/>
  <c r="H368" i="1" s="1"/>
  <c r="I368" i="1" s="1"/>
  <c r="F369" i="1"/>
  <c r="G369" i="1" s="1"/>
  <c r="H369" i="1" s="1"/>
  <c r="I369" i="1" s="1"/>
  <c r="F370" i="1"/>
  <c r="G370" i="1" s="1"/>
  <c r="H370" i="1" s="1"/>
  <c r="I370" i="1" s="1"/>
  <c r="F371" i="1"/>
  <c r="G371" i="1" s="1"/>
  <c r="H371" i="1" s="1"/>
  <c r="I371" i="1" s="1"/>
  <c r="F372" i="1"/>
  <c r="G372" i="1" s="1"/>
  <c r="H372" i="1" s="1"/>
  <c r="I372" i="1" s="1"/>
  <c r="F373" i="1"/>
  <c r="G373" i="1" s="1"/>
  <c r="H373" i="1" s="1"/>
  <c r="I373" i="1" s="1"/>
  <c r="F374" i="1"/>
  <c r="G374" i="1" s="1"/>
  <c r="H374" i="1" s="1"/>
  <c r="I374" i="1" s="1"/>
  <c r="F375" i="1"/>
  <c r="G375" i="1" s="1"/>
  <c r="H375" i="1" s="1"/>
  <c r="I375" i="1" s="1"/>
  <c r="F376" i="1"/>
  <c r="G376" i="1" s="1"/>
  <c r="H376" i="1" s="1"/>
  <c r="I376" i="1" s="1"/>
  <c r="F377" i="1"/>
  <c r="G377" i="1" s="1"/>
  <c r="H377" i="1" s="1"/>
  <c r="I377" i="1" s="1"/>
  <c r="F378" i="1"/>
  <c r="G378" i="1" s="1"/>
  <c r="H378" i="1" s="1"/>
  <c r="I378" i="1" s="1"/>
  <c r="F379" i="1"/>
  <c r="G379" i="1" s="1"/>
  <c r="H379" i="1" s="1"/>
  <c r="I379" i="1" s="1"/>
  <c r="F380" i="1"/>
  <c r="G380" i="1" s="1"/>
  <c r="H380" i="1" s="1"/>
  <c r="I380" i="1" s="1"/>
  <c r="F381" i="1"/>
  <c r="G381" i="1" s="1"/>
  <c r="H381" i="1" s="1"/>
  <c r="I381" i="1" s="1"/>
  <c r="F382" i="1"/>
  <c r="G382" i="1" s="1"/>
  <c r="H382" i="1" s="1"/>
  <c r="I382" i="1" s="1"/>
  <c r="F383" i="1"/>
  <c r="G383" i="1" s="1"/>
  <c r="H383" i="1" s="1"/>
  <c r="I383" i="1" s="1"/>
  <c r="F384" i="1"/>
  <c r="G384" i="1" s="1"/>
  <c r="H384" i="1" s="1"/>
  <c r="I384" i="1" s="1"/>
  <c r="F385" i="1"/>
  <c r="G385" i="1" s="1"/>
  <c r="H385" i="1" s="1"/>
  <c r="I385" i="1" s="1"/>
  <c r="F386" i="1"/>
  <c r="G386" i="1" s="1"/>
  <c r="H386" i="1" s="1"/>
  <c r="I386" i="1" s="1"/>
  <c r="F387" i="1"/>
  <c r="G387" i="1" s="1"/>
  <c r="H387" i="1" s="1"/>
  <c r="I387" i="1" s="1"/>
  <c r="F388" i="1"/>
  <c r="G388" i="1" s="1"/>
  <c r="H388" i="1" s="1"/>
  <c r="I388" i="1" s="1"/>
  <c r="F389" i="1"/>
  <c r="G389" i="1" s="1"/>
  <c r="H389" i="1" s="1"/>
  <c r="I389" i="1" s="1"/>
  <c r="F390" i="1"/>
  <c r="G390" i="1" s="1"/>
  <c r="H390" i="1" s="1"/>
  <c r="I390" i="1" s="1"/>
  <c r="F391" i="1"/>
  <c r="G391" i="1" s="1"/>
  <c r="H391" i="1" s="1"/>
  <c r="I391" i="1" s="1"/>
  <c r="F392" i="1"/>
  <c r="G392" i="1" s="1"/>
  <c r="H392" i="1" s="1"/>
  <c r="I392" i="1" s="1"/>
  <c r="F393" i="1"/>
  <c r="G393" i="1" s="1"/>
  <c r="H393" i="1" s="1"/>
  <c r="I393" i="1" s="1"/>
  <c r="F394" i="1"/>
  <c r="G394" i="1" s="1"/>
  <c r="H394" i="1" s="1"/>
  <c r="I394" i="1" s="1"/>
  <c r="F395" i="1"/>
  <c r="G395" i="1" s="1"/>
  <c r="H395" i="1" s="1"/>
  <c r="I395" i="1" s="1"/>
  <c r="F396" i="1"/>
  <c r="G396" i="1" s="1"/>
  <c r="H396" i="1" s="1"/>
  <c r="I396" i="1" s="1"/>
  <c r="F397" i="1"/>
  <c r="G397" i="1" s="1"/>
  <c r="H397" i="1" s="1"/>
  <c r="I397" i="1" s="1"/>
  <c r="F398" i="1"/>
  <c r="G398" i="1" s="1"/>
  <c r="H398" i="1" s="1"/>
  <c r="I398" i="1" s="1"/>
  <c r="F399" i="1"/>
  <c r="G399" i="1" s="1"/>
  <c r="H399" i="1" s="1"/>
  <c r="I399" i="1" s="1"/>
  <c r="F400" i="1"/>
  <c r="G400" i="1" s="1"/>
  <c r="H400" i="1" s="1"/>
  <c r="I400" i="1" s="1"/>
  <c r="F401" i="1"/>
  <c r="G401" i="1" s="1"/>
  <c r="H401" i="1" s="1"/>
  <c r="I401" i="1" s="1"/>
  <c r="F402" i="1"/>
  <c r="G402" i="1" s="1"/>
  <c r="H402" i="1" s="1"/>
  <c r="I402" i="1" s="1"/>
  <c r="F403" i="1"/>
  <c r="G403" i="1" s="1"/>
  <c r="H403" i="1" s="1"/>
  <c r="I403" i="1" s="1"/>
  <c r="F404" i="1"/>
  <c r="G404" i="1" s="1"/>
  <c r="H404" i="1" s="1"/>
  <c r="I404" i="1" s="1"/>
  <c r="F405" i="1"/>
  <c r="G405" i="1" s="1"/>
  <c r="H405" i="1" s="1"/>
  <c r="I405" i="1" s="1"/>
  <c r="F406" i="1"/>
  <c r="G406" i="1" s="1"/>
  <c r="H406" i="1" s="1"/>
  <c r="I406" i="1" s="1"/>
  <c r="F407" i="1"/>
  <c r="G407" i="1" s="1"/>
  <c r="H407" i="1" s="1"/>
  <c r="I407" i="1" s="1"/>
  <c r="F408" i="1"/>
  <c r="G408" i="1" s="1"/>
  <c r="H408" i="1" s="1"/>
  <c r="I408" i="1" s="1"/>
  <c r="F409" i="1"/>
  <c r="G409" i="1" s="1"/>
  <c r="H409" i="1" s="1"/>
  <c r="I409" i="1" s="1"/>
  <c r="F410" i="1"/>
  <c r="G410" i="1" s="1"/>
  <c r="H410" i="1" s="1"/>
  <c r="I410" i="1" s="1"/>
  <c r="F411" i="1"/>
  <c r="G411" i="1" s="1"/>
  <c r="H411" i="1" s="1"/>
  <c r="I411" i="1" s="1"/>
  <c r="F412" i="1"/>
  <c r="G412" i="1" s="1"/>
  <c r="H412" i="1" s="1"/>
  <c r="I412" i="1" s="1"/>
  <c r="F413" i="1"/>
  <c r="G413" i="1" s="1"/>
  <c r="H413" i="1" s="1"/>
  <c r="I413" i="1" s="1"/>
  <c r="F414" i="1"/>
  <c r="G414" i="1" s="1"/>
  <c r="H414" i="1" s="1"/>
  <c r="I414" i="1" s="1"/>
  <c r="F415" i="1"/>
  <c r="G415" i="1" s="1"/>
  <c r="H415" i="1" s="1"/>
  <c r="I415" i="1" s="1"/>
  <c r="F416" i="1"/>
  <c r="G416" i="1" s="1"/>
  <c r="H416" i="1" s="1"/>
  <c r="I416" i="1" s="1"/>
  <c r="F417" i="1"/>
  <c r="G417" i="1" s="1"/>
  <c r="H417" i="1" s="1"/>
  <c r="I417" i="1" s="1"/>
  <c r="F418" i="1"/>
  <c r="G418" i="1" s="1"/>
  <c r="H418" i="1" s="1"/>
  <c r="I418" i="1" s="1"/>
  <c r="F419" i="1"/>
  <c r="G419" i="1" s="1"/>
  <c r="H419" i="1" s="1"/>
  <c r="I419" i="1" s="1"/>
  <c r="F420" i="1"/>
  <c r="G420" i="1" s="1"/>
  <c r="H420" i="1" s="1"/>
  <c r="I420" i="1" s="1"/>
  <c r="F421" i="1"/>
  <c r="G421" i="1" s="1"/>
  <c r="H421" i="1" s="1"/>
  <c r="I421" i="1" s="1"/>
  <c r="F422" i="1"/>
  <c r="G422" i="1" s="1"/>
  <c r="H422" i="1" s="1"/>
  <c r="I422" i="1" s="1"/>
  <c r="F423" i="1"/>
  <c r="G423" i="1" s="1"/>
  <c r="H423" i="1" s="1"/>
  <c r="I423" i="1" s="1"/>
  <c r="F424" i="1"/>
  <c r="G424" i="1" s="1"/>
  <c r="H424" i="1" s="1"/>
  <c r="I424" i="1" s="1"/>
  <c r="F425" i="1"/>
  <c r="G425" i="1" s="1"/>
  <c r="H425" i="1" s="1"/>
  <c r="I425" i="1" s="1"/>
  <c r="F426" i="1"/>
  <c r="G426" i="1" s="1"/>
  <c r="H426" i="1" s="1"/>
  <c r="I426" i="1" s="1"/>
  <c r="F427" i="1"/>
  <c r="G427" i="1" s="1"/>
  <c r="H427" i="1" s="1"/>
  <c r="I427" i="1" s="1"/>
  <c r="F428" i="1"/>
  <c r="G428" i="1" s="1"/>
  <c r="H428" i="1" s="1"/>
  <c r="I428" i="1" s="1"/>
  <c r="F429" i="1"/>
  <c r="G429" i="1" s="1"/>
  <c r="H429" i="1" s="1"/>
  <c r="I429" i="1" s="1"/>
  <c r="F430" i="1"/>
  <c r="G430" i="1" s="1"/>
  <c r="H430" i="1" s="1"/>
  <c r="I430" i="1" s="1"/>
  <c r="F431" i="1"/>
  <c r="G431" i="1" s="1"/>
  <c r="H431" i="1" s="1"/>
  <c r="I431" i="1" s="1"/>
  <c r="F432" i="1"/>
  <c r="G432" i="1" s="1"/>
  <c r="H432" i="1" s="1"/>
  <c r="I432" i="1" s="1"/>
  <c r="F433" i="1"/>
  <c r="G433" i="1" s="1"/>
  <c r="H433" i="1" s="1"/>
  <c r="I433" i="1" s="1"/>
  <c r="F434" i="1"/>
  <c r="G434" i="1" s="1"/>
  <c r="H434" i="1" s="1"/>
  <c r="I434" i="1" s="1"/>
  <c r="F435" i="1"/>
  <c r="G435" i="1" s="1"/>
  <c r="H435" i="1" s="1"/>
  <c r="I435" i="1" s="1"/>
  <c r="F436" i="1"/>
  <c r="G436" i="1" s="1"/>
  <c r="H436" i="1" s="1"/>
  <c r="I436" i="1" s="1"/>
  <c r="F437" i="1"/>
  <c r="G437" i="1" s="1"/>
  <c r="H437" i="1" s="1"/>
  <c r="I437" i="1" s="1"/>
  <c r="F438" i="1"/>
  <c r="G438" i="1" s="1"/>
  <c r="H438" i="1" s="1"/>
  <c r="I438" i="1" s="1"/>
  <c r="F439" i="1"/>
  <c r="G439" i="1" s="1"/>
  <c r="H439" i="1" s="1"/>
  <c r="I439" i="1" s="1"/>
  <c r="F440" i="1"/>
  <c r="G440" i="1" s="1"/>
  <c r="H440" i="1" s="1"/>
  <c r="I440" i="1" s="1"/>
  <c r="F441" i="1"/>
  <c r="G441" i="1" s="1"/>
  <c r="H441" i="1" s="1"/>
  <c r="I441" i="1" s="1"/>
  <c r="F442" i="1"/>
  <c r="G442" i="1" s="1"/>
  <c r="H442" i="1" s="1"/>
  <c r="I442" i="1" s="1"/>
  <c r="F443" i="1"/>
  <c r="G443" i="1" s="1"/>
  <c r="H443" i="1" s="1"/>
  <c r="I443" i="1" s="1"/>
  <c r="F444" i="1"/>
  <c r="G444" i="1" s="1"/>
  <c r="H444" i="1" s="1"/>
  <c r="I444" i="1" s="1"/>
  <c r="F445" i="1"/>
  <c r="G445" i="1" s="1"/>
  <c r="H445" i="1" s="1"/>
  <c r="I445" i="1" s="1"/>
  <c r="F446" i="1"/>
  <c r="G446" i="1" s="1"/>
  <c r="H446" i="1" s="1"/>
  <c r="I446" i="1" s="1"/>
  <c r="F447" i="1"/>
  <c r="G447" i="1" s="1"/>
  <c r="H447" i="1" s="1"/>
  <c r="I447" i="1" s="1"/>
  <c r="F448" i="1"/>
  <c r="G448" i="1" s="1"/>
  <c r="H448" i="1" s="1"/>
  <c r="I448" i="1" s="1"/>
  <c r="F449" i="1"/>
  <c r="G449" i="1" s="1"/>
  <c r="H449" i="1" s="1"/>
  <c r="I449" i="1" s="1"/>
  <c r="F450" i="1"/>
  <c r="G450" i="1" s="1"/>
  <c r="H450" i="1" s="1"/>
  <c r="I450" i="1" s="1"/>
  <c r="F451" i="1"/>
  <c r="G451" i="1" s="1"/>
  <c r="H451" i="1" s="1"/>
  <c r="I451" i="1" s="1"/>
  <c r="F452" i="1"/>
  <c r="G452" i="1" s="1"/>
  <c r="H452" i="1" s="1"/>
  <c r="I452" i="1" s="1"/>
  <c r="F453" i="1"/>
  <c r="G453" i="1" s="1"/>
  <c r="H453" i="1" s="1"/>
  <c r="I453" i="1" s="1"/>
  <c r="F454" i="1"/>
  <c r="G454" i="1" s="1"/>
  <c r="H454" i="1" s="1"/>
  <c r="I454" i="1" s="1"/>
  <c r="F455" i="1"/>
  <c r="G455" i="1" s="1"/>
  <c r="H455" i="1" s="1"/>
  <c r="I455" i="1" s="1"/>
  <c r="F456" i="1"/>
  <c r="G456" i="1" s="1"/>
  <c r="H456" i="1" s="1"/>
  <c r="I456" i="1" s="1"/>
  <c r="F457" i="1"/>
  <c r="G457" i="1" s="1"/>
  <c r="H457" i="1" s="1"/>
  <c r="I457" i="1" s="1"/>
  <c r="F458" i="1"/>
  <c r="G458" i="1" s="1"/>
  <c r="H458" i="1" s="1"/>
  <c r="I458" i="1" s="1"/>
  <c r="F459" i="1"/>
  <c r="G459" i="1" s="1"/>
  <c r="H459" i="1" s="1"/>
  <c r="I459" i="1" s="1"/>
  <c r="F460" i="1"/>
  <c r="G460" i="1" s="1"/>
  <c r="H460" i="1" s="1"/>
  <c r="I460" i="1" s="1"/>
  <c r="F461" i="1"/>
  <c r="G461" i="1" s="1"/>
  <c r="H461" i="1" s="1"/>
  <c r="I461" i="1" s="1"/>
  <c r="F462" i="1"/>
  <c r="G462" i="1" s="1"/>
  <c r="H462" i="1" s="1"/>
  <c r="I462" i="1" s="1"/>
  <c r="F463" i="1"/>
  <c r="G463" i="1" s="1"/>
  <c r="H463" i="1" s="1"/>
  <c r="I463" i="1" s="1"/>
  <c r="F464" i="1"/>
  <c r="G464" i="1" s="1"/>
  <c r="H464" i="1" s="1"/>
  <c r="I464" i="1" s="1"/>
  <c r="F465" i="1"/>
  <c r="G465" i="1" s="1"/>
  <c r="H465" i="1" s="1"/>
  <c r="I465" i="1" s="1"/>
  <c r="F466" i="1"/>
  <c r="G466" i="1" s="1"/>
  <c r="H466" i="1" s="1"/>
  <c r="I466" i="1" s="1"/>
  <c r="F467" i="1"/>
  <c r="G467" i="1" s="1"/>
  <c r="H467" i="1" s="1"/>
  <c r="I467" i="1" s="1"/>
  <c r="F468" i="1"/>
  <c r="G468" i="1" s="1"/>
  <c r="H468" i="1" s="1"/>
  <c r="I468" i="1" s="1"/>
  <c r="F469" i="1"/>
  <c r="G469" i="1" s="1"/>
  <c r="H469" i="1" s="1"/>
  <c r="I469" i="1" s="1"/>
  <c r="F470" i="1"/>
  <c r="G470" i="1" s="1"/>
  <c r="H470" i="1" s="1"/>
  <c r="I470" i="1" s="1"/>
  <c r="F471" i="1"/>
  <c r="G471" i="1" s="1"/>
  <c r="H471" i="1" s="1"/>
  <c r="I471" i="1" s="1"/>
  <c r="F472" i="1"/>
  <c r="G472" i="1" s="1"/>
  <c r="H472" i="1" s="1"/>
  <c r="I472" i="1" s="1"/>
  <c r="F473" i="1"/>
  <c r="G473" i="1" s="1"/>
  <c r="H473" i="1" s="1"/>
  <c r="I473" i="1" s="1"/>
  <c r="F474" i="1"/>
  <c r="G474" i="1" s="1"/>
  <c r="H474" i="1" s="1"/>
  <c r="I474" i="1" s="1"/>
  <c r="F475" i="1"/>
  <c r="G475" i="1" s="1"/>
  <c r="H475" i="1" s="1"/>
  <c r="I475" i="1" s="1"/>
  <c r="F476" i="1"/>
  <c r="G476" i="1" s="1"/>
  <c r="H476" i="1" s="1"/>
  <c r="I476" i="1" s="1"/>
  <c r="F477" i="1"/>
  <c r="G477" i="1" s="1"/>
  <c r="H477" i="1" s="1"/>
  <c r="I477" i="1" s="1"/>
  <c r="F478" i="1"/>
  <c r="G478" i="1" s="1"/>
  <c r="H478" i="1" s="1"/>
  <c r="I478" i="1" s="1"/>
  <c r="F479" i="1"/>
  <c r="G479" i="1" s="1"/>
  <c r="H479" i="1" s="1"/>
  <c r="I479" i="1" s="1"/>
  <c r="F480" i="1"/>
  <c r="G480" i="1" s="1"/>
  <c r="H480" i="1" s="1"/>
  <c r="I480" i="1" s="1"/>
  <c r="F481" i="1"/>
  <c r="G481" i="1" s="1"/>
  <c r="H481" i="1" s="1"/>
  <c r="I481" i="1" s="1"/>
  <c r="F482" i="1"/>
  <c r="G482" i="1" s="1"/>
  <c r="H482" i="1" s="1"/>
  <c r="I482" i="1" s="1"/>
  <c r="F483" i="1"/>
  <c r="G483" i="1" s="1"/>
  <c r="H483" i="1" s="1"/>
  <c r="I483" i="1" s="1"/>
  <c r="F484" i="1"/>
  <c r="G484" i="1" s="1"/>
  <c r="H484" i="1" s="1"/>
  <c r="I484" i="1" s="1"/>
  <c r="F485" i="1"/>
  <c r="G485" i="1" s="1"/>
  <c r="H485" i="1" s="1"/>
  <c r="I485" i="1" s="1"/>
  <c r="F486" i="1"/>
  <c r="G486" i="1" s="1"/>
  <c r="H486" i="1" s="1"/>
  <c r="I486" i="1" s="1"/>
  <c r="F487" i="1"/>
  <c r="G487" i="1" s="1"/>
  <c r="H487" i="1" s="1"/>
  <c r="I487" i="1" s="1"/>
  <c r="F488" i="1"/>
  <c r="G488" i="1" s="1"/>
  <c r="H488" i="1" s="1"/>
  <c r="I488" i="1" s="1"/>
  <c r="F489" i="1"/>
  <c r="G489" i="1" s="1"/>
  <c r="H489" i="1" s="1"/>
  <c r="I489" i="1" s="1"/>
  <c r="F490" i="1"/>
  <c r="G490" i="1" s="1"/>
  <c r="H490" i="1" s="1"/>
  <c r="I490" i="1" s="1"/>
  <c r="F491" i="1"/>
  <c r="G491" i="1" s="1"/>
  <c r="H491" i="1" s="1"/>
  <c r="I491" i="1" s="1"/>
  <c r="F492" i="1"/>
  <c r="G492" i="1" s="1"/>
  <c r="H492" i="1" s="1"/>
  <c r="I492" i="1" s="1"/>
  <c r="F493" i="1"/>
  <c r="G493" i="1" s="1"/>
  <c r="H493" i="1" s="1"/>
  <c r="I493" i="1" s="1"/>
  <c r="F494" i="1"/>
  <c r="G494" i="1" s="1"/>
  <c r="H494" i="1" s="1"/>
  <c r="I494" i="1" s="1"/>
  <c r="F495" i="1"/>
  <c r="G495" i="1" s="1"/>
  <c r="H495" i="1" s="1"/>
  <c r="I495" i="1" s="1"/>
  <c r="F496" i="1"/>
  <c r="G496" i="1" s="1"/>
  <c r="H496" i="1" s="1"/>
  <c r="I496" i="1" s="1"/>
  <c r="F497" i="1"/>
  <c r="G497" i="1" s="1"/>
  <c r="H497" i="1" s="1"/>
  <c r="I497" i="1" s="1"/>
  <c r="F498" i="1"/>
  <c r="G498" i="1" s="1"/>
  <c r="H498" i="1" s="1"/>
  <c r="I498" i="1" s="1"/>
  <c r="F499" i="1"/>
  <c r="G499" i="1" s="1"/>
  <c r="H499" i="1" s="1"/>
  <c r="I499" i="1" s="1"/>
  <c r="F500" i="1"/>
  <c r="G500" i="1" s="1"/>
  <c r="H500" i="1" s="1"/>
  <c r="I500" i="1" s="1"/>
  <c r="F501" i="1"/>
  <c r="G501" i="1" s="1"/>
  <c r="H501" i="1" s="1"/>
  <c r="I501" i="1" s="1"/>
  <c r="F502" i="1"/>
  <c r="G502" i="1" s="1"/>
  <c r="H502" i="1" s="1"/>
  <c r="I502" i="1" s="1"/>
  <c r="F503" i="1"/>
  <c r="G503" i="1" s="1"/>
  <c r="H503" i="1" s="1"/>
  <c r="I503" i="1" s="1"/>
  <c r="F504" i="1"/>
  <c r="G504" i="1" s="1"/>
  <c r="H504" i="1" s="1"/>
  <c r="I504" i="1" s="1"/>
  <c r="F505" i="1"/>
  <c r="G505" i="1" s="1"/>
  <c r="H505" i="1" s="1"/>
  <c r="I505" i="1" s="1"/>
  <c r="F506" i="1"/>
  <c r="G506" i="1" s="1"/>
  <c r="H506" i="1" s="1"/>
  <c r="I506" i="1" s="1"/>
  <c r="F507" i="1"/>
  <c r="G507" i="1" s="1"/>
  <c r="H507" i="1" s="1"/>
  <c r="I507" i="1" s="1"/>
  <c r="F508" i="1"/>
  <c r="G508" i="1" s="1"/>
  <c r="H508" i="1" s="1"/>
  <c r="I508" i="1" s="1"/>
  <c r="F509" i="1"/>
  <c r="G509" i="1" s="1"/>
  <c r="H509" i="1" s="1"/>
  <c r="I509" i="1" s="1"/>
  <c r="F510" i="1"/>
  <c r="G510" i="1" s="1"/>
  <c r="H510" i="1" s="1"/>
  <c r="I510" i="1" s="1"/>
  <c r="F511" i="1"/>
  <c r="G511" i="1" s="1"/>
  <c r="H511" i="1" s="1"/>
  <c r="I511" i="1" s="1"/>
  <c r="F512" i="1"/>
  <c r="G512" i="1" s="1"/>
  <c r="H512" i="1" s="1"/>
  <c r="I512" i="1" s="1"/>
  <c r="F513" i="1"/>
  <c r="G513" i="1" s="1"/>
  <c r="H513" i="1" s="1"/>
  <c r="I513" i="1" s="1"/>
  <c r="F514" i="1"/>
  <c r="G514" i="1" s="1"/>
  <c r="H514" i="1" s="1"/>
  <c r="I514" i="1" s="1"/>
  <c r="F515" i="1"/>
  <c r="G515" i="1" s="1"/>
  <c r="H515" i="1" s="1"/>
  <c r="I515" i="1" s="1"/>
  <c r="F516" i="1"/>
  <c r="G516" i="1" s="1"/>
  <c r="H516" i="1" s="1"/>
  <c r="I516" i="1" s="1"/>
  <c r="F517" i="1"/>
  <c r="G517" i="1" s="1"/>
  <c r="H517" i="1" s="1"/>
  <c r="I517" i="1" s="1"/>
  <c r="F518" i="1"/>
  <c r="G518" i="1" s="1"/>
  <c r="H518" i="1" s="1"/>
  <c r="I518" i="1" s="1"/>
  <c r="F519" i="1"/>
  <c r="G519" i="1" s="1"/>
  <c r="H519" i="1" s="1"/>
  <c r="I519" i="1" s="1"/>
  <c r="F520" i="1"/>
  <c r="G520" i="1" s="1"/>
  <c r="H520" i="1" s="1"/>
  <c r="I520" i="1" s="1"/>
  <c r="F521" i="1"/>
  <c r="G521" i="1" s="1"/>
  <c r="H521" i="1" s="1"/>
  <c r="I521" i="1" s="1"/>
  <c r="F522" i="1"/>
  <c r="G522" i="1" s="1"/>
  <c r="H522" i="1" s="1"/>
  <c r="I522" i="1" s="1"/>
  <c r="F523" i="1"/>
  <c r="G523" i="1" s="1"/>
  <c r="H523" i="1" s="1"/>
  <c r="I523" i="1" s="1"/>
  <c r="F524" i="1"/>
  <c r="G524" i="1" s="1"/>
  <c r="H524" i="1" s="1"/>
  <c r="I524" i="1" s="1"/>
  <c r="F525" i="1"/>
  <c r="G525" i="1" s="1"/>
  <c r="H525" i="1" s="1"/>
  <c r="I525" i="1" s="1"/>
  <c r="F526" i="1"/>
  <c r="G526" i="1" s="1"/>
  <c r="H526" i="1" s="1"/>
  <c r="I526" i="1" s="1"/>
  <c r="F527" i="1"/>
  <c r="G527" i="1" s="1"/>
  <c r="H527" i="1" s="1"/>
  <c r="I527" i="1" s="1"/>
  <c r="F528" i="1"/>
  <c r="G528" i="1" s="1"/>
  <c r="H528" i="1" s="1"/>
  <c r="I528" i="1" s="1"/>
  <c r="F529" i="1"/>
  <c r="G529" i="1" s="1"/>
  <c r="H529" i="1" s="1"/>
  <c r="I529" i="1" s="1"/>
  <c r="F530" i="1"/>
  <c r="G530" i="1" s="1"/>
  <c r="H530" i="1" s="1"/>
  <c r="I530" i="1" s="1"/>
  <c r="F531" i="1"/>
  <c r="G531" i="1" s="1"/>
  <c r="H531" i="1" s="1"/>
  <c r="I531" i="1" s="1"/>
  <c r="F532" i="1"/>
  <c r="G532" i="1" s="1"/>
  <c r="H532" i="1" s="1"/>
  <c r="I532" i="1" s="1"/>
  <c r="F533" i="1"/>
  <c r="G533" i="1" s="1"/>
  <c r="H533" i="1" s="1"/>
  <c r="I533" i="1" s="1"/>
  <c r="F534" i="1"/>
  <c r="G534" i="1" s="1"/>
  <c r="H534" i="1" s="1"/>
  <c r="I534" i="1" s="1"/>
  <c r="F535" i="1"/>
  <c r="G535" i="1" s="1"/>
  <c r="H535" i="1" s="1"/>
  <c r="I535" i="1" s="1"/>
  <c r="F536" i="1"/>
  <c r="G536" i="1" s="1"/>
  <c r="H536" i="1" s="1"/>
  <c r="I536" i="1" s="1"/>
  <c r="F537" i="1"/>
  <c r="G537" i="1" s="1"/>
  <c r="H537" i="1" s="1"/>
  <c r="I537" i="1" s="1"/>
  <c r="F538" i="1"/>
  <c r="G538" i="1" s="1"/>
  <c r="H538" i="1" s="1"/>
  <c r="I538" i="1" s="1"/>
  <c r="F539" i="1"/>
  <c r="G539" i="1" s="1"/>
  <c r="H539" i="1" s="1"/>
  <c r="I539" i="1" s="1"/>
  <c r="F540" i="1"/>
  <c r="G540" i="1" s="1"/>
  <c r="H540" i="1" s="1"/>
  <c r="I540" i="1" s="1"/>
  <c r="F541" i="1"/>
  <c r="G541" i="1" s="1"/>
  <c r="H541" i="1" s="1"/>
  <c r="I541" i="1" s="1"/>
  <c r="F542" i="1"/>
  <c r="G542" i="1" s="1"/>
  <c r="H542" i="1" s="1"/>
  <c r="I542" i="1" s="1"/>
  <c r="F543" i="1"/>
  <c r="G543" i="1" s="1"/>
  <c r="H543" i="1" s="1"/>
  <c r="I543" i="1" s="1"/>
  <c r="F544" i="1"/>
  <c r="G544" i="1" s="1"/>
  <c r="H544" i="1" s="1"/>
  <c r="I544" i="1" s="1"/>
  <c r="F545" i="1"/>
  <c r="G545" i="1" s="1"/>
  <c r="H545" i="1" s="1"/>
  <c r="I545" i="1" s="1"/>
  <c r="F546" i="1"/>
  <c r="G546" i="1" s="1"/>
  <c r="H546" i="1" s="1"/>
  <c r="I546" i="1" s="1"/>
  <c r="F547" i="1"/>
  <c r="G547" i="1" s="1"/>
  <c r="H547" i="1" s="1"/>
  <c r="I547" i="1" s="1"/>
  <c r="F548" i="1"/>
  <c r="G548" i="1" s="1"/>
  <c r="H548" i="1" s="1"/>
  <c r="I548" i="1" s="1"/>
  <c r="F549" i="1"/>
  <c r="G549" i="1" s="1"/>
  <c r="H549" i="1" s="1"/>
  <c r="I549" i="1" s="1"/>
  <c r="F550" i="1"/>
  <c r="G550" i="1" s="1"/>
  <c r="H550" i="1" s="1"/>
  <c r="I550" i="1" s="1"/>
  <c r="F551" i="1"/>
  <c r="G551" i="1" s="1"/>
  <c r="H551" i="1" s="1"/>
  <c r="I551" i="1" s="1"/>
  <c r="F552" i="1"/>
  <c r="G552" i="1" s="1"/>
  <c r="H552" i="1" s="1"/>
  <c r="I552" i="1" s="1"/>
  <c r="F553" i="1"/>
  <c r="G553" i="1" s="1"/>
  <c r="H553" i="1" s="1"/>
  <c r="I553" i="1" s="1"/>
  <c r="F554" i="1"/>
  <c r="G554" i="1" s="1"/>
  <c r="H554" i="1" s="1"/>
  <c r="I554" i="1" s="1"/>
  <c r="F555" i="1"/>
  <c r="G555" i="1" s="1"/>
  <c r="H555" i="1" s="1"/>
  <c r="I555" i="1" s="1"/>
  <c r="F556" i="1"/>
  <c r="G556" i="1" s="1"/>
  <c r="H556" i="1" s="1"/>
  <c r="I556" i="1" s="1"/>
  <c r="F557" i="1"/>
  <c r="G557" i="1" s="1"/>
  <c r="H557" i="1" s="1"/>
  <c r="I557" i="1" s="1"/>
  <c r="F558" i="1"/>
  <c r="G558" i="1" s="1"/>
  <c r="H558" i="1" s="1"/>
  <c r="I558" i="1" s="1"/>
  <c r="F559" i="1"/>
  <c r="G559" i="1" s="1"/>
  <c r="H559" i="1" s="1"/>
  <c r="I559" i="1" s="1"/>
  <c r="F560" i="1"/>
  <c r="G560" i="1" s="1"/>
  <c r="H560" i="1" s="1"/>
  <c r="I560" i="1" s="1"/>
  <c r="F561" i="1"/>
  <c r="G561" i="1" s="1"/>
  <c r="H561" i="1" s="1"/>
  <c r="I561" i="1" s="1"/>
  <c r="F562" i="1"/>
  <c r="G562" i="1" s="1"/>
  <c r="H562" i="1" s="1"/>
  <c r="I562" i="1" s="1"/>
  <c r="F563" i="1"/>
  <c r="G563" i="1" s="1"/>
  <c r="H563" i="1" s="1"/>
  <c r="I563" i="1" s="1"/>
  <c r="F564" i="1"/>
  <c r="G564" i="1" s="1"/>
  <c r="H564" i="1" s="1"/>
  <c r="I564" i="1" s="1"/>
  <c r="F565" i="1"/>
  <c r="G565" i="1" s="1"/>
  <c r="H565" i="1" s="1"/>
  <c r="I565" i="1" s="1"/>
  <c r="F566" i="1"/>
  <c r="G566" i="1" s="1"/>
  <c r="H566" i="1" s="1"/>
  <c r="I566" i="1" s="1"/>
  <c r="F567" i="1"/>
  <c r="G567" i="1" s="1"/>
  <c r="H567" i="1" s="1"/>
  <c r="I567" i="1" s="1"/>
  <c r="F568" i="1"/>
  <c r="G568" i="1" s="1"/>
  <c r="H568" i="1" s="1"/>
  <c r="I568" i="1" s="1"/>
  <c r="F569" i="1"/>
  <c r="G569" i="1" s="1"/>
  <c r="H569" i="1" s="1"/>
  <c r="I569" i="1" s="1"/>
  <c r="F570" i="1"/>
  <c r="G570" i="1" s="1"/>
  <c r="H570" i="1" s="1"/>
  <c r="I570" i="1" s="1"/>
  <c r="F571" i="1"/>
  <c r="G571" i="1" s="1"/>
  <c r="H571" i="1" s="1"/>
  <c r="I571" i="1" s="1"/>
  <c r="F572" i="1"/>
  <c r="G572" i="1" s="1"/>
  <c r="H572" i="1" s="1"/>
  <c r="I572" i="1" s="1"/>
  <c r="F573" i="1"/>
  <c r="G573" i="1" s="1"/>
  <c r="H573" i="1" s="1"/>
  <c r="I573" i="1" s="1"/>
  <c r="F574" i="1"/>
  <c r="G574" i="1" s="1"/>
  <c r="H574" i="1" s="1"/>
  <c r="I574" i="1" s="1"/>
  <c r="F575" i="1"/>
  <c r="G575" i="1" s="1"/>
  <c r="H575" i="1" s="1"/>
  <c r="I575" i="1" s="1"/>
  <c r="F576" i="1"/>
  <c r="G576" i="1" s="1"/>
  <c r="H576" i="1" s="1"/>
  <c r="I576" i="1" s="1"/>
  <c r="F577" i="1"/>
  <c r="G577" i="1" s="1"/>
  <c r="H577" i="1" s="1"/>
  <c r="I577" i="1" s="1"/>
  <c r="F578" i="1"/>
  <c r="G578" i="1" s="1"/>
  <c r="H578" i="1" s="1"/>
  <c r="I578" i="1" s="1"/>
  <c r="F579" i="1"/>
  <c r="G579" i="1" s="1"/>
  <c r="H579" i="1" s="1"/>
  <c r="I579" i="1" s="1"/>
  <c r="F580" i="1"/>
  <c r="G580" i="1" s="1"/>
  <c r="H580" i="1" s="1"/>
  <c r="I580" i="1" s="1"/>
  <c r="F581" i="1"/>
  <c r="G581" i="1" s="1"/>
  <c r="H581" i="1" s="1"/>
  <c r="I581" i="1" s="1"/>
  <c r="F582" i="1"/>
  <c r="G582" i="1" s="1"/>
  <c r="H582" i="1" s="1"/>
  <c r="I582" i="1" s="1"/>
  <c r="F583" i="1"/>
  <c r="G583" i="1" s="1"/>
  <c r="H583" i="1" s="1"/>
  <c r="I583" i="1" s="1"/>
  <c r="F584" i="1"/>
  <c r="G584" i="1" s="1"/>
  <c r="H584" i="1" s="1"/>
  <c r="I584" i="1" s="1"/>
  <c r="F585" i="1"/>
  <c r="G585" i="1" s="1"/>
  <c r="H585" i="1" s="1"/>
  <c r="I585" i="1" s="1"/>
  <c r="F586" i="1"/>
  <c r="G586" i="1" s="1"/>
  <c r="H586" i="1" s="1"/>
  <c r="I586" i="1" s="1"/>
  <c r="F587" i="1"/>
  <c r="G587" i="1" s="1"/>
  <c r="H587" i="1" s="1"/>
  <c r="I587" i="1" s="1"/>
  <c r="F588" i="1"/>
  <c r="G588" i="1" s="1"/>
  <c r="H588" i="1" s="1"/>
  <c r="I588" i="1" s="1"/>
  <c r="F589" i="1"/>
  <c r="G589" i="1" s="1"/>
  <c r="H589" i="1" s="1"/>
  <c r="I589" i="1" s="1"/>
  <c r="F590" i="1"/>
  <c r="G590" i="1" s="1"/>
  <c r="H590" i="1" s="1"/>
  <c r="I590" i="1" s="1"/>
  <c r="F591" i="1"/>
  <c r="G591" i="1" s="1"/>
  <c r="H591" i="1" s="1"/>
  <c r="I591" i="1" s="1"/>
  <c r="F592" i="1"/>
  <c r="G592" i="1" s="1"/>
  <c r="H592" i="1" s="1"/>
  <c r="I592" i="1" s="1"/>
  <c r="F593" i="1"/>
  <c r="G593" i="1" s="1"/>
  <c r="H593" i="1" s="1"/>
  <c r="I593" i="1" s="1"/>
  <c r="F594" i="1"/>
  <c r="G594" i="1" s="1"/>
  <c r="H594" i="1" s="1"/>
  <c r="I594" i="1" s="1"/>
  <c r="F595" i="1"/>
  <c r="G595" i="1" s="1"/>
  <c r="H595" i="1" s="1"/>
  <c r="I595" i="1" s="1"/>
  <c r="F596" i="1"/>
  <c r="G596" i="1" s="1"/>
  <c r="H596" i="1" s="1"/>
  <c r="I596" i="1" s="1"/>
  <c r="F597" i="1"/>
  <c r="G597" i="1" s="1"/>
  <c r="H597" i="1" s="1"/>
  <c r="I597" i="1" s="1"/>
  <c r="F598" i="1"/>
  <c r="G598" i="1" s="1"/>
  <c r="H598" i="1" s="1"/>
  <c r="I598" i="1" s="1"/>
  <c r="F599" i="1"/>
  <c r="G599" i="1" s="1"/>
  <c r="H599" i="1" s="1"/>
  <c r="I599" i="1" s="1"/>
  <c r="F600" i="1"/>
  <c r="G600" i="1" s="1"/>
  <c r="H600" i="1" s="1"/>
  <c r="I600" i="1" s="1"/>
  <c r="F601" i="1"/>
  <c r="G601" i="1" s="1"/>
  <c r="H601" i="1" s="1"/>
  <c r="I601" i="1" s="1"/>
  <c r="F602" i="1"/>
  <c r="G602" i="1" s="1"/>
  <c r="H602" i="1" s="1"/>
  <c r="I602" i="1" s="1"/>
  <c r="F603" i="1"/>
  <c r="G603" i="1" s="1"/>
  <c r="H603" i="1" s="1"/>
  <c r="I603" i="1" s="1"/>
  <c r="F604" i="1"/>
  <c r="G604" i="1" s="1"/>
  <c r="H604" i="1" s="1"/>
  <c r="I604" i="1" s="1"/>
  <c r="F605" i="1"/>
  <c r="G605" i="1" s="1"/>
  <c r="H605" i="1" s="1"/>
  <c r="I605" i="1" s="1"/>
  <c r="F606" i="1"/>
  <c r="G606" i="1" s="1"/>
  <c r="H606" i="1" s="1"/>
  <c r="I606" i="1" s="1"/>
  <c r="F607" i="1"/>
  <c r="G607" i="1" s="1"/>
  <c r="H607" i="1" s="1"/>
  <c r="I607" i="1" s="1"/>
  <c r="F608" i="1"/>
  <c r="G608" i="1" s="1"/>
  <c r="H608" i="1" s="1"/>
  <c r="I608" i="1" s="1"/>
  <c r="F609" i="1"/>
  <c r="G609" i="1" s="1"/>
  <c r="H609" i="1" s="1"/>
  <c r="I609" i="1" s="1"/>
  <c r="F610" i="1"/>
  <c r="G610" i="1" s="1"/>
  <c r="H610" i="1" s="1"/>
  <c r="I610" i="1" s="1"/>
  <c r="F611" i="1"/>
  <c r="G611" i="1" s="1"/>
  <c r="H611" i="1" s="1"/>
  <c r="I611" i="1" s="1"/>
  <c r="F612" i="1"/>
  <c r="G612" i="1" s="1"/>
  <c r="H612" i="1" s="1"/>
  <c r="I612" i="1" s="1"/>
  <c r="F613" i="1"/>
  <c r="G613" i="1" s="1"/>
  <c r="H613" i="1" s="1"/>
  <c r="I613" i="1" s="1"/>
  <c r="F614" i="1"/>
  <c r="G614" i="1" s="1"/>
  <c r="H614" i="1" s="1"/>
  <c r="I614" i="1" s="1"/>
  <c r="F615" i="1"/>
  <c r="G615" i="1" s="1"/>
  <c r="H615" i="1" s="1"/>
  <c r="I615" i="1" s="1"/>
  <c r="F616" i="1"/>
  <c r="G616" i="1" s="1"/>
  <c r="H616" i="1" s="1"/>
  <c r="I616" i="1" s="1"/>
  <c r="F617" i="1"/>
  <c r="G617" i="1" s="1"/>
  <c r="H617" i="1" s="1"/>
  <c r="I617" i="1" s="1"/>
  <c r="F618" i="1"/>
  <c r="G618" i="1" s="1"/>
  <c r="H618" i="1" s="1"/>
  <c r="I618" i="1" s="1"/>
  <c r="F619" i="1"/>
  <c r="G619" i="1" s="1"/>
  <c r="H619" i="1" s="1"/>
  <c r="I619" i="1" s="1"/>
  <c r="F620" i="1"/>
  <c r="G620" i="1" s="1"/>
  <c r="H620" i="1" s="1"/>
  <c r="I620" i="1" s="1"/>
  <c r="F621" i="1"/>
  <c r="G621" i="1" s="1"/>
  <c r="H621" i="1" s="1"/>
  <c r="I621" i="1" s="1"/>
  <c r="F622" i="1"/>
  <c r="G622" i="1" s="1"/>
  <c r="H622" i="1" s="1"/>
  <c r="I622" i="1" s="1"/>
  <c r="F623" i="1"/>
  <c r="G623" i="1" s="1"/>
  <c r="H623" i="1" s="1"/>
  <c r="I623" i="1" s="1"/>
  <c r="F624" i="1"/>
  <c r="G624" i="1" s="1"/>
  <c r="H624" i="1" s="1"/>
  <c r="I624" i="1" s="1"/>
  <c r="F625" i="1"/>
  <c r="G625" i="1" s="1"/>
  <c r="H625" i="1" s="1"/>
  <c r="I625" i="1" s="1"/>
  <c r="F626" i="1"/>
  <c r="G626" i="1" s="1"/>
  <c r="H626" i="1" s="1"/>
  <c r="I626" i="1" s="1"/>
  <c r="F627" i="1"/>
  <c r="G627" i="1" s="1"/>
  <c r="H627" i="1" s="1"/>
  <c r="I627" i="1" s="1"/>
  <c r="F628" i="1"/>
  <c r="G628" i="1" s="1"/>
  <c r="H628" i="1" s="1"/>
  <c r="I628" i="1" s="1"/>
  <c r="F629" i="1"/>
  <c r="G629" i="1" s="1"/>
  <c r="H629" i="1" s="1"/>
  <c r="I629" i="1" s="1"/>
  <c r="F630" i="1"/>
  <c r="G630" i="1" s="1"/>
  <c r="H630" i="1" s="1"/>
  <c r="I630" i="1" s="1"/>
  <c r="F631" i="1"/>
  <c r="G631" i="1" s="1"/>
  <c r="H631" i="1" s="1"/>
  <c r="I631" i="1" s="1"/>
  <c r="F632" i="1"/>
  <c r="G632" i="1" s="1"/>
  <c r="H632" i="1" s="1"/>
  <c r="I632" i="1" s="1"/>
  <c r="F633" i="1"/>
  <c r="G633" i="1" s="1"/>
  <c r="H633" i="1" s="1"/>
  <c r="I633" i="1" s="1"/>
  <c r="F634" i="1"/>
  <c r="G634" i="1" s="1"/>
  <c r="H634" i="1" s="1"/>
  <c r="I634" i="1" s="1"/>
  <c r="F635" i="1"/>
  <c r="G635" i="1" s="1"/>
  <c r="H635" i="1" s="1"/>
  <c r="I635" i="1" s="1"/>
  <c r="F636" i="1"/>
  <c r="G636" i="1" s="1"/>
  <c r="H636" i="1" s="1"/>
  <c r="I636" i="1" s="1"/>
  <c r="F637" i="1"/>
  <c r="G637" i="1" s="1"/>
  <c r="H637" i="1" s="1"/>
  <c r="I637" i="1" s="1"/>
  <c r="F638" i="1"/>
  <c r="G638" i="1" s="1"/>
  <c r="H638" i="1" s="1"/>
  <c r="I638" i="1" s="1"/>
  <c r="F639" i="1"/>
  <c r="G639" i="1" s="1"/>
  <c r="H639" i="1" s="1"/>
  <c r="I639" i="1" s="1"/>
  <c r="F640" i="1"/>
  <c r="G640" i="1" s="1"/>
  <c r="H640" i="1" s="1"/>
  <c r="I640" i="1" s="1"/>
  <c r="F641" i="1"/>
  <c r="G641" i="1" s="1"/>
  <c r="H641" i="1" s="1"/>
  <c r="I641" i="1" s="1"/>
  <c r="F642" i="1"/>
  <c r="G642" i="1" s="1"/>
  <c r="H642" i="1" s="1"/>
  <c r="I642" i="1" s="1"/>
  <c r="F643" i="1"/>
  <c r="G643" i="1" s="1"/>
  <c r="H643" i="1" s="1"/>
  <c r="I643" i="1" s="1"/>
  <c r="F644" i="1"/>
  <c r="G644" i="1" s="1"/>
  <c r="H644" i="1" s="1"/>
  <c r="I644" i="1" s="1"/>
  <c r="F645" i="1"/>
  <c r="G645" i="1" s="1"/>
  <c r="H645" i="1" s="1"/>
  <c r="I645" i="1" s="1"/>
  <c r="F646" i="1"/>
  <c r="G646" i="1" s="1"/>
  <c r="H646" i="1" s="1"/>
  <c r="I646" i="1" s="1"/>
  <c r="F647" i="1"/>
  <c r="G647" i="1" s="1"/>
  <c r="H647" i="1" s="1"/>
  <c r="I647" i="1" s="1"/>
  <c r="F648" i="1"/>
  <c r="G648" i="1" s="1"/>
  <c r="H648" i="1" s="1"/>
  <c r="I648" i="1" s="1"/>
  <c r="F649" i="1"/>
  <c r="G649" i="1" s="1"/>
  <c r="H649" i="1" s="1"/>
  <c r="I649" i="1" s="1"/>
  <c r="F650" i="1"/>
  <c r="G650" i="1" s="1"/>
  <c r="H650" i="1" s="1"/>
  <c r="I650" i="1" s="1"/>
  <c r="F651" i="1"/>
  <c r="G651" i="1" s="1"/>
  <c r="H651" i="1" s="1"/>
  <c r="I651" i="1" s="1"/>
  <c r="F652" i="1"/>
  <c r="G652" i="1" s="1"/>
  <c r="H652" i="1" s="1"/>
  <c r="I652" i="1" s="1"/>
  <c r="F653" i="1"/>
  <c r="G653" i="1" s="1"/>
  <c r="H653" i="1" s="1"/>
  <c r="I653" i="1" s="1"/>
  <c r="F654" i="1"/>
  <c r="G654" i="1" s="1"/>
  <c r="H654" i="1" s="1"/>
  <c r="I654" i="1" s="1"/>
  <c r="F655" i="1"/>
  <c r="G655" i="1" s="1"/>
  <c r="H655" i="1" s="1"/>
  <c r="I655" i="1" s="1"/>
  <c r="F656" i="1"/>
  <c r="G656" i="1" s="1"/>
  <c r="H656" i="1" s="1"/>
  <c r="I656" i="1" s="1"/>
  <c r="F657" i="1"/>
  <c r="G657" i="1" s="1"/>
  <c r="H657" i="1" s="1"/>
  <c r="I657" i="1" s="1"/>
  <c r="F658" i="1"/>
  <c r="G658" i="1" s="1"/>
  <c r="H658" i="1" s="1"/>
  <c r="I658" i="1" s="1"/>
  <c r="F659" i="1"/>
  <c r="G659" i="1" s="1"/>
  <c r="H659" i="1" s="1"/>
  <c r="I659" i="1" s="1"/>
  <c r="F660" i="1"/>
  <c r="G660" i="1" s="1"/>
  <c r="H660" i="1" s="1"/>
  <c r="I660" i="1" s="1"/>
  <c r="F661" i="1"/>
  <c r="G661" i="1" s="1"/>
  <c r="H661" i="1" s="1"/>
  <c r="I661" i="1" s="1"/>
  <c r="F662" i="1"/>
  <c r="G662" i="1" s="1"/>
  <c r="H662" i="1" s="1"/>
  <c r="I662" i="1" s="1"/>
  <c r="F663" i="1"/>
  <c r="G663" i="1" s="1"/>
  <c r="H663" i="1" s="1"/>
  <c r="I663" i="1" s="1"/>
  <c r="F664" i="1"/>
  <c r="G664" i="1" s="1"/>
  <c r="H664" i="1" s="1"/>
  <c r="I664" i="1" s="1"/>
  <c r="F665" i="1"/>
  <c r="G665" i="1" s="1"/>
  <c r="H665" i="1" s="1"/>
  <c r="I665" i="1" s="1"/>
  <c r="F666" i="1"/>
  <c r="G666" i="1" s="1"/>
  <c r="H666" i="1" s="1"/>
  <c r="I666" i="1" s="1"/>
  <c r="F667" i="1"/>
  <c r="G667" i="1" s="1"/>
  <c r="H667" i="1" s="1"/>
  <c r="I667" i="1" s="1"/>
  <c r="F668" i="1"/>
  <c r="G668" i="1" s="1"/>
  <c r="H668" i="1" s="1"/>
  <c r="I668" i="1" s="1"/>
  <c r="F669" i="1"/>
  <c r="G669" i="1" s="1"/>
  <c r="H669" i="1" s="1"/>
  <c r="I669" i="1" s="1"/>
  <c r="F670" i="1"/>
  <c r="G670" i="1" s="1"/>
  <c r="H670" i="1" s="1"/>
  <c r="I670" i="1" s="1"/>
  <c r="F671" i="1"/>
  <c r="G671" i="1" s="1"/>
  <c r="H671" i="1" s="1"/>
  <c r="I671" i="1" s="1"/>
  <c r="F672" i="1"/>
  <c r="G672" i="1" s="1"/>
  <c r="H672" i="1" s="1"/>
  <c r="I672" i="1" s="1"/>
  <c r="F673" i="1"/>
  <c r="G673" i="1" s="1"/>
  <c r="H673" i="1" s="1"/>
  <c r="I673" i="1" s="1"/>
  <c r="F674" i="1"/>
  <c r="G674" i="1" s="1"/>
  <c r="H674" i="1" s="1"/>
  <c r="I674" i="1" s="1"/>
  <c r="F675" i="1"/>
  <c r="G675" i="1" s="1"/>
  <c r="H675" i="1" s="1"/>
  <c r="I675" i="1" s="1"/>
  <c r="F676" i="1"/>
  <c r="G676" i="1" s="1"/>
  <c r="H676" i="1" s="1"/>
  <c r="I676" i="1" s="1"/>
  <c r="F677" i="1"/>
  <c r="G677" i="1" s="1"/>
  <c r="H677" i="1" s="1"/>
  <c r="I677" i="1" s="1"/>
  <c r="F678" i="1"/>
  <c r="G678" i="1" s="1"/>
  <c r="H678" i="1" s="1"/>
  <c r="I678" i="1" s="1"/>
  <c r="F679" i="1"/>
  <c r="G679" i="1" s="1"/>
  <c r="H679" i="1" s="1"/>
  <c r="I679" i="1" s="1"/>
  <c r="F680" i="1"/>
  <c r="G680" i="1" s="1"/>
  <c r="H680" i="1" s="1"/>
  <c r="I680" i="1" s="1"/>
  <c r="F681" i="1"/>
  <c r="G681" i="1" s="1"/>
  <c r="H681" i="1" s="1"/>
  <c r="I681" i="1" s="1"/>
  <c r="F682" i="1"/>
  <c r="G682" i="1" s="1"/>
  <c r="H682" i="1" s="1"/>
  <c r="I682" i="1" s="1"/>
  <c r="F683" i="1"/>
  <c r="G683" i="1" s="1"/>
  <c r="H683" i="1" s="1"/>
  <c r="I683" i="1" s="1"/>
  <c r="F684" i="1"/>
  <c r="G684" i="1" s="1"/>
  <c r="H684" i="1" s="1"/>
  <c r="I684" i="1" s="1"/>
  <c r="F685" i="1"/>
  <c r="G685" i="1" s="1"/>
  <c r="H685" i="1" s="1"/>
  <c r="I685" i="1" s="1"/>
  <c r="F686" i="1"/>
  <c r="G686" i="1" s="1"/>
  <c r="H686" i="1" s="1"/>
  <c r="I686" i="1" s="1"/>
  <c r="F687" i="1"/>
  <c r="G687" i="1" s="1"/>
  <c r="H687" i="1" s="1"/>
  <c r="I687" i="1" s="1"/>
  <c r="F688" i="1"/>
  <c r="G688" i="1" s="1"/>
  <c r="H688" i="1" s="1"/>
  <c r="I688" i="1" s="1"/>
  <c r="F689" i="1"/>
  <c r="G689" i="1" s="1"/>
  <c r="H689" i="1" s="1"/>
  <c r="I689" i="1" s="1"/>
  <c r="F690" i="1"/>
  <c r="G690" i="1" s="1"/>
  <c r="H690" i="1" s="1"/>
  <c r="I690" i="1" s="1"/>
  <c r="F691" i="1"/>
  <c r="G691" i="1" s="1"/>
  <c r="H691" i="1" s="1"/>
  <c r="I691" i="1" s="1"/>
  <c r="F692" i="1"/>
  <c r="G692" i="1" s="1"/>
  <c r="H692" i="1" s="1"/>
  <c r="I692" i="1" s="1"/>
  <c r="F693" i="1"/>
  <c r="G693" i="1" s="1"/>
  <c r="H693" i="1" s="1"/>
  <c r="I693" i="1" s="1"/>
  <c r="F694" i="1"/>
  <c r="G694" i="1" s="1"/>
  <c r="H694" i="1" s="1"/>
  <c r="I694" i="1" s="1"/>
  <c r="F695" i="1"/>
  <c r="G695" i="1" s="1"/>
  <c r="H695" i="1" s="1"/>
  <c r="I695" i="1" s="1"/>
  <c r="F696" i="1"/>
  <c r="G696" i="1" s="1"/>
  <c r="H696" i="1" s="1"/>
  <c r="I696" i="1" s="1"/>
  <c r="F697" i="1"/>
  <c r="G697" i="1" s="1"/>
  <c r="H697" i="1" s="1"/>
  <c r="I697" i="1" s="1"/>
  <c r="F698" i="1"/>
  <c r="G698" i="1" s="1"/>
  <c r="H698" i="1" s="1"/>
  <c r="I698" i="1" s="1"/>
  <c r="F699" i="1"/>
  <c r="G699" i="1" s="1"/>
  <c r="H699" i="1" s="1"/>
  <c r="I699" i="1" s="1"/>
  <c r="F700" i="1"/>
  <c r="G700" i="1" s="1"/>
  <c r="H700" i="1" s="1"/>
  <c r="I700" i="1" s="1"/>
  <c r="F701" i="1"/>
  <c r="G701" i="1" s="1"/>
  <c r="H701" i="1" s="1"/>
  <c r="I701" i="1" s="1"/>
  <c r="F702" i="1"/>
  <c r="G702" i="1" s="1"/>
  <c r="H702" i="1" s="1"/>
  <c r="I702" i="1" s="1"/>
  <c r="F703" i="1"/>
  <c r="G703" i="1" s="1"/>
  <c r="H703" i="1" s="1"/>
  <c r="I703" i="1" s="1"/>
  <c r="F704" i="1"/>
  <c r="G704" i="1" s="1"/>
  <c r="H704" i="1" s="1"/>
  <c r="I704" i="1" s="1"/>
  <c r="F705" i="1"/>
  <c r="G705" i="1" s="1"/>
  <c r="H705" i="1" s="1"/>
  <c r="I705" i="1" s="1"/>
  <c r="F706" i="1"/>
  <c r="G706" i="1" s="1"/>
  <c r="H706" i="1" s="1"/>
  <c r="I706" i="1" s="1"/>
  <c r="F707" i="1"/>
  <c r="G707" i="1" s="1"/>
  <c r="H707" i="1" s="1"/>
  <c r="I707" i="1" s="1"/>
  <c r="F708" i="1"/>
  <c r="G708" i="1" s="1"/>
  <c r="H708" i="1" s="1"/>
  <c r="I708" i="1" s="1"/>
  <c r="F709" i="1"/>
  <c r="G709" i="1" s="1"/>
  <c r="H709" i="1" s="1"/>
  <c r="I709" i="1" s="1"/>
  <c r="F710" i="1"/>
  <c r="G710" i="1" s="1"/>
  <c r="H710" i="1" s="1"/>
  <c r="I710" i="1" s="1"/>
  <c r="F711" i="1"/>
  <c r="G711" i="1" s="1"/>
  <c r="H711" i="1" s="1"/>
  <c r="I711" i="1" s="1"/>
  <c r="F712" i="1"/>
  <c r="G712" i="1" s="1"/>
  <c r="H712" i="1" s="1"/>
  <c r="I712" i="1" s="1"/>
  <c r="F713" i="1"/>
  <c r="G713" i="1" s="1"/>
  <c r="H713" i="1" s="1"/>
  <c r="I713" i="1" s="1"/>
  <c r="F714" i="1"/>
  <c r="G714" i="1" s="1"/>
  <c r="H714" i="1" s="1"/>
  <c r="I714" i="1" s="1"/>
  <c r="F715" i="1"/>
  <c r="G715" i="1" s="1"/>
  <c r="H715" i="1" s="1"/>
  <c r="I715" i="1" s="1"/>
  <c r="F716" i="1"/>
  <c r="G716" i="1" s="1"/>
  <c r="H716" i="1" s="1"/>
  <c r="I716" i="1" s="1"/>
  <c r="F717" i="1"/>
  <c r="G717" i="1" s="1"/>
  <c r="H717" i="1" s="1"/>
  <c r="I717" i="1" s="1"/>
  <c r="F718" i="1"/>
  <c r="G718" i="1" s="1"/>
  <c r="H718" i="1" s="1"/>
  <c r="I718" i="1" s="1"/>
  <c r="F719" i="1"/>
  <c r="G719" i="1" s="1"/>
  <c r="H719" i="1" s="1"/>
  <c r="I719" i="1" s="1"/>
  <c r="F720" i="1"/>
  <c r="G720" i="1" s="1"/>
  <c r="H720" i="1" s="1"/>
  <c r="I720" i="1" s="1"/>
  <c r="F721" i="1"/>
  <c r="G721" i="1" s="1"/>
  <c r="H721" i="1" s="1"/>
  <c r="I721" i="1" s="1"/>
  <c r="F722" i="1"/>
  <c r="G722" i="1" s="1"/>
  <c r="H722" i="1" s="1"/>
  <c r="I722" i="1" s="1"/>
  <c r="F723" i="1"/>
  <c r="G723" i="1" s="1"/>
  <c r="H723" i="1" s="1"/>
  <c r="I723" i="1" s="1"/>
  <c r="F724" i="1"/>
  <c r="G724" i="1" s="1"/>
  <c r="H724" i="1" s="1"/>
  <c r="I724" i="1" s="1"/>
  <c r="F725" i="1"/>
  <c r="G725" i="1" s="1"/>
  <c r="H725" i="1" s="1"/>
  <c r="I725" i="1" s="1"/>
  <c r="F726" i="1"/>
  <c r="G726" i="1" s="1"/>
  <c r="H726" i="1" s="1"/>
  <c r="I726" i="1" s="1"/>
  <c r="F727" i="1"/>
  <c r="G727" i="1" s="1"/>
  <c r="H727" i="1" s="1"/>
  <c r="I727" i="1" s="1"/>
  <c r="F728" i="1"/>
  <c r="G728" i="1" s="1"/>
  <c r="H728" i="1" s="1"/>
  <c r="I728" i="1" s="1"/>
  <c r="F729" i="1"/>
  <c r="G729" i="1" s="1"/>
  <c r="H729" i="1" s="1"/>
  <c r="I729" i="1" s="1"/>
  <c r="F730" i="1"/>
  <c r="G730" i="1" s="1"/>
  <c r="H730" i="1" s="1"/>
  <c r="I730" i="1" s="1"/>
  <c r="F731" i="1"/>
  <c r="G731" i="1" s="1"/>
  <c r="H731" i="1" s="1"/>
  <c r="I731" i="1" s="1"/>
  <c r="F732" i="1"/>
  <c r="G732" i="1" s="1"/>
  <c r="H732" i="1" s="1"/>
  <c r="I732" i="1" s="1"/>
  <c r="F733" i="1"/>
  <c r="G733" i="1" s="1"/>
  <c r="H733" i="1" s="1"/>
  <c r="I733" i="1" s="1"/>
  <c r="F734" i="1"/>
  <c r="G734" i="1" s="1"/>
  <c r="H734" i="1" s="1"/>
  <c r="I734" i="1" s="1"/>
  <c r="F735" i="1"/>
  <c r="G735" i="1" s="1"/>
  <c r="H735" i="1" s="1"/>
  <c r="I735" i="1" s="1"/>
  <c r="F736" i="1"/>
  <c r="G736" i="1" s="1"/>
  <c r="H736" i="1" s="1"/>
  <c r="I736" i="1" s="1"/>
  <c r="F737" i="1"/>
  <c r="G737" i="1" s="1"/>
  <c r="H737" i="1" s="1"/>
  <c r="I737" i="1" s="1"/>
  <c r="F738" i="1"/>
  <c r="G738" i="1" s="1"/>
  <c r="H738" i="1" s="1"/>
  <c r="I738" i="1" s="1"/>
  <c r="F739" i="1"/>
  <c r="G739" i="1" s="1"/>
  <c r="H739" i="1" s="1"/>
  <c r="I739" i="1" s="1"/>
  <c r="F740" i="1"/>
  <c r="G740" i="1" s="1"/>
  <c r="H740" i="1" s="1"/>
  <c r="I740" i="1" s="1"/>
  <c r="F741" i="1"/>
  <c r="G741" i="1" s="1"/>
  <c r="H741" i="1" s="1"/>
  <c r="I741" i="1" s="1"/>
  <c r="F742" i="1"/>
  <c r="G742" i="1" s="1"/>
  <c r="H742" i="1" s="1"/>
  <c r="I742" i="1" s="1"/>
  <c r="F743" i="1"/>
  <c r="G743" i="1" s="1"/>
  <c r="H743" i="1" s="1"/>
  <c r="I743" i="1" s="1"/>
  <c r="F744" i="1"/>
  <c r="G744" i="1" s="1"/>
  <c r="H744" i="1" s="1"/>
  <c r="I744" i="1" s="1"/>
  <c r="F745" i="1"/>
  <c r="G745" i="1" s="1"/>
  <c r="H745" i="1" s="1"/>
  <c r="I745" i="1" s="1"/>
  <c r="F746" i="1"/>
  <c r="G746" i="1" s="1"/>
  <c r="H746" i="1" s="1"/>
  <c r="I746" i="1" s="1"/>
  <c r="F747" i="1"/>
  <c r="G747" i="1" s="1"/>
  <c r="H747" i="1" s="1"/>
  <c r="I747" i="1" s="1"/>
  <c r="F748" i="1"/>
  <c r="G748" i="1" s="1"/>
  <c r="H748" i="1" s="1"/>
  <c r="I748" i="1" s="1"/>
  <c r="F749" i="1"/>
  <c r="G749" i="1" s="1"/>
  <c r="H749" i="1" s="1"/>
  <c r="I749" i="1" s="1"/>
  <c r="F750" i="1"/>
  <c r="G750" i="1" s="1"/>
  <c r="H750" i="1" s="1"/>
  <c r="I750" i="1" s="1"/>
  <c r="F751" i="1"/>
  <c r="G751" i="1" s="1"/>
  <c r="H751" i="1" s="1"/>
  <c r="I751" i="1" s="1"/>
  <c r="F752" i="1"/>
  <c r="G752" i="1" s="1"/>
  <c r="H752" i="1" s="1"/>
  <c r="I752" i="1" s="1"/>
  <c r="F753" i="1"/>
  <c r="G753" i="1" s="1"/>
  <c r="H753" i="1" s="1"/>
  <c r="I753" i="1" s="1"/>
  <c r="F754" i="1"/>
  <c r="G754" i="1" s="1"/>
  <c r="H754" i="1" s="1"/>
  <c r="I754" i="1" s="1"/>
  <c r="F755" i="1"/>
  <c r="G755" i="1" s="1"/>
  <c r="H755" i="1" s="1"/>
  <c r="I755" i="1" s="1"/>
  <c r="F756" i="1"/>
  <c r="G756" i="1" s="1"/>
  <c r="H756" i="1" s="1"/>
  <c r="I756" i="1" s="1"/>
  <c r="F757" i="1"/>
  <c r="G757" i="1" s="1"/>
  <c r="H757" i="1" s="1"/>
  <c r="I757" i="1" s="1"/>
  <c r="F758" i="1"/>
  <c r="G758" i="1" s="1"/>
  <c r="H758" i="1" s="1"/>
  <c r="I758" i="1" s="1"/>
  <c r="F759" i="1"/>
  <c r="G759" i="1" s="1"/>
  <c r="H759" i="1" s="1"/>
  <c r="I759" i="1" s="1"/>
  <c r="F760" i="1"/>
  <c r="G760" i="1" s="1"/>
  <c r="H760" i="1" s="1"/>
  <c r="I760" i="1" s="1"/>
  <c r="F761" i="1"/>
  <c r="G761" i="1" s="1"/>
  <c r="H761" i="1" s="1"/>
  <c r="I761" i="1" s="1"/>
  <c r="F762" i="1"/>
  <c r="G762" i="1" s="1"/>
  <c r="H762" i="1" s="1"/>
  <c r="I762" i="1" s="1"/>
  <c r="F763" i="1"/>
  <c r="G763" i="1" s="1"/>
  <c r="H763" i="1" s="1"/>
  <c r="I763" i="1" s="1"/>
  <c r="F764" i="1"/>
  <c r="G764" i="1" s="1"/>
  <c r="H764" i="1" s="1"/>
  <c r="I764" i="1" s="1"/>
  <c r="F765" i="1"/>
  <c r="G765" i="1" s="1"/>
  <c r="H765" i="1" s="1"/>
  <c r="I765" i="1" s="1"/>
  <c r="F766" i="1"/>
  <c r="G766" i="1" s="1"/>
  <c r="H766" i="1" s="1"/>
  <c r="I766" i="1" s="1"/>
  <c r="F767" i="1"/>
  <c r="G767" i="1" s="1"/>
  <c r="H767" i="1" s="1"/>
  <c r="I767" i="1" s="1"/>
  <c r="F768" i="1"/>
  <c r="G768" i="1" s="1"/>
  <c r="H768" i="1" s="1"/>
  <c r="I768" i="1" s="1"/>
  <c r="F769" i="1"/>
  <c r="G769" i="1" s="1"/>
  <c r="H769" i="1" s="1"/>
  <c r="I769" i="1" s="1"/>
  <c r="F770" i="1"/>
  <c r="G770" i="1" s="1"/>
  <c r="H770" i="1" s="1"/>
  <c r="I770" i="1" s="1"/>
  <c r="F771" i="1"/>
  <c r="G771" i="1" s="1"/>
  <c r="H771" i="1" s="1"/>
  <c r="I771" i="1" s="1"/>
  <c r="F772" i="1"/>
  <c r="G772" i="1" s="1"/>
  <c r="H772" i="1" s="1"/>
  <c r="I772" i="1" s="1"/>
  <c r="F773" i="1"/>
  <c r="G773" i="1" s="1"/>
  <c r="H773" i="1" s="1"/>
  <c r="I773" i="1" s="1"/>
  <c r="F774" i="1"/>
  <c r="G774" i="1" s="1"/>
  <c r="H774" i="1" s="1"/>
  <c r="I774" i="1" s="1"/>
  <c r="F775" i="1"/>
  <c r="G775" i="1" s="1"/>
  <c r="H775" i="1" s="1"/>
  <c r="I775" i="1" s="1"/>
  <c r="F776" i="1"/>
  <c r="G776" i="1" s="1"/>
  <c r="H776" i="1" s="1"/>
  <c r="I776" i="1" s="1"/>
  <c r="F777" i="1"/>
  <c r="G777" i="1" s="1"/>
  <c r="H777" i="1" s="1"/>
  <c r="I777" i="1" s="1"/>
  <c r="F778" i="1"/>
  <c r="G778" i="1" s="1"/>
  <c r="H778" i="1" s="1"/>
  <c r="I778" i="1" s="1"/>
  <c r="F779" i="1"/>
  <c r="G779" i="1" s="1"/>
  <c r="H779" i="1" s="1"/>
  <c r="I779" i="1" s="1"/>
  <c r="F780" i="1"/>
  <c r="G780" i="1" s="1"/>
  <c r="H780" i="1" s="1"/>
  <c r="I780" i="1" s="1"/>
  <c r="F781" i="1"/>
  <c r="G781" i="1" s="1"/>
  <c r="H781" i="1" s="1"/>
  <c r="I781" i="1" s="1"/>
  <c r="F782" i="1"/>
  <c r="G782" i="1" s="1"/>
  <c r="H782" i="1" s="1"/>
  <c r="I782" i="1" s="1"/>
  <c r="F783" i="1"/>
  <c r="G783" i="1" s="1"/>
  <c r="H783" i="1" s="1"/>
  <c r="I783" i="1" s="1"/>
  <c r="F784" i="1"/>
  <c r="G784" i="1" s="1"/>
  <c r="H784" i="1" s="1"/>
  <c r="I784" i="1" s="1"/>
  <c r="F785" i="1"/>
  <c r="G785" i="1" s="1"/>
  <c r="H785" i="1" s="1"/>
  <c r="I785" i="1" s="1"/>
  <c r="F786" i="1"/>
  <c r="G786" i="1" s="1"/>
  <c r="H786" i="1" s="1"/>
  <c r="I786" i="1" s="1"/>
  <c r="F787" i="1"/>
  <c r="G787" i="1" s="1"/>
  <c r="H787" i="1" s="1"/>
  <c r="I787" i="1" s="1"/>
  <c r="F788" i="1"/>
  <c r="G788" i="1" s="1"/>
  <c r="H788" i="1" s="1"/>
  <c r="I788" i="1" s="1"/>
  <c r="F789" i="1"/>
  <c r="G789" i="1" s="1"/>
  <c r="H789" i="1" s="1"/>
  <c r="I789" i="1" s="1"/>
  <c r="F790" i="1"/>
  <c r="G790" i="1" s="1"/>
  <c r="H790" i="1" s="1"/>
  <c r="I790" i="1" s="1"/>
  <c r="F791" i="1"/>
  <c r="G791" i="1" s="1"/>
  <c r="H791" i="1" s="1"/>
  <c r="I791" i="1" s="1"/>
  <c r="F792" i="1"/>
  <c r="G792" i="1" s="1"/>
  <c r="H792" i="1" s="1"/>
  <c r="I792" i="1" s="1"/>
  <c r="F793" i="1"/>
  <c r="G793" i="1" s="1"/>
  <c r="H793" i="1" s="1"/>
  <c r="I793" i="1" s="1"/>
  <c r="F794" i="1"/>
  <c r="G794" i="1" s="1"/>
  <c r="H794" i="1" s="1"/>
  <c r="I794" i="1" s="1"/>
  <c r="F795" i="1"/>
  <c r="G795" i="1" s="1"/>
  <c r="H795" i="1" s="1"/>
  <c r="I795" i="1" s="1"/>
  <c r="F796" i="1"/>
  <c r="G796" i="1" s="1"/>
  <c r="H796" i="1" s="1"/>
  <c r="I796" i="1" s="1"/>
  <c r="F797" i="1"/>
  <c r="G797" i="1" s="1"/>
  <c r="H797" i="1" s="1"/>
  <c r="I797" i="1" s="1"/>
  <c r="F798" i="1"/>
  <c r="G798" i="1" s="1"/>
  <c r="H798" i="1" s="1"/>
  <c r="I798" i="1" s="1"/>
  <c r="F799" i="1"/>
  <c r="G799" i="1" s="1"/>
  <c r="H799" i="1" s="1"/>
  <c r="I799" i="1" s="1"/>
  <c r="F800" i="1"/>
  <c r="G800" i="1" s="1"/>
  <c r="H800" i="1" s="1"/>
  <c r="I800" i="1" s="1"/>
  <c r="F801" i="1"/>
  <c r="G801" i="1" s="1"/>
  <c r="H801" i="1" s="1"/>
  <c r="I801" i="1" s="1"/>
  <c r="F802" i="1"/>
  <c r="G802" i="1" s="1"/>
  <c r="H802" i="1" s="1"/>
  <c r="I802" i="1" s="1"/>
  <c r="F803" i="1"/>
  <c r="G803" i="1" s="1"/>
  <c r="H803" i="1" s="1"/>
  <c r="I803" i="1" s="1"/>
  <c r="F804" i="1"/>
  <c r="G804" i="1" s="1"/>
  <c r="H804" i="1" s="1"/>
  <c r="I804" i="1" s="1"/>
  <c r="F805" i="1"/>
  <c r="G805" i="1" s="1"/>
  <c r="H805" i="1" s="1"/>
  <c r="I805" i="1" s="1"/>
  <c r="F806" i="1"/>
  <c r="G806" i="1" s="1"/>
  <c r="H806" i="1" s="1"/>
  <c r="I806" i="1" s="1"/>
  <c r="F807" i="1"/>
  <c r="G807" i="1" s="1"/>
  <c r="H807" i="1" s="1"/>
  <c r="I807" i="1" s="1"/>
  <c r="F808" i="1"/>
  <c r="G808" i="1" s="1"/>
  <c r="H808" i="1" s="1"/>
  <c r="I808" i="1" s="1"/>
  <c r="F809" i="1"/>
  <c r="G809" i="1" s="1"/>
  <c r="H809" i="1" s="1"/>
  <c r="I809" i="1" s="1"/>
  <c r="F810" i="1"/>
  <c r="G810" i="1" s="1"/>
  <c r="H810" i="1" s="1"/>
  <c r="I810" i="1" s="1"/>
  <c r="F811" i="1"/>
  <c r="G811" i="1" s="1"/>
  <c r="H811" i="1" s="1"/>
  <c r="I811" i="1" s="1"/>
  <c r="F812" i="1"/>
  <c r="G812" i="1" s="1"/>
  <c r="H812" i="1" s="1"/>
  <c r="I812" i="1" s="1"/>
  <c r="F813" i="1"/>
  <c r="G813" i="1" s="1"/>
  <c r="H813" i="1" s="1"/>
  <c r="I813" i="1" s="1"/>
  <c r="F814" i="1"/>
  <c r="G814" i="1" s="1"/>
  <c r="H814" i="1" s="1"/>
  <c r="I814" i="1" s="1"/>
  <c r="F815" i="1"/>
  <c r="G815" i="1" s="1"/>
  <c r="H815" i="1" s="1"/>
  <c r="I815" i="1" s="1"/>
  <c r="F816" i="1"/>
  <c r="G816" i="1" s="1"/>
  <c r="H816" i="1" s="1"/>
  <c r="I816" i="1" s="1"/>
  <c r="F817" i="1"/>
  <c r="G817" i="1" s="1"/>
  <c r="H817" i="1" s="1"/>
  <c r="I817" i="1" s="1"/>
  <c r="F818" i="1"/>
  <c r="G818" i="1" s="1"/>
  <c r="H818" i="1" s="1"/>
  <c r="I818" i="1" s="1"/>
  <c r="F819" i="1"/>
  <c r="G819" i="1" s="1"/>
  <c r="H819" i="1" s="1"/>
  <c r="I819" i="1" s="1"/>
  <c r="F820" i="1"/>
  <c r="G820" i="1" s="1"/>
  <c r="H820" i="1" s="1"/>
  <c r="I820" i="1" s="1"/>
  <c r="F821" i="1"/>
  <c r="G821" i="1" s="1"/>
  <c r="H821" i="1" s="1"/>
  <c r="I821" i="1" s="1"/>
  <c r="F822" i="1"/>
  <c r="G822" i="1" s="1"/>
  <c r="H822" i="1" s="1"/>
  <c r="I822" i="1" s="1"/>
  <c r="F823" i="1"/>
  <c r="G823" i="1" s="1"/>
  <c r="H823" i="1" s="1"/>
  <c r="I823" i="1" s="1"/>
  <c r="F824" i="1"/>
  <c r="G824" i="1" s="1"/>
  <c r="H824" i="1" s="1"/>
  <c r="I824" i="1" s="1"/>
  <c r="F825" i="1"/>
  <c r="G825" i="1" s="1"/>
  <c r="H825" i="1" s="1"/>
  <c r="I825" i="1" s="1"/>
  <c r="F826" i="1"/>
  <c r="G826" i="1" s="1"/>
  <c r="H826" i="1" s="1"/>
  <c r="I826" i="1" s="1"/>
  <c r="F827" i="1"/>
  <c r="G827" i="1" s="1"/>
  <c r="H827" i="1" s="1"/>
  <c r="I827" i="1" s="1"/>
  <c r="F828" i="1"/>
  <c r="G828" i="1" s="1"/>
  <c r="H828" i="1" s="1"/>
  <c r="I828" i="1" s="1"/>
  <c r="F829" i="1"/>
  <c r="G829" i="1" s="1"/>
  <c r="H829" i="1" s="1"/>
  <c r="I829" i="1" s="1"/>
  <c r="F830" i="1"/>
  <c r="G830" i="1" s="1"/>
  <c r="H830" i="1" s="1"/>
  <c r="I830" i="1" s="1"/>
  <c r="F831" i="1"/>
  <c r="G831" i="1" s="1"/>
  <c r="H831" i="1" s="1"/>
  <c r="I831" i="1" s="1"/>
  <c r="F832" i="1"/>
  <c r="G832" i="1" s="1"/>
  <c r="H832" i="1" s="1"/>
  <c r="I832" i="1" s="1"/>
  <c r="F833" i="1"/>
  <c r="G833" i="1" s="1"/>
  <c r="H833" i="1" s="1"/>
  <c r="I833" i="1" s="1"/>
  <c r="F834" i="1"/>
  <c r="G834" i="1" s="1"/>
  <c r="H834" i="1" s="1"/>
  <c r="I834" i="1" s="1"/>
  <c r="F835" i="1"/>
  <c r="G835" i="1" s="1"/>
  <c r="H835" i="1" s="1"/>
  <c r="I835" i="1" s="1"/>
  <c r="F836" i="1"/>
  <c r="G836" i="1" s="1"/>
  <c r="H836" i="1" s="1"/>
  <c r="I836" i="1" s="1"/>
  <c r="F837" i="1"/>
  <c r="G837" i="1" s="1"/>
  <c r="H837" i="1" s="1"/>
  <c r="I837" i="1" s="1"/>
  <c r="F838" i="1"/>
  <c r="G838" i="1" s="1"/>
  <c r="H838" i="1" s="1"/>
  <c r="I838" i="1" s="1"/>
  <c r="F839" i="1"/>
  <c r="G839" i="1" s="1"/>
  <c r="H839" i="1" s="1"/>
  <c r="I839" i="1" s="1"/>
  <c r="F840" i="1"/>
  <c r="G840" i="1" s="1"/>
  <c r="H840" i="1" s="1"/>
  <c r="I840" i="1" s="1"/>
  <c r="F841" i="1"/>
  <c r="G841" i="1" s="1"/>
  <c r="H841" i="1" s="1"/>
  <c r="I841" i="1" s="1"/>
  <c r="F842" i="1"/>
  <c r="G842" i="1" s="1"/>
  <c r="H842" i="1" s="1"/>
  <c r="I842" i="1" s="1"/>
  <c r="F843" i="1"/>
  <c r="G843" i="1" s="1"/>
  <c r="H843" i="1" s="1"/>
  <c r="I843" i="1" s="1"/>
  <c r="F844" i="1"/>
  <c r="G844" i="1" s="1"/>
  <c r="H844" i="1" s="1"/>
  <c r="I844" i="1" s="1"/>
  <c r="F845" i="1"/>
  <c r="G845" i="1" s="1"/>
  <c r="H845" i="1" s="1"/>
  <c r="I845" i="1" s="1"/>
  <c r="F846" i="1"/>
  <c r="G846" i="1" s="1"/>
  <c r="H846" i="1" s="1"/>
  <c r="I846" i="1" s="1"/>
  <c r="F847" i="1"/>
  <c r="G847" i="1" s="1"/>
  <c r="H847" i="1" s="1"/>
  <c r="I847" i="1" s="1"/>
  <c r="F848" i="1"/>
  <c r="G848" i="1" s="1"/>
  <c r="H848" i="1" s="1"/>
  <c r="I848" i="1" s="1"/>
  <c r="F849" i="1"/>
  <c r="G849" i="1" s="1"/>
  <c r="H849" i="1" s="1"/>
  <c r="I849" i="1" s="1"/>
  <c r="F850" i="1"/>
  <c r="G850" i="1" s="1"/>
  <c r="H850" i="1" s="1"/>
  <c r="I850" i="1" s="1"/>
  <c r="F851" i="1"/>
  <c r="G851" i="1" s="1"/>
  <c r="H851" i="1" s="1"/>
  <c r="I851" i="1" s="1"/>
  <c r="F852" i="1"/>
  <c r="G852" i="1" s="1"/>
  <c r="H852" i="1" s="1"/>
  <c r="I852" i="1" s="1"/>
  <c r="F853" i="1"/>
  <c r="G853" i="1" s="1"/>
  <c r="H853" i="1" s="1"/>
  <c r="I853" i="1" s="1"/>
  <c r="F854" i="1"/>
  <c r="G854" i="1" s="1"/>
  <c r="H854" i="1" s="1"/>
  <c r="I854" i="1" s="1"/>
  <c r="F855" i="1"/>
  <c r="G855" i="1" s="1"/>
  <c r="H855" i="1" s="1"/>
  <c r="I855" i="1" s="1"/>
  <c r="F856" i="1"/>
  <c r="G856" i="1" s="1"/>
  <c r="H856" i="1" s="1"/>
  <c r="I856" i="1" s="1"/>
  <c r="F857" i="1"/>
  <c r="G857" i="1" s="1"/>
  <c r="H857" i="1" s="1"/>
  <c r="I857" i="1" s="1"/>
  <c r="F858" i="1"/>
  <c r="G858" i="1" s="1"/>
  <c r="H858" i="1" s="1"/>
  <c r="I858" i="1" s="1"/>
  <c r="F859" i="1"/>
  <c r="G859" i="1" s="1"/>
  <c r="H859" i="1" s="1"/>
  <c r="I859" i="1" s="1"/>
  <c r="F860" i="1"/>
  <c r="G860" i="1" s="1"/>
  <c r="H860" i="1" s="1"/>
  <c r="I860" i="1" s="1"/>
  <c r="F861" i="1"/>
  <c r="G861" i="1" s="1"/>
  <c r="H861" i="1" s="1"/>
  <c r="I861" i="1" s="1"/>
  <c r="F862" i="1"/>
  <c r="G862" i="1" s="1"/>
  <c r="H862" i="1" s="1"/>
  <c r="I862" i="1" s="1"/>
  <c r="F863" i="1"/>
  <c r="G863" i="1" s="1"/>
  <c r="H863" i="1" s="1"/>
  <c r="I863" i="1" s="1"/>
  <c r="F864" i="1"/>
  <c r="G864" i="1" s="1"/>
  <c r="H864" i="1" s="1"/>
  <c r="I864" i="1" s="1"/>
  <c r="F865" i="1"/>
  <c r="G865" i="1" s="1"/>
  <c r="H865" i="1" s="1"/>
  <c r="I865" i="1" s="1"/>
  <c r="F866" i="1"/>
  <c r="G866" i="1" s="1"/>
  <c r="H866" i="1" s="1"/>
  <c r="I866" i="1" s="1"/>
  <c r="F867" i="1"/>
  <c r="G867" i="1" s="1"/>
  <c r="H867" i="1" s="1"/>
  <c r="I867" i="1" s="1"/>
  <c r="F868" i="1"/>
  <c r="G868" i="1" s="1"/>
  <c r="H868" i="1" s="1"/>
  <c r="I868" i="1" s="1"/>
  <c r="F869" i="1"/>
  <c r="G869" i="1" s="1"/>
  <c r="H869" i="1" s="1"/>
  <c r="I869" i="1" s="1"/>
  <c r="F870" i="1"/>
  <c r="G870" i="1" s="1"/>
  <c r="H870" i="1" s="1"/>
  <c r="I870" i="1" s="1"/>
  <c r="F871" i="1"/>
  <c r="G871" i="1" s="1"/>
  <c r="H871" i="1" s="1"/>
  <c r="I871" i="1" s="1"/>
  <c r="F872" i="1"/>
  <c r="G872" i="1" s="1"/>
  <c r="H872" i="1" s="1"/>
  <c r="I872" i="1" s="1"/>
  <c r="F873" i="1"/>
  <c r="G873" i="1" s="1"/>
  <c r="H873" i="1" s="1"/>
  <c r="I873" i="1" s="1"/>
  <c r="F874" i="1"/>
  <c r="G874" i="1" s="1"/>
  <c r="H874" i="1" s="1"/>
  <c r="I874" i="1" s="1"/>
  <c r="F875" i="1"/>
  <c r="G875" i="1" s="1"/>
  <c r="H875" i="1" s="1"/>
  <c r="I875" i="1" s="1"/>
  <c r="F876" i="1"/>
  <c r="G876" i="1" s="1"/>
  <c r="H876" i="1" s="1"/>
  <c r="I876" i="1" s="1"/>
  <c r="F877" i="1"/>
  <c r="G877" i="1" s="1"/>
  <c r="H877" i="1" s="1"/>
  <c r="I877" i="1" s="1"/>
  <c r="F878" i="1"/>
  <c r="G878" i="1" s="1"/>
  <c r="H878" i="1" s="1"/>
  <c r="I878" i="1" s="1"/>
  <c r="F879" i="1"/>
  <c r="G879" i="1" s="1"/>
  <c r="H879" i="1" s="1"/>
  <c r="I879" i="1" s="1"/>
  <c r="F880" i="1"/>
  <c r="G880" i="1" s="1"/>
  <c r="H880" i="1" s="1"/>
  <c r="I880" i="1" s="1"/>
  <c r="F881" i="1"/>
  <c r="G881" i="1" s="1"/>
  <c r="H881" i="1" s="1"/>
  <c r="I881" i="1" s="1"/>
  <c r="F882" i="1"/>
  <c r="G882" i="1" s="1"/>
  <c r="H882" i="1" s="1"/>
  <c r="I882" i="1" s="1"/>
  <c r="F883" i="1"/>
  <c r="G883" i="1" s="1"/>
  <c r="H883" i="1" s="1"/>
  <c r="I883" i="1" s="1"/>
  <c r="F884" i="1"/>
  <c r="G884" i="1" s="1"/>
  <c r="H884" i="1" s="1"/>
  <c r="I884" i="1" s="1"/>
  <c r="F885" i="1"/>
  <c r="G885" i="1" s="1"/>
  <c r="H885" i="1" s="1"/>
  <c r="I885" i="1" s="1"/>
  <c r="F886" i="1"/>
  <c r="G886" i="1" s="1"/>
  <c r="H886" i="1" s="1"/>
  <c r="I886" i="1" s="1"/>
  <c r="F887" i="1"/>
  <c r="G887" i="1" s="1"/>
  <c r="H887" i="1" s="1"/>
  <c r="I887" i="1" s="1"/>
  <c r="F888" i="1"/>
  <c r="G888" i="1" s="1"/>
  <c r="H888" i="1" s="1"/>
  <c r="I888" i="1" s="1"/>
  <c r="F889" i="1"/>
  <c r="G889" i="1" s="1"/>
  <c r="H889" i="1" s="1"/>
  <c r="I889" i="1" s="1"/>
  <c r="F890" i="1"/>
  <c r="G890" i="1" s="1"/>
  <c r="H890" i="1" s="1"/>
  <c r="I890" i="1" s="1"/>
  <c r="F891" i="1"/>
  <c r="G891" i="1" s="1"/>
  <c r="H891" i="1" s="1"/>
  <c r="I891" i="1" s="1"/>
  <c r="F892" i="1"/>
  <c r="G892" i="1" s="1"/>
  <c r="H892" i="1" s="1"/>
  <c r="I892" i="1" s="1"/>
  <c r="F893" i="1"/>
  <c r="G893" i="1" s="1"/>
  <c r="H893" i="1" s="1"/>
  <c r="I893" i="1" s="1"/>
  <c r="F894" i="1"/>
  <c r="G894" i="1" s="1"/>
  <c r="H894" i="1" s="1"/>
  <c r="I894" i="1" s="1"/>
  <c r="F895" i="1"/>
  <c r="G895" i="1" s="1"/>
  <c r="H895" i="1" s="1"/>
  <c r="I895" i="1" s="1"/>
  <c r="F896" i="1"/>
  <c r="G896" i="1" s="1"/>
  <c r="H896" i="1" s="1"/>
  <c r="I896" i="1" s="1"/>
  <c r="F897" i="1"/>
  <c r="G897" i="1" s="1"/>
  <c r="H897" i="1" s="1"/>
  <c r="I897" i="1" s="1"/>
  <c r="F898" i="1"/>
  <c r="G898" i="1" s="1"/>
  <c r="H898" i="1" s="1"/>
  <c r="I898" i="1" s="1"/>
  <c r="F899" i="1"/>
  <c r="G899" i="1" s="1"/>
  <c r="H899" i="1" s="1"/>
  <c r="I899" i="1" s="1"/>
  <c r="F900" i="1"/>
  <c r="G900" i="1" s="1"/>
  <c r="H900" i="1" s="1"/>
  <c r="I900" i="1" s="1"/>
  <c r="F901" i="1"/>
  <c r="G901" i="1" s="1"/>
  <c r="H901" i="1" s="1"/>
  <c r="I901" i="1" s="1"/>
  <c r="F902" i="1"/>
  <c r="G902" i="1" s="1"/>
  <c r="H902" i="1" s="1"/>
  <c r="I902" i="1" s="1"/>
  <c r="F903" i="1"/>
  <c r="G903" i="1" s="1"/>
  <c r="H903" i="1" s="1"/>
  <c r="I903" i="1" s="1"/>
  <c r="F904" i="1"/>
  <c r="G904" i="1" s="1"/>
  <c r="H904" i="1" s="1"/>
  <c r="I904" i="1" s="1"/>
  <c r="F905" i="1"/>
  <c r="G905" i="1" s="1"/>
  <c r="H905" i="1" s="1"/>
  <c r="I905" i="1" s="1"/>
  <c r="F906" i="1"/>
  <c r="G906" i="1" s="1"/>
  <c r="H906" i="1" s="1"/>
  <c r="I906" i="1" s="1"/>
  <c r="F907" i="1"/>
  <c r="G907" i="1" s="1"/>
  <c r="H907" i="1" s="1"/>
  <c r="I907" i="1" s="1"/>
  <c r="F908" i="1"/>
  <c r="G908" i="1" s="1"/>
  <c r="H908" i="1" s="1"/>
  <c r="I908" i="1" s="1"/>
  <c r="F909" i="1"/>
  <c r="G909" i="1" s="1"/>
  <c r="H909" i="1" s="1"/>
  <c r="I909" i="1" s="1"/>
  <c r="F910" i="1"/>
  <c r="G910" i="1" s="1"/>
  <c r="H910" i="1" s="1"/>
  <c r="I910" i="1" s="1"/>
  <c r="F911" i="1"/>
  <c r="G911" i="1" s="1"/>
  <c r="H911" i="1" s="1"/>
  <c r="I911" i="1" s="1"/>
  <c r="F912" i="1"/>
  <c r="G912" i="1" s="1"/>
  <c r="H912" i="1" s="1"/>
  <c r="I912" i="1" s="1"/>
  <c r="F913" i="1"/>
  <c r="G913" i="1" s="1"/>
  <c r="H913" i="1" s="1"/>
  <c r="I913" i="1" s="1"/>
  <c r="F914" i="1"/>
  <c r="G914" i="1" s="1"/>
  <c r="H914" i="1" s="1"/>
  <c r="I914" i="1" s="1"/>
  <c r="F915" i="1"/>
  <c r="G915" i="1" s="1"/>
  <c r="H915" i="1" s="1"/>
  <c r="I915" i="1" s="1"/>
  <c r="F916" i="1"/>
  <c r="G916" i="1" s="1"/>
  <c r="H916" i="1" s="1"/>
  <c r="I916" i="1" s="1"/>
  <c r="F917" i="1"/>
  <c r="G917" i="1" s="1"/>
  <c r="H917" i="1" s="1"/>
  <c r="I917" i="1" s="1"/>
  <c r="F918" i="1"/>
  <c r="G918" i="1" s="1"/>
  <c r="H918" i="1" s="1"/>
  <c r="I918" i="1" s="1"/>
  <c r="F919" i="1"/>
  <c r="G919" i="1" s="1"/>
  <c r="H919" i="1" s="1"/>
  <c r="I919" i="1" s="1"/>
  <c r="F920" i="1"/>
  <c r="G920" i="1" s="1"/>
  <c r="H920" i="1" s="1"/>
  <c r="I920" i="1" s="1"/>
  <c r="F921" i="1"/>
  <c r="G921" i="1" s="1"/>
  <c r="H921" i="1" s="1"/>
  <c r="I921" i="1" s="1"/>
  <c r="F922" i="1"/>
  <c r="G922" i="1" s="1"/>
  <c r="H922" i="1" s="1"/>
  <c r="I922" i="1" s="1"/>
  <c r="F923" i="1"/>
  <c r="G923" i="1" s="1"/>
  <c r="H923" i="1" s="1"/>
  <c r="I923" i="1" s="1"/>
  <c r="F924" i="1"/>
  <c r="G924" i="1" s="1"/>
  <c r="H924" i="1" s="1"/>
  <c r="I924" i="1" s="1"/>
  <c r="F925" i="1"/>
  <c r="G925" i="1" s="1"/>
  <c r="H925" i="1" s="1"/>
  <c r="I925" i="1" s="1"/>
  <c r="F926" i="1"/>
  <c r="G926" i="1" s="1"/>
  <c r="H926" i="1" s="1"/>
  <c r="I926" i="1" s="1"/>
  <c r="F927" i="1"/>
  <c r="G927" i="1" s="1"/>
  <c r="H927" i="1" s="1"/>
  <c r="I927" i="1" s="1"/>
  <c r="F928" i="1"/>
  <c r="G928" i="1" s="1"/>
  <c r="H928" i="1" s="1"/>
  <c r="I928" i="1" s="1"/>
  <c r="F929" i="1"/>
  <c r="G929" i="1" s="1"/>
  <c r="H929" i="1" s="1"/>
  <c r="I929" i="1" s="1"/>
  <c r="F930" i="1"/>
  <c r="G930" i="1" s="1"/>
  <c r="H930" i="1" s="1"/>
  <c r="I930" i="1" s="1"/>
  <c r="F931" i="1"/>
  <c r="G931" i="1" s="1"/>
  <c r="H931" i="1" s="1"/>
  <c r="I931" i="1" s="1"/>
  <c r="F932" i="1"/>
  <c r="G932" i="1" s="1"/>
  <c r="H932" i="1" s="1"/>
  <c r="I932" i="1" s="1"/>
  <c r="F933" i="1"/>
  <c r="G933" i="1" s="1"/>
  <c r="H933" i="1" s="1"/>
  <c r="I933" i="1" s="1"/>
  <c r="F934" i="1"/>
  <c r="G934" i="1" s="1"/>
  <c r="H934" i="1" s="1"/>
  <c r="I934" i="1" s="1"/>
  <c r="F935" i="1"/>
  <c r="G935" i="1" s="1"/>
  <c r="H935" i="1" s="1"/>
  <c r="I935" i="1" s="1"/>
  <c r="F936" i="1"/>
  <c r="G936" i="1" s="1"/>
  <c r="H936" i="1" s="1"/>
  <c r="I936" i="1" s="1"/>
  <c r="F937" i="1"/>
  <c r="G937" i="1" s="1"/>
  <c r="H937" i="1" s="1"/>
  <c r="I937" i="1" s="1"/>
  <c r="F938" i="1"/>
  <c r="G938" i="1" s="1"/>
  <c r="H938" i="1" s="1"/>
  <c r="I938" i="1" s="1"/>
  <c r="F939" i="1"/>
  <c r="G939" i="1" s="1"/>
  <c r="H939" i="1" s="1"/>
  <c r="I939" i="1" s="1"/>
  <c r="F940" i="1"/>
  <c r="G940" i="1" s="1"/>
  <c r="H940" i="1" s="1"/>
  <c r="I940" i="1" s="1"/>
  <c r="F941" i="1"/>
  <c r="G941" i="1" s="1"/>
  <c r="H941" i="1" s="1"/>
  <c r="I941" i="1" s="1"/>
  <c r="F942" i="1"/>
  <c r="G942" i="1" s="1"/>
  <c r="H942" i="1" s="1"/>
  <c r="I942" i="1" s="1"/>
  <c r="F943" i="1"/>
  <c r="G943" i="1" s="1"/>
  <c r="H943" i="1" s="1"/>
  <c r="I943" i="1" s="1"/>
  <c r="F944" i="1"/>
  <c r="G944" i="1" s="1"/>
  <c r="H944" i="1" s="1"/>
  <c r="I944" i="1" s="1"/>
  <c r="F945" i="1"/>
  <c r="G945" i="1" s="1"/>
  <c r="H945" i="1" s="1"/>
  <c r="I945" i="1" s="1"/>
  <c r="F946" i="1"/>
  <c r="G946" i="1" s="1"/>
  <c r="H946" i="1" s="1"/>
  <c r="I946" i="1" s="1"/>
  <c r="F947" i="1"/>
  <c r="G947" i="1" s="1"/>
  <c r="H947" i="1" s="1"/>
  <c r="I947" i="1" s="1"/>
  <c r="F948" i="1"/>
  <c r="G948" i="1" s="1"/>
  <c r="H948" i="1" s="1"/>
  <c r="I948" i="1" s="1"/>
  <c r="F949" i="1"/>
  <c r="G949" i="1" s="1"/>
  <c r="H949" i="1" s="1"/>
  <c r="I949" i="1" s="1"/>
  <c r="F950" i="1"/>
  <c r="G950" i="1" s="1"/>
  <c r="H950" i="1" s="1"/>
  <c r="I950" i="1" s="1"/>
  <c r="F951" i="1"/>
  <c r="G951" i="1" s="1"/>
  <c r="H951" i="1" s="1"/>
  <c r="I951" i="1" s="1"/>
  <c r="F952" i="1"/>
  <c r="G952" i="1" s="1"/>
  <c r="H952" i="1" s="1"/>
  <c r="I952" i="1" s="1"/>
  <c r="F953" i="1"/>
  <c r="G953" i="1" s="1"/>
  <c r="H953" i="1" s="1"/>
  <c r="I953" i="1" s="1"/>
  <c r="F954" i="1"/>
  <c r="G954" i="1" s="1"/>
  <c r="H954" i="1" s="1"/>
  <c r="I954" i="1" s="1"/>
  <c r="F955" i="1"/>
  <c r="G955" i="1" s="1"/>
  <c r="H955" i="1" s="1"/>
  <c r="I955" i="1" s="1"/>
  <c r="F956" i="1"/>
  <c r="G956" i="1" s="1"/>
  <c r="H956" i="1" s="1"/>
  <c r="I956" i="1" s="1"/>
  <c r="F957" i="1"/>
  <c r="G957" i="1" s="1"/>
  <c r="H957" i="1" s="1"/>
  <c r="I957" i="1" s="1"/>
  <c r="F958" i="1"/>
  <c r="G958" i="1" s="1"/>
  <c r="H958" i="1" s="1"/>
  <c r="I958" i="1" s="1"/>
  <c r="F959" i="1"/>
  <c r="G959" i="1" s="1"/>
  <c r="H959" i="1" s="1"/>
  <c r="I959" i="1" s="1"/>
  <c r="F960" i="1"/>
  <c r="G960" i="1" s="1"/>
  <c r="H960" i="1" s="1"/>
  <c r="I960" i="1" s="1"/>
  <c r="F961" i="1"/>
  <c r="G961" i="1" s="1"/>
  <c r="H961" i="1" s="1"/>
  <c r="I961" i="1" s="1"/>
  <c r="F962" i="1"/>
  <c r="G962" i="1" s="1"/>
  <c r="H962" i="1" s="1"/>
  <c r="I962" i="1" s="1"/>
  <c r="F963" i="1"/>
  <c r="G963" i="1" s="1"/>
  <c r="H963" i="1" s="1"/>
  <c r="I963" i="1" s="1"/>
  <c r="F964" i="1"/>
  <c r="G964" i="1" s="1"/>
  <c r="H964" i="1" s="1"/>
  <c r="I964" i="1" s="1"/>
  <c r="F965" i="1"/>
  <c r="G965" i="1" s="1"/>
  <c r="H965" i="1" s="1"/>
  <c r="I965" i="1" s="1"/>
  <c r="F966" i="1"/>
  <c r="G966" i="1" s="1"/>
  <c r="H966" i="1" s="1"/>
  <c r="I966" i="1" s="1"/>
  <c r="F967" i="1"/>
  <c r="G967" i="1" s="1"/>
  <c r="H967" i="1" s="1"/>
  <c r="I967" i="1" s="1"/>
  <c r="F968" i="1"/>
  <c r="G968" i="1" s="1"/>
  <c r="H968" i="1" s="1"/>
  <c r="I968" i="1" s="1"/>
  <c r="F969" i="1"/>
  <c r="G969" i="1" s="1"/>
  <c r="H969" i="1" s="1"/>
  <c r="I969" i="1" s="1"/>
  <c r="F970" i="1"/>
  <c r="G970" i="1" s="1"/>
  <c r="H970" i="1" s="1"/>
  <c r="I970" i="1" s="1"/>
  <c r="F971" i="1"/>
  <c r="G971" i="1" s="1"/>
  <c r="H971" i="1" s="1"/>
  <c r="I971" i="1" s="1"/>
  <c r="F972" i="1"/>
  <c r="G972" i="1" s="1"/>
  <c r="H972" i="1" s="1"/>
  <c r="I972" i="1" s="1"/>
  <c r="F973" i="1"/>
  <c r="G973" i="1" s="1"/>
  <c r="H973" i="1" s="1"/>
  <c r="I973" i="1" s="1"/>
  <c r="F974" i="1"/>
  <c r="G974" i="1" s="1"/>
  <c r="H974" i="1" s="1"/>
  <c r="I974" i="1" s="1"/>
  <c r="F975" i="1"/>
  <c r="G975" i="1" s="1"/>
  <c r="H975" i="1" s="1"/>
  <c r="I975" i="1" s="1"/>
  <c r="F976" i="1"/>
  <c r="G976" i="1" s="1"/>
  <c r="H976" i="1" s="1"/>
  <c r="I976" i="1" s="1"/>
  <c r="F977" i="1"/>
  <c r="G977" i="1" s="1"/>
  <c r="H977" i="1" s="1"/>
  <c r="I977" i="1" s="1"/>
  <c r="F978" i="1"/>
  <c r="G978" i="1" s="1"/>
  <c r="H978" i="1" s="1"/>
  <c r="I978" i="1" s="1"/>
  <c r="F979" i="1"/>
  <c r="G979" i="1" s="1"/>
  <c r="H979" i="1" s="1"/>
  <c r="I979" i="1" s="1"/>
  <c r="F980" i="1"/>
  <c r="G980" i="1" s="1"/>
  <c r="H980" i="1" s="1"/>
  <c r="I980" i="1" s="1"/>
  <c r="F981" i="1"/>
  <c r="G981" i="1" s="1"/>
  <c r="H981" i="1" s="1"/>
  <c r="I981" i="1" s="1"/>
  <c r="F982" i="1"/>
  <c r="G982" i="1" s="1"/>
  <c r="H982" i="1" s="1"/>
  <c r="I982" i="1" s="1"/>
  <c r="F983" i="1"/>
  <c r="G983" i="1" s="1"/>
  <c r="H983" i="1" s="1"/>
  <c r="I983" i="1" s="1"/>
  <c r="F984" i="1"/>
  <c r="G984" i="1" s="1"/>
  <c r="H984" i="1" s="1"/>
  <c r="I984" i="1" s="1"/>
  <c r="F985" i="1"/>
  <c r="G985" i="1" s="1"/>
  <c r="H985" i="1" s="1"/>
  <c r="I985" i="1" s="1"/>
  <c r="F986" i="1"/>
  <c r="G986" i="1" s="1"/>
  <c r="H986" i="1" s="1"/>
  <c r="I986" i="1" s="1"/>
  <c r="F987" i="1"/>
  <c r="G987" i="1" s="1"/>
  <c r="H987" i="1" s="1"/>
  <c r="I987" i="1" s="1"/>
  <c r="F988" i="1"/>
  <c r="G988" i="1" s="1"/>
  <c r="H988" i="1" s="1"/>
  <c r="I988" i="1" s="1"/>
  <c r="F989" i="1"/>
  <c r="G989" i="1" s="1"/>
  <c r="H989" i="1" s="1"/>
  <c r="I989" i="1" s="1"/>
  <c r="F990" i="1"/>
  <c r="G990" i="1" s="1"/>
  <c r="H990" i="1" s="1"/>
  <c r="I990" i="1" s="1"/>
  <c r="F991" i="1"/>
  <c r="G991" i="1" s="1"/>
  <c r="H991" i="1" s="1"/>
  <c r="I991" i="1" s="1"/>
  <c r="F992" i="1"/>
  <c r="G992" i="1" s="1"/>
  <c r="H992" i="1" s="1"/>
  <c r="I992" i="1" s="1"/>
  <c r="F993" i="1"/>
  <c r="G993" i="1" s="1"/>
  <c r="H993" i="1" s="1"/>
  <c r="I993" i="1" s="1"/>
  <c r="F994" i="1"/>
  <c r="G994" i="1" s="1"/>
  <c r="H994" i="1" s="1"/>
  <c r="I994" i="1" s="1"/>
  <c r="F995" i="1"/>
  <c r="G995" i="1" s="1"/>
  <c r="H995" i="1" s="1"/>
  <c r="I995" i="1" s="1"/>
  <c r="F996" i="1"/>
  <c r="G996" i="1" s="1"/>
  <c r="H996" i="1" s="1"/>
  <c r="I996" i="1" s="1"/>
  <c r="F997" i="1"/>
  <c r="G997" i="1" s="1"/>
  <c r="H997" i="1" s="1"/>
  <c r="I997" i="1" s="1"/>
  <c r="F998" i="1"/>
  <c r="G998" i="1" s="1"/>
  <c r="H998" i="1" s="1"/>
  <c r="I998" i="1" s="1"/>
  <c r="F999" i="1"/>
  <c r="G999" i="1" s="1"/>
  <c r="H999" i="1" s="1"/>
  <c r="I999" i="1" s="1"/>
  <c r="F1000" i="1"/>
  <c r="G1000" i="1" s="1"/>
  <c r="H1000" i="1" s="1"/>
  <c r="I1000" i="1" s="1"/>
  <c r="F1001" i="1"/>
  <c r="G1001" i="1" s="1"/>
  <c r="H1001" i="1" s="1"/>
  <c r="I1001" i="1" s="1"/>
  <c r="F1002" i="1"/>
  <c r="G1002" i="1" s="1"/>
  <c r="H1002" i="1" s="1"/>
  <c r="I1002" i="1" s="1"/>
  <c r="F1003" i="1"/>
  <c r="G1003" i="1" s="1"/>
  <c r="H1003" i="1" s="1"/>
  <c r="I1003" i="1" s="1"/>
  <c r="F1004" i="1"/>
  <c r="G1004" i="1" s="1"/>
  <c r="H1004" i="1" s="1"/>
  <c r="I1004" i="1" s="1"/>
  <c r="F1005" i="1"/>
  <c r="G1005" i="1" s="1"/>
  <c r="H1005" i="1" s="1"/>
  <c r="I1005" i="1" s="1"/>
  <c r="F1006" i="1"/>
  <c r="G1006" i="1" s="1"/>
  <c r="H1006" i="1" s="1"/>
  <c r="I1006" i="1" s="1"/>
  <c r="F1007" i="1"/>
  <c r="G1007" i="1" s="1"/>
  <c r="H1007" i="1" s="1"/>
  <c r="I1007" i="1" s="1"/>
  <c r="F1008" i="1"/>
  <c r="G1008" i="1" s="1"/>
  <c r="H1008" i="1" s="1"/>
  <c r="I1008" i="1" s="1"/>
  <c r="F1009" i="1"/>
  <c r="G1009" i="1" s="1"/>
  <c r="H1009" i="1" s="1"/>
  <c r="I1009" i="1" s="1"/>
  <c r="F1010" i="1"/>
  <c r="G1010" i="1" s="1"/>
  <c r="H1010" i="1" s="1"/>
  <c r="I1010" i="1" s="1"/>
  <c r="F1011" i="1"/>
  <c r="G1011" i="1" s="1"/>
  <c r="H1011" i="1" s="1"/>
  <c r="I1011" i="1" s="1"/>
  <c r="F1012" i="1"/>
  <c r="G1012" i="1" s="1"/>
  <c r="H1012" i="1" s="1"/>
  <c r="I1012" i="1" s="1"/>
  <c r="F1013" i="1"/>
  <c r="G1013" i="1" s="1"/>
  <c r="H1013" i="1" s="1"/>
  <c r="I1013" i="1" s="1"/>
  <c r="F1014" i="1"/>
  <c r="G1014" i="1" s="1"/>
  <c r="H1014" i="1" s="1"/>
  <c r="I1014" i="1" s="1"/>
  <c r="F1015" i="1"/>
  <c r="G1015" i="1" s="1"/>
  <c r="H1015" i="1" s="1"/>
  <c r="I1015" i="1" s="1"/>
  <c r="F1016" i="1"/>
  <c r="G1016" i="1" s="1"/>
  <c r="H1016" i="1" s="1"/>
  <c r="I1016" i="1" s="1"/>
  <c r="F1017" i="1"/>
  <c r="G1017" i="1" s="1"/>
  <c r="H1017" i="1" s="1"/>
  <c r="I1017" i="1" s="1"/>
  <c r="F1018" i="1"/>
  <c r="G1018" i="1" s="1"/>
  <c r="H1018" i="1" s="1"/>
  <c r="I1018" i="1" s="1"/>
  <c r="F1019" i="1"/>
  <c r="G1019" i="1" s="1"/>
  <c r="H1019" i="1" s="1"/>
  <c r="I1019" i="1" s="1"/>
  <c r="F1020" i="1"/>
  <c r="G1020" i="1" s="1"/>
  <c r="H1020" i="1" s="1"/>
  <c r="I1020" i="1" s="1"/>
  <c r="F1021" i="1"/>
  <c r="G1021" i="1" s="1"/>
  <c r="H1021" i="1" s="1"/>
  <c r="I1021" i="1" s="1"/>
  <c r="F1022" i="1"/>
  <c r="G1022" i="1" s="1"/>
  <c r="H1022" i="1" s="1"/>
  <c r="I1022" i="1" s="1"/>
  <c r="F1023" i="1"/>
  <c r="G1023" i="1" s="1"/>
  <c r="H1023" i="1" s="1"/>
  <c r="I1023" i="1" s="1"/>
  <c r="F1024" i="1"/>
  <c r="G1024" i="1" s="1"/>
  <c r="H1024" i="1" s="1"/>
  <c r="I1024" i="1" s="1"/>
  <c r="F1025" i="1"/>
  <c r="G1025" i="1" s="1"/>
  <c r="H1025" i="1" s="1"/>
  <c r="I1025" i="1" s="1"/>
  <c r="F1026" i="1"/>
  <c r="G1026" i="1" s="1"/>
  <c r="H1026" i="1" s="1"/>
  <c r="I1026" i="1" s="1"/>
  <c r="F1027" i="1"/>
  <c r="G1027" i="1" s="1"/>
  <c r="H1027" i="1" s="1"/>
  <c r="I1027" i="1" s="1"/>
  <c r="F1028" i="1"/>
  <c r="G1028" i="1" s="1"/>
  <c r="H1028" i="1" s="1"/>
  <c r="I1028" i="1" s="1"/>
  <c r="F1029" i="1"/>
  <c r="G1029" i="1" s="1"/>
  <c r="H1029" i="1" s="1"/>
  <c r="I1029" i="1" s="1"/>
  <c r="F1030" i="1"/>
  <c r="G1030" i="1" s="1"/>
  <c r="H1030" i="1" s="1"/>
  <c r="I1030" i="1" s="1"/>
  <c r="F1031" i="1"/>
  <c r="G1031" i="1" s="1"/>
  <c r="H1031" i="1" s="1"/>
  <c r="I1031" i="1" s="1"/>
  <c r="F1032" i="1"/>
  <c r="G1032" i="1" s="1"/>
  <c r="H1032" i="1" s="1"/>
  <c r="I1032" i="1" s="1"/>
  <c r="F1033" i="1"/>
  <c r="G1033" i="1" s="1"/>
  <c r="H1033" i="1" s="1"/>
  <c r="I1033" i="1" s="1"/>
  <c r="F1034" i="1"/>
  <c r="G1034" i="1" s="1"/>
  <c r="H1034" i="1" s="1"/>
  <c r="I1034" i="1" s="1"/>
  <c r="F1035" i="1"/>
  <c r="G1035" i="1" s="1"/>
  <c r="H1035" i="1" s="1"/>
  <c r="I1035" i="1" s="1"/>
  <c r="F1036" i="1"/>
  <c r="G1036" i="1" s="1"/>
  <c r="H1036" i="1" s="1"/>
  <c r="I1036" i="1" s="1"/>
  <c r="F1037" i="1"/>
  <c r="G1037" i="1" s="1"/>
  <c r="H1037" i="1" s="1"/>
  <c r="I1037" i="1" s="1"/>
  <c r="F1038" i="1"/>
  <c r="G1038" i="1" s="1"/>
  <c r="H1038" i="1" s="1"/>
  <c r="I1038" i="1" s="1"/>
  <c r="F1039" i="1"/>
  <c r="G1039" i="1" s="1"/>
  <c r="H1039" i="1" s="1"/>
  <c r="I1039" i="1" s="1"/>
  <c r="F1040" i="1"/>
  <c r="G1040" i="1" s="1"/>
  <c r="H1040" i="1" s="1"/>
  <c r="I1040" i="1" s="1"/>
  <c r="F1041" i="1"/>
  <c r="G1041" i="1" s="1"/>
  <c r="H1041" i="1" s="1"/>
  <c r="I1041" i="1" s="1"/>
  <c r="F1042" i="1"/>
  <c r="G1042" i="1" s="1"/>
  <c r="H1042" i="1" s="1"/>
  <c r="I1042" i="1" s="1"/>
  <c r="F1043" i="1"/>
  <c r="G1043" i="1" s="1"/>
  <c r="H1043" i="1" s="1"/>
  <c r="I1043" i="1" s="1"/>
  <c r="F1044" i="1"/>
  <c r="G1044" i="1" s="1"/>
  <c r="H1044" i="1" s="1"/>
  <c r="I1044" i="1" s="1"/>
  <c r="F1045" i="1"/>
  <c r="G1045" i="1" s="1"/>
  <c r="H1045" i="1" s="1"/>
  <c r="I1045" i="1" s="1"/>
  <c r="F1046" i="1"/>
  <c r="G1046" i="1" s="1"/>
  <c r="H1046" i="1" s="1"/>
  <c r="I1046" i="1" s="1"/>
  <c r="F1047" i="1"/>
  <c r="G1047" i="1" s="1"/>
  <c r="H1047" i="1" s="1"/>
  <c r="I1047" i="1" s="1"/>
  <c r="F1048" i="1"/>
  <c r="G1048" i="1" s="1"/>
  <c r="H1048" i="1" s="1"/>
  <c r="I1048" i="1" s="1"/>
  <c r="F1049" i="1"/>
  <c r="G1049" i="1" s="1"/>
  <c r="H1049" i="1" s="1"/>
  <c r="I1049" i="1" s="1"/>
  <c r="F1050" i="1"/>
  <c r="G1050" i="1" s="1"/>
  <c r="H1050" i="1" s="1"/>
  <c r="I1050" i="1" s="1"/>
  <c r="F1051" i="1"/>
  <c r="G1051" i="1" s="1"/>
  <c r="H1051" i="1" s="1"/>
  <c r="I1051" i="1" s="1"/>
  <c r="F1052" i="1"/>
  <c r="G1052" i="1" s="1"/>
  <c r="H1052" i="1" s="1"/>
  <c r="I1052" i="1" s="1"/>
  <c r="F1053" i="1"/>
  <c r="G1053" i="1" s="1"/>
  <c r="H1053" i="1" s="1"/>
  <c r="I1053" i="1" s="1"/>
  <c r="F1054" i="1"/>
  <c r="G1054" i="1" s="1"/>
  <c r="H1054" i="1" s="1"/>
  <c r="I1054" i="1" s="1"/>
  <c r="F1055" i="1"/>
  <c r="G1055" i="1" s="1"/>
  <c r="H1055" i="1" s="1"/>
  <c r="I1055" i="1" s="1"/>
  <c r="F1056" i="1"/>
  <c r="G1056" i="1" s="1"/>
  <c r="H1056" i="1" s="1"/>
  <c r="I1056" i="1" s="1"/>
  <c r="F1057" i="1"/>
  <c r="G1057" i="1" s="1"/>
  <c r="H1057" i="1" s="1"/>
  <c r="I1057" i="1" s="1"/>
  <c r="F1058" i="1"/>
  <c r="G1058" i="1" s="1"/>
  <c r="H1058" i="1" s="1"/>
  <c r="I1058" i="1" s="1"/>
  <c r="F1059" i="1"/>
  <c r="G1059" i="1" s="1"/>
  <c r="H1059" i="1" s="1"/>
  <c r="I1059" i="1" s="1"/>
  <c r="F1060" i="1"/>
  <c r="G1060" i="1" s="1"/>
  <c r="H1060" i="1" s="1"/>
  <c r="I1060" i="1" s="1"/>
  <c r="F1061" i="1"/>
  <c r="G1061" i="1" s="1"/>
  <c r="H1061" i="1" s="1"/>
  <c r="I1061" i="1" s="1"/>
  <c r="F1062" i="1"/>
  <c r="G1062" i="1" s="1"/>
  <c r="H1062" i="1" s="1"/>
  <c r="I1062" i="1" s="1"/>
  <c r="F1063" i="1"/>
  <c r="G1063" i="1" s="1"/>
  <c r="H1063" i="1" s="1"/>
  <c r="I1063" i="1" s="1"/>
  <c r="F1064" i="1"/>
  <c r="G1064" i="1" s="1"/>
  <c r="H1064" i="1" s="1"/>
  <c r="I1064" i="1" s="1"/>
  <c r="F1065" i="1"/>
  <c r="G1065" i="1" s="1"/>
  <c r="H1065" i="1" s="1"/>
  <c r="I1065" i="1" s="1"/>
  <c r="F1066" i="1"/>
  <c r="G1066" i="1" s="1"/>
  <c r="H1066" i="1" s="1"/>
  <c r="I1066" i="1" s="1"/>
  <c r="F1067" i="1"/>
  <c r="G1067" i="1" s="1"/>
  <c r="H1067" i="1" s="1"/>
  <c r="I1067" i="1" s="1"/>
  <c r="F1068" i="1"/>
  <c r="G1068" i="1" s="1"/>
  <c r="H1068" i="1" s="1"/>
  <c r="I1068" i="1" s="1"/>
  <c r="F1069" i="1"/>
  <c r="G1069" i="1" s="1"/>
  <c r="H1069" i="1" s="1"/>
  <c r="I1069" i="1" s="1"/>
  <c r="F1070" i="1"/>
  <c r="G1070" i="1" s="1"/>
  <c r="H1070" i="1" s="1"/>
  <c r="I1070" i="1" s="1"/>
  <c r="F1071" i="1"/>
  <c r="G1071" i="1" s="1"/>
  <c r="H1071" i="1" s="1"/>
  <c r="I1071" i="1" s="1"/>
  <c r="F1072" i="1"/>
  <c r="G1072" i="1" s="1"/>
  <c r="H1072" i="1" s="1"/>
  <c r="I1072" i="1" s="1"/>
  <c r="F1073" i="1"/>
  <c r="G1073" i="1" s="1"/>
  <c r="H1073" i="1" s="1"/>
  <c r="I1073" i="1" s="1"/>
  <c r="F1074" i="1"/>
  <c r="G1074" i="1" s="1"/>
  <c r="H1074" i="1" s="1"/>
  <c r="I1074" i="1" s="1"/>
  <c r="F1075" i="1"/>
  <c r="G1075" i="1" s="1"/>
  <c r="H1075" i="1" s="1"/>
  <c r="I1075" i="1" s="1"/>
  <c r="F1076" i="1"/>
  <c r="G1076" i="1" s="1"/>
  <c r="H1076" i="1" s="1"/>
  <c r="I1076" i="1" s="1"/>
  <c r="F1077" i="1"/>
  <c r="G1077" i="1" s="1"/>
  <c r="H1077" i="1" s="1"/>
  <c r="I1077" i="1" s="1"/>
  <c r="F1078" i="1"/>
  <c r="G1078" i="1" s="1"/>
  <c r="H1078" i="1" s="1"/>
  <c r="I1078" i="1" s="1"/>
  <c r="F1079" i="1"/>
  <c r="G1079" i="1" s="1"/>
  <c r="H1079" i="1" s="1"/>
  <c r="I1079" i="1" s="1"/>
  <c r="F1080" i="1"/>
  <c r="G1080" i="1" s="1"/>
  <c r="H1080" i="1" s="1"/>
  <c r="I1080" i="1" s="1"/>
  <c r="F1081" i="1"/>
  <c r="G1081" i="1" s="1"/>
  <c r="H1081" i="1" s="1"/>
  <c r="I1081" i="1" s="1"/>
  <c r="F1082" i="1"/>
  <c r="G1082" i="1" s="1"/>
  <c r="H1082" i="1" s="1"/>
  <c r="I1082" i="1" s="1"/>
  <c r="F1083" i="1"/>
  <c r="G1083" i="1" s="1"/>
  <c r="H1083" i="1" s="1"/>
  <c r="I1083" i="1" s="1"/>
  <c r="F1084" i="1"/>
  <c r="G1084" i="1" s="1"/>
  <c r="H1084" i="1" s="1"/>
  <c r="I1084" i="1" s="1"/>
  <c r="F1085" i="1"/>
  <c r="G1085" i="1" s="1"/>
  <c r="H1085" i="1" s="1"/>
  <c r="I1085" i="1" s="1"/>
  <c r="F1086" i="1"/>
  <c r="G1086" i="1" s="1"/>
  <c r="H1086" i="1" s="1"/>
  <c r="I1086" i="1" s="1"/>
  <c r="F1087" i="1"/>
  <c r="G1087" i="1" s="1"/>
  <c r="H1087" i="1" s="1"/>
  <c r="I1087" i="1" s="1"/>
  <c r="F1088" i="1"/>
  <c r="G1088" i="1" s="1"/>
  <c r="H1088" i="1" s="1"/>
  <c r="I1088" i="1" s="1"/>
  <c r="F1089" i="1"/>
  <c r="G1089" i="1" s="1"/>
  <c r="H1089" i="1" s="1"/>
  <c r="I1089" i="1" s="1"/>
  <c r="F1090" i="1"/>
  <c r="G1090" i="1" s="1"/>
  <c r="H1090" i="1" s="1"/>
  <c r="I1090" i="1" s="1"/>
  <c r="F1091" i="1"/>
  <c r="G1091" i="1" s="1"/>
  <c r="H1091" i="1" s="1"/>
  <c r="I1091" i="1" s="1"/>
  <c r="F1092" i="1"/>
  <c r="G1092" i="1" s="1"/>
  <c r="H1092" i="1" s="1"/>
  <c r="I1092" i="1" s="1"/>
  <c r="F1093" i="1"/>
  <c r="G1093" i="1" s="1"/>
  <c r="H1093" i="1" s="1"/>
  <c r="I1093" i="1" s="1"/>
  <c r="F1094" i="1"/>
  <c r="G1094" i="1" s="1"/>
  <c r="H1094" i="1" s="1"/>
  <c r="I1094" i="1" s="1"/>
  <c r="F1095" i="1"/>
  <c r="G1095" i="1" s="1"/>
  <c r="H1095" i="1" s="1"/>
  <c r="I1095" i="1" s="1"/>
  <c r="F1096" i="1"/>
  <c r="G1096" i="1" s="1"/>
  <c r="H1096" i="1" s="1"/>
  <c r="I1096" i="1" s="1"/>
  <c r="F1097" i="1"/>
  <c r="G1097" i="1" s="1"/>
  <c r="H1097" i="1" s="1"/>
  <c r="I1097" i="1" s="1"/>
  <c r="F1098" i="1"/>
  <c r="G1098" i="1" s="1"/>
  <c r="H1098" i="1" s="1"/>
  <c r="I1098" i="1" s="1"/>
  <c r="F1099" i="1"/>
  <c r="G1099" i="1" s="1"/>
  <c r="H1099" i="1" s="1"/>
  <c r="I1099" i="1" s="1"/>
  <c r="F1100" i="1"/>
  <c r="G1100" i="1" s="1"/>
  <c r="H1100" i="1" s="1"/>
  <c r="I1100" i="1" s="1"/>
  <c r="F1101" i="1"/>
  <c r="G1101" i="1" s="1"/>
  <c r="H1101" i="1" s="1"/>
  <c r="I1101" i="1" s="1"/>
  <c r="F1102" i="1"/>
  <c r="G1102" i="1" s="1"/>
  <c r="H1102" i="1" s="1"/>
  <c r="I1102" i="1" s="1"/>
  <c r="F1103" i="1"/>
  <c r="G1103" i="1" s="1"/>
  <c r="H1103" i="1" s="1"/>
  <c r="I1103" i="1" s="1"/>
  <c r="F1104" i="1"/>
  <c r="G1104" i="1" s="1"/>
  <c r="H1104" i="1" s="1"/>
  <c r="I1104" i="1" s="1"/>
  <c r="F1105" i="1"/>
  <c r="G1105" i="1" s="1"/>
  <c r="H1105" i="1" s="1"/>
  <c r="I1105" i="1" s="1"/>
  <c r="F1106" i="1"/>
  <c r="G1106" i="1" s="1"/>
  <c r="H1106" i="1" s="1"/>
  <c r="I1106" i="1" s="1"/>
  <c r="F1107" i="1"/>
  <c r="G1107" i="1" s="1"/>
  <c r="H1107" i="1" s="1"/>
  <c r="I1107" i="1" s="1"/>
  <c r="F1108" i="1"/>
  <c r="G1108" i="1" s="1"/>
  <c r="H1108" i="1" s="1"/>
  <c r="I1108" i="1" s="1"/>
  <c r="F1109" i="1"/>
  <c r="G1109" i="1" s="1"/>
  <c r="H1109" i="1" s="1"/>
  <c r="I1109" i="1" s="1"/>
  <c r="F1110" i="1"/>
  <c r="G1110" i="1" s="1"/>
  <c r="H1110" i="1" s="1"/>
  <c r="I1110" i="1" s="1"/>
  <c r="F1111" i="1"/>
  <c r="G1111" i="1" s="1"/>
  <c r="H1111" i="1" s="1"/>
  <c r="I1111" i="1" s="1"/>
  <c r="F1112" i="1"/>
  <c r="G1112" i="1" s="1"/>
  <c r="H1112" i="1" s="1"/>
  <c r="I1112" i="1" s="1"/>
  <c r="F1113" i="1"/>
  <c r="G1113" i="1" s="1"/>
  <c r="H1113" i="1" s="1"/>
  <c r="I1113" i="1" s="1"/>
  <c r="F1114" i="1"/>
  <c r="G1114" i="1" s="1"/>
  <c r="H1114" i="1" s="1"/>
  <c r="I1114" i="1" s="1"/>
  <c r="F1115" i="1"/>
  <c r="G1115" i="1" s="1"/>
  <c r="H1115" i="1" s="1"/>
  <c r="I1115" i="1" s="1"/>
  <c r="F1116" i="1"/>
  <c r="G1116" i="1" s="1"/>
  <c r="H1116" i="1" s="1"/>
  <c r="I1116" i="1" s="1"/>
  <c r="F1117" i="1"/>
  <c r="G1117" i="1" s="1"/>
  <c r="H1117" i="1" s="1"/>
  <c r="I1117" i="1" s="1"/>
  <c r="F1118" i="1"/>
  <c r="G1118" i="1" s="1"/>
  <c r="H1118" i="1" s="1"/>
  <c r="I1118" i="1" s="1"/>
  <c r="F1119" i="1"/>
  <c r="G1119" i="1" s="1"/>
  <c r="H1119" i="1" s="1"/>
  <c r="I1119" i="1" s="1"/>
  <c r="F1120" i="1"/>
  <c r="G1120" i="1" s="1"/>
  <c r="H1120" i="1" s="1"/>
  <c r="I1120" i="1" s="1"/>
  <c r="F1121" i="1"/>
  <c r="G1121" i="1" s="1"/>
  <c r="H1121" i="1" s="1"/>
  <c r="I1121" i="1" s="1"/>
  <c r="F1122" i="1"/>
  <c r="G1122" i="1" s="1"/>
  <c r="H1122" i="1" s="1"/>
  <c r="I1122" i="1" s="1"/>
  <c r="F1123" i="1"/>
  <c r="G1123" i="1" s="1"/>
  <c r="H1123" i="1" s="1"/>
  <c r="I1123" i="1" s="1"/>
  <c r="F1124" i="1"/>
  <c r="G1124" i="1" s="1"/>
  <c r="H1124" i="1" s="1"/>
  <c r="I1124" i="1" s="1"/>
  <c r="F1125" i="1"/>
  <c r="G1125" i="1" s="1"/>
  <c r="H1125" i="1" s="1"/>
  <c r="I1125" i="1" s="1"/>
  <c r="F1126" i="1"/>
  <c r="G1126" i="1" s="1"/>
  <c r="H1126" i="1" s="1"/>
  <c r="I1126" i="1" s="1"/>
  <c r="F1127" i="1"/>
  <c r="G1127" i="1" s="1"/>
  <c r="H1127" i="1" s="1"/>
  <c r="I1127" i="1" s="1"/>
  <c r="F1128" i="1"/>
  <c r="G1128" i="1" s="1"/>
  <c r="H1128" i="1" s="1"/>
  <c r="I1128" i="1" s="1"/>
  <c r="F1129" i="1"/>
  <c r="G1129" i="1" s="1"/>
  <c r="H1129" i="1" s="1"/>
  <c r="I1129" i="1" s="1"/>
  <c r="F1130" i="1"/>
  <c r="G1130" i="1" s="1"/>
  <c r="H1130" i="1" s="1"/>
  <c r="I1130" i="1" s="1"/>
  <c r="F1131" i="1"/>
  <c r="G1131" i="1" s="1"/>
  <c r="H1131" i="1" s="1"/>
  <c r="I1131" i="1" s="1"/>
  <c r="F1132" i="1"/>
  <c r="G1132" i="1" s="1"/>
  <c r="H1132" i="1" s="1"/>
  <c r="I1132" i="1" s="1"/>
  <c r="F1133" i="1"/>
  <c r="G1133" i="1" s="1"/>
  <c r="H1133" i="1" s="1"/>
  <c r="I1133" i="1" s="1"/>
  <c r="F1134" i="1"/>
  <c r="G1134" i="1" s="1"/>
  <c r="H1134" i="1" s="1"/>
  <c r="I1134" i="1" s="1"/>
  <c r="F1135" i="1"/>
  <c r="G1135" i="1" s="1"/>
  <c r="H1135" i="1" s="1"/>
  <c r="I1135" i="1" s="1"/>
  <c r="F1136" i="1"/>
  <c r="G1136" i="1" s="1"/>
  <c r="H1136" i="1" s="1"/>
  <c r="I1136" i="1" s="1"/>
  <c r="F1137" i="1"/>
  <c r="G1137" i="1" s="1"/>
  <c r="H1137" i="1" s="1"/>
  <c r="I1137" i="1" s="1"/>
  <c r="F1138" i="1"/>
  <c r="G1138" i="1" s="1"/>
  <c r="H1138" i="1" s="1"/>
  <c r="I1138" i="1" s="1"/>
  <c r="F1139" i="1"/>
  <c r="G1139" i="1" s="1"/>
  <c r="H1139" i="1" s="1"/>
  <c r="I1139" i="1" s="1"/>
  <c r="F1140" i="1"/>
  <c r="G1140" i="1" s="1"/>
  <c r="H1140" i="1" s="1"/>
  <c r="I1140" i="1" s="1"/>
  <c r="F1141" i="1"/>
  <c r="G1141" i="1" s="1"/>
  <c r="H1141" i="1" s="1"/>
  <c r="I1141" i="1" s="1"/>
  <c r="F1142" i="1"/>
  <c r="G1142" i="1" s="1"/>
  <c r="H1142" i="1" s="1"/>
  <c r="I1142" i="1" s="1"/>
  <c r="F1143" i="1"/>
  <c r="G1143" i="1" s="1"/>
  <c r="H1143" i="1" s="1"/>
  <c r="I1143" i="1" s="1"/>
  <c r="F1144" i="1"/>
  <c r="G1144" i="1" s="1"/>
  <c r="H1144" i="1" s="1"/>
  <c r="I1144" i="1" s="1"/>
  <c r="F1145" i="1"/>
  <c r="G1145" i="1" s="1"/>
  <c r="H1145" i="1" s="1"/>
  <c r="I1145" i="1" s="1"/>
  <c r="F1146" i="1"/>
  <c r="G1146" i="1" s="1"/>
  <c r="H1146" i="1" s="1"/>
  <c r="I1146" i="1" s="1"/>
  <c r="F1147" i="1"/>
  <c r="G1147" i="1" s="1"/>
  <c r="H1147" i="1" s="1"/>
  <c r="I1147" i="1" s="1"/>
  <c r="F1148" i="1"/>
  <c r="G1148" i="1" s="1"/>
  <c r="H1148" i="1" s="1"/>
  <c r="I1148" i="1" s="1"/>
  <c r="F1149" i="1"/>
  <c r="G1149" i="1" s="1"/>
  <c r="H1149" i="1" s="1"/>
  <c r="I1149" i="1" s="1"/>
  <c r="F1150" i="1"/>
  <c r="G1150" i="1" s="1"/>
  <c r="H1150" i="1" s="1"/>
  <c r="I1150" i="1" s="1"/>
  <c r="F1151" i="1"/>
  <c r="G1151" i="1" s="1"/>
  <c r="H1151" i="1" s="1"/>
  <c r="I1151" i="1" s="1"/>
  <c r="F1152" i="1"/>
  <c r="G1152" i="1" s="1"/>
  <c r="H1152" i="1" s="1"/>
  <c r="I1152" i="1" s="1"/>
  <c r="F1153" i="1"/>
  <c r="G1153" i="1" s="1"/>
  <c r="H1153" i="1" s="1"/>
  <c r="I1153" i="1" s="1"/>
  <c r="F1154" i="1"/>
  <c r="G1154" i="1" s="1"/>
  <c r="H1154" i="1" s="1"/>
  <c r="I1154" i="1" s="1"/>
  <c r="F1155" i="1"/>
  <c r="G1155" i="1" s="1"/>
  <c r="H1155" i="1" s="1"/>
  <c r="I1155" i="1" s="1"/>
  <c r="F1156" i="1"/>
  <c r="G1156" i="1" s="1"/>
  <c r="H1156" i="1" s="1"/>
  <c r="I1156" i="1" s="1"/>
  <c r="F1157" i="1"/>
  <c r="G1157" i="1" s="1"/>
  <c r="H1157" i="1" s="1"/>
  <c r="I1157" i="1" s="1"/>
  <c r="F1158" i="1"/>
  <c r="G1158" i="1" s="1"/>
  <c r="H1158" i="1" s="1"/>
  <c r="I1158" i="1" s="1"/>
  <c r="F1159" i="1"/>
  <c r="G1159" i="1" s="1"/>
  <c r="H1159" i="1" s="1"/>
  <c r="I1159" i="1" s="1"/>
  <c r="F1160" i="1"/>
  <c r="G1160" i="1" s="1"/>
  <c r="H1160" i="1" s="1"/>
  <c r="I1160" i="1" s="1"/>
  <c r="F1161" i="1"/>
  <c r="G1161" i="1" s="1"/>
  <c r="H1161" i="1" s="1"/>
  <c r="I1161" i="1" s="1"/>
  <c r="F1162" i="1"/>
  <c r="G1162" i="1" s="1"/>
  <c r="H1162" i="1" s="1"/>
  <c r="I1162" i="1" s="1"/>
  <c r="F1163" i="1"/>
  <c r="G1163" i="1" s="1"/>
  <c r="H1163" i="1" s="1"/>
  <c r="I1163" i="1" s="1"/>
  <c r="F1164" i="1"/>
  <c r="G1164" i="1" s="1"/>
  <c r="H1164" i="1" s="1"/>
  <c r="I1164" i="1" s="1"/>
  <c r="F1165" i="1"/>
  <c r="G1165" i="1" s="1"/>
  <c r="H1165" i="1" s="1"/>
  <c r="I1165" i="1" s="1"/>
  <c r="F1166" i="1"/>
  <c r="G1166" i="1" s="1"/>
  <c r="H1166" i="1" s="1"/>
  <c r="I1166" i="1" s="1"/>
  <c r="F1167" i="1"/>
  <c r="G1167" i="1" s="1"/>
  <c r="H1167" i="1" s="1"/>
  <c r="I1167" i="1" s="1"/>
  <c r="F1168" i="1"/>
  <c r="G1168" i="1" s="1"/>
  <c r="H1168" i="1" s="1"/>
  <c r="I1168" i="1" s="1"/>
  <c r="F1169" i="1"/>
  <c r="G1169" i="1" s="1"/>
  <c r="H1169" i="1" s="1"/>
  <c r="I1169" i="1" s="1"/>
  <c r="F1170" i="1"/>
  <c r="G1170" i="1" s="1"/>
  <c r="H1170" i="1" s="1"/>
  <c r="I1170" i="1" s="1"/>
  <c r="F1171" i="1"/>
  <c r="G1171" i="1" s="1"/>
  <c r="H1171" i="1" s="1"/>
  <c r="I1171" i="1" s="1"/>
  <c r="F1172" i="1"/>
  <c r="G1172" i="1" s="1"/>
  <c r="H1172" i="1" s="1"/>
  <c r="I1172" i="1" s="1"/>
  <c r="F1173" i="1"/>
  <c r="G1173" i="1" s="1"/>
  <c r="H1173" i="1" s="1"/>
  <c r="I1173" i="1" s="1"/>
  <c r="F1174" i="1"/>
  <c r="G1174" i="1" s="1"/>
  <c r="H1174" i="1" s="1"/>
  <c r="I1174" i="1" s="1"/>
  <c r="F1175" i="1"/>
  <c r="G1175" i="1" s="1"/>
  <c r="H1175" i="1" s="1"/>
  <c r="I1175" i="1" s="1"/>
  <c r="F1176" i="1"/>
  <c r="G1176" i="1" s="1"/>
  <c r="H1176" i="1" s="1"/>
  <c r="I1176" i="1" s="1"/>
  <c r="F1177" i="1"/>
  <c r="G1177" i="1" s="1"/>
  <c r="H1177" i="1" s="1"/>
  <c r="I1177" i="1" s="1"/>
  <c r="F1178" i="1"/>
  <c r="G1178" i="1" s="1"/>
  <c r="H1178" i="1" s="1"/>
  <c r="I1178" i="1" s="1"/>
  <c r="F1179" i="1"/>
  <c r="G1179" i="1" s="1"/>
  <c r="H1179" i="1" s="1"/>
  <c r="I1179" i="1" s="1"/>
  <c r="F1180" i="1"/>
  <c r="G1180" i="1" s="1"/>
  <c r="H1180" i="1" s="1"/>
  <c r="I1180" i="1" s="1"/>
  <c r="F1181" i="1"/>
  <c r="G1181" i="1" s="1"/>
  <c r="H1181" i="1" s="1"/>
  <c r="I1181" i="1" s="1"/>
  <c r="F1182" i="1"/>
  <c r="G1182" i="1" s="1"/>
  <c r="H1182" i="1" s="1"/>
  <c r="I1182" i="1" s="1"/>
  <c r="F1183" i="1"/>
  <c r="G1183" i="1" s="1"/>
  <c r="H1183" i="1" s="1"/>
  <c r="I1183" i="1" s="1"/>
  <c r="F1184" i="1"/>
  <c r="G1184" i="1" s="1"/>
  <c r="H1184" i="1" s="1"/>
  <c r="I1184" i="1" s="1"/>
  <c r="F1185" i="1"/>
  <c r="G1185" i="1" s="1"/>
  <c r="H1185" i="1" s="1"/>
  <c r="I1185" i="1" s="1"/>
  <c r="F1186" i="1"/>
  <c r="G1186" i="1" s="1"/>
  <c r="H1186" i="1" s="1"/>
  <c r="I1186" i="1" s="1"/>
  <c r="F1187" i="1"/>
  <c r="G1187" i="1" s="1"/>
  <c r="H1187" i="1" s="1"/>
  <c r="I1187" i="1" s="1"/>
  <c r="F1188" i="1"/>
  <c r="G1188" i="1" s="1"/>
  <c r="H1188" i="1" s="1"/>
  <c r="I1188" i="1" s="1"/>
  <c r="F1189" i="1"/>
  <c r="G1189" i="1" s="1"/>
  <c r="H1189" i="1" s="1"/>
  <c r="I1189" i="1" s="1"/>
  <c r="F1190" i="1"/>
  <c r="G1190" i="1" s="1"/>
  <c r="H1190" i="1" s="1"/>
  <c r="I1190" i="1" s="1"/>
  <c r="F1191" i="1"/>
  <c r="G1191" i="1" s="1"/>
  <c r="H1191" i="1" s="1"/>
  <c r="I1191" i="1" s="1"/>
  <c r="F1192" i="1"/>
  <c r="G1192" i="1" s="1"/>
  <c r="H1192" i="1" s="1"/>
  <c r="I1192" i="1" s="1"/>
  <c r="F1193" i="1"/>
  <c r="G1193" i="1" s="1"/>
  <c r="H1193" i="1" s="1"/>
  <c r="I1193" i="1" s="1"/>
  <c r="F1194" i="1"/>
  <c r="G1194" i="1" s="1"/>
  <c r="H1194" i="1" s="1"/>
  <c r="I1194" i="1" s="1"/>
  <c r="F1195" i="1"/>
  <c r="G1195" i="1" s="1"/>
  <c r="H1195" i="1" s="1"/>
  <c r="I1195" i="1" s="1"/>
  <c r="F1196" i="1"/>
  <c r="G1196" i="1" s="1"/>
  <c r="H1196" i="1" s="1"/>
  <c r="I1196" i="1" s="1"/>
  <c r="F1197" i="1"/>
  <c r="G1197" i="1" s="1"/>
  <c r="H1197" i="1" s="1"/>
  <c r="I1197" i="1" s="1"/>
  <c r="F1198" i="1"/>
  <c r="G1198" i="1" s="1"/>
  <c r="H1198" i="1" s="1"/>
  <c r="I1198" i="1" s="1"/>
  <c r="F1199" i="1"/>
  <c r="G1199" i="1" s="1"/>
  <c r="H1199" i="1" s="1"/>
  <c r="I1199" i="1" s="1"/>
  <c r="F1200" i="1"/>
  <c r="G1200" i="1" s="1"/>
  <c r="H1200" i="1" s="1"/>
  <c r="I1200" i="1" s="1"/>
  <c r="F1201" i="1"/>
  <c r="G1201" i="1" s="1"/>
  <c r="H1201" i="1" s="1"/>
  <c r="I1201" i="1" s="1"/>
  <c r="F1202" i="1"/>
  <c r="G1202" i="1" s="1"/>
  <c r="H1202" i="1" s="1"/>
  <c r="I1202" i="1" s="1"/>
  <c r="F1203" i="1"/>
  <c r="G1203" i="1" s="1"/>
  <c r="H1203" i="1" s="1"/>
  <c r="I1203" i="1" s="1"/>
  <c r="F1204" i="1"/>
  <c r="G1204" i="1" s="1"/>
  <c r="H1204" i="1" s="1"/>
  <c r="I1204" i="1" s="1"/>
  <c r="F1205" i="1"/>
  <c r="G1205" i="1" s="1"/>
  <c r="H1205" i="1" s="1"/>
  <c r="I1205" i="1" s="1"/>
  <c r="F1206" i="1"/>
  <c r="G1206" i="1" s="1"/>
  <c r="H1206" i="1" s="1"/>
  <c r="I1206" i="1" s="1"/>
  <c r="F1207" i="1"/>
  <c r="G1207" i="1" s="1"/>
  <c r="H1207" i="1" s="1"/>
  <c r="I1207" i="1" s="1"/>
  <c r="F1208" i="1"/>
  <c r="G1208" i="1" s="1"/>
  <c r="H1208" i="1" s="1"/>
  <c r="I1208" i="1" s="1"/>
  <c r="F1209" i="1"/>
  <c r="G1209" i="1" s="1"/>
  <c r="H1209" i="1" s="1"/>
  <c r="I1209" i="1" s="1"/>
  <c r="F1210" i="1"/>
  <c r="G1210" i="1" s="1"/>
  <c r="H1210" i="1" s="1"/>
  <c r="I1210" i="1" s="1"/>
  <c r="F1211" i="1"/>
  <c r="G1211" i="1" s="1"/>
  <c r="H1211" i="1" s="1"/>
  <c r="I1211" i="1" s="1"/>
  <c r="F1212" i="1"/>
  <c r="G1212" i="1" s="1"/>
  <c r="H1212" i="1" s="1"/>
  <c r="I1212" i="1" s="1"/>
  <c r="F1213" i="1"/>
  <c r="G1213" i="1" s="1"/>
  <c r="H1213" i="1" s="1"/>
  <c r="I1213" i="1" s="1"/>
  <c r="F1214" i="1"/>
  <c r="G1214" i="1" s="1"/>
  <c r="H1214" i="1" s="1"/>
  <c r="I1214" i="1" s="1"/>
  <c r="F1215" i="1"/>
  <c r="G1215" i="1" s="1"/>
  <c r="H1215" i="1" s="1"/>
  <c r="I1215" i="1" s="1"/>
  <c r="F1216" i="1"/>
  <c r="G1216" i="1" s="1"/>
  <c r="H1216" i="1" s="1"/>
  <c r="I1216" i="1" s="1"/>
  <c r="F1217" i="1"/>
  <c r="G1217" i="1" s="1"/>
  <c r="H1217" i="1" s="1"/>
  <c r="I1217" i="1" s="1"/>
  <c r="F1218" i="1"/>
  <c r="G1218" i="1" s="1"/>
  <c r="H1218" i="1" s="1"/>
  <c r="I1218" i="1" s="1"/>
  <c r="F1219" i="1"/>
  <c r="G1219" i="1" s="1"/>
  <c r="H1219" i="1" s="1"/>
  <c r="I1219" i="1" s="1"/>
  <c r="F1220" i="1"/>
  <c r="G1220" i="1" s="1"/>
  <c r="H1220" i="1" s="1"/>
  <c r="I1220" i="1" s="1"/>
  <c r="F1221" i="1"/>
  <c r="G1221" i="1" s="1"/>
  <c r="H1221" i="1" s="1"/>
  <c r="I1221" i="1" s="1"/>
  <c r="F1222" i="1"/>
  <c r="G1222" i="1" s="1"/>
  <c r="H1222" i="1" s="1"/>
  <c r="I1222" i="1" s="1"/>
  <c r="F1223" i="1"/>
  <c r="G1223" i="1" s="1"/>
  <c r="H1223" i="1" s="1"/>
  <c r="I1223" i="1" s="1"/>
  <c r="F1224" i="1"/>
  <c r="G1224" i="1" s="1"/>
  <c r="H1224" i="1" s="1"/>
  <c r="I1224" i="1" s="1"/>
  <c r="F1225" i="1"/>
  <c r="G1225" i="1" s="1"/>
  <c r="H1225" i="1" s="1"/>
  <c r="I1225" i="1" s="1"/>
  <c r="F1226" i="1"/>
  <c r="G1226" i="1" s="1"/>
  <c r="H1226" i="1" s="1"/>
  <c r="I1226" i="1" s="1"/>
  <c r="F1227" i="1"/>
  <c r="G1227" i="1" s="1"/>
  <c r="H1227" i="1" s="1"/>
  <c r="I1227" i="1" s="1"/>
  <c r="F1228" i="1"/>
  <c r="G1228" i="1" s="1"/>
  <c r="H1228" i="1" s="1"/>
  <c r="I1228" i="1" s="1"/>
  <c r="F1229" i="1"/>
  <c r="G1229" i="1" s="1"/>
  <c r="H1229" i="1" s="1"/>
  <c r="I1229" i="1" s="1"/>
  <c r="F1230" i="1"/>
  <c r="G1230" i="1" s="1"/>
  <c r="H1230" i="1" s="1"/>
  <c r="I1230" i="1" s="1"/>
  <c r="F1231" i="1"/>
  <c r="G1231" i="1" s="1"/>
  <c r="H1231" i="1" s="1"/>
  <c r="I1231" i="1" s="1"/>
  <c r="F1232" i="1"/>
  <c r="G1232" i="1" s="1"/>
  <c r="H1232" i="1" s="1"/>
  <c r="I1232" i="1" s="1"/>
  <c r="F1233" i="1"/>
  <c r="G1233" i="1" s="1"/>
  <c r="H1233" i="1" s="1"/>
  <c r="I1233" i="1" s="1"/>
  <c r="F1234" i="1"/>
  <c r="G1234" i="1" s="1"/>
  <c r="H1234" i="1" s="1"/>
  <c r="I1234" i="1" s="1"/>
  <c r="F1235" i="1"/>
  <c r="G1235" i="1" s="1"/>
  <c r="H1235" i="1" s="1"/>
  <c r="I1235" i="1" s="1"/>
  <c r="F1236" i="1"/>
  <c r="G1236" i="1" s="1"/>
  <c r="H1236" i="1" s="1"/>
  <c r="I1236" i="1" s="1"/>
  <c r="F1237" i="1"/>
  <c r="G1237" i="1" s="1"/>
  <c r="H1237" i="1" s="1"/>
  <c r="I1237" i="1" s="1"/>
  <c r="F1238" i="1"/>
  <c r="G1238" i="1" s="1"/>
  <c r="H1238" i="1" s="1"/>
  <c r="I1238" i="1" s="1"/>
  <c r="F1239" i="1"/>
  <c r="G1239" i="1" s="1"/>
  <c r="H1239" i="1" s="1"/>
  <c r="I1239" i="1" s="1"/>
  <c r="F1240" i="1"/>
  <c r="G1240" i="1" s="1"/>
  <c r="H1240" i="1" s="1"/>
  <c r="I1240" i="1" s="1"/>
  <c r="F1241" i="1"/>
  <c r="G1241" i="1" s="1"/>
  <c r="H1241" i="1" s="1"/>
  <c r="I1241" i="1" s="1"/>
  <c r="F1242" i="1"/>
  <c r="G1242" i="1" s="1"/>
  <c r="H1242" i="1" s="1"/>
  <c r="I1242" i="1" s="1"/>
  <c r="F1243" i="1"/>
  <c r="G1243" i="1" s="1"/>
  <c r="H1243" i="1" s="1"/>
  <c r="I1243" i="1" s="1"/>
  <c r="F1244" i="1"/>
  <c r="G1244" i="1" s="1"/>
  <c r="H1244" i="1" s="1"/>
  <c r="I1244" i="1" s="1"/>
  <c r="F1245" i="1"/>
  <c r="G1245" i="1" s="1"/>
  <c r="H1245" i="1" s="1"/>
  <c r="I1245" i="1" s="1"/>
  <c r="F1246" i="1"/>
  <c r="G1246" i="1" s="1"/>
  <c r="H1246" i="1" s="1"/>
  <c r="I1246" i="1" s="1"/>
  <c r="F1247" i="1"/>
  <c r="G1247" i="1" s="1"/>
  <c r="H1247" i="1" s="1"/>
  <c r="I1247" i="1" s="1"/>
  <c r="F1248" i="1"/>
  <c r="G1248" i="1" s="1"/>
  <c r="H1248" i="1" s="1"/>
  <c r="I1248" i="1" s="1"/>
  <c r="F1249" i="1"/>
  <c r="G1249" i="1" s="1"/>
  <c r="H1249" i="1" s="1"/>
  <c r="I1249" i="1" s="1"/>
  <c r="F1250" i="1"/>
  <c r="G1250" i="1" s="1"/>
  <c r="H1250" i="1" s="1"/>
  <c r="I1250" i="1" s="1"/>
  <c r="F1251" i="1"/>
  <c r="G1251" i="1" s="1"/>
  <c r="H1251" i="1" s="1"/>
  <c r="I1251" i="1" s="1"/>
  <c r="F1252" i="1"/>
  <c r="G1252" i="1" s="1"/>
  <c r="H1252" i="1" s="1"/>
  <c r="I1252" i="1" s="1"/>
  <c r="F1253" i="1"/>
  <c r="G1253" i="1" s="1"/>
  <c r="H1253" i="1" s="1"/>
  <c r="I1253" i="1" s="1"/>
  <c r="F1254" i="1"/>
  <c r="G1254" i="1" s="1"/>
  <c r="H1254" i="1" s="1"/>
  <c r="I1254" i="1" s="1"/>
  <c r="F1255" i="1"/>
  <c r="G1255" i="1" s="1"/>
  <c r="H1255" i="1" s="1"/>
  <c r="I1255" i="1" s="1"/>
  <c r="F1256" i="1"/>
  <c r="G1256" i="1" s="1"/>
  <c r="H1256" i="1" s="1"/>
  <c r="I1256" i="1" s="1"/>
  <c r="F1257" i="1"/>
  <c r="G1257" i="1" s="1"/>
  <c r="H1257" i="1" s="1"/>
  <c r="I1257" i="1" s="1"/>
  <c r="F1258" i="1"/>
  <c r="G1258" i="1" s="1"/>
  <c r="H1258" i="1" s="1"/>
  <c r="I1258" i="1" s="1"/>
  <c r="F1259" i="1"/>
  <c r="G1259" i="1" s="1"/>
  <c r="H1259" i="1" s="1"/>
  <c r="I1259" i="1" s="1"/>
  <c r="F1260" i="1"/>
  <c r="G1260" i="1" s="1"/>
  <c r="H1260" i="1" s="1"/>
  <c r="I1260" i="1" s="1"/>
  <c r="F1261" i="1"/>
  <c r="G1261" i="1" s="1"/>
  <c r="H1261" i="1" s="1"/>
  <c r="I1261" i="1" s="1"/>
  <c r="F1262" i="1"/>
  <c r="G1262" i="1" s="1"/>
  <c r="H1262" i="1" s="1"/>
  <c r="I1262" i="1" s="1"/>
  <c r="F1263" i="1"/>
  <c r="G1263" i="1" s="1"/>
  <c r="H1263" i="1" s="1"/>
  <c r="I1263" i="1" s="1"/>
  <c r="F1264" i="1"/>
  <c r="G1264" i="1" s="1"/>
  <c r="H1264" i="1" s="1"/>
  <c r="I1264" i="1" s="1"/>
  <c r="F1265" i="1"/>
  <c r="G1265" i="1" s="1"/>
  <c r="H1265" i="1" s="1"/>
  <c r="I1265" i="1" s="1"/>
  <c r="F1266" i="1"/>
  <c r="G1266" i="1" s="1"/>
  <c r="H1266" i="1" s="1"/>
  <c r="I1266" i="1" s="1"/>
  <c r="F1267" i="1"/>
  <c r="G1267" i="1" s="1"/>
  <c r="H1267" i="1" s="1"/>
  <c r="I1267" i="1" s="1"/>
  <c r="F1268" i="1"/>
  <c r="G1268" i="1" s="1"/>
  <c r="H1268" i="1" s="1"/>
  <c r="I1268" i="1" s="1"/>
  <c r="F1269" i="1"/>
  <c r="G1269" i="1" s="1"/>
  <c r="H1269" i="1" s="1"/>
  <c r="I1269" i="1" s="1"/>
  <c r="F1270" i="1"/>
  <c r="G1270" i="1" s="1"/>
  <c r="H1270" i="1" s="1"/>
  <c r="I1270" i="1" s="1"/>
  <c r="F1271" i="1"/>
  <c r="G1271" i="1" s="1"/>
  <c r="H1271" i="1" s="1"/>
  <c r="I1271" i="1" s="1"/>
  <c r="F1272" i="1"/>
  <c r="G1272" i="1" s="1"/>
  <c r="H1272" i="1" s="1"/>
  <c r="I1272" i="1" s="1"/>
  <c r="F1273" i="1"/>
  <c r="G1273" i="1" s="1"/>
  <c r="H1273" i="1" s="1"/>
  <c r="I1273" i="1" s="1"/>
  <c r="F1274" i="1"/>
  <c r="G1274" i="1" s="1"/>
  <c r="H1274" i="1" s="1"/>
  <c r="I1274" i="1" s="1"/>
  <c r="F1275" i="1"/>
  <c r="G1275" i="1" s="1"/>
  <c r="H1275" i="1" s="1"/>
  <c r="I1275" i="1" s="1"/>
  <c r="F1276" i="1"/>
  <c r="G1276" i="1" s="1"/>
  <c r="H1276" i="1" s="1"/>
  <c r="I1276" i="1" s="1"/>
  <c r="F1277" i="1"/>
  <c r="G1277" i="1" s="1"/>
  <c r="H1277" i="1" s="1"/>
  <c r="I1277" i="1" s="1"/>
  <c r="F1278" i="1"/>
  <c r="G1278" i="1" s="1"/>
  <c r="H1278" i="1" s="1"/>
  <c r="I1278" i="1" s="1"/>
  <c r="F1279" i="1"/>
  <c r="G1279" i="1" s="1"/>
  <c r="H1279" i="1" s="1"/>
  <c r="I1279" i="1" s="1"/>
  <c r="F1280" i="1"/>
  <c r="G1280" i="1" s="1"/>
  <c r="H1280" i="1" s="1"/>
  <c r="I1280" i="1" s="1"/>
  <c r="F1281" i="1"/>
  <c r="G1281" i="1" s="1"/>
  <c r="H1281" i="1" s="1"/>
  <c r="I1281" i="1" s="1"/>
  <c r="F1282" i="1"/>
  <c r="G1282" i="1" s="1"/>
  <c r="H1282" i="1" s="1"/>
  <c r="I1282" i="1" s="1"/>
  <c r="F1283" i="1"/>
  <c r="G1283" i="1" s="1"/>
  <c r="H1283" i="1" s="1"/>
  <c r="I1283" i="1" s="1"/>
  <c r="F1284" i="1"/>
  <c r="G1284" i="1" s="1"/>
  <c r="H1284" i="1" s="1"/>
  <c r="I1284" i="1" s="1"/>
  <c r="F1285" i="1"/>
  <c r="G1285" i="1" s="1"/>
  <c r="H1285" i="1" s="1"/>
  <c r="I1285" i="1" s="1"/>
  <c r="F1286" i="1"/>
  <c r="G1286" i="1" s="1"/>
  <c r="H1286" i="1" s="1"/>
  <c r="I1286" i="1" s="1"/>
  <c r="F1287" i="1"/>
  <c r="G1287" i="1" s="1"/>
  <c r="H1287" i="1" s="1"/>
  <c r="I1287" i="1" s="1"/>
  <c r="F1288" i="1"/>
  <c r="G1288" i="1" s="1"/>
  <c r="H1288" i="1" s="1"/>
  <c r="I1288" i="1" s="1"/>
  <c r="F1289" i="1"/>
  <c r="G1289" i="1" s="1"/>
  <c r="H1289" i="1" s="1"/>
  <c r="I1289" i="1" s="1"/>
  <c r="F1290" i="1"/>
  <c r="G1290" i="1" s="1"/>
  <c r="H1290" i="1" s="1"/>
  <c r="I1290" i="1" s="1"/>
  <c r="F1291" i="1"/>
  <c r="G1291" i="1" s="1"/>
  <c r="H1291" i="1" s="1"/>
  <c r="I1291" i="1" s="1"/>
  <c r="F1292" i="1"/>
  <c r="G1292" i="1" s="1"/>
  <c r="H1292" i="1" s="1"/>
  <c r="I1292" i="1" s="1"/>
  <c r="F1293" i="1"/>
  <c r="G1293" i="1" s="1"/>
  <c r="H1293" i="1" s="1"/>
  <c r="I1293" i="1" s="1"/>
  <c r="F1294" i="1"/>
  <c r="G1294" i="1" s="1"/>
  <c r="H1294" i="1" s="1"/>
  <c r="I1294" i="1" s="1"/>
  <c r="F1295" i="1"/>
  <c r="G1295" i="1" s="1"/>
  <c r="H1295" i="1" s="1"/>
  <c r="I1295" i="1" s="1"/>
  <c r="F1296" i="1"/>
  <c r="G1296" i="1" s="1"/>
  <c r="H1296" i="1" s="1"/>
  <c r="I1296" i="1" s="1"/>
  <c r="F1297" i="1"/>
  <c r="G1297" i="1" s="1"/>
  <c r="H1297" i="1" s="1"/>
  <c r="I1297" i="1" s="1"/>
  <c r="F1298" i="1"/>
  <c r="G1298" i="1" s="1"/>
  <c r="H1298" i="1" s="1"/>
  <c r="I1298" i="1" s="1"/>
  <c r="F1299" i="1"/>
  <c r="G1299" i="1" s="1"/>
  <c r="H1299" i="1" s="1"/>
  <c r="I1299" i="1" s="1"/>
  <c r="F1300" i="1"/>
  <c r="G1300" i="1" s="1"/>
  <c r="H1300" i="1" s="1"/>
  <c r="I1300" i="1" s="1"/>
  <c r="F1301" i="1"/>
  <c r="G1301" i="1" s="1"/>
  <c r="H1301" i="1" s="1"/>
  <c r="I1301" i="1" s="1"/>
  <c r="F1302" i="1"/>
  <c r="G1302" i="1" s="1"/>
  <c r="H1302" i="1" s="1"/>
  <c r="I1302" i="1" s="1"/>
  <c r="F1303" i="1"/>
  <c r="G1303" i="1" s="1"/>
  <c r="H1303" i="1" s="1"/>
  <c r="I1303" i="1" s="1"/>
  <c r="F1304" i="1"/>
  <c r="G1304" i="1" s="1"/>
  <c r="H1304" i="1" s="1"/>
  <c r="I1304" i="1" s="1"/>
  <c r="F1305" i="1"/>
  <c r="G1305" i="1" s="1"/>
  <c r="H1305" i="1" s="1"/>
  <c r="I1305" i="1" s="1"/>
  <c r="F1306" i="1"/>
  <c r="G1306" i="1" s="1"/>
  <c r="H1306" i="1" s="1"/>
  <c r="I1306" i="1" s="1"/>
  <c r="F1307" i="1"/>
  <c r="G1307" i="1" s="1"/>
  <c r="H1307" i="1" s="1"/>
  <c r="I1307" i="1" s="1"/>
  <c r="F1308" i="1"/>
  <c r="G1308" i="1" s="1"/>
  <c r="H1308" i="1" s="1"/>
  <c r="I1308" i="1" s="1"/>
  <c r="F1309" i="1"/>
  <c r="G1309" i="1" s="1"/>
  <c r="H1309" i="1" s="1"/>
  <c r="I1309" i="1" s="1"/>
  <c r="F1310" i="1"/>
  <c r="G1310" i="1" s="1"/>
  <c r="H1310" i="1" s="1"/>
  <c r="I1310" i="1" s="1"/>
  <c r="F1311" i="1"/>
  <c r="G1311" i="1" s="1"/>
  <c r="H1311" i="1" s="1"/>
  <c r="I1311" i="1" s="1"/>
  <c r="F1312" i="1"/>
  <c r="G1312" i="1" s="1"/>
  <c r="H1312" i="1" s="1"/>
  <c r="I1312" i="1" s="1"/>
  <c r="F1313" i="1"/>
  <c r="G1313" i="1" s="1"/>
  <c r="H1313" i="1" s="1"/>
  <c r="I1313" i="1" s="1"/>
  <c r="F1314" i="1"/>
  <c r="G1314" i="1" s="1"/>
  <c r="H1314" i="1" s="1"/>
  <c r="I1314" i="1" s="1"/>
  <c r="F1315" i="1"/>
  <c r="G1315" i="1" s="1"/>
  <c r="H1315" i="1" s="1"/>
  <c r="I1315" i="1" s="1"/>
  <c r="F1316" i="1"/>
  <c r="G1316" i="1" s="1"/>
  <c r="H1316" i="1" s="1"/>
  <c r="I1316" i="1" s="1"/>
  <c r="F1317" i="1"/>
  <c r="G1317" i="1" s="1"/>
  <c r="H1317" i="1" s="1"/>
  <c r="I1317" i="1" s="1"/>
  <c r="F1318" i="1"/>
  <c r="G1318" i="1" s="1"/>
  <c r="H1318" i="1" s="1"/>
  <c r="I1318" i="1" s="1"/>
  <c r="F1319" i="1"/>
  <c r="G1319" i="1" s="1"/>
  <c r="H1319" i="1" s="1"/>
  <c r="I1319" i="1" s="1"/>
  <c r="F1320" i="1"/>
  <c r="G1320" i="1" s="1"/>
  <c r="H1320" i="1" s="1"/>
  <c r="I1320" i="1" s="1"/>
  <c r="F1321" i="1"/>
  <c r="G1321" i="1" s="1"/>
  <c r="H1321" i="1" s="1"/>
  <c r="I1321" i="1" s="1"/>
  <c r="F1322" i="1"/>
  <c r="G1322" i="1" s="1"/>
  <c r="H1322" i="1" s="1"/>
  <c r="I1322" i="1" s="1"/>
  <c r="F1323" i="1"/>
  <c r="G1323" i="1" s="1"/>
  <c r="H1323" i="1" s="1"/>
  <c r="I1323" i="1" s="1"/>
  <c r="F1324" i="1"/>
  <c r="G1324" i="1" s="1"/>
  <c r="H1324" i="1" s="1"/>
  <c r="I1324" i="1" s="1"/>
  <c r="F1325" i="1"/>
  <c r="G1325" i="1" s="1"/>
  <c r="H1325" i="1" s="1"/>
  <c r="I1325" i="1" s="1"/>
  <c r="F1326" i="1"/>
  <c r="G1326" i="1" s="1"/>
  <c r="H1326" i="1" s="1"/>
  <c r="I1326" i="1" s="1"/>
  <c r="F1327" i="1"/>
  <c r="G1327" i="1" s="1"/>
  <c r="H1327" i="1" s="1"/>
  <c r="I1327" i="1" s="1"/>
  <c r="F1328" i="1"/>
  <c r="G1328" i="1" s="1"/>
  <c r="H1328" i="1" s="1"/>
  <c r="I1328" i="1" s="1"/>
  <c r="F1329" i="1"/>
  <c r="G1329" i="1" s="1"/>
  <c r="H1329" i="1" s="1"/>
  <c r="I1329" i="1" s="1"/>
  <c r="F1330" i="1"/>
  <c r="G1330" i="1" s="1"/>
  <c r="H1330" i="1" s="1"/>
  <c r="I1330" i="1" s="1"/>
  <c r="F1331" i="1"/>
  <c r="G1331" i="1" s="1"/>
  <c r="H1331" i="1" s="1"/>
  <c r="I1331" i="1" s="1"/>
  <c r="F1332" i="1"/>
  <c r="G1332" i="1" s="1"/>
  <c r="H1332" i="1" s="1"/>
  <c r="I1332" i="1" s="1"/>
  <c r="F1333" i="1"/>
  <c r="G1333" i="1" s="1"/>
  <c r="H1333" i="1" s="1"/>
  <c r="I1333" i="1" s="1"/>
  <c r="F1334" i="1"/>
  <c r="G1334" i="1" s="1"/>
  <c r="H1334" i="1" s="1"/>
  <c r="I1334" i="1" s="1"/>
  <c r="F1335" i="1"/>
  <c r="G1335" i="1" s="1"/>
  <c r="H1335" i="1" s="1"/>
  <c r="I1335" i="1" s="1"/>
  <c r="F1336" i="1"/>
  <c r="G1336" i="1" s="1"/>
  <c r="H1336" i="1" s="1"/>
  <c r="I1336" i="1" s="1"/>
  <c r="F1337" i="1"/>
  <c r="G1337" i="1" s="1"/>
  <c r="H1337" i="1" s="1"/>
  <c r="I1337" i="1" s="1"/>
  <c r="F1338" i="1"/>
  <c r="G1338" i="1" s="1"/>
  <c r="H1338" i="1" s="1"/>
  <c r="I1338" i="1" s="1"/>
  <c r="F1339" i="1"/>
  <c r="G1339" i="1" s="1"/>
  <c r="H1339" i="1" s="1"/>
  <c r="I1339" i="1" s="1"/>
  <c r="F1340" i="1"/>
  <c r="G1340" i="1" s="1"/>
  <c r="H1340" i="1" s="1"/>
  <c r="I1340" i="1" s="1"/>
  <c r="F1341" i="1"/>
  <c r="G1341" i="1" s="1"/>
  <c r="H1341" i="1" s="1"/>
  <c r="I1341" i="1" s="1"/>
  <c r="F1342" i="1"/>
  <c r="G1342" i="1" s="1"/>
  <c r="H1342" i="1" s="1"/>
  <c r="I1342" i="1" s="1"/>
  <c r="F1343" i="1"/>
  <c r="G1343" i="1" s="1"/>
  <c r="H1343" i="1" s="1"/>
  <c r="I1343" i="1" s="1"/>
  <c r="F1344" i="1"/>
  <c r="G1344" i="1" s="1"/>
  <c r="H1344" i="1" s="1"/>
  <c r="I1344" i="1" s="1"/>
  <c r="F1345" i="1"/>
  <c r="G1345" i="1" s="1"/>
  <c r="H1345" i="1" s="1"/>
  <c r="I1345" i="1" s="1"/>
  <c r="F1346" i="1"/>
  <c r="G1346" i="1" s="1"/>
  <c r="H1346" i="1" s="1"/>
  <c r="I1346" i="1" s="1"/>
  <c r="F1347" i="1"/>
  <c r="G1347" i="1" s="1"/>
  <c r="H1347" i="1" s="1"/>
  <c r="I1347" i="1" s="1"/>
  <c r="F1348" i="1"/>
  <c r="G1348" i="1" s="1"/>
  <c r="H1348" i="1" s="1"/>
  <c r="I1348" i="1" s="1"/>
  <c r="F1349" i="1"/>
  <c r="G1349" i="1" s="1"/>
  <c r="H1349" i="1" s="1"/>
  <c r="I1349" i="1" s="1"/>
  <c r="F1350" i="1"/>
  <c r="G1350" i="1" s="1"/>
  <c r="H1350" i="1" s="1"/>
  <c r="I1350" i="1" s="1"/>
  <c r="F1351" i="1"/>
  <c r="G1351" i="1" s="1"/>
  <c r="H1351" i="1" s="1"/>
  <c r="I1351" i="1" s="1"/>
  <c r="F1352" i="1"/>
  <c r="G1352" i="1" s="1"/>
  <c r="H1352" i="1" s="1"/>
  <c r="I1352" i="1" s="1"/>
  <c r="F1353" i="1"/>
  <c r="G1353" i="1" s="1"/>
  <c r="H1353" i="1" s="1"/>
  <c r="I1353" i="1" s="1"/>
  <c r="F1354" i="1"/>
  <c r="G1354" i="1" s="1"/>
  <c r="H1354" i="1" s="1"/>
  <c r="I1354" i="1" s="1"/>
  <c r="F1355" i="1"/>
  <c r="G1355" i="1" s="1"/>
  <c r="H1355" i="1" s="1"/>
  <c r="I1355" i="1" s="1"/>
  <c r="F1356" i="1"/>
  <c r="G1356" i="1" s="1"/>
  <c r="H1356" i="1" s="1"/>
  <c r="I1356" i="1" s="1"/>
  <c r="F1357" i="1"/>
  <c r="G1357" i="1" s="1"/>
  <c r="H1357" i="1" s="1"/>
  <c r="I1357" i="1" s="1"/>
  <c r="F1358" i="1"/>
  <c r="G1358" i="1" s="1"/>
  <c r="H1358" i="1" s="1"/>
  <c r="I1358" i="1" s="1"/>
  <c r="F1359" i="1"/>
  <c r="G1359" i="1" s="1"/>
  <c r="H1359" i="1" s="1"/>
  <c r="I1359" i="1" s="1"/>
  <c r="F1360" i="1"/>
  <c r="G1360" i="1" s="1"/>
  <c r="H1360" i="1" s="1"/>
  <c r="I1360" i="1" s="1"/>
  <c r="F1361" i="1"/>
  <c r="G1361" i="1" s="1"/>
  <c r="H1361" i="1" s="1"/>
  <c r="I1361" i="1" s="1"/>
  <c r="F1362" i="1"/>
  <c r="G1362" i="1" s="1"/>
  <c r="H1362" i="1" s="1"/>
  <c r="I1362" i="1" s="1"/>
  <c r="F1363" i="1"/>
  <c r="G1363" i="1" s="1"/>
  <c r="H1363" i="1" s="1"/>
  <c r="I1363" i="1" s="1"/>
  <c r="F1364" i="1"/>
  <c r="G1364" i="1" s="1"/>
  <c r="H1364" i="1" s="1"/>
  <c r="I1364" i="1" s="1"/>
  <c r="F1365" i="1"/>
  <c r="G1365" i="1" s="1"/>
  <c r="H1365" i="1" s="1"/>
  <c r="I1365" i="1" s="1"/>
  <c r="F1366" i="1"/>
  <c r="G1366" i="1" s="1"/>
  <c r="H1366" i="1" s="1"/>
  <c r="I1366" i="1" s="1"/>
  <c r="F1367" i="1"/>
  <c r="G1367" i="1" s="1"/>
  <c r="H1367" i="1" s="1"/>
  <c r="I1367" i="1" s="1"/>
  <c r="F1368" i="1"/>
  <c r="G1368" i="1" s="1"/>
  <c r="H1368" i="1" s="1"/>
  <c r="I1368" i="1" s="1"/>
  <c r="F1369" i="1"/>
  <c r="G1369" i="1" s="1"/>
  <c r="H1369" i="1" s="1"/>
  <c r="I1369" i="1" s="1"/>
  <c r="F1370" i="1"/>
  <c r="G1370" i="1" s="1"/>
  <c r="H1370" i="1" s="1"/>
  <c r="I1370" i="1" s="1"/>
  <c r="F1371" i="1"/>
  <c r="G1371" i="1" s="1"/>
  <c r="H1371" i="1" s="1"/>
  <c r="I1371" i="1" s="1"/>
  <c r="F1372" i="1"/>
  <c r="G1372" i="1" s="1"/>
  <c r="H1372" i="1" s="1"/>
  <c r="I1372" i="1" s="1"/>
  <c r="F1373" i="1"/>
  <c r="G1373" i="1" s="1"/>
  <c r="H1373" i="1" s="1"/>
  <c r="I1373" i="1" s="1"/>
  <c r="F1374" i="1"/>
  <c r="G1374" i="1" s="1"/>
  <c r="H1374" i="1" s="1"/>
  <c r="I1374" i="1" s="1"/>
  <c r="F1375" i="1"/>
  <c r="G1375" i="1" s="1"/>
  <c r="H1375" i="1" s="1"/>
  <c r="I1375" i="1" s="1"/>
  <c r="F1376" i="1"/>
  <c r="G1376" i="1" s="1"/>
  <c r="H1376" i="1" s="1"/>
  <c r="I1376" i="1" s="1"/>
  <c r="F1377" i="1"/>
  <c r="G1377" i="1" s="1"/>
  <c r="H1377" i="1" s="1"/>
  <c r="I1377" i="1" s="1"/>
  <c r="F1378" i="1"/>
  <c r="G1378" i="1" s="1"/>
  <c r="H1378" i="1" s="1"/>
  <c r="I1378" i="1" s="1"/>
  <c r="F1379" i="1"/>
  <c r="G1379" i="1" s="1"/>
  <c r="H1379" i="1" s="1"/>
  <c r="I1379" i="1" s="1"/>
  <c r="F1380" i="1"/>
  <c r="G1380" i="1" s="1"/>
  <c r="H1380" i="1" s="1"/>
  <c r="I1380" i="1" s="1"/>
  <c r="F1381" i="1"/>
  <c r="G1381" i="1" s="1"/>
  <c r="H1381" i="1" s="1"/>
  <c r="I1381" i="1" s="1"/>
  <c r="F1382" i="1"/>
  <c r="G1382" i="1" s="1"/>
  <c r="H1382" i="1" s="1"/>
  <c r="I1382" i="1" s="1"/>
  <c r="F1383" i="1"/>
  <c r="G1383" i="1" s="1"/>
  <c r="H1383" i="1" s="1"/>
  <c r="I1383" i="1" s="1"/>
  <c r="F1384" i="1"/>
  <c r="G1384" i="1" s="1"/>
  <c r="H1384" i="1" s="1"/>
  <c r="I1384" i="1" s="1"/>
  <c r="F1385" i="1"/>
  <c r="G1385" i="1" s="1"/>
  <c r="H1385" i="1" s="1"/>
  <c r="I1385" i="1" s="1"/>
  <c r="F1386" i="1"/>
  <c r="G1386" i="1" s="1"/>
  <c r="H1386" i="1" s="1"/>
  <c r="I1386" i="1" s="1"/>
  <c r="F1388" i="1"/>
  <c r="G1388" i="1" s="1"/>
  <c r="H1388" i="1" s="1"/>
  <c r="I1388" i="1" s="1"/>
  <c r="F1389" i="1"/>
  <c r="G1389" i="1" s="1"/>
  <c r="H1389" i="1" s="1"/>
  <c r="I1389" i="1" s="1"/>
  <c r="F3" i="1"/>
  <c r="G3" i="1" s="1"/>
  <c r="H3" i="1" s="1"/>
  <c r="I3" i="1" s="1"/>
  <c r="J3" i="1" s="1"/>
  <c r="W42" i="1"/>
  <c r="V42" i="1" s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1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3" i="1"/>
  <c r="V13" i="1"/>
  <c r="V12" i="1" s="1"/>
  <c r="W1426" i="1"/>
  <c r="W1424" i="1"/>
  <c r="V1418" i="1"/>
  <c r="V1398" i="1"/>
  <c r="V1397" i="1" s="1"/>
  <c r="W40" i="1"/>
  <c r="F2791" i="1"/>
  <c r="G2791" i="1" s="1"/>
  <c r="H2791" i="1" s="1"/>
  <c r="I2791" i="1" s="1"/>
  <c r="F2792" i="1"/>
  <c r="G2792" i="1" s="1"/>
  <c r="H2792" i="1" s="1"/>
  <c r="I2792" i="1" s="1"/>
  <c r="F2793" i="1"/>
  <c r="G2793" i="1" s="1"/>
  <c r="H2793" i="1" s="1"/>
  <c r="I2793" i="1" s="1"/>
  <c r="F2794" i="1"/>
  <c r="G2794" i="1" s="1"/>
  <c r="H2794" i="1" s="1"/>
  <c r="I2794" i="1" s="1"/>
  <c r="F2795" i="1"/>
  <c r="G2795" i="1" s="1"/>
  <c r="H2795" i="1" s="1"/>
  <c r="I2795" i="1" s="1"/>
  <c r="F2796" i="1"/>
  <c r="G2796" i="1" s="1"/>
  <c r="H2796" i="1" s="1"/>
  <c r="I2796" i="1" s="1"/>
  <c r="F2797" i="1"/>
  <c r="G2797" i="1" s="1"/>
  <c r="H2797" i="1" s="1"/>
  <c r="I2797" i="1" s="1"/>
  <c r="F2798" i="1"/>
  <c r="G2798" i="1" s="1"/>
  <c r="H2798" i="1" s="1"/>
  <c r="I2798" i="1" s="1"/>
  <c r="F2799" i="1"/>
  <c r="G2799" i="1" s="1"/>
  <c r="H2799" i="1" s="1"/>
  <c r="I2799" i="1" s="1"/>
  <c r="F2800" i="1"/>
  <c r="G2800" i="1" s="1"/>
  <c r="H2800" i="1" s="1"/>
  <c r="I2800" i="1" s="1"/>
  <c r="F2801" i="1"/>
  <c r="G2801" i="1" s="1"/>
  <c r="H2801" i="1" s="1"/>
  <c r="I2801" i="1" s="1"/>
  <c r="F2802" i="1"/>
  <c r="G2802" i="1" s="1"/>
  <c r="H2802" i="1" s="1"/>
  <c r="I2802" i="1" s="1"/>
  <c r="F2803" i="1"/>
  <c r="G2803" i="1" s="1"/>
  <c r="H2803" i="1" s="1"/>
  <c r="I2803" i="1" s="1"/>
  <c r="F2804" i="1"/>
  <c r="G2804" i="1" s="1"/>
  <c r="H2804" i="1" s="1"/>
  <c r="I2804" i="1" s="1"/>
  <c r="F2805" i="1"/>
  <c r="G2805" i="1" s="1"/>
  <c r="H2805" i="1" s="1"/>
  <c r="I2805" i="1" s="1"/>
  <c r="F2806" i="1"/>
  <c r="G2806" i="1" s="1"/>
  <c r="H2806" i="1" s="1"/>
  <c r="I2806" i="1" s="1"/>
  <c r="F2807" i="1"/>
  <c r="G2807" i="1" s="1"/>
  <c r="H2807" i="1" s="1"/>
  <c r="I2807" i="1" s="1"/>
  <c r="F2808" i="1"/>
  <c r="G2808" i="1" s="1"/>
  <c r="H2808" i="1" s="1"/>
  <c r="I2808" i="1" s="1"/>
  <c r="F2809" i="1"/>
  <c r="G2809" i="1" s="1"/>
  <c r="H2809" i="1" s="1"/>
  <c r="I2809" i="1" s="1"/>
  <c r="F2810" i="1"/>
  <c r="G2810" i="1" s="1"/>
  <c r="H2810" i="1" s="1"/>
  <c r="I2810" i="1" s="1"/>
  <c r="F2811" i="1"/>
  <c r="G2811" i="1" s="1"/>
  <c r="H2811" i="1" s="1"/>
  <c r="I2811" i="1" s="1"/>
  <c r="F2812" i="1"/>
  <c r="G2812" i="1" s="1"/>
  <c r="H2812" i="1" s="1"/>
  <c r="I2812" i="1" s="1"/>
  <c r="F2813" i="1"/>
  <c r="G2813" i="1" s="1"/>
  <c r="H2813" i="1" s="1"/>
  <c r="I2813" i="1" s="1"/>
  <c r="F2814" i="1"/>
  <c r="G2814" i="1" s="1"/>
  <c r="H2814" i="1" s="1"/>
  <c r="I2814" i="1" s="1"/>
  <c r="F2815" i="1"/>
  <c r="G2815" i="1" s="1"/>
  <c r="H2815" i="1" s="1"/>
  <c r="I2815" i="1" s="1"/>
  <c r="F2816" i="1"/>
  <c r="G2816" i="1" s="1"/>
  <c r="H2816" i="1" s="1"/>
  <c r="I2816" i="1" s="1"/>
  <c r="F2817" i="1"/>
  <c r="G2817" i="1" s="1"/>
  <c r="H2817" i="1" s="1"/>
  <c r="I2817" i="1" s="1"/>
  <c r="F2818" i="1"/>
  <c r="G2818" i="1" s="1"/>
  <c r="H2818" i="1" s="1"/>
  <c r="I2818" i="1" s="1"/>
  <c r="F2819" i="1"/>
  <c r="G2819" i="1" s="1"/>
  <c r="H2819" i="1" s="1"/>
  <c r="I2819" i="1" s="1"/>
  <c r="F2820" i="1"/>
  <c r="G2820" i="1" s="1"/>
  <c r="H2820" i="1" s="1"/>
  <c r="I2820" i="1" s="1"/>
  <c r="F2821" i="1"/>
  <c r="G2821" i="1" s="1"/>
  <c r="H2821" i="1" s="1"/>
  <c r="I2821" i="1" s="1"/>
  <c r="F2822" i="1"/>
  <c r="G2822" i="1" s="1"/>
  <c r="H2822" i="1" s="1"/>
  <c r="I2822" i="1" s="1"/>
  <c r="F2823" i="1"/>
  <c r="G2823" i="1" s="1"/>
  <c r="H2823" i="1" s="1"/>
  <c r="I2823" i="1" s="1"/>
  <c r="F2824" i="1"/>
  <c r="G2824" i="1" s="1"/>
  <c r="H2824" i="1" s="1"/>
  <c r="I2824" i="1" s="1"/>
  <c r="F2825" i="1"/>
  <c r="G2825" i="1" s="1"/>
  <c r="H2825" i="1" s="1"/>
  <c r="I2825" i="1" s="1"/>
  <c r="F2826" i="1"/>
  <c r="G2826" i="1" s="1"/>
  <c r="H2826" i="1" s="1"/>
  <c r="I2826" i="1" s="1"/>
  <c r="F2827" i="1"/>
  <c r="G2827" i="1" s="1"/>
  <c r="H2827" i="1" s="1"/>
  <c r="I2827" i="1" s="1"/>
  <c r="F2828" i="1"/>
  <c r="G2828" i="1" s="1"/>
  <c r="H2828" i="1" s="1"/>
  <c r="I2828" i="1" s="1"/>
  <c r="F2829" i="1"/>
  <c r="G2829" i="1" s="1"/>
  <c r="H2829" i="1" s="1"/>
  <c r="I2829" i="1" s="1"/>
  <c r="F2830" i="1"/>
  <c r="G2830" i="1" s="1"/>
  <c r="H2830" i="1" s="1"/>
  <c r="I2830" i="1" s="1"/>
  <c r="F2831" i="1"/>
  <c r="G2831" i="1" s="1"/>
  <c r="H2831" i="1" s="1"/>
  <c r="I2831" i="1" s="1"/>
  <c r="F2832" i="1"/>
  <c r="G2832" i="1" s="1"/>
  <c r="H2832" i="1" s="1"/>
  <c r="I2832" i="1" s="1"/>
  <c r="F2833" i="1"/>
  <c r="G2833" i="1" s="1"/>
  <c r="H2833" i="1" s="1"/>
  <c r="I2833" i="1" s="1"/>
  <c r="F2834" i="1"/>
  <c r="G2834" i="1" s="1"/>
  <c r="H2834" i="1" s="1"/>
  <c r="I2834" i="1" s="1"/>
  <c r="F2835" i="1"/>
  <c r="G2835" i="1" s="1"/>
  <c r="H2835" i="1" s="1"/>
  <c r="I2835" i="1" s="1"/>
  <c r="F2836" i="1"/>
  <c r="G2836" i="1" s="1"/>
  <c r="H2836" i="1" s="1"/>
  <c r="I2836" i="1" s="1"/>
  <c r="F2837" i="1"/>
  <c r="G2837" i="1" s="1"/>
  <c r="H2837" i="1" s="1"/>
  <c r="I2837" i="1" s="1"/>
  <c r="F2838" i="1"/>
  <c r="G2838" i="1" s="1"/>
  <c r="H2838" i="1" s="1"/>
  <c r="I2838" i="1" s="1"/>
  <c r="F2839" i="1"/>
  <c r="G2839" i="1" s="1"/>
  <c r="H2839" i="1" s="1"/>
  <c r="I2839" i="1" s="1"/>
  <c r="F2840" i="1"/>
  <c r="G2840" i="1" s="1"/>
  <c r="H2840" i="1" s="1"/>
  <c r="I2840" i="1" s="1"/>
  <c r="F2841" i="1"/>
  <c r="G2841" i="1" s="1"/>
  <c r="H2841" i="1" s="1"/>
  <c r="I2841" i="1" s="1"/>
  <c r="F2842" i="1"/>
  <c r="G2842" i="1" s="1"/>
  <c r="H2842" i="1" s="1"/>
  <c r="I2842" i="1" s="1"/>
  <c r="F2843" i="1"/>
  <c r="G2843" i="1" s="1"/>
  <c r="H2843" i="1" s="1"/>
  <c r="I2843" i="1" s="1"/>
  <c r="F2844" i="1"/>
  <c r="G2844" i="1" s="1"/>
  <c r="H2844" i="1" s="1"/>
  <c r="I2844" i="1" s="1"/>
  <c r="F2845" i="1"/>
  <c r="G2845" i="1" s="1"/>
  <c r="H2845" i="1" s="1"/>
  <c r="I2845" i="1" s="1"/>
  <c r="F2846" i="1"/>
  <c r="G2846" i="1" s="1"/>
  <c r="H2846" i="1" s="1"/>
  <c r="I2846" i="1" s="1"/>
  <c r="F2847" i="1"/>
  <c r="G2847" i="1" s="1"/>
  <c r="H2847" i="1" s="1"/>
  <c r="I2847" i="1" s="1"/>
  <c r="F2848" i="1"/>
  <c r="G2848" i="1" s="1"/>
  <c r="H2848" i="1" s="1"/>
  <c r="I2848" i="1" s="1"/>
  <c r="F2849" i="1"/>
  <c r="G2849" i="1" s="1"/>
  <c r="H2849" i="1" s="1"/>
  <c r="I2849" i="1" s="1"/>
  <c r="F2850" i="1"/>
  <c r="G2850" i="1" s="1"/>
  <c r="H2850" i="1" s="1"/>
  <c r="I2850" i="1" s="1"/>
  <c r="F2851" i="1"/>
  <c r="G2851" i="1" s="1"/>
  <c r="H2851" i="1" s="1"/>
  <c r="I2851" i="1" s="1"/>
  <c r="F2852" i="1"/>
  <c r="G2852" i="1" s="1"/>
  <c r="H2852" i="1" s="1"/>
  <c r="I2852" i="1" s="1"/>
  <c r="F2853" i="1"/>
  <c r="G2853" i="1" s="1"/>
  <c r="H2853" i="1" s="1"/>
  <c r="I2853" i="1" s="1"/>
  <c r="F2854" i="1"/>
  <c r="G2854" i="1" s="1"/>
  <c r="H2854" i="1" s="1"/>
  <c r="I2854" i="1" s="1"/>
  <c r="F2855" i="1"/>
  <c r="G2855" i="1" s="1"/>
  <c r="H2855" i="1" s="1"/>
  <c r="I2855" i="1" s="1"/>
  <c r="F2856" i="1"/>
  <c r="G2856" i="1" s="1"/>
  <c r="H2856" i="1" s="1"/>
  <c r="I2856" i="1" s="1"/>
  <c r="F2857" i="1"/>
  <c r="G2857" i="1" s="1"/>
  <c r="H2857" i="1" s="1"/>
  <c r="I2857" i="1" s="1"/>
  <c r="F2858" i="1"/>
  <c r="G2858" i="1" s="1"/>
  <c r="H2858" i="1" s="1"/>
  <c r="I2858" i="1" s="1"/>
  <c r="F2859" i="1"/>
  <c r="G2859" i="1" s="1"/>
  <c r="H2859" i="1" s="1"/>
  <c r="I2859" i="1" s="1"/>
  <c r="F2860" i="1"/>
  <c r="G2860" i="1" s="1"/>
  <c r="H2860" i="1" s="1"/>
  <c r="I2860" i="1" s="1"/>
  <c r="F2861" i="1"/>
  <c r="G2861" i="1" s="1"/>
  <c r="H2861" i="1" s="1"/>
  <c r="I2861" i="1" s="1"/>
  <c r="F2862" i="1"/>
  <c r="G2862" i="1" s="1"/>
  <c r="H2862" i="1" s="1"/>
  <c r="I2862" i="1" s="1"/>
  <c r="F2863" i="1"/>
  <c r="G2863" i="1" s="1"/>
  <c r="H2863" i="1" s="1"/>
  <c r="I2863" i="1" s="1"/>
  <c r="F2864" i="1"/>
  <c r="G2864" i="1" s="1"/>
  <c r="H2864" i="1" s="1"/>
  <c r="I2864" i="1" s="1"/>
  <c r="F2865" i="1"/>
  <c r="G2865" i="1" s="1"/>
  <c r="H2865" i="1" s="1"/>
  <c r="I2865" i="1" s="1"/>
  <c r="F2866" i="1"/>
  <c r="G2866" i="1" s="1"/>
  <c r="H2866" i="1" s="1"/>
  <c r="I2866" i="1" s="1"/>
  <c r="F2867" i="1"/>
  <c r="G2867" i="1" s="1"/>
  <c r="H2867" i="1" s="1"/>
  <c r="I2867" i="1" s="1"/>
  <c r="F2868" i="1"/>
  <c r="G2868" i="1" s="1"/>
  <c r="H2868" i="1" s="1"/>
  <c r="I2868" i="1" s="1"/>
  <c r="F2869" i="1"/>
  <c r="G2869" i="1" s="1"/>
  <c r="H2869" i="1" s="1"/>
  <c r="I2869" i="1" s="1"/>
  <c r="F2870" i="1"/>
  <c r="G2870" i="1" s="1"/>
  <c r="H2870" i="1" s="1"/>
  <c r="I2870" i="1" s="1"/>
  <c r="F2871" i="1"/>
  <c r="G2871" i="1" s="1"/>
  <c r="H2871" i="1" s="1"/>
  <c r="I2871" i="1" s="1"/>
  <c r="F2872" i="1"/>
  <c r="G2872" i="1" s="1"/>
  <c r="H2872" i="1" s="1"/>
  <c r="I2872" i="1" s="1"/>
  <c r="F2873" i="1"/>
  <c r="G2873" i="1" s="1"/>
  <c r="H2873" i="1" s="1"/>
  <c r="I2873" i="1" s="1"/>
  <c r="F2874" i="1"/>
  <c r="G2874" i="1" s="1"/>
  <c r="H2874" i="1" s="1"/>
  <c r="I2874" i="1" s="1"/>
  <c r="F2875" i="1"/>
  <c r="G2875" i="1" s="1"/>
  <c r="H2875" i="1" s="1"/>
  <c r="I2875" i="1" s="1"/>
  <c r="F2876" i="1"/>
  <c r="G2876" i="1" s="1"/>
  <c r="H2876" i="1" s="1"/>
  <c r="I2876" i="1" s="1"/>
  <c r="F2877" i="1"/>
  <c r="G2877" i="1" s="1"/>
  <c r="H2877" i="1" s="1"/>
  <c r="I2877" i="1" s="1"/>
  <c r="F2878" i="1"/>
  <c r="G2878" i="1" s="1"/>
  <c r="H2878" i="1" s="1"/>
  <c r="I2878" i="1" s="1"/>
  <c r="F2879" i="1"/>
  <c r="G2879" i="1" s="1"/>
  <c r="H2879" i="1" s="1"/>
  <c r="I2879" i="1" s="1"/>
  <c r="F2880" i="1"/>
  <c r="G2880" i="1" s="1"/>
  <c r="H2880" i="1" s="1"/>
  <c r="I2880" i="1" s="1"/>
  <c r="F2881" i="1"/>
  <c r="G2881" i="1" s="1"/>
  <c r="H2881" i="1" s="1"/>
  <c r="I2881" i="1" s="1"/>
  <c r="F2882" i="1"/>
  <c r="G2882" i="1" s="1"/>
  <c r="H2882" i="1" s="1"/>
  <c r="I2882" i="1" s="1"/>
  <c r="F2883" i="1"/>
  <c r="G2883" i="1" s="1"/>
  <c r="H2883" i="1" s="1"/>
  <c r="I2883" i="1" s="1"/>
  <c r="F2884" i="1"/>
  <c r="G2884" i="1" s="1"/>
  <c r="H2884" i="1" s="1"/>
  <c r="I2884" i="1" s="1"/>
  <c r="F2885" i="1"/>
  <c r="G2885" i="1" s="1"/>
  <c r="H2885" i="1" s="1"/>
  <c r="I2885" i="1" s="1"/>
  <c r="F2886" i="1"/>
  <c r="G2886" i="1" s="1"/>
  <c r="H2886" i="1" s="1"/>
  <c r="I2886" i="1" s="1"/>
  <c r="F2887" i="1"/>
  <c r="G2887" i="1" s="1"/>
  <c r="H2887" i="1" s="1"/>
  <c r="I2887" i="1" s="1"/>
  <c r="F2888" i="1"/>
  <c r="G2888" i="1" s="1"/>
  <c r="H2888" i="1" s="1"/>
  <c r="I2888" i="1" s="1"/>
  <c r="F2889" i="1"/>
  <c r="G2889" i="1" s="1"/>
  <c r="H2889" i="1" s="1"/>
  <c r="I2889" i="1" s="1"/>
  <c r="F2890" i="1"/>
  <c r="G2890" i="1" s="1"/>
  <c r="H2890" i="1" s="1"/>
  <c r="I2890" i="1" s="1"/>
  <c r="F2891" i="1"/>
  <c r="G2891" i="1" s="1"/>
  <c r="H2891" i="1" s="1"/>
  <c r="I2891" i="1" s="1"/>
  <c r="F2892" i="1"/>
  <c r="G2892" i="1" s="1"/>
  <c r="H2892" i="1" s="1"/>
  <c r="I2892" i="1" s="1"/>
  <c r="F2893" i="1"/>
  <c r="G2893" i="1" s="1"/>
  <c r="H2893" i="1" s="1"/>
  <c r="I2893" i="1" s="1"/>
  <c r="F2894" i="1"/>
  <c r="G2894" i="1" s="1"/>
  <c r="H2894" i="1" s="1"/>
  <c r="I2894" i="1" s="1"/>
  <c r="F2895" i="1"/>
  <c r="G2895" i="1" s="1"/>
  <c r="H2895" i="1" s="1"/>
  <c r="I2895" i="1" s="1"/>
  <c r="F2896" i="1"/>
  <c r="G2896" i="1" s="1"/>
  <c r="H2896" i="1" s="1"/>
  <c r="I2896" i="1" s="1"/>
  <c r="F2897" i="1"/>
  <c r="G2897" i="1" s="1"/>
  <c r="H2897" i="1" s="1"/>
  <c r="I2897" i="1" s="1"/>
  <c r="F2898" i="1"/>
  <c r="G2898" i="1" s="1"/>
  <c r="H2898" i="1" s="1"/>
  <c r="I2898" i="1" s="1"/>
  <c r="F2899" i="1"/>
  <c r="G2899" i="1" s="1"/>
  <c r="H2899" i="1" s="1"/>
  <c r="I2899" i="1" s="1"/>
  <c r="F2900" i="1"/>
  <c r="G2900" i="1" s="1"/>
  <c r="H2900" i="1" s="1"/>
  <c r="I2900" i="1" s="1"/>
  <c r="F2901" i="1"/>
  <c r="G2901" i="1" s="1"/>
  <c r="H2901" i="1" s="1"/>
  <c r="I2901" i="1" s="1"/>
  <c r="F2902" i="1"/>
  <c r="G2902" i="1" s="1"/>
  <c r="H2902" i="1" s="1"/>
  <c r="I2902" i="1" s="1"/>
  <c r="F2903" i="1"/>
  <c r="G2903" i="1" s="1"/>
  <c r="H2903" i="1" s="1"/>
  <c r="I2903" i="1" s="1"/>
  <c r="F2904" i="1"/>
  <c r="G2904" i="1" s="1"/>
  <c r="H2904" i="1" s="1"/>
  <c r="I2904" i="1" s="1"/>
  <c r="F2905" i="1"/>
  <c r="G2905" i="1" s="1"/>
  <c r="H2905" i="1" s="1"/>
  <c r="I2905" i="1" s="1"/>
  <c r="F2906" i="1"/>
  <c r="G2906" i="1" s="1"/>
  <c r="H2906" i="1" s="1"/>
  <c r="I2906" i="1" s="1"/>
  <c r="F2907" i="1"/>
  <c r="G2907" i="1" s="1"/>
  <c r="H2907" i="1" s="1"/>
  <c r="I2907" i="1" s="1"/>
  <c r="F2908" i="1"/>
  <c r="G2908" i="1" s="1"/>
  <c r="H2908" i="1" s="1"/>
  <c r="I2908" i="1" s="1"/>
  <c r="F2909" i="1"/>
  <c r="G2909" i="1" s="1"/>
  <c r="H2909" i="1" s="1"/>
  <c r="I2909" i="1" s="1"/>
  <c r="F2910" i="1"/>
  <c r="G2910" i="1" s="1"/>
  <c r="H2910" i="1" s="1"/>
  <c r="I2910" i="1" s="1"/>
  <c r="F2911" i="1"/>
  <c r="G2911" i="1" s="1"/>
  <c r="H2911" i="1" s="1"/>
  <c r="I2911" i="1" s="1"/>
  <c r="F2912" i="1"/>
  <c r="G2912" i="1" s="1"/>
  <c r="H2912" i="1" s="1"/>
  <c r="I2912" i="1" s="1"/>
  <c r="F2913" i="1"/>
  <c r="G2913" i="1" s="1"/>
  <c r="H2913" i="1" s="1"/>
  <c r="I2913" i="1" s="1"/>
  <c r="F2914" i="1"/>
  <c r="G2914" i="1" s="1"/>
  <c r="H2914" i="1" s="1"/>
  <c r="I2914" i="1" s="1"/>
  <c r="F2915" i="1"/>
  <c r="G2915" i="1" s="1"/>
  <c r="H2915" i="1" s="1"/>
  <c r="I2915" i="1" s="1"/>
  <c r="F2916" i="1"/>
  <c r="G2916" i="1" s="1"/>
  <c r="H2916" i="1" s="1"/>
  <c r="I2916" i="1" s="1"/>
  <c r="F2917" i="1"/>
  <c r="G2917" i="1" s="1"/>
  <c r="H2917" i="1" s="1"/>
  <c r="I2917" i="1" s="1"/>
  <c r="F2918" i="1"/>
  <c r="G2918" i="1" s="1"/>
  <c r="H2918" i="1" s="1"/>
  <c r="I2918" i="1" s="1"/>
  <c r="F2919" i="1"/>
  <c r="G2919" i="1" s="1"/>
  <c r="H2919" i="1" s="1"/>
  <c r="I2919" i="1" s="1"/>
  <c r="F2920" i="1"/>
  <c r="G2920" i="1" s="1"/>
  <c r="H2920" i="1" s="1"/>
  <c r="I2920" i="1" s="1"/>
  <c r="F2921" i="1"/>
  <c r="G2921" i="1" s="1"/>
  <c r="H2921" i="1" s="1"/>
  <c r="I2921" i="1" s="1"/>
  <c r="F2922" i="1"/>
  <c r="G2922" i="1" s="1"/>
  <c r="H2922" i="1" s="1"/>
  <c r="I2922" i="1" s="1"/>
  <c r="F2923" i="1"/>
  <c r="G2923" i="1" s="1"/>
  <c r="H2923" i="1" s="1"/>
  <c r="I2923" i="1" s="1"/>
  <c r="F2924" i="1"/>
  <c r="G2924" i="1" s="1"/>
  <c r="H2924" i="1" s="1"/>
  <c r="I2924" i="1" s="1"/>
  <c r="F2925" i="1"/>
  <c r="G2925" i="1" s="1"/>
  <c r="H2925" i="1" s="1"/>
  <c r="I2925" i="1" s="1"/>
  <c r="F2926" i="1"/>
  <c r="G2926" i="1" s="1"/>
  <c r="H2926" i="1" s="1"/>
  <c r="I2926" i="1" s="1"/>
  <c r="F2927" i="1"/>
  <c r="G2927" i="1" s="1"/>
  <c r="H2927" i="1" s="1"/>
  <c r="I2927" i="1" s="1"/>
  <c r="F2928" i="1"/>
  <c r="G2928" i="1" s="1"/>
  <c r="H2928" i="1" s="1"/>
  <c r="I2928" i="1" s="1"/>
  <c r="F2929" i="1"/>
  <c r="G2929" i="1" s="1"/>
  <c r="H2929" i="1" s="1"/>
  <c r="I2929" i="1" s="1"/>
  <c r="F2930" i="1"/>
  <c r="G2930" i="1" s="1"/>
  <c r="H2930" i="1" s="1"/>
  <c r="I2930" i="1" s="1"/>
  <c r="F2931" i="1"/>
  <c r="G2931" i="1" s="1"/>
  <c r="H2931" i="1" s="1"/>
  <c r="I2931" i="1" s="1"/>
  <c r="F2932" i="1"/>
  <c r="G2932" i="1" s="1"/>
  <c r="H2932" i="1" s="1"/>
  <c r="I2932" i="1" s="1"/>
  <c r="F2933" i="1"/>
  <c r="G2933" i="1" s="1"/>
  <c r="H2933" i="1" s="1"/>
  <c r="I2933" i="1" s="1"/>
  <c r="F2934" i="1"/>
  <c r="G2934" i="1" s="1"/>
  <c r="H2934" i="1" s="1"/>
  <c r="I2934" i="1" s="1"/>
  <c r="F2935" i="1"/>
  <c r="G2935" i="1" s="1"/>
  <c r="H2935" i="1" s="1"/>
  <c r="I2935" i="1" s="1"/>
  <c r="F2936" i="1"/>
  <c r="G2936" i="1" s="1"/>
  <c r="H2936" i="1" s="1"/>
  <c r="I2936" i="1" s="1"/>
  <c r="F2937" i="1"/>
  <c r="G2937" i="1" s="1"/>
  <c r="H2937" i="1" s="1"/>
  <c r="I2937" i="1" s="1"/>
  <c r="F2938" i="1"/>
  <c r="G2938" i="1" s="1"/>
  <c r="H2938" i="1" s="1"/>
  <c r="I2938" i="1" s="1"/>
  <c r="F2939" i="1"/>
  <c r="G2939" i="1" s="1"/>
  <c r="H2939" i="1" s="1"/>
  <c r="I2939" i="1" s="1"/>
  <c r="F2940" i="1"/>
  <c r="G2940" i="1" s="1"/>
  <c r="H2940" i="1" s="1"/>
  <c r="I2940" i="1" s="1"/>
  <c r="F2941" i="1"/>
  <c r="G2941" i="1" s="1"/>
  <c r="H2941" i="1" s="1"/>
  <c r="I2941" i="1" s="1"/>
  <c r="F2942" i="1"/>
  <c r="G2942" i="1" s="1"/>
  <c r="H2942" i="1" s="1"/>
  <c r="I2942" i="1" s="1"/>
  <c r="F2943" i="1"/>
  <c r="G2943" i="1" s="1"/>
  <c r="H2943" i="1" s="1"/>
  <c r="I2943" i="1" s="1"/>
  <c r="F2944" i="1"/>
  <c r="G2944" i="1" s="1"/>
  <c r="H2944" i="1" s="1"/>
  <c r="I2944" i="1" s="1"/>
  <c r="F2945" i="1"/>
  <c r="G2945" i="1" s="1"/>
  <c r="H2945" i="1" s="1"/>
  <c r="I2945" i="1" s="1"/>
  <c r="F2946" i="1"/>
  <c r="G2946" i="1" s="1"/>
  <c r="H2946" i="1" s="1"/>
  <c r="I2946" i="1" s="1"/>
  <c r="F2947" i="1"/>
  <c r="G2947" i="1" s="1"/>
  <c r="H2947" i="1" s="1"/>
  <c r="I2947" i="1" s="1"/>
  <c r="F2948" i="1"/>
  <c r="G2948" i="1" s="1"/>
  <c r="H2948" i="1" s="1"/>
  <c r="I2948" i="1" s="1"/>
  <c r="F2949" i="1"/>
  <c r="G2949" i="1" s="1"/>
  <c r="H2949" i="1" s="1"/>
  <c r="I2949" i="1" s="1"/>
  <c r="F2950" i="1"/>
  <c r="G2950" i="1" s="1"/>
  <c r="H2950" i="1" s="1"/>
  <c r="I2950" i="1" s="1"/>
  <c r="F2951" i="1"/>
  <c r="G2951" i="1" s="1"/>
  <c r="H2951" i="1" s="1"/>
  <c r="I2951" i="1" s="1"/>
  <c r="F2952" i="1"/>
  <c r="G2952" i="1" s="1"/>
  <c r="H2952" i="1" s="1"/>
  <c r="I2952" i="1" s="1"/>
  <c r="F2953" i="1"/>
  <c r="G2953" i="1" s="1"/>
  <c r="H2953" i="1" s="1"/>
  <c r="I2953" i="1" s="1"/>
  <c r="F2954" i="1"/>
  <c r="G2954" i="1" s="1"/>
  <c r="H2954" i="1" s="1"/>
  <c r="I2954" i="1" s="1"/>
  <c r="F2955" i="1"/>
  <c r="G2955" i="1" s="1"/>
  <c r="H2955" i="1" s="1"/>
  <c r="I2955" i="1" s="1"/>
  <c r="F2956" i="1"/>
  <c r="G2956" i="1" s="1"/>
  <c r="H2956" i="1" s="1"/>
  <c r="I2956" i="1" s="1"/>
  <c r="F2957" i="1"/>
  <c r="G2957" i="1" s="1"/>
  <c r="H2957" i="1" s="1"/>
  <c r="I2957" i="1" s="1"/>
  <c r="F2958" i="1"/>
  <c r="G2958" i="1" s="1"/>
  <c r="H2958" i="1" s="1"/>
  <c r="I2958" i="1" s="1"/>
  <c r="F2959" i="1"/>
  <c r="G2959" i="1" s="1"/>
  <c r="H2959" i="1" s="1"/>
  <c r="I2959" i="1" s="1"/>
  <c r="F2960" i="1"/>
  <c r="G2960" i="1" s="1"/>
  <c r="H2960" i="1" s="1"/>
  <c r="I2960" i="1" s="1"/>
  <c r="F2961" i="1"/>
  <c r="G2961" i="1" s="1"/>
  <c r="H2961" i="1" s="1"/>
  <c r="I2961" i="1" s="1"/>
  <c r="F2962" i="1"/>
  <c r="G2962" i="1" s="1"/>
  <c r="H2962" i="1" s="1"/>
  <c r="I2962" i="1" s="1"/>
  <c r="F2963" i="1"/>
  <c r="G2963" i="1" s="1"/>
  <c r="H2963" i="1" s="1"/>
  <c r="I2963" i="1" s="1"/>
  <c r="F2964" i="1"/>
  <c r="G2964" i="1" s="1"/>
  <c r="H2964" i="1" s="1"/>
  <c r="I2964" i="1" s="1"/>
  <c r="F2965" i="1"/>
  <c r="G2965" i="1" s="1"/>
  <c r="H2965" i="1" s="1"/>
  <c r="I2965" i="1" s="1"/>
  <c r="F2966" i="1"/>
  <c r="G2966" i="1" s="1"/>
  <c r="H2966" i="1" s="1"/>
  <c r="I2966" i="1" s="1"/>
  <c r="F2967" i="1"/>
  <c r="G2967" i="1" s="1"/>
  <c r="H2967" i="1" s="1"/>
  <c r="I2967" i="1" s="1"/>
  <c r="F2968" i="1"/>
  <c r="G2968" i="1" s="1"/>
  <c r="H2968" i="1" s="1"/>
  <c r="I2968" i="1" s="1"/>
  <c r="F2969" i="1"/>
  <c r="G2969" i="1" s="1"/>
  <c r="H2969" i="1" s="1"/>
  <c r="I2969" i="1" s="1"/>
  <c r="F2970" i="1"/>
  <c r="G2970" i="1" s="1"/>
  <c r="H2970" i="1" s="1"/>
  <c r="I2970" i="1" s="1"/>
  <c r="F2971" i="1"/>
  <c r="G2971" i="1" s="1"/>
  <c r="H2971" i="1" s="1"/>
  <c r="I2971" i="1" s="1"/>
  <c r="F2972" i="1"/>
  <c r="G2972" i="1" s="1"/>
  <c r="H2972" i="1" s="1"/>
  <c r="I2972" i="1" s="1"/>
  <c r="F2973" i="1"/>
  <c r="G2973" i="1" s="1"/>
  <c r="H2973" i="1" s="1"/>
  <c r="I2973" i="1" s="1"/>
  <c r="F2974" i="1"/>
  <c r="G2974" i="1" s="1"/>
  <c r="H2974" i="1" s="1"/>
  <c r="I2974" i="1" s="1"/>
  <c r="F2975" i="1"/>
  <c r="G2975" i="1" s="1"/>
  <c r="H2975" i="1" s="1"/>
  <c r="I2975" i="1" s="1"/>
  <c r="F2976" i="1"/>
  <c r="G2976" i="1" s="1"/>
  <c r="H2976" i="1" s="1"/>
  <c r="I2976" i="1" s="1"/>
  <c r="F2977" i="1"/>
  <c r="G2977" i="1" s="1"/>
  <c r="H2977" i="1" s="1"/>
  <c r="I2977" i="1" s="1"/>
  <c r="F2978" i="1"/>
  <c r="G2978" i="1" s="1"/>
  <c r="H2978" i="1" s="1"/>
  <c r="I2978" i="1" s="1"/>
  <c r="F2979" i="1"/>
  <c r="G2979" i="1" s="1"/>
  <c r="H2979" i="1" s="1"/>
  <c r="I2979" i="1" s="1"/>
  <c r="F2980" i="1"/>
  <c r="G2980" i="1" s="1"/>
  <c r="H2980" i="1" s="1"/>
  <c r="I2980" i="1" s="1"/>
  <c r="F2981" i="1"/>
  <c r="G2981" i="1" s="1"/>
  <c r="H2981" i="1" s="1"/>
  <c r="I2981" i="1" s="1"/>
  <c r="F2982" i="1"/>
  <c r="G2982" i="1" s="1"/>
  <c r="H2982" i="1" s="1"/>
  <c r="I2982" i="1" s="1"/>
  <c r="F2983" i="1"/>
  <c r="G2983" i="1" s="1"/>
  <c r="H2983" i="1" s="1"/>
  <c r="I2983" i="1" s="1"/>
  <c r="F2984" i="1"/>
  <c r="G2984" i="1" s="1"/>
  <c r="H2984" i="1" s="1"/>
  <c r="I2984" i="1" s="1"/>
  <c r="F2985" i="1"/>
  <c r="G2985" i="1" s="1"/>
  <c r="H2985" i="1" s="1"/>
  <c r="I2985" i="1" s="1"/>
  <c r="F2986" i="1"/>
  <c r="G2986" i="1" s="1"/>
  <c r="H2986" i="1" s="1"/>
  <c r="I2986" i="1" s="1"/>
  <c r="F2987" i="1"/>
  <c r="G2987" i="1" s="1"/>
  <c r="H2987" i="1" s="1"/>
  <c r="I2987" i="1" s="1"/>
  <c r="F2988" i="1"/>
  <c r="G2988" i="1" s="1"/>
  <c r="H2988" i="1" s="1"/>
  <c r="I2988" i="1" s="1"/>
  <c r="F2989" i="1"/>
  <c r="G2989" i="1" s="1"/>
  <c r="H2989" i="1" s="1"/>
  <c r="I2989" i="1" s="1"/>
  <c r="F2990" i="1"/>
  <c r="G2990" i="1" s="1"/>
  <c r="H2990" i="1" s="1"/>
  <c r="I2990" i="1" s="1"/>
  <c r="F2991" i="1"/>
  <c r="G2991" i="1" s="1"/>
  <c r="H2991" i="1" s="1"/>
  <c r="I2991" i="1" s="1"/>
  <c r="F2992" i="1"/>
  <c r="G2992" i="1" s="1"/>
  <c r="H2992" i="1" s="1"/>
  <c r="I2992" i="1" s="1"/>
  <c r="F2993" i="1"/>
  <c r="G2993" i="1" s="1"/>
  <c r="H2993" i="1" s="1"/>
  <c r="I2993" i="1" s="1"/>
  <c r="F2994" i="1"/>
  <c r="G2994" i="1" s="1"/>
  <c r="H2994" i="1" s="1"/>
  <c r="I2994" i="1" s="1"/>
  <c r="F2995" i="1"/>
  <c r="G2995" i="1" s="1"/>
  <c r="H2995" i="1" s="1"/>
  <c r="I2995" i="1" s="1"/>
  <c r="F2996" i="1"/>
  <c r="G2996" i="1" s="1"/>
  <c r="H2996" i="1" s="1"/>
  <c r="I2996" i="1" s="1"/>
  <c r="F2997" i="1"/>
  <c r="G2997" i="1" s="1"/>
  <c r="H2997" i="1" s="1"/>
  <c r="I2997" i="1" s="1"/>
  <c r="F2998" i="1"/>
  <c r="G2998" i="1" s="1"/>
  <c r="H2998" i="1" s="1"/>
  <c r="I2998" i="1" s="1"/>
  <c r="F2999" i="1"/>
  <c r="G2999" i="1" s="1"/>
  <c r="H2999" i="1" s="1"/>
  <c r="I2999" i="1" s="1"/>
  <c r="F3000" i="1"/>
  <c r="G3000" i="1" s="1"/>
  <c r="H3000" i="1" s="1"/>
  <c r="I3000" i="1" s="1"/>
  <c r="F3001" i="1"/>
  <c r="G3001" i="1" s="1"/>
  <c r="H3001" i="1" s="1"/>
  <c r="I3001" i="1" s="1"/>
  <c r="F3002" i="1"/>
  <c r="G3002" i="1" s="1"/>
  <c r="H3002" i="1" s="1"/>
  <c r="I3002" i="1" s="1"/>
  <c r="F3003" i="1"/>
  <c r="G3003" i="1" s="1"/>
  <c r="H3003" i="1" s="1"/>
  <c r="I3003" i="1" s="1"/>
  <c r="F3004" i="1"/>
  <c r="G3004" i="1" s="1"/>
  <c r="H3004" i="1" s="1"/>
  <c r="I3004" i="1" s="1"/>
  <c r="F3005" i="1"/>
  <c r="G3005" i="1" s="1"/>
  <c r="H3005" i="1" s="1"/>
  <c r="I3005" i="1" s="1"/>
  <c r="F3006" i="1"/>
  <c r="G3006" i="1" s="1"/>
  <c r="H3006" i="1" s="1"/>
  <c r="I3006" i="1" s="1"/>
  <c r="F3007" i="1"/>
  <c r="G3007" i="1" s="1"/>
  <c r="H3007" i="1" s="1"/>
  <c r="I3007" i="1" s="1"/>
  <c r="F3008" i="1"/>
  <c r="G3008" i="1" s="1"/>
  <c r="H3008" i="1" s="1"/>
  <c r="I3008" i="1" s="1"/>
  <c r="F3009" i="1"/>
  <c r="G3009" i="1" s="1"/>
  <c r="H3009" i="1" s="1"/>
  <c r="I3009" i="1" s="1"/>
  <c r="F3010" i="1"/>
  <c r="G3010" i="1" s="1"/>
  <c r="H3010" i="1" s="1"/>
  <c r="I3010" i="1" s="1"/>
  <c r="F3011" i="1"/>
  <c r="G3011" i="1" s="1"/>
  <c r="H3011" i="1" s="1"/>
  <c r="I3011" i="1" s="1"/>
  <c r="F3012" i="1"/>
  <c r="G3012" i="1" s="1"/>
  <c r="H3012" i="1" s="1"/>
  <c r="I3012" i="1" s="1"/>
  <c r="F3013" i="1"/>
  <c r="G3013" i="1" s="1"/>
  <c r="H3013" i="1" s="1"/>
  <c r="I3013" i="1" s="1"/>
  <c r="F3014" i="1"/>
  <c r="G3014" i="1" s="1"/>
  <c r="H3014" i="1" s="1"/>
  <c r="I3014" i="1" s="1"/>
  <c r="F3015" i="1"/>
  <c r="G3015" i="1" s="1"/>
  <c r="H3015" i="1" s="1"/>
  <c r="I3015" i="1" s="1"/>
  <c r="F3016" i="1"/>
  <c r="G3016" i="1" s="1"/>
  <c r="H3016" i="1" s="1"/>
  <c r="I3016" i="1" s="1"/>
  <c r="F3017" i="1"/>
  <c r="G3017" i="1" s="1"/>
  <c r="H3017" i="1" s="1"/>
  <c r="I3017" i="1" s="1"/>
  <c r="F3018" i="1"/>
  <c r="G3018" i="1" s="1"/>
  <c r="H3018" i="1" s="1"/>
  <c r="I3018" i="1" s="1"/>
  <c r="F3019" i="1"/>
  <c r="G3019" i="1" s="1"/>
  <c r="H3019" i="1" s="1"/>
  <c r="I3019" i="1" s="1"/>
  <c r="F3020" i="1"/>
  <c r="G3020" i="1" s="1"/>
  <c r="H3020" i="1" s="1"/>
  <c r="I3020" i="1" s="1"/>
  <c r="F3021" i="1"/>
  <c r="G3021" i="1" s="1"/>
  <c r="H3021" i="1" s="1"/>
  <c r="I3021" i="1" s="1"/>
  <c r="F3022" i="1"/>
  <c r="G3022" i="1" s="1"/>
  <c r="H3022" i="1" s="1"/>
  <c r="I3022" i="1" s="1"/>
  <c r="F3023" i="1"/>
  <c r="G3023" i="1" s="1"/>
  <c r="H3023" i="1" s="1"/>
  <c r="I3023" i="1" s="1"/>
  <c r="F3024" i="1"/>
  <c r="G3024" i="1" s="1"/>
  <c r="H3024" i="1" s="1"/>
  <c r="I3024" i="1" s="1"/>
  <c r="F3025" i="1"/>
  <c r="G3025" i="1" s="1"/>
  <c r="H3025" i="1" s="1"/>
  <c r="I3025" i="1" s="1"/>
  <c r="F3026" i="1"/>
  <c r="G3026" i="1" s="1"/>
  <c r="H3026" i="1" s="1"/>
  <c r="I3026" i="1" s="1"/>
  <c r="F3027" i="1"/>
  <c r="G3027" i="1" s="1"/>
  <c r="H3027" i="1" s="1"/>
  <c r="I3027" i="1" s="1"/>
  <c r="F3028" i="1"/>
  <c r="G3028" i="1" s="1"/>
  <c r="H3028" i="1" s="1"/>
  <c r="I3028" i="1" s="1"/>
  <c r="F3029" i="1"/>
  <c r="G3029" i="1" s="1"/>
  <c r="H3029" i="1" s="1"/>
  <c r="I3029" i="1" s="1"/>
  <c r="F3030" i="1"/>
  <c r="G3030" i="1" s="1"/>
  <c r="H3030" i="1" s="1"/>
  <c r="I3030" i="1" s="1"/>
  <c r="F3031" i="1"/>
  <c r="G3031" i="1" s="1"/>
  <c r="H3031" i="1" s="1"/>
  <c r="I3031" i="1" s="1"/>
  <c r="F3032" i="1"/>
  <c r="G3032" i="1" s="1"/>
  <c r="H3032" i="1" s="1"/>
  <c r="I3032" i="1" s="1"/>
  <c r="F3033" i="1"/>
  <c r="G3033" i="1" s="1"/>
  <c r="H3033" i="1" s="1"/>
  <c r="I3033" i="1" s="1"/>
  <c r="F3034" i="1"/>
  <c r="G3034" i="1" s="1"/>
  <c r="H3034" i="1" s="1"/>
  <c r="I3034" i="1" s="1"/>
  <c r="F3035" i="1"/>
  <c r="G3035" i="1" s="1"/>
  <c r="H3035" i="1" s="1"/>
  <c r="I3035" i="1" s="1"/>
  <c r="F3036" i="1"/>
  <c r="G3036" i="1" s="1"/>
  <c r="H3036" i="1" s="1"/>
  <c r="I3036" i="1" s="1"/>
  <c r="F3037" i="1"/>
  <c r="G3037" i="1" s="1"/>
  <c r="H3037" i="1" s="1"/>
  <c r="I3037" i="1" s="1"/>
  <c r="F3038" i="1"/>
  <c r="G3038" i="1" s="1"/>
  <c r="H3038" i="1" s="1"/>
  <c r="I3038" i="1" s="1"/>
  <c r="F3039" i="1"/>
  <c r="G3039" i="1" s="1"/>
  <c r="H3039" i="1" s="1"/>
  <c r="I3039" i="1" s="1"/>
  <c r="F3040" i="1"/>
  <c r="G3040" i="1" s="1"/>
  <c r="H3040" i="1" s="1"/>
  <c r="I3040" i="1" s="1"/>
  <c r="F3041" i="1"/>
  <c r="G3041" i="1" s="1"/>
  <c r="H3041" i="1" s="1"/>
  <c r="I3041" i="1" s="1"/>
  <c r="F3042" i="1"/>
  <c r="G3042" i="1" s="1"/>
  <c r="H3042" i="1" s="1"/>
  <c r="I3042" i="1" s="1"/>
  <c r="F3043" i="1"/>
  <c r="G3043" i="1" s="1"/>
  <c r="H3043" i="1" s="1"/>
  <c r="I3043" i="1" s="1"/>
  <c r="F3044" i="1"/>
  <c r="G3044" i="1" s="1"/>
  <c r="H3044" i="1" s="1"/>
  <c r="I3044" i="1" s="1"/>
  <c r="F3045" i="1"/>
  <c r="G3045" i="1" s="1"/>
  <c r="H3045" i="1" s="1"/>
  <c r="I3045" i="1" s="1"/>
  <c r="F3046" i="1"/>
  <c r="G3046" i="1" s="1"/>
  <c r="H3046" i="1" s="1"/>
  <c r="I3046" i="1" s="1"/>
  <c r="F3047" i="1"/>
  <c r="G3047" i="1" s="1"/>
  <c r="H3047" i="1" s="1"/>
  <c r="I3047" i="1" s="1"/>
  <c r="F3048" i="1"/>
  <c r="G3048" i="1" s="1"/>
  <c r="H3048" i="1" s="1"/>
  <c r="I3048" i="1" s="1"/>
  <c r="F3049" i="1"/>
  <c r="G3049" i="1" s="1"/>
  <c r="H3049" i="1" s="1"/>
  <c r="I3049" i="1" s="1"/>
  <c r="F3050" i="1"/>
  <c r="G3050" i="1" s="1"/>
  <c r="H3050" i="1" s="1"/>
  <c r="I3050" i="1" s="1"/>
  <c r="F3051" i="1"/>
  <c r="G3051" i="1" s="1"/>
  <c r="H3051" i="1" s="1"/>
  <c r="I3051" i="1" s="1"/>
  <c r="F3052" i="1"/>
  <c r="G3052" i="1" s="1"/>
  <c r="H3052" i="1" s="1"/>
  <c r="I3052" i="1" s="1"/>
  <c r="F3053" i="1"/>
  <c r="G3053" i="1" s="1"/>
  <c r="H3053" i="1" s="1"/>
  <c r="I3053" i="1" s="1"/>
  <c r="F3054" i="1"/>
  <c r="G3054" i="1" s="1"/>
  <c r="H3054" i="1" s="1"/>
  <c r="I3054" i="1" s="1"/>
  <c r="F3055" i="1"/>
  <c r="G3055" i="1" s="1"/>
  <c r="H3055" i="1" s="1"/>
  <c r="I3055" i="1" s="1"/>
  <c r="F3056" i="1"/>
  <c r="G3056" i="1" s="1"/>
  <c r="H3056" i="1" s="1"/>
  <c r="I3056" i="1" s="1"/>
  <c r="F3057" i="1"/>
  <c r="G3057" i="1" s="1"/>
  <c r="H3057" i="1" s="1"/>
  <c r="I3057" i="1" s="1"/>
  <c r="F3058" i="1"/>
  <c r="G3058" i="1" s="1"/>
  <c r="H3058" i="1" s="1"/>
  <c r="I3058" i="1" s="1"/>
  <c r="F3059" i="1"/>
  <c r="G3059" i="1" s="1"/>
  <c r="H3059" i="1" s="1"/>
  <c r="I3059" i="1" s="1"/>
  <c r="F3060" i="1"/>
  <c r="G3060" i="1" s="1"/>
  <c r="H3060" i="1" s="1"/>
  <c r="I3060" i="1" s="1"/>
  <c r="F3061" i="1"/>
  <c r="G3061" i="1" s="1"/>
  <c r="H3061" i="1" s="1"/>
  <c r="I3061" i="1" s="1"/>
  <c r="F3062" i="1"/>
  <c r="G3062" i="1" s="1"/>
  <c r="H3062" i="1" s="1"/>
  <c r="I3062" i="1" s="1"/>
  <c r="F3063" i="1"/>
  <c r="G3063" i="1" s="1"/>
  <c r="H3063" i="1" s="1"/>
  <c r="I3063" i="1" s="1"/>
  <c r="F3064" i="1"/>
  <c r="G3064" i="1" s="1"/>
  <c r="H3064" i="1" s="1"/>
  <c r="I3064" i="1" s="1"/>
  <c r="F3065" i="1"/>
  <c r="G3065" i="1" s="1"/>
  <c r="H3065" i="1" s="1"/>
  <c r="I3065" i="1" s="1"/>
  <c r="F3066" i="1"/>
  <c r="G3066" i="1" s="1"/>
  <c r="H3066" i="1" s="1"/>
  <c r="I3066" i="1" s="1"/>
  <c r="F3067" i="1"/>
  <c r="G3067" i="1" s="1"/>
  <c r="H3067" i="1" s="1"/>
  <c r="I3067" i="1" s="1"/>
  <c r="F3068" i="1"/>
  <c r="G3068" i="1" s="1"/>
  <c r="H3068" i="1" s="1"/>
  <c r="I3068" i="1" s="1"/>
  <c r="F3069" i="1"/>
  <c r="G3069" i="1" s="1"/>
  <c r="H3069" i="1" s="1"/>
  <c r="I3069" i="1" s="1"/>
  <c r="F3070" i="1"/>
  <c r="G3070" i="1" s="1"/>
  <c r="H3070" i="1" s="1"/>
  <c r="I3070" i="1" s="1"/>
  <c r="F3071" i="1"/>
  <c r="G3071" i="1" s="1"/>
  <c r="H3071" i="1" s="1"/>
  <c r="I3071" i="1" s="1"/>
  <c r="F3072" i="1"/>
  <c r="G3072" i="1" s="1"/>
  <c r="H3072" i="1" s="1"/>
  <c r="I3072" i="1" s="1"/>
  <c r="F3073" i="1"/>
  <c r="G3073" i="1" s="1"/>
  <c r="H3073" i="1" s="1"/>
  <c r="I3073" i="1" s="1"/>
  <c r="F3074" i="1"/>
  <c r="G3074" i="1" s="1"/>
  <c r="H3074" i="1" s="1"/>
  <c r="I3074" i="1" s="1"/>
  <c r="F3075" i="1"/>
  <c r="G3075" i="1" s="1"/>
  <c r="H3075" i="1" s="1"/>
  <c r="I3075" i="1" s="1"/>
  <c r="F3076" i="1"/>
  <c r="G3076" i="1" s="1"/>
  <c r="H3076" i="1" s="1"/>
  <c r="I3076" i="1" s="1"/>
  <c r="F3077" i="1"/>
  <c r="G3077" i="1" s="1"/>
  <c r="H3077" i="1" s="1"/>
  <c r="I3077" i="1" s="1"/>
  <c r="F3078" i="1"/>
  <c r="G3078" i="1" s="1"/>
  <c r="H3078" i="1" s="1"/>
  <c r="I3078" i="1" s="1"/>
  <c r="F3079" i="1"/>
  <c r="G3079" i="1" s="1"/>
  <c r="H3079" i="1" s="1"/>
  <c r="I3079" i="1" s="1"/>
  <c r="F3080" i="1"/>
  <c r="G3080" i="1" s="1"/>
  <c r="H3080" i="1" s="1"/>
  <c r="I3080" i="1" s="1"/>
  <c r="F3081" i="1"/>
  <c r="G3081" i="1" s="1"/>
  <c r="H3081" i="1" s="1"/>
  <c r="I3081" i="1" s="1"/>
  <c r="F3082" i="1"/>
  <c r="G3082" i="1" s="1"/>
  <c r="H3082" i="1" s="1"/>
  <c r="I3082" i="1" s="1"/>
  <c r="F3083" i="1"/>
  <c r="G3083" i="1" s="1"/>
  <c r="H3083" i="1" s="1"/>
  <c r="I3083" i="1" s="1"/>
  <c r="F3084" i="1"/>
  <c r="G3084" i="1" s="1"/>
  <c r="H3084" i="1" s="1"/>
  <c r="I3084" i="1" s="1"/>
  <c r="F3085" i="1"/>
  <c r="G3085" i="1" s="1"/>
  <c r="H3085" i="1" s="1"/>
  <c r="I3085" i="1" s="1"/>
  <c r="F3086" i="1"/>
  <c r="G3086" i="1" s="1"/>
  <c r="H3086" i="1" s="1"/>
  <c r="I3086" i="1" s="1"/>
  <c r="F3087" i="1"/>
  <c r="G3087" i="1" s="1"/>
  <c r="H3087" i="1" s="1"/>
  <c r="I3087" i="1" s="1"/>
  <c r="F3088" i="1"/>
  <c r="G3088" i="1" s="1"/>
  <c r="H3088" i="1" s="1"/>
  <c r="I3088" i="1" s="1"/>
  <c r="F3089" i="1"/>
  <c r="G3089" i="1" s="1"/>
  <c r="H3089" i="1" s="1"/>
  <c r="I3089" i="1" s="1"/>
  <c r="F3090" i="1"/>
  <c r="G3090" i="1" s="1"/>
  <c r="H3090" i="1" s="1"/>
  <c r="I3090" i="1" s="1"/>
  <c r="F3091" i="1"/>
  <c r="G3091" i="1" s="1"/>
  <c r="H3091" i="1" s="1"/>
  <c r="I3091" i="1" s="1"/>
  <c r="F3092" i="1"/>
  <c r="G3092" i="1" s="1"/>
  <c r="H3092" i="1" s="1"/>
  <c r="I3092" i="1" s="1"/>
  <c r="F3093" i="1"/>
  <c r="G3093" i="1" s="1"/>
  <c r="H3093" i="1" s="1"/>
  <c r="I3093" i="1" s="1"/>
  <c r="F3094" i="1"/>
  <c r="G3094" i="1" s="1"/>
  <c r="H3094" i="1" s="1"/>
  <c r="I3094" i="1" s="1"/>
  <c r="F3095" i="1"/>
  <c r="G3095" i="1" s="1"/>
  <c r="H3095" i="1" s="1"/>
  <c r="I3095" i="1" s="1"/>
  <c r="F3096" i="1"/>
  <c r="G3096" i="1" s="1"/>
  <c r="H3096" i="1" s="1"/>
  <c r="I3096" i="1" s="1"/>
  <c r="F3097" i="1"/>
  <c r="G3097" i="1" s="1"/>
  <c r="H3097" i="1" s="1"/>
  <c r="I3097" i="1" s="1"/>
  <c r="F3098" i="1"/>
  <c r="G3098" i="1" s="1"/>
  <c r="H3098" i="1" s="1"/>
  <c r="I3098" i="1" s="1"/>
  <c r="F3099" i="1"/>
  <c r="G3099" i="1" s="1"/>
  <c r="H3099" i="1" s="1"/>
  <c r="I3099" i="1" s="1"/>
  <c r="F3100" i="1"/>
  <c r="G3100" i="1" s="1"/>
  <c r="H3100" i="1" s="1"/>
  <c r="I3100" i="1" s="1"/>
  <c r="F3101" i="1"/>
  <c r="G3101" i="1" s="1"/>
  <c r="H3101" i="1" s="1"/>
  <c r="I3101" i="1" s="1"/>
  <c r="F3102" i="1"/>
  <c r="G3102" i="1" s="1"/>
  <c r="H3102" i="1" s="1"/>
  <c r="I3102" i="1" s="1"/>
  <c r="F3103" i="1"/>
  <c r="G3103" i="1" s="1"/>
  <c r="H3103" i="1" s="1"/>
  <c r="I3103" i="1" s="1"/>
  <c r="F3104" i="1"/>
  <c r="G3104" i="1" s="1"/>
  <c r="H3104" i="1" s="1"/>
  <c r="I3104" i="1" s="1"/>
  <c r="F3105" i="1"/>
  <c r="G3105" i="1" s="1"/>
  <c r="H3105" i="1" s="1"/>
  <c r="I3105" i="1" s="1"/>
  <c r="F3106" i="1"/>
  <c r="G3106" i="1" s="1"/>
  <c r="H3106" i="1" s="1"/>
  <c r="I3106" i="1" s="1"/>
  <c r="F3107" i="1"/>
  <c r="G3107" i="1" s="1"/>
  <c r="H3107" i="1" s="1"/>
  <c r="I3107" i="1" s="1"/>
  <c r="F3108" i="1"/>
  <c r="G3108" i="1" s="1"/>
  <c r="H3108" i="1" s="1"/>
  <c r="I3108" i="1" s="1"/>
  <c r="F3109" i="1"/>
  <c r="G3109" i="1" s="1"/>
  <c r="H3109" i="1" s="1"/>
  <c r="I3109" i="1" s="1"/>
  <c r="F3110" i="1"/>
  <c r="G3110" i="1" s="1"/>
  <c r="H3110" i="1" s="1"/>
  <c r="I3110" i="1" s="1"/>
  <c r="F3111" i="1"/>
  <c r="G3111" i="1" s="1"/>
  <c r="H3111" i="1" s="1"/>
  <c r="I3111" i="1" s="1"/>
  <c r="F3112" i="1"/>
  <c r="G3112" i="1" s="1"/>
  <c r="H3112" i="1" s="1"/>
  <c r="I3112" i="1" s="1"/>
  <c r="F3113" i="1"/>
  <c r="G3113" i="1" s="1"/>
  <c r="H3113" i="1" s="1"/>
  <c r="I3113" i="1" s="1"/>
  <c r="F3114" i="1"/>
  <c r="G3114" i="1" s="1"/>
  <c r="H3114" i="1" s="1"/>
  <c r="I3114" i="1" s="1"/>
  <c r="F3115" i="1"/>
  <c r="G3115" i="1" s="1"/>
  <c r="H3115" i="1" s="1"/>
  <c r="I3115" i="1" s="1"/>
  <c r="F3116" i="1"/>
  <c r="G3116" i="1" s="1"/>
  <c r="H3116" i="1" s="1"/>
  <c r="I3116" i="1" s="1"/>
  <c r="F3117" i="1"/>
  <c r="G3117" i="1" s="1"/>
  <c r="H3117" i="1" s="1"/>
  <c r="I3117" i="1" s="1"/>
  <c r="F3118" i="1"/>
  <c r="G3118" i="1" s="1"/>
  <c r="H3118" i="1" s="1"/>
  <c r="I3118" i="1" s="1"/>
  <c r="F3119" i="1"/>
  <c r="G3119" i="1" s="1"/>
  <c r="H3119" i="1" s="1"/>
  <c r="I3119" i="1" s="1"/>
  <c r="F3120" i="1"/>
  <c r="G3120" i="1" s="1"/>
  <c r="H3120" i="1" s="1"/>
  <c r="I3120" i="1" s="1"/>
  <c r="F3121" i="1"/>
  <c r="G3121" i="1" s="1"/>
  <c r="H3121" i="1" s="1"/>
  <c r="I3121" i="1" s="1"/>
  <c r="F3122" i="1"/>
  <c r="G3122" i="1" s="1"/>
  <c r="H3122" i="1" s="1"/>
  <c r="I3122" i="1" s="1"/>
  <c r="F3123" i="1"/>
  <c r="G3123" i="1" s="1"/>
  <c r="H3123" i="1" s="1"/>
  <c r="I3123" i="1" s="1"/>
  <c r="F3124" i="1"/>
  <c r="G3124" i="1" s="1"/>
  <c r="H3124" i="1" s="1"/>
  <c r="I3124" i="1" s="1"/>
  <c r="F3125" i="1"/>
  <c r="G3125" i="1" s="1"/>
  <c r="H3125" i="1" s="1"/>
  <c r="I3125" i="1" s="1"/>
  <c r="F3126" i="1"/>
  <c r="G3126" i="1" s="1"/>
  <c r="H3126" i="1" s="1"/>
  <c r="I3126" i="1" s="1"/>
  <c r="F3127" i="1"/>
  <c r="G3127" i="1" s="1"/>
  <c r="H3127" i="1" s="1"/>
  <c r="I3127" i="1" s="1"/>
  <c r="F3128" i="1"/>
  <c r="G3128" i="1" s="1"/>
  <c r="H3128" i="1" s="1"/>
  <c r="I3128" i="1" s="1"/>
  <c r="F3129" i="1"/>
  <c r="G3129" i="1" s="1"/>
  <c r="H3129" i="1" s="1"/>
  <c r="I3129" i="1" s="1"/>
  <c r="F3130" i="1"/>
  <c r="G3130" i="1" s="1"/>
  <c r="H3130" i="1" s="1"/>
  <c r="I3130" i="1" s="1"/>
  <c r="F3131" i="1"/>
  <c r="G3131" i="1" s="1"/>
  <c r="H3131" i="1" s="1"/>
  <c r="I3131" i="1" s="1"/>
  <c r="F3132" i="1"/>
  <c r="G3132" i="1" s="1"/>
  <c r="H3132" i="1" s="1"/>
  <c r="I3132" i="1" s="1"/>
  <c r="F3133" i="1"/>
  <c r="G3133" i="1" s="1"/>
  <c r="H3133" i="1" s="1"/>
  <c r="I3133" i="1" s="1"/>
  <c r="F3134" i="1"/>
  <c r="G3134" i="1" s="1"/>
  <c r="H3134" i="1" s="1"/>
  <c r="I3134" i="1" s="1"/>
  <c r="F3135" i="1"/>
  <c r="G3135" i="1" s="1"/>
  <c r="H3135" i="1" s="1"/>
  <c r="I3135" i="1" s="1"/>
  <c r="F3136" i="1"/>
  <c r="G3136" i="1" s="1"/>
  <c r="H3136" i="1" s="1"/>
  <c r="I3136" i="1" s="1"/>
  <c r="F3137" i="1"/>
  <c r="G3137" i="1" s="1"/>
  <c r="H3137" i="1" s="1"/>
  <c r="I3137" i="1" s="1"/>
  <c r="F3138" i="1"/>
  <c r="G3138" i="1" s="1"/>
  <c r="H3138" i="1" s="1"/>
  <c r="I3138" i="1" s="1"/>
  <c r="F3139" i="1"/>
  <c r="G3139" i="1" s="1"/>
  <c r="H3139" i="1" s="1"/>
  <c r="I3139" i="1" s="1"/>
  <c r="F3140" i="1"/>
  <c r="G3140" i="1" s="1"/>
  <c r="H3140" i="1" s="1"/>
  <c r="I3140" i="1" s="1"/>
  <c r="F3141" i="1"/>
  <c r="G3141" i="1" s="1"/>
  <c r="H3141" i="1" s="1"/>
  <c r="I3141" i="1" s="1"/>
  <c r="F3142" i="1"/>
  <c r="G3142" i="1" s="1"/>
  <c r="H3142" i="1" s="1"/>
  <c r="I3142" i="1" s="1"/>
  <c r="F3143" i="1"/>
  <c r="G3143" i="1" s="1"/>
  <c r="H3143" i="1" s="1"/>
  <c r="I3143" i="1" s="1"/>
  <c r="F3144" i="1"/>
  <c r="G3144" i="1" s="1"/>
  <c r="H3144" i="1" s="1"/>
  <c r="I3144" i="1" s="1"/>
  <c r="F3145" i="1"/>
  <c r="G3145" i="1" s="1"/>
  <c r="H3145" i="1" s="1"/>
  <c r="I3145" i="1" s="1"/>
  <c r="F3146" i="1"/>
  <c r="G3146" i="1" s="1"/>
  <c r="H3146" i="1" s="1"/>
  <c r="I3146" i="1" s="1"/>
  <c r="F3147" i="1"/>
  <c r="G3147" i="1" s="1"/>
  <c r="H3147" i="1" s="1"/>
  <c r="I3147" i="1" s="1"/>
  <c r="F3148" i="1"/>
  <c r="G3148" i="1" s="1"/>
  <c r="H3148" i="1" s="1"/>
  <c r="I3148" i="1" s="1"/>
  <c r="F3149" i="1"/>
  <c r="G3149" i="1" s="1"/>
  <c r="H3149" i="1" s="1"/>
  <c r="I3149" i="1" s="1"/>
  <c r="F3150" i="1"/>
  <c r="G3150" i="1" s="1"/>
  <c r="H3150" i="1" s="1"/>
  <c r="I3150" i="1" s="1"/>
  <c r="F3151" i="1"/>
  <c r="G3151" i="1" s="1"/>
  <c r="H3151" i="1" s="1"/>
  <c r="I3151" i="1" s="1"/>
  <c r="F3152" i="1"/>
  <c r="G3152" i="1" s="1"/>
  <c r="H3152" i="1" s="1"/>
  <c r="I3152" i="1" s="1"/>
  <c r="F3153" i="1"/>
  <c r="G3153" i="1" s="1"/>
  <c r="H3153" i="1" s="1"/>
  <c r="I3153" i="1" s="1"/>
  <c r="F3154" i="1"/>
  <c r="G3154" i="1" s="1"/>
  <c r="H3154" i="1" s="1"/>
  <c r="I3154" i="1" s="1"/>
  <c r="F3155" i="1"/>
  <c r="G3155" i="1" s="1"/>
  <c r="H3155" i="1" s="1"/>
  <c r="I3155" i="1" s="1"/>
  <c r="F3156" i="1"/>
  <c r="G3156" i="1" s="1"/>
  <c r="H3156" i="1" s="1"/>
  <c r="I3156" i="1" s="1"/>
  <c r="F3157" i="1"/>
  <c r="G3157" i="1" s="1"/>
  <c r="H3157" i="1" s="1"/>
  <c r="I3157" i="1" s="1"/>
  <c r="F3158" i="1"/>
  <c r="G3158" i="1" s="1"/>
  <c r="H3158" i="1" s="1"/>
  <c r="I3158" i="1" s="1"/>
  <c r="F3159" i="1"/>
  <c r="G3159" i="1" s="1"/>
  <c r="H3159" i="1" s="1"/>
  <c r="I3159" i="1" s="1"/>
  <c r="F3160" i="1"/>
  <c r="G3160" i="1" s="1"/>
  <c r="H3160" i="1" s="1"/>
  <c r="I3160" i="1" s="1"/>
  <c r="F3161" i="1"/>
  <c r="G3161" i="1" s="1"/>
  <c r="H3161" i="1" s="1"/>
  <c r="I3161" i="1" s="1"/>
  <c r="F3162" i="1"/>
  <c r="G3162" i="1" s="1"/>
  <c r="H3162" i="1" s="1"/>
  <c r="I3162" i="1" s="1"/>
  <c r="F3163" i="1"/>
  <c r="G3163" i="1" s="1"/>
  <c r="H3163" i="1" s="1"/>
  <c r="I3163" i="1" s="1"/>
  <c r="F3164" i="1"/>
  <c r="G3164" i="1" s="1"/>
  <c r="H3164" i="1" s="1"/>
  <c r="I3164" i="1" s="1"/>
  <c r="F3165" i="1"/>
  <c r="G3165" i="1" s="1"/>
  <c r="H3165" i="1" s="1"/>
  <c r="I3165" i="1" s="1"/>
  <c r="F3166" i="1"/>
  <c r="G3166" i="1" s="1"/>
  <c r="H3166" i="1" s="1"/>
  <c r="I3166" i="1" s="1"/>
  <c r="F3167" i="1"/>
  <c r="G3167" i="1" s="1"/>
  <c r="H3167" i="1" s="1"/>
  <c r="I3167" i="1" s="1"/>
  <c r="F3168" i="1"/>
  <c r="G3168" i="1" s="1"/>
  <c r="H3168" i="1" s="1"/>
  <c r="I3168" i="1" s="1"/>
  <c r="F3169" i="1"/>
  <c r="G3169" i="1" s="1"/>
  <c r="H3169" i="1" s="1"/>
  <c r="I3169" i="1" s="1"/>
  <c r="F3170" i="1"/>
  <c r="G3170" i="1" s="1"/>
  <c r="H3170" i="1" s="1"/>
  <c r="I3170" i="1" s="1"/>
  <c r="F3171" i="1"/>
  <c r="G3171" i="1" s="1"/>
  <c r="H3171" i="1" s="1"/>
  <c r="I3171" i="1" s="1"/>
  <c r="F3172" i="1"/>
  <c r="G3172" i="1" s="1"/>
  <c r="H3172" i="1" s="1"/>
  <c r="I3172" i="1" s="1"/>
  <c r="F3173" i="1"/>
  <c r="G3173" i="1" s="1"/>
  <c r="H3173" i="1" s="1"/>
  <c r="I3173" i="1" s="1"/>
  <c r="F3174" i="1"/>
  <c r="G3174" i="1" s="1"/>
  <c r="H3174" i="1" s="1"/>
  <c r="I3174" i="1" s="1"/>
  <c r="F3175" i="1"/>
  <c r="G3175" i="1" s="1"/>
  <c r="H3175" i="1" s="1"/>
  <c r="I3175" i="1" s="1"/>
  <c r="F3176" i="1"/>
  <c r="G3176" i="1" s="1"/>
  <c r="H3176" i="1" s="1"/>
  <c r="I3176" i="1" s="1"/>
  <c r="F3177" i="1"/>
  <c r="G3177" i="1" s="1"/>
  <c r="H3177" i="1" s="1"/>
  <c r="I3177" i="1" s="1"/>
  <c r="F3178" i="1"/>
  <c r="G3178" i="1" s="1"/>
  <c r="H3178" i="1" s="1"/>
  <c r="I3178" i="1" s="1"/>
  <c r="F3179" i="1"/>
  <c r="G3179" i="1" s="1"/>
  <c r="H3179" i="1" s="1"/>
  <c r="I3179" i="1" s="1"/>
  <c r="F3180" i="1"/>
  <c r="G3180" i="1" s="1"/>
  <c r="H3180" i="1" s="1"/>
  <c r="I3180" i="1" s="1"/>
  <c r="F3181" i="1"/>
  <c r="G3181" i="1" s="1"/>
  <c r="H3181" i="1" s="1"/>
  <c r="I3181" i="1" s="1"/>
  <c r="F3182" i="1"/>
  <c r="G3182" i="1" s="1"/>
  <c r="H3182" i="1" s="1"/>
  <c r="I3182" i="1" s="1"/>
  <c r="F3183" i="1"/>
  <c r="G3183" i="1" s="1"/>
  <c r="H3183" i="1" s="1"/>
  <c r="I3183" i="1" s="1"/>
  <c r="F3184" i="1"/>
  <c r="G3184" i="1" s="1"/>
  <c r="H3184" i="1" s="1"/>
  <c r="I3184" i="1" s="1"/>
  <c r="F3185" i="1"/>
  <c r="G3185" i="1" s="1"/>
  <c r="H3185" i="1" s="1"/>
  <c r="I3185" i="1" s="1"/>
  <c r="F3186" i="1"/>
  <c r="G3186" i="1" s="1"/>
  <c r="H3186" i="1" s="1"/>
  <c r="I3186" i="1" s="1"/>
  <c r="F3187" i="1"/>
  <c r="G3187" i="1" s="1"/>
  <c r="H3187" i="1" s="1"/>
  <c r="I3187" i="1" s="1"/>
  <c r="F3188" i="1"/>
  <c r="G3188" i="1" s="1"/>
  <c r="H3188" i="1" s="1"/>
  <c r="I3188" i="1" s="1"/>
  <c r="F3189" i="1"/>
  <c r="G3189" i="1" s="1"/>
  <c r="H3189" i="1" s="1"/>
  <c r="I3189" i="1" s="1"/>
  <c r="F3190" i="1"/>
  <c r="G3190" i="1" s="1"/>
  <c r="H3190" i="1" s="1"/>
  <c r="I3190" i="1" s="1"/>
  <c r="F3191" i="1"/>
  <c r="G3191" i="1" s="1"/>
  <c r="H3191" i="1" s="1"/>
  <c r="I3191" i="1" s="1"/>
  <c r="F3192" i="1"/>
  <c r="G3192" i="1" s="1"/>
  <c r="H3192" i="1" s="1"/>
  <c r="I3192" i="1" s="1"/>
  <c r="F3193" i="1"/>
  <c r="G3193" i="1" s="1"/>
  <c r="H3193" i="1" s="1"/>
  <c r="I3193" i="1" s="1"/>
  <c r="F3194" i="1"/>
  <c r="G3194" i="1" s="1"/>
  <c r="H3194" i="1" s="1"/>
  <c r="I3194" i="1" s="1"/>
  <c r="F3195" i="1"/>
  <c r="G3195" i="1" s="1"/>
  <c r="H3195" i="1" s="1"/>
  <c r="I3195" i="1" s="1"/>
  <c r="F3196" i="1"/>
  <c r="G3196" i="1" s="1"/>
  <c r="H3196" i="1" s="1"/>
  <c r="I3196" i="1" s="1"/>
  <c r="F3197" i="1"/>
  <c r="G3197" i="1" s="1"/>
  <c r="H3197" i="1" s="1"/>
  <c r="I3197" i="1" s="1"/>
  <c r="F3198" i="1"/>
  <c r="G3198" i="1" s="1"/>
  <c r="H3198" i="1" s="1"/>
  <c r="I3198" i="1" s="1"/>
  <c r="F3199" i="1"/>
  <c r="G3199" i="1" s="1"/>
  <c r="H3199" i="1" s="1"/>
  <c r="I3199" i="1" s="1"/>
  <c r="F3200" i="1"/>
  <c r="G3200" i="1" s="1"/>
  <c r="H3200" i="1" s="1"/>
  <c r="I3200" i="1" s="1"/>
  <c r="F3201" i="1"/>
  <c r="G3201" i="1" s="1"/>
  <c r="H3201" i="1" s="1"/>
  <c r="I3201" i="1" s="1"/>
  <c r="F3202" i="1"/>
  <c r="G3202" i="1" s="1"/>
  <c r="H3202" i="1" s="1"/>
  <c r="I3202" i="1" s="1"/>
  <c r="F3203" i="1"/>
  <c r="G3203" i="1" s="1"/>
  <c r="H3203" i="1" s="1"/>
  <c r="I3203" i="1" s="1"/>
  <c r="F3204" i="1"/>
  <c r="G3204" i="1" s="1"/>
  <c r="H3204" i="1" s="1"/>
  <c r="I3204" i="1" s="1"/>
  <c r="F3205" i="1"/>
  <c r="G3205" i="1" s="1"/>
  <c r="H3205" i="1" s="1"/>
  <c r="I3205" i="1" s="1"/>
  <c r="F3206" i="1"/>
  <c r="G3206" i="1" s="1"/>
  <c r="H3206" i="1" s="1"/>
  <c r="I3206" i="1" s="1"/>
  <c r="F3207" i="1"/>
  <c r="G3207" i="1" s="1"/>
  <c r="H3207" i="1" s="1"/>
  <c r="I3207" i="1" s="1"/>
  <c r="F3208" i="1"/>
  <c r="G3208" i="1" s="1"/>
  <c r="H3208" i="1" s="1"/>
  <c r="I3208" i="1" s="1"/>
  <c r="F3209" i="1"/>
  <c r="G3209" i="1" s="1"/>
  <c r="H3209" i="1" s="1"/>
  <c r="I3209" i="1" s="1"/>
  <c r="F3210" i="1"/>
  <c r="G3210" i="1" s="1"/>
  <c r="H3210" i="1" s="1"/>
  <c r="I3210" i="1" s="1"/>
  <c r="F3211" i="1"/>
  <c r="G3211" i="1" s="1"/>
  <c r="H3211" i="1" s="1"/>
  <c r="I3211" i="1" s="1"/>
  <c r="F3212" i="1"/>
  <c r="G3212" i="1" s="1"/>
  <c r="H3212" i="1" s="1"/>
  <c r="I3212" i="1" s="1"/>
  <c r="F3213" i="1"/>
  <c r="G3213" i="1" s="1"/>
  <c r="H3213" i="1" s="1"/>
  <c r="I3213" i="1" s="1"/>
  <c r="F3214" i="1"/>
  <c r="G3214" i="1" s="1"/>
  <c r="H3214" i="1" s="1"/>
  <c r="I3214" i="1" s="1"/>
  <c r="F3215" i="1"/>
  <c r="G3215" i="1" s="1"/>
  <c r="H3215" i="1" s="1"/>
  <c r="I3215" i="1" s="1"/>
  <c r="F3216" i="1"/>
  <c r="G3216" i="1" s="1"/>
  <c r="H3216" i="1" s="1"/>
  <c r="I3216" i="1" s="1"/>
  <c r="F3217" i="1"/>
  <c r="G3217" i="1" s="1"/>
  <c r="H3217" i="1" s="1"/>
  <c r="I3217" i="1" s="1"/>
  <c r="F3218" i="1"/>
  <c r="G3218" i="1" s="1"/>
  <c r="H3218" i="1" s="1"/>
  <c r="I3218" i="1" s="1"/>
  <c r="F3219" i="1"/>
  <c r="G3219" i="1" s="1"/>
  <c r="H3219" i="1" s="1"/>
  <c r="I3219" i="1" s="1"/>
  <c r="F3220" i="1"/>
  <c r="G3220" i="1" s="1"/>
  <c r="H3220" i="1" s="1"/>
  <c r="I3220" i="1" s="1"/>
  <c r="F3221" i="1"/>
  <c r="G3221" i="1" s="1"/>
  <c r="H3221" i="1" s="1"/>
  <c r="I3221" i="1" s="1"/>
  <c r="F3222" i="1"/>
  <c r="G3222" i="1" s="1"/>
  <c r="H3222" i="1" s="1"/>
  <c r="I3222" i="1" s="1"/>
  <c r="F3223" i="1"/>
  <c r="G3223" i="1" s="1"/>
  <c r="H3223" i="1" s="1"/>
  <c r="I3223" i="1" s="1"/>
  <c r="F3224" i="1"/>
  <c r="G3224" i="1" s="1"/>
  <c r="H3224" i="1" s="1"/>
  <c r="I3224" i="1" s="1"/>
  <c r="F3225" i="1"/>
  <c r="G3225" i="1" s="1"/>
  <c r="H3225" i="1" s="1"/>
  <c r="I3225" i="1" s="1"/>
  <c r="F3226" i="1"/>
  <c r="G3226" i="1" s="1"/>
  <c r="H3226" i="1" s="1"/>
  <c r="I3226" i="1" s="1"/>
  <c r="F3227" i="1"/>
  <c r="G3227" i="1" s="1"/>
  <c r="H3227" i="1" s="1"/>
  <c r="I3227" i="1" s="1"/>
  <c r="F3228" i="1"/>
  <c r="G3228" i="1" s="1"/>
  <c r="H3228" i="1" s="1"/>
  <c r="I3228" i="1" s="1"/>
  <c r="F3229" i="1"/>
  <c r="G3229" i="1" s="1"/>
  <c r="H3229" i="1" s="1"/>
  <c r="I3229" i="1" s="1"/>
  <c r="F3230" i="1"/>
  <c r="G3230" i="1" s="1"/>
  <c r="H3230" i="1" s="1"/>
  <c r="I3230" i="1" s="1"/>
  <c r="F3231" i="1"/>
  <c r="G3231" i="1" s="1"/>
  <c r="H3231" i="1" s="1"/>
  <c r="I3231" i="1" s="1"/>
  <c r="F3232" i="1"/>
  <c r="G3232" i="1" s="1"/>
  <c r="H3232" i="1" s="1"/>
  <c r="I3232" i="1" s="1"/>
  <c r="F3233" i="1"/>
  <c r="G3233" i="1" s="1"/>
  <c r="H3233" i="1" s="1"/>
  <c r="I3233" i="1" s="1"/>
  <c r="F3234" i="1"/>
  <c r="G3234" i="1" s="1"/>
  <c r="H3234" i="1" s="1"/>
  <c r="I3234" i="1" s="1"/>
  <c r="F3235" i="1"/>
  <c r="G3235" i="1" s="1"/>
  <c r="H3235" i="1" s="1"/>
  <c r="I3235" i="1" s="1"/>
  <c r="F3236" i="1"/>
  <c r="G3236" i="1" s="1"/>
  <c r="H3236" i="1" s="1"/>
  <c r="I3236" i="1" s="1"/>
  <c r="F3237" i="1"/>
  <c r="G3237" i="1" s="1"/>
  <c r="H3237" i="1" s="1"/>
  <c r="I3237" i="1" s="1"/>
  <c r="F3238" i="1"/>
  <c r="G3238" i="1" s="1"/>
  <c r="H3238" i="1" s="1"/>
  <c r="I3238" i="1" s="1"/>
  <c r="F3239" i="1"/>
  <c r="G3239" i="1" s="1"/>
  <c r="H3239" i="1" s="1"/>
  <c r="I3239" i="1" s="1"/>
  <c r="F3240" i="1"/>
  <c r="G3240" i="1" s="1"/>
  <c r="H3240" i="1" s="1"/>
  <c r="I3240" i="1" s="1"/>
  <c r="F3241" i="1"/>
  <c r="G3241" i="1" s="1"/>
  <c r="H3241" i="1" s="1"/>
  <c r="I3241" i="1" s="1"/>
  <c r="F3242" i="1"/>
  <c r="G3242" i="1" s="1"/>
  <c r="H3242" i="1" s="1"/>
  <c r="I3242" i="1" s="1"/>
  <c r="F3243" i="1"/>
  <c r="G3243" i="1" s="1"/>
  <c r="H3243" i="1" s="1"/>
  <c r="I3243" i="1" s="1"/>
  <c r="F3244" i="1"/>
  <c r="G3244" i="1" s="1"/>
  <c r="H3244" i="1" s="1"/>
  <c r="I3244" i="1" s="1"/>
  <c r="F3245" i="1"/>
  <c r="G3245" i="1" s="1"/>
  <c r="H3245" i="1" s="1"/>
  <c r="I3245" i="1" s="1"/>
  <c r="F3246" i="1"/>
  <c r="G3246" i="1" s="1"/>
  <c r="H3246" i="1" s="1"/>
  <c r="I3246" i="1" s="1"/>
  <c r="F3247" i="1"/>
  <c r="G3247" i="1" s="1"/>
  <c r="H3247" i="1" s="1"/>
  <c r="I3247" i="1" s="1"/>
  <c r="F3248" i="1"/>
  <c r="G3248" i="1" s="1"/>
  <c r="H3248" i="1" s="1"/>
  <c r="I3248" i="1" s="1"/>
  <c r="F3249" i="1"/>
  <c r="G3249" i="1" s="1"/>
  <c r="H3249" i="1" s="1"/>
  <c r="I3249" i="1" s="1"/>
  <c r="F3250" i="1"/>
  <c r="G3250" i="1" s="1"/>
  <c r="H3250" i="1" s="1"/>
  <c r="I3250" i="1" s="1"/>
  <c r="F3251" i="1"/>
  <c r="G3251" i="1" s="1"/>
  <c r="H3251" i="1" s="1"/>
  <c r="I3251" i="1" s="1"/>
  <c r="F3252" i="1"/>
  <c r="G3252" i="1" s="1"/>
  <c r="H3252" i="1" s="1"/>
  <c r="I3252" i="1" s="1"/>
  <c r="F3253" i="1"/>
  <c r="G3253" i="1" s="1"/>
  <c r="H3253" i="1" s="1"/>
  <c r="I3253" i="1" s="1"/>
  <c r="F3254" i="1"/>
  <c r="G3254" i="1" s="1"/>
  <c r="H3254" i="1" s="1"/>
  <c r="I3254" i="1" s="1"/>
  <c r="F3255" i="1"/>
  <c r="G3255" i="1" s="1"/>
  <c r="H3255" i="1" s="1"/>
  <c r="I3255" i="1" s="1"/>
  <c r="F3256" i="1"/>
  <c r="G3256" i="1" s="1"/>
  <c r="H3256" i="1" s="1"/>
  <c r="I3256" i="1" s="1"/>
  <c r="F3257" i="1"/>
  <c r="G3257" i="1" s="1"/>
  <c r="H3257" i="1" s="1"/>
  <c r="I3257" i="1" s="1"/>
  <c r="F3258" i="1"/>
  <c r="G3258" i="1" s="1"/>
  <c r="H3258" i="1" s="1"/>
  <c r="I3258" i="1" s="1"/>
  <c r="F3259" i="1"/>
  <c r="G3259" i="1" s="1"/>
  <c r="H3259" i="1" s="1"/>
  <c r="I3259" i="1" s="1"/>
  <c r="F3260" i="1"/>
  <c r="G3260" i="1" s="1"/>
  <c r="H3260" i="1" s="1"/>
  <c r="I3260" i="1" s="1"/>
  <c r="F3261" i="1"/>
  <c r="G3261" i="1" s="1"/>
  <c r="H3261" i="1" s="1"/>
  <c r="I3261" i="1" s="1"/>
  <c r="F3262" i="1"/>
  <c r="G3262" i="1" s="1"/>
  <c r="H3262" i="1" s="1"/>
  <c r="I3262" i="1" s="1"/>
  <c r="F3263" i="1"/>
  <c r="G3263" i="1" s="1"/>
  <c r="H3263" i="1" s="1"/>
  <c r="I3263" i="1" s="1"/>
  <c r="F3264" i="1"/>
  <c r="G3264" i="1" s="1"/>
  <c r="H3264" i="1" s="1"/>
  <c r="I3264" i="1" s="1"/>
  <c r="F3265" i="1"/>
  <c r="G3265" i="1" s="1"/>
  <c r="H3265" i="1" s="1"/>
  <c r="I3265" i="1" s="1"/>
  <c r="F3266" i="1"/>
  <c r="G3266" i="1" s="1"/>
  <c r="H3266" i="1" s="1"/>
  <c r="I3266" i="1" s="1"/>
  <c r="F3267" i="1"/>
  <c r="G3267" i="1" s="1"/>
  <c r="H3267" i="1" s="1"/>
  <c r="I3267" i="1" s="1"/>
  <c r="F3268" i="1"/>
  <c r="G3268" i="1" s="1"/>
  <c r="H3268" i="1" s="1"/>
  <c r="I3268" i="1" s="1"/>
  <c r="F3269" i="1"/>
  <c r="G3269" i="1" s="1"/>
  <c r="H3269" i="1" s="1"/>
  <c r="I3269" i="1" s="1"/>
  <c r="F3270" i="1"/>
  <c r="G3270" i="1" s="1"/>
  <c r="H3270" i="1" s="1"/>
  <c r="I3270" i="1" s="1"/>
  <c r="F3271" i="1"/>
  <c r="G3271" i="1" s="1"/>
  <c r="H3271" i="1" s="1"/>
  <c r="I3271" i="1" s="1"/>
  <c r="F3272" i="1"/>
  <c r="G3272" i="1" s="1"/>
  <c r="H3272" i="1" s="1"/>
  <c r="I3272" i="1" s="1"/>
  <c r="F3273" i="1"/>
  <c r="G3273" i="1" s="1"/>
  <c r="H3273" i="1" s="1"/>
  <c r="I3273" i="1" s="1"/>
  <c r="F3274" i="1"/>
  <c r="G3274" i="1" s="1"/>
  <c r="H3274" i="1" s="1"/>
  <c r="I3274" i="1" s="1"/>
  <c r="F3275" i="1"/>
  <c r="G3275" i="1" s="1"/>
  <c r="H3275" i="1" s="1"/>
  <c r="I3275" i="1" s="1"/>
  <c r="F3276" i="1"/>
  <c r="G3276" i="1" s="1"/>
  <c r="H3276" i="1" s="1"/>
  <c r="I3276" i="1" s="1"/>
  <c r="F3277" i="1"/>
  <c r="G3277" i="1" s="1"/>
  <c r="H3277" i="1" s="1"/>
  <c r="I3277" i="1" s="1"/>
  <c r="F3278" i="1"/>
  <c r="G3278" i="1" s="1"/>
  <c r="H3278" i="1" s="1"/>
  <c r="I3278" i="1" s="1"/>
  <c r="F3279" i="1"/>
  <c r="G3279" i="1" s="1"/>
  <c r="H3279" i="1" s="1"/>
  <c r="I3279" i="1" s="1"/>
  <c r="F3280" i="1"/>
  <c r="G3280" i="1" s="1"/>
  <c r="H3280" i="1" s="1"/>
  <c r="I3280" i="1" s="1"/>
  <c r="F3281" i="1"/>
  <c r="G3281" i="1" s="1"/>
  <c r="H3281" i="1" s="1"/>
  <c r="I3281" i="1" s="1"/>
  <c r="F3282" i="1"/>
  <c r="G3282" i="1" s="1"/>
  <c r="H3282" i="1" s="1"/>
  <c r="I3282" i="1" s="1"/>
  <c r="F3283" i="1"/>
  <c r="G3283" i="1" s="1"/>
  <c r="H3283" i="1" s="1"/>
  <c r="I3283" i="1" s="1"/>
  <c r="F3284" i="1"/>
  <c r="G3284" i="1" s="1"/>
  <c r="H3284" i="1" s="1"/>
  <c r="I3284" i="1" s="1"/>
  <c r="F3285" i="1"/>
  <c r="G3285" i="1" s="1"/>
  <c r="H3285" i="1" s="1"/>
  <c r="I3285" i="1" s="1"/>
  <c r="F3286" i="1"/>
  <c r="G3286" i="1" s="1"/>
  <c r="H3286" i="1" s="1"/>
  <c r="I3286" i="1" s="1"/>
  <c r="F3287" i="1"/>
  <c r="G3287" i="1" s="1"/>
  <c r="H3287" i="1" s="1"/>
  <c r="I3287" i="1" s="1"/>
  <c r="F3288" i="1"/>
  <c r="G3288" i="1" s="1"/>
  <c r="H3288" i="1" s="1"/>
  <c r="I3288" i="1" s="1"/>
  <c r="F3289" i="1"/>
  <c r="G3289" i="1" s="1"/>
  <c r="H3289" i="1" s="1"/>
  <c r="I3289" i="1" s="1"/>
  <c r="F3290" i="1"/>
  <c r="G3290" i="1" s="1"/>
  <c r="H3290" i="1" s="1"/>
  <c r="I3290" i="1" s="1"/>
  <c r="F3291" i="1"/>
  <c r="G3291" i="1" s="1"/>
  <c r="H3291" i="1" s="1"/>
  <c r="I3291" i="1" s="1"/>
  <c r="F3292" i="1"/>
  <c r="G3292" i="1" s="1"/>
  <c r="H3292" i="1" s="1"/>
  <c r="I3292" i="1" s="1"/>
  <c r="F3293" i="1"/>
  <c r="G3293" i="1" s="1"/>
  <c r="H3293" i="1" s="1"/>
  <c r="I3293" i="1" s="1"/>
  <c r="F3294" i="1"/>
  <c r="G3294" i="1" s="1"/>
  <c r="H3294" i="1" s="1"/>
  <c r="I3294" i="1" s="1"/>
  <c r="F3295" i="1"/>
  <c r="G3295" i="1" s="1"/>
  <c r="H3295" i="1" s="1"/>
  <c r="I3295" i="1" s="1"/>
  <c r="F3296" i="1"/>
  <c r="G3296" i="1" s="1"/>
  <c r="H3296" i="1" s="1"/>
  <c r="I3296" i="1" s="1"/>
  <c r="F3297" i="1"/>
  <c r="G3297" i="1" s="1"/>
  <c r="H3297" i="1" s="1"/>
  <c r="I3297" i="1" s="1"/>
  <c r="F3298" i="1"/>
  <c r="G3298" i="1" s="1"/>
  <c r="H3298" i="1" s="1"/>
  <c r="I3298" i="1" s="1"/>
  <c r="F3299" i="1"/>
  <c r="G3299" i="1" s="1"/>
  <c r="H3299" i="1" s="1"/>
  <c r="I3299" i="1" s="1"/>
  <c r="F3300" i="1"/>
  <c r="G3300" i="1" s="1"/>
  <c r="H3300" i="1" s="1"/>
  <c r="I3300" i="1" s="1"/>
  <c r="F3301" i="1"/>
  <c r="G3301" i="1" s="1"/>
  <c r="H3301" i="1" s="1"/>
  <c r="I3301" i="1" s="1"/>
  <c r="F3302" i="1"/>
  <c r="G3302" i="1" s="1"/>
  <c r="H3302" i="1" s="1"/>
  <c r="I3302" i="1" s="1"/>
  <c r="F3303" i="1"/>
  <c r="G3303" i="1" s="1"/>
  <c r="H3303" i="1" s="1"/>
  <c r="I3303" i="1" s="1"/>
  <c r="F3304" i="1"/>
  <c r="G3304" i="1" s="1"/>
  <c r="H3304" i="1" s="1"/>
  <c r="I3304" i="1" s="1"/>
  <c r="F3305" i="1"/>
  <c r="G3305" i="1" s="1"/>
  <c r="H3305" i="1" s="1"/>
  <c r="I3305" i="1" s="1"/>
  <c r="F3306" i="1"/>
  <c r="G3306" i="1" s="1"/>
  <c r="H3306" i="1" s="1"/>
  <c r="I3306" i="1" s="1"/>
  <c r="F3307" i="1"/>
  <c r="G3307" i="1" s="1"/>
  <c r="H3307" i="1" s="1"/>
  <c r="I3307" i="1" s="1"/>
  <c r="F3308" i="1"/>
  <c r="G3308" i="1" s="1"/>
  <c r="H3308" i="1" s="1"/>
  <c r="I3308" i="1" s="1"/>
  <c r="F3309" i="1"/>
  <c r="G3309" i="1" s="1"/>
  <c r="H3309" i="1" s="1"/>
  <c r="I3309" i="1" s="1"/>
  <c r="F3310" i="1"/>
  <c r="G3310" i="1" s="1"/>
  <c r="H3310" i="1" s="1"/>
  <c r="I3310" i="1" s="1"/>
  <c r="F3311" i="1"/>
  <c r="G3311" i="1" s="1"/>
  <c r="H3311" i="1" s="1"/>
  <c r="I3311" i="1" s="1"/>
  <c r="F3312" i="1"/>
  <c r="G3312" i="1" s="1"/>
  <c r="H3312" i="1" s="1"/>
  <c r="I3312" i="1" s="1"/>
  <c r="F3313" i="1"/>
  <c r="G3313" i="1" s="1"/>
  <c r="H3313" i="1" s="1"/>
  <c r="I3313" i="1" s="1"/>
  <c r="F3314" i="1"/>
  <c r="G3314" i="1" s="1"/>
  <c r="H3314" i="1" s="1"/>
  <c r="I3314" i="1" s="1"/>
  <c r="F3315" i="1"/>
  <c r="G3315" i="1" s="1"/>
  <c r="H3315" i="1" s="1"/>
  <c r="I3315" i="1" s="1"/>
  <c r="F3316" i="1"/>
  <c r="G3316" i="1" s="1"/>
  <c r="H3316" i="1" s="1"/>
  <c r="I3316" i="1" s="1"/>
  <c r="F3317" i="1"/>
  <c r="G3317" i="1" s="1"/>
  <c r="H3317" i="1" s="1"/>
  <c r="I3317" i="1" s="1"/>
  <c r="F3318" i="1"/>
  <c r="G3318" i="1" s="1"/>
  <c r="H3318" i="1" s="1"/>
  <c r="I3318" i="1" s="1"/>
  <c r="F3319" i="1"/>
  <c r="G3319" i="1" s="1"/>
  <c r="H3319" i="1" s="1"/>
  <c r="I3319" i="1" s="1"/>
  <c r="F3320" i="1"/>
  <c r="G3320" i="1" s="1"/>
  <c r="H3320" i="1" s="1"/>
  <c r="I3320" i="1" s="1"/>
  <c r="F3321" i="1"/>
  <c r="G3321" i="1" s="1"/>
  <c r="H3321" i="1" s="1"/>
  <c r="I3321" i="1" s="1"/>
  <c r="F3322" i="1"/>
  <c r="G3322" i="1" s="1"/>
  <c r="H3322" i="1" s="1"/>
  <c r="I3322" i="1" s="1"/>
  <c r="F3323" i="1"/>
  <c r="G3323" i="1" s="1"/>
  <c r="H3323" i="1" s="1"/>
  <c r="I3323" i="1" s="1"/>
  <c r="F3324" i="1"/>
  <c r="G3324" i="1" s="1"/>
  <c r="H3324" i="1" s="1"/>
  <c r="I3324" i="1" s="1"/>
  <c r="F3325" i="1"/>
  <c r="G3325" i="1" s="1"/>
  <c r="H3325" i="1" s="1"/>
  <c r="I3325" i="1" s="1"/>
  <c r="F3326" i="1"/>
  <c r="G3326" i="1" s="1"/>
  <c r="H3326" i="1" s="1"/>
  <c r="I3326" i="1" s="1"/>
  <c r="F3327" i="1"/>
  <c r="G3327" i="1" s="1"/>
  <c r="H3327" i="1" s="1"/>
  <c r="I3327" i="1" s="1"/>
  <c r="F3328" i="1"/>
  <c r="G3328" i="1" s="1"/>
  <c r="H3328" i="1" s="1"/>
  <c r="I3328" i="1" s="1"/>
  <c r="F3329" i="1"/>
  <c r="G3329" i="1" s="1"/>
  <c r="H3329" i="1" s="1"/>
  <c r="I3329" i="1" s="1"/>
  <c r="F3330" i="1"/>
  <c r="G3330" i="1" s="1"/>
  <c r="H3330" i="1" s="1"/>
  <c r="I3330" i="1" s="1"/>
  <c r="F3331" i="1"/>
  <c r="G3331" i="1" s="1"/>
  <c r="H3331" i="1" s="1"/>
  <c r="I3331" i="1" s="1"/>
  <c r="F3332" i="1"/>
  <c r="G3332" i="1" s="1"/>
  <c r="H3332" i="1" s="1"/>
  <c r="I3332" i="1" s="1"/>
  <c r="F3333" i="1"/>
  <c r="G3333" i="1" s="1"/>
  <c r="H3333" i="1" s="1"/>
  <c r="I3333" i="1" s="1"/>
  <c r="F3334" i="1"/>
  <c r="G3334" i="1" s="1"/>
  <c r="H3334" i="1" s="1"/>
  <c r="I3334" i="1" s="1"/>
  <c r="F3335" i="1"/>
  <c r="G3335" i="1" s="1"/>
  <c r="H3335" i="1" s="1"/>
  <c r="I3335" i="1" s="1"/>
  <c r="F3336" i="1"/>
  <c r="G3336" i="1" s="1"/>
  <c r="H3336" i="1" s="1"/>
  <c r="I3336" i="1" s="1"/>
  <c r="F3337" i="1"/>
  <c r="G3337" i="1" s="1"/>
  <c r="H3337" i="1" s="1"/>
  <c r="I3337" i="1" s="1"/>
  <c r="F3338" i="1"/>
  <c r="G3338" i="1" s="1"/>
  <c r="H3338" i="1" s="1"/>
  <c r="I3338" i="1" s="1"/>
  <c r="F3339" i="1"/>
  <c r="G3339" i="1" s="1"/>
  <c r="H3339" i="1" s="1"/>
  <c r="I3339" i="1" s="1"/>
  <c r="F3340" i="1"/>
  <c r="G3340" i="1" s="1"/>
  <c r="H3340" i="1" s="1"/>
  <c r="I3340" i="1" s="1"/>
  <c r="F3341" i="1"/>
  <c r="G3341" i="1" s="1"/>
  <c r="H3341" i="1" s="1"/>
  <c r="I3341" i="1" s="1"/>
  <c r="F3342" i="1"/>
  <c r="G3342" i="1" s="1"/>
  <c r="H3342" i="1" s="1"/>
  <c r="I3342" i="1" s="1"/>
  <c r="F3343" i="1"/>
  <c r="G3343" i="1" s="1"/>
  <c r="H3343" i="1" s="1"/>
  <c r="I3343" i="1" s="1"/>
  <c r="F3344" i="1"/>
  <c r="G3344" i="1" s="1"/>
  <c r="H3344" i="1" s="1"/>
  <c r="I3344" i="1" s="1"/>
  <c r="F3345" i="1"/>
  <c r="G3345" i="1" s="1"/>
  <c r="H3345" i="1" s="1"/>
  <c r="I3345" i="1" s="1"/>
  <c r="F3346" i="1"/>
  <c r="G3346" i="1" s="1"/>
  <c r="H3346" i="1" s="1"/>
  <c r="I3346" i="1" s="1"/>
  <c r="F3347" i="1"/>
  <c r="G3347" i="1" s="1"/>
  <c r="H3347" i="1" s="1"/>
  <c r="I3347" i="1" s="1"/>
  <c r="F3348" i="1"/>
  <c r="G3348" i="1" s="1"/>
  <c r="H3348" i="1" s="1"/>
  <c r="I3348" i="1" s="1"/>
  <c r="F3349" i="1"/>
  <c r="G3349" i="1" s="1"/>
  <c r="H3349" i="1" s="1"/>
  <c r="I3349" i="1" s="1"/>
  <c r="F3350" i="1"/>
  <c r="G3350" i="1" s="1"/>
  <c r="H3350" i="1" s="1"/>
  <c r="I3350" i="1" s="1"/>
  <c r="F3351" i="1"/>
  <c r="G3351" i="1" s="1"/>
  <c r="H3351" i="1" s="1"/>
  <c r="I3351" i="1" s="1"/>
  <c r="F3352" i="1"/>
  <c r="G3352" i="1" s="1"/>
  <c r="H3352" i="1" s="1"/>
  <c r="I3352" i="1" s="1"/>
  <c r="F3353" i="1"/>
  <c r="G3353" i="1" s="1"/>
  <c r="H3353" i="1" s="1"/>
  <c r="I3353" i="1" s="1"/>
  <c r="F3354" i="1"/>
  <c r="G3354" i="1" s="1"/>
  <c r="H3354" i="1" s="1"/>
  <c r="I3354" i="1" s="1"/>
  <c r="F3355" i="1"/>
  <c r="G3355" i="1" s="1"/>
  <c r="H3355" i="1" s="1"/>
  <c r="I3355" i="1" s="1"/>
  <c r="F3356" i="1"/>
  <c r="G3356" i="1" s="1"/>
  <c r="H3356" i="1" s="1"/>
  <c r="I3356" i="1" s="1"/>
  <c r="F3357" i="1"/>
  <c r="G3357" i="1" s="1"/>
  <c r="H3357" i="1" s="1"/>
  <c r="I3357" i="1" s="1"/>
  <c r="F3358" i="1"/>
  <c r="G3358" i="1" s="1"/>
  <c r="H3358" i="1" s="1"/>
  <c r="I3358" i="1" s="1"/>
  <c r="F3359" i="1"/>
  <c r="G3359" i="1" s="1"/>
  <c r="H3359" i="1" s="1"/>
  <c r="I3359" i="1" s="1"/>
  <c r="F3360" i="1"/>
  <c r="G3360" i="1" s="1"/>
  <c r="H3360" i="1" s="1"/>
  <c r="I3360" i="1" s="1"/>
  <c r="F3361" i="1"/>
  <c r="G3361" i="1" s="1"/>
  <c r="H3361" i="1" s="1"/>
  <c r="I3361" i="1" s="1"/>
  <c r="F3362" i="1"/>
  <c r="G3362" i="1" s="1"/>
  <c r="H3362" i="1" s="1"/>
  <c r="I3362" i="1" s="1"/>
  <c r="F3363" i="1"/>
  <c r="G3363" i="1" s="1"/>
  <c r="H3363" i="1" s="1"/>
  <c r="I3363" i="1" s="1"/>
  <c r="F3364" i="1"/>
  <c r="G3364" i="1" s="1"/>
  <c r="H3364" i="1" s="1"/>
  <c r="I3364" i="1" s="1"/>
  <c r="F3365" i="1"/>
  <c r="G3365" i="1" s="1"/>
  <c r="H3365" i="1" s="1"/>
  <c r="I3365" i="1" s="1"/>
  <c r="F3366" i="1"/>
  <c r="G3366" i="1" s="1"/>
  <c r="H3366" i="1" s="1"/>
  <c r="I3366" i="1" s="1"/>
  <c r="F3367" i="1"/>
  <c r="G3367" i="1" s="1"/>
  <c r="H3367" i="1" s="1"/>
  <c r="I3367" i="1" s="1"/>
  <c r="F3368" i="1"/>
  <c r="G3368" i="1" s="1"/>
  <c r="H3368" i="1" s="1"/>
  <c r="I3368" i="1" s="1"/>
  <c r="F3369" i="1"/>
  <c r="G3369" i="1" s="1"/>
  <c r="H3369" i="1" s="1"/>
  <c r="I3369" i="1" s="1"/>
  <c r="F3370" i="1"/>
  <c r="G3370" i="1" s="1"/>
  <c r="H3370" i="1" s="1"/>
  <c r="I3370" i="1" s="1"/>
  <c r="F3371" i="1"/>
  <c r="G3371" i="1" s="1"/>
  <c r="H3371" i="1" s="1"/>
  <c r="I3371" i="1" s="1"/>
  <c r="F3372" i="1"/>
  <c r="G3372" i="1" s="1"/>
  <c r="H3372" i="1" s="1"/>
  <c r="I3372" i="1" s="1"/>
  <c r="F3373" i="1"/>
  <c r="G3373" i="1" s="1"/>
  <c r="H3373" i="1" s="1"/>
  <c r="I3373" i="1" s="1"/>
  <c r="F3374" i="1"/>
  <c r="G3374" i="1" s="1"/>
  <c r="H3374" i="1" s="1"/>
  <c r="I3374" i="1" s="1"/>
  <c r="F3375" i="1"/>
  <c r="G3375" i="1" s="1"/>
  <c r="H3375" i="1" s="1"/>
  <c r="I3375" i="1" s="1"/>
  <c r="F3376" i="1"/>
  <c r="G3376" i="1" s="1"/>
  <c r="H3376" i="1" s="1"/>
  <c r="I3376" i="1" s="1"/>
  <c r="F3377" i="1"/>
  <c r="G3377" i="1" s="1"/>
  <c r="H3377" i="1" s="1"/>
  <c r="I3377" i="1" s="1"/>
  <c r="F3378" i="1"/>
  <c r="G3378" i="1" s="1"/>
  <c r="H3378" i="1" s="1"/>
  <c r="I3378" i="1" s="1"/>
  <c r="F3379" i="1"/>
  <c r="G3379" i="1" s="1"/>
  <c r="H3379" i="1" s="1"/>
  <c r="I3379" i="1" s="1"/>
  <c r="F3380" i="1"/>
  <c r="G3380" i="1" s="1"/>
  <c r="H3380" i="1" s="1"/>
  <c r="I3380" i="1" s="1"/>
  <c r="F3381" i="1"/>
  <c r="G3381" i="1" s="1"/>
  <c r="H3381" i="1" s="1"/>
  <c r="I3381" i="1" s="1"/>
  <c r="F3382" i="1"/>
  <c r="G3382" i="1" s="1"/>
  <c r="H3382" i="1" s="1"/>
  <c r="I3382" i="1" s="1"/>
  <c r="F3383" i="1"/>
  <c r="G3383" i="1" s="1"/>
  <c r="H3383" i="1" s="1"/>
  <c r="I3383" i="1" s="1"/>
  <c r="F3384" i="1"/>
  <c r="G3384" i="1" s="1"/>
  <c r="H3384" i="1" s="1"/>
  <c r="I3384" i="1" s="1"/>
  <c r="F3385" i="1"/>
  <c r="G3385" i="1" s="1"/>
  <c r="H3385" i="1" s="1"/>
  <c r="I3385" i="1" s="1"/>
  <c r="F3386" i="1"/>
  <c r="G3386" i="1" s="1"/>
  <c r="H3386" i="1" s="1"/>
  <c r="I3386" i="1" s="1"/>
  <c r="F3387" i="1"/>
  <c r="G3387" i="1" s="1"/>
  <c r="H3387" i="1" s="1"/>
  <c r="I3387" i="1" s="1"/>
  <c r="F3388" i="1"/>
  <c r="G3388" i="1" s="1"/>
  <c r="H3388" i="1" s="1"/>
  <c r="I3388" i="1" s="1"/>
  <c r="F3389" i="1"/>
  <c r="G3389" i="1" s="1"/>
  <c r="H3389" i="1" s="1"/>
  <c r="I3389" i="1" s="1"/>
  <c r="F3390" i="1"/>
  <c r="G3390" i="1" s="1"/>
  <c r="H3390" i="1" s="1"/>
  <c r="I3390" i="1" s="1"/>
  <c r="F3391" i="1"/>
  <c r="G3391" i="1" s="1"/>
  <c r="H3391" i="1" s="1"/>
  <c r="I3391" i="1" s="1"/>
  <c r="F3392" i="1"/>
  <c r="G3392" i="1" s="1"/>
  <c r="H3392" i="1" s="1"/>
  <c r="I3392" i="1" s="1"/>
  <c r="F3393" i="1"/>
  <c r="G3393" i="1" s="1"/>
  <c r="H3393" i="1" s="1"/>
  <c r="I3393" i="1" s="1"/>
  <c r="F3394" i="1"/>
  <c r="G3394" i="1" s="1"/>
  <c r="H3394" i="1" s="1"/>
  <c r="I3394" i="1" s="1"/>
  <c r="F3395" i="1"/>
  <c r="G3395" i="1" s="1"/>
  <c r="H3395" i="1" s="1"/>
  <c r="I3395" i="1" s="1"/>
  <c r="F3396" i="1"/>
  <c r="G3396" i="1" s="1"/>
  <c r="H3396" i="1" s="1"/>
  <c r="I3396" i="1" s="1"/>
  <c r="F3397" i="1"/>
  <c r="G3397" i="1" s="1"/>
  <c r="H3397" i="1" s="1"/>
  <c r="I3397" i="1" s="1"/>
  <c r="F3398" i="1"/>
  <c r="G3398" i="1" s="1"/>
  <c r="H3398" i="1" s="1"/>
  <c r="I3398" i="1" s="1"/>
  <c r="F3399" i="1"/>
  <c r="G3399" i="1" s="1"/>
  <c r="H3399" i="1" s="1"/>
  <c r="I3399" i="1" s="1"/>
  <c r="F3400" i="1"/>
  <c r="G3400" i="1" s="1"/>
  <c r="H3400" i="1" s="1"/>
  <c r="I3400" i="1" s="1"/>
  <c r="F3401" i="1"/>
  <c r="G3401" i="1" s="1"/>
  <c r="H3401" i="1" s="1"/>
  <c r="I3401" i="1" s="1"/>
  <c r="F3402" i="1"/>
  <c r="G3402" i="1" s="1"/>
  <c r="H3402" i="1" s="1"/>
  <c r="I3402" i="1" s="1"/>
  <c r="F3403" i="1"/>
  <c r="G3403" i="1" s="1"/>
  <c r="H3403" i="1" s="1"/>
  <c r="I3403" i="1" s="1"/>
  <c r="F3404" i="1"/>
  <c r="G3404" i="1" s="1"/>
  <c r="H3404" i="1" s="1"/>
  <c r="I3404" i="1" s="1"/>
  <c r="F3405" i="1"/>
  <c r="G3405" i="1" s="1"/>
  <c r="H3405" i="1" s="1"/>
  <c r="I3405" i="1" s="1"/>
  <c r="F3406" i="1"/>
  <c r="G3406" i="1" s="1"/>
  <c r="H3406" i="1" s="1"/>
  <c r="I3406" i="1" s="1"/>
  <c r="F3407" i="1"/>
  <c r="G3407" i="1" s="1"/>
  <c r="H3407" i="1" s="1"/>
  <c r="I3407" i="1" s="1"/>
  <c r="F3408" i="1"/>
  <c r="G3408" i="1" s="1"/>
  <c r="H3408" i="1" s="1"/>
  <c r="I3408" i="1" s="1"/>
  <c r="F3409" i="1"/>
  <c r="G3409" i="1" s="1"/>
  <c r="H3409" i="1" s="1"/>
  <c r="I3409" i="1" s="1"/>
  <c r="F3410" i="1"/>
  <c r="G3410" i="1" s="1"/>
  <c r="H3410" i="1" s="1"/>
  <c r="I3410" i="1" s="1"/>
  <c r="F3411" i="1"/>
  <c r="G3411" i="1" s="1"/>
  <c r="H3411" i="1" s="1"/>
  <c r="I3411" i="1" s="1"/>
  <c r="F3412" i="1"/>
  <c r="G3412" i="1" s="1"/>
  <c r="H3412" i="1" s="1"/>
  <c r="I3412" i="1" s="1"/>
  <c r="F3413" i="1"/>
  <c r="G3413" i="1" s="1"/>
  <c r="H3413" i="1" s="1"/>
  <c r="I3413" i="1" s="1"/>
  <c r="F3414" i="1"/>
  <c r="G3414" i="1" s="1"/>
  <c r="H3414" i="1" s="1"/>
  <c r="I3414" i="1" s="1"/>
  <c r="F3415" i="1"/>
  <c r="G3415" i="1" s="1"/>
  <c r="H3415" i="1" s="1"/>
  <c r="I3415" i="1" s="1"/>
  <c r="F3416" i="1"/>
  <c r="G3416" i="1" s="1"/>
  <c r="H3416" i="1" s="1"/>
  <c r="I3416" i="1" s="1"/>
  <c r="F3417" i="1"/>
  <c r="G3417" i="1" s="1"/>
  <c r="H3417" i="1" s="1"/>
  <c r="I3417" i="1" s="1"/>
  <c r="F3418" i="1"/>
  <c r="G3418" i="1" s="1"/>
  <c r="H3418" i="1" s="1"/>
  <c r="I3418" i="1" s="1"/>
  <c r="F3419" i="1"/>
  <c r="G3419" i="1" s="1"/>
  <c r="H3419" i="1" s="1"/>
  <c r="I3419" i="1" s="1"/>
  <c r="F3420" i="1"/>
  <c r="G3420" i="1" s="1"/>
  <c r="H3420" i="1" s="1"/>
  <c r="I3420" i="1" s="1"/>
  <c r="F3421" i="1"/>
  <c r="G3421" i="1" s="1"/>
  <c r="H3421" i="1" s="1"/>
  <c r="I3421" i="1" s="1"/>
  <c r="F3422" i="1"/>
  <c r="G3422" i="1" s="1"/>
  <c r="H3422" i="1" s="1"/>
  <c r="I3422" i="1" s="1"/>
  <c r="F3423" i="1"/>
  <c r="G3423" i="1" s="1"/>
  <c r="H3423" i="1" s="1"/>
  <c r="I3423" i="1" s="1"/>
  <c r="F3424" i="1"/>
  <c r="G3424" i="1" s="1"/>
  <c r="H3424" i="1" s="1"/>
  <c r="I3424" i="1" s="1"/>
  <c r="F3425" i="1"/>
  <c r="G3425" i="1" s="1"/>
  <c r="H3425" i="1" s="1"/>
  <c r="I3425" i="1" s="1"/>
  <c r="F3426" i="1"/>
  <c r="G3426" i="1" s="1"/>
  <c r="H3426" i="1" s="1"/>
  <c r="I3426" i="1" s="1"/>
  <c r="F3427" i="1"/>
  <c r="G3427" i="1" s="1"/>
  <c r="H3427" i="1" s="1"/>
  <c r="I3427" i="1" s="1"/>
  <c r="F3428" i="1"/>
  <c r="G3428" i="1" s="1"/>
  <c r="H3428" i="1" s="1"/>
  <c r="I3428" i="1" s="1"/>
  <c r="F3429" i="1"/>
  <c r="G3429" i="1" s="1"/>
  <c r="H3429" i="1" s="1"/>
  <c r="I3429" i="1" s="1"/>
  <c r="F3430" i="1"/>
  <c r="G3430" i="1" s="1"/>
  <c r="H3430" i="1" s="1"/>
  <c r="I3430" i="1" s="1"/>
  <c r="F3431" i="1"/>
  <c r="G3431" i="1" s="1"/>
  <c r="H3431" i="1" s="1"/>
  <c r="I3431" i="1" s="1"/>
  <c r="F3432" i="1"/>
  <c r="G3432" i="1" s="1"/>
  <c r="H3432" i="1" s="1"/>
  <c r="I3432" i="1" s="1"/>
  <c r="F3433" i="1"/>
  <c r="G3433" i="1" s="1"/>
  <c r="H3433" i="1" s="1"/>
  <c r="I3433" i="1" s="1"/>
  <c r="F3434" i="1"/>
  <c r="G3434" i="1" s="1"/>
  <c r="H3434" i="1" s="1"/>
  <c r="I3434" i="1" s="1"/>
  <c r="F3435" i="1"/>
  <c r="G3435" i="1" s="1"/>
  <c r="H3435" i="1" s="1"/>
  <c r="I3435" i="1" s="1"/>
  <c r="F3436" i="1"/>
  <c r="G3436" i="1" s="1"/>
  <c r="H3436" i="1" s="1"/>
  <c r="I3436" i="1" s="1"/>
  <c r="F3437" i="1"/>
  <c r="G3437" i="1" s="1"/>
  <c r="H3437" i="1" s="1"/>
  <c r="I3437" i="1" s="1"/>
  <c r="F3438" i="1"/>
  <c r="G3438" i="1" s="1"/>
  <c r="H3438" i="1" s="1"/>
  <c r="I3438" i="1" s="1"/>
  <c r="F3439" i="1"/>
  <c r="G3439" i="1" s="1"/>
  <c r="H3439" i="1" s="1"/>
  <c r="I3439" i="1" s="1"/>
  <c r="F3440" i="1"/>
  <c r="G3440" i="1" s="1"/>
  <c r="H3440" i="1" s="1"/>
  <c r="I3440" i="1" s="1"/>
  <c r="F3441" i="1"/>
  <c r="G3441" i="1" s="1"/>
  <c r="H3441" i="1" s="1"/>
  <c r="I3441" i="1" s="1"/>
  <c r="F3442" i="1"/>
  <c r="G3442" i="1" s="1"/>
  <c r="H3442" i="1" s="1"/>
  <c r="I3442" i="1" s="1"/>
  <c r="F3443" i="1"/>
  <c r="G3443" i="1" s="1"/>
  <c r="H3443" i="1" s="1"/>
  <c r="I3443" i="1" s="1"/>
  <c r="F3444" i="1"/>
  <c r="G3444" i="1" s="1"/>
  <c r="H3444" i="1" s="1"/>
  <c r="I3444" i="1" s="1"/>
  <c r="F3445" i="1"/>
  <c r="G3445" i="1" s="1"/>
  <c r="H3445" i="1" s="1"/>
  <c r="I3445" i="1" s="1"/>
  <c r="F3446" i="1"/>
  <c r="G3446" i="1" s="1"/>
  <c r="H3446" i="1" s="1"/>
  <c r="I3446" i="1" s="1"/>
  <c r="F3447" i="1"/>
  <c r="G3447" i="1" s="1"/>
  <c r="H3447" i="1" s="1"/>
  <c r="I3447" i="1" s="1"/>
  <c r="F3448" i="1"/>
  <c r="G3448" i="1" s="1"/>
  <c r="H3448" i="1" s="1"/>
  <c r="I3448" i="1" s="1"/>
  <c r="F3449" i="1"/>
  <c r="G3449" i="1" s="1"/>
  <c r="H3449" i="1" s="1"/>
  <c r="I3449" i="1" s="1"/>
  <c r="F3450" i="1"/>
  <c r="G3450" i="1" s="1"/>
  <c r="H3450" i="1" s="1"/>
  <c r="I3450" i="1" s="1"/>
  <c r="F3451" i="1"/>
  <c r="G3451" i="1" s="1"/>
  <c r="H3451" i="1" s="1"/>
  <c r="I3451" i="1" s="1"/>
  <c r="F3452" i="1"/>
  <c r="G3452" i="1" s="1"/>
  <c r="H3452" i="1" s="1"/>
  <c r="I3452" i="1" s="1"/>
  <c r="F3453" i="1"/>
  <c r="G3453" i="1" s="1"/>
  <c r="H3453" i="1" s="1"/>
  <c r="I3453" i="1" s="1"/>
  <c r="F3454" i="1"/>
  <c r="G3454" i="1" s="1"/>
  <c r="H3454" i="1" s="1"/>
  <c r="I3454" i="1" s="1"/>
  <c r="F3455" i="1"/>
  <c r="G3455" i="1" s="1"/>
  <c r="H3455" i="1" s="1"/>
  <c r="I3455" i="1" s="1"/>
  <c r="F3456" i="1"/>
  <c r="G3456" i="1" s="1"/>
  <c r="H3456" i="1" s="1"/>
  <c r="I3456" i="1" s="1"/>
  <c r="F3457" i="1"/>
  <c r="G3457" i="1" s="1"/>
  <c r="H3457" i="1" s="1"/>
  <c r="I3457" i="1" s="1"/>
  <c r="F3458" i="1"/>
  <c r="G3458" i="1" s="1"/>
  <c r="H3458" i="1" s="1"/>
  <c r="I3458" i="1" s="1"/>
  <c r="F3459" i="1"/>
  <c r="G3459" i="1" s="1"/>
  <c r="H3459" i="1" s="1"/>
  <c r="I3459" i="1" s="1"/>
  <c r="F3460" i="1"/>
  <c r="G3460" i="1" s="1"/>
  <c r="H3460" i="1" s="1"/>
  <c r="I3460" i="1" s="1"/>
  <c r="F3461" i="1"/>
  <c r="G3461" i="1" s="1"/>
  <c r="H3461" i="1" s="1"/>
  <c r="I3461" i="1" s="1"/>
  <c r="F3462" i="1"/>
  <c r="G3462" i="1" s="1"/>
  <c r="H3462" i="1" s="1"/>
  <c r="I3462" i="1" s="1"/>
  <c r="F3463" i="1"/>
  <c r="G3463" i="1" s="1"/>
  <c r="H3463" i="1" s="1"/>
  <c r="I3463" i="1" s="1"/>
  <c r="F3464" i="1"/>
  <c r="G3464" i="1" s="1"/>
  <c r="H3464" i="1" s="1"/>
  <c r="I3464" i="1" s="1"/>
  <c r="F3465" i="1"/>
  <c r="G3465" i="1" s="1"/>
  <c r="H3465" i="1" s="1"/>
  <c r="I3465" i="1" s="1"/>
  <c r="F3466" i="1"/>
  <c r="G3466" i="1" s="1"/>
  <c r="H3466" i="1" s="1"/>
  <c r="I3466" i="1" s="1"/>
  <c r="F3467" i="1"/>
  <c r="G3467" i="1" s="1"/>
  <c r="H3467" i="1" s="1"/>
  <c r="I3467" i="1" s="1"/>
  <c r="F3468" i="1"/>
  <c r="G3468" i="1" s="1"/>
  <c r="H3468" i="1" s="1"/>
  <c r="I3468" i="1" s="1"/>
  <c r="F3469" i="1"/>
  <c r="G3469" i="1" s="1"/>
  <c r="H3469" i="1" s="1"/>
  <c r="I3469" i="1" s="1"/>
  <c r="F3470" i="1"/>
  <c r="G3470" i="1" s="1"/>
  <c r="H3470" i="1" s="1"/>
  <c r="I3470" i="1" s="1"/>
  <c r="F3471" i="1"/>
  <c r="G3471" i="1" s="1"/>
  <c r="H3471" i="1" s="1"/>
  <c r="I3471" i="1" s="1"/>
  <c r="F3472" i="1"/>
  <c r="G3472" i="1" s="1"/>
  <c r="H3472" i="1" s="1"/>
  <c r="I3472" i="1" s="1"/>
  <c r="F3473" i="1"/>
  <c r="G3473" i="1" s="1"/>
  <c r="H3473" i="1" s="1"/>
  <c r="I3473" i="1" s="1"/>
  <c r="F3474" i="1"/>
  <c r="G3474" i="1" s="1"/>
  <c r="H3474" i="1" s="1"/>
  <c r="I3474" i="1" s="1"/>
  <c r="F3475" i="1"/>
  <c r="G3475" i="1" s="1"/>
  <c r="H3475" i="1" s="1"/>
  <c r="I3475" i="1" s="1"/>
  <c r="F3476" i="1"/>
  <c r="G3476" i="1" s="1"/>
  <c r="H3476" i="1" s="1"/>
  <c r="I3476" i="1" s="1"/>
  <c r="F3477" i="1"/>
  <c r="G3477" i="1" s="1"/>
  <c r="H3477" i="1" s="1"/>
  <c r="I3477" i="1" s="1"/>
  <c r="F3478" i="1"/>
  <c r="G3478" i="1" s="1"/>
  <c r="H3478" i="1" s="1"/>
  <c r="I3478" i="1" s="1"/>
  <c r="F3479" i="1"/>
  <c r="G3479" i="1" s="1"/>
  <c r="H3479" i="1" s="1"/>
  <c r="I3479" i="1" s="1"/>
  <c r="F3480" i="1"/>
  <c r="G3480" i="1" s="1"/>
  <c r="H3480" i="1" s="1"/>
  <c r="I3480" i="1" s="1"/>
  <c r="F3481" i="1"/>
  <c r="G3481" i="1" s="1"/>
  <c r="H3481" i="1" s="1"/>
  <c r="I3481" i="1" s="1"/>
  <c r="F3482" i="1"/>
  <c r="G3482" i="1" s="1"/>
  <c r="H3482" i="1" s="1"/>
  <c r="I3482" i="1" s="1"/>
  <c r="F3483" i="1"/>
  <c r="G3483" i="1" s="1"/>
  <c r="H3483" i="1" s="1"/>
  <c r="I3483" i="1" s="1"/>
  <c r="F3484" i="1"/>
  <c r="G3484" i="1" s="1"/>
  <c r="H3484" i="1" s="1"/>
  <c r="I3484" i="1" s="1"/>
  <c r="F3485" i="1"/>
  <c r="G3485" i="1" s="1"/>
  <c r="H3485" i="1" s="1"/>
  <c r="I3485" i="1" s="1"/>
  <c r="F3486" i="1"/>
  <c r="G3486" i="1" s="1"/>
  <c r="H3486" i="1" s="1"/>
  <c r="I3486" i="1" s="1"/>
  <c r="F3487" i="1"/>
  <c r="G3487" i="1" s="1"/>
  <c r="H3487" i="1" s="1"/>
  <c r="I3487" i="1" s="1"/>
  <c r="F3488" i="1"/>
  <c r="G3488" i="1" s="1"/>
  <c r="H3488" i="1" s="1"/>
  <c r="I3488" i="1" s="1"/>
  <c r="F3489" i="1"/>
  <c r="G3489" i="1" s="1"/>
  <c r="H3489" i="1" s="1"/>
  <c r="I3489" i="1" s="1"/>
  <c r="F3490" i="1"/>
  <c r="G3490" i="1" s="1"/>
  <c r="H3490" i="1" s="1"/>
  <c r="I3490" i="1" s="1"/>
  <c r="F3491" i="1"/>
  <c r="G3491" i="1" s="1"/>
  <c r="H3491" i="1" s="1"/>
  <c r="I3491" i="1" s="1"/>
  <c r="F3492" i="1"/>
  <c r="G3492" i="1" s="1"/>
  <c r="H3492" i="1" s="1"/>
  <c r="I3492" i="1" s="1"/>
  <c r="F3493" i="1"/>
  <c r="G3493" i="1" s="1"/>
  <c r="H3493" i="1" s="1"/>
  <c r="I3493" i="1" s="1"/>
  <c r="F3494" i="1"/>
  <c r="G3494" i="1" s="1"/>
  <c r="H3494" i="1" s="1"/>
  <c r="I3494" i="1" s="1"/>
  <c r="F3495" i="1"/>
  <c r="G3495" i="1" s="1"/>
  <c r="H3495" i="1" s="1"/>
  <c r="I3495" i="1" s="1"/>
  <c r="F3496" i="1"/>
  <c r="G3496" i="1" s="1"/>
  <c r="H3496" i="1" s="1"/>
  <c r="I3496" i="1" s="1"/>
  <c r="F3497" i="1"/>
  <c r="G3497" i="1" s="1"/>
  <c r="H3497" i="1" s="1"/>
  <c r="I3497" i="1" s="1"/>
  <c r="F3498" i="1"/>
  <c r="G3498" i="1" s="1"/>
  <c r="H3498" i="1" s="1"/>
  <c r="I3498" i="1" s="1"/>
  <c r="F3499" i="1"/>
  <c r="G3499" i="1" s="1"/>
  <c r="H3499" i="1" s="1"/>
  <c r="I3499" i="1" s="1"/>
  <c r="F3500" i="1"/>
  <c r="G3500" i="1" s="1"/>
  <c r="H3500" i="1" s="1"/>
  <c r="I3500" i="1" s="1"/>
  <c r="F3501" i="1"/>
  <c r="G3501" i="1" s="1"/>
  <c r="H3501" i="1" s="1"/>
  <c r="I3501" i="1" s="1"/>
  <c r="F3502" i="1"/>
  <c r="G3502" i="1" s="1"/>
  <c r="H3502" i="1" s="1"/>
  <c r="I3502" i="1" s="1"/>
  <c r="F3503" i="1"/>
  <c r="G3503" i="1" s="1"/>
  <c r="H3503" i="1" s="1"/>
  <c r="I3503" i="1" s="1"/>
  <c r="F3504" i="1"/>
  <c r="G3504" i="1" s="1"/>
  <c r="H3504" i="1" s="1"/>
  <c r="I3504" i="1" s="1"/>
  <c r="F3505" i="1"/>
  <c r="G3505" i="1" s="1"/>
  <c r="H3505" i="1" s="1"/>
  <c r="I3505" i="1" s="1"/>
  <c r="F3506" i="1"/>
  <c r="G3506" i="1" s="1"/>
  <c r="H3506" i="1" s="1"/>
  <c r="I3506" i="1" s="1"/>
  <c r="F3507" i="1"/>
  <c r="G3507" i="1" s="1"/>
  <c r="H3507" i="1" s="1"/>
  <c r="I3507" i="1" s="1"/>
  <c r="F3508" i="1"/>
  <c r="G3508" i="1" s="1"/>
  <c r="H3508" i="1" s="1"/>
  <c r="I3508" i="1" s="1"/>
  <c r="F3509" i="1"/>
  <c r="G3509" i="1" s="1"/>
  <c r="H3509" i="1" s="1"/>
  <c r="I3509" i="1" s="1"/>
  <c r="F3510" i="1"/>
  <c r="G3510" i="1" s="1"/>
  <c r="H3510" i="1" s="1"/>
  <c r="I3510" i="1" s="1"/>
  <c r="F3511" i="1"/>
  <c r="G3511" i="1" s="1"/>
  <c r="H3511" i="1" s="1"/>
  <c r="I3511" i="1" s="1"/>
  <c r="F3512" i="1"/>
  <c r="G3512" i="1" s="1"/>
  <c r="H3512" i="1" s="1"/>
  <c r="I3512" i="1" s="1"/>
  <c r="F3513" i="1"/>
  <c r="G3513" i="1" s="1"/>
  <c r="H3513" i="1" s="1"/>
  <c r="I3513" i="1" s="1"/>
  <c r="F3514" i="1"/>
  <c r="G3514" i="1" s="1"/>
  <c r="H3514" i="1" s="1"/>
  <c r="I3514" i="1" s="1"/>
  <c r="F3515" i="1"/>
  <c r="G3515" i="1" s="1"/>
  <c r="H3515" i="1" s="1"/>
  <c r="I3515" i="1" s="1"/>
  <c r="F3516" i="1"/>
  <c r="G3516" i="1" s="1"/>
  <c r="H3516" i="1" s="1"/>
  <c r="I3516" i="1" s="1"/>
  <c r="F3517" i="1"/>
  <c r="G3517" i="1" s="1"/>
  <c r="H3517" i="1" s="1"/>
  <c r="I3517" i="1" s="1"/>
  <c r="F3518" i="1"/>
  <c r="G3518" i="1" s="1"/>
  <c r="H3518" i="1" s="1"/>
  <c r="I3518" i="1" s="1"/>
  <c r="F3519" i="1"/>
  <c r="G3519" i="1" s="1"/>
  <c r="H3519" i="1" s="1"/>
  <c r="I3519" i="1" s="1"/>
  <c r="F3520" i="1"/>
  <c r="G3520" i="1" s="1"/>
  <c r="H3520" i="1" s="1"/>
  <c r="I3520" i="1" s="1"/>
  <c r="F3521" i="1"/>
  <c r="G3521" i="1" s="1"/>
  <c r="H3521" i="1" s="1"/>
  <c r="I3521" i="1" s="1"/>
  <c r="F3522" i="1"/>
  <c r="G3522" i="1" s="1"/>
  <c r="H3522" i="1" s="1"/>
  <c r="I3522" i="1" s="1"/>
  <c r="F3523" i="1"/>
  <c r="G3523" i="1" s="1"/>
  <c r="H3523" i="1" s="1"/>
  <c r="I3523" i="1" s="1"/>
  <c r="F3524" i="1"/>
  <c r="G3524" i="1" s="1"/>
  <c r="H3524" i="1" s="1"/>
  <c r="I3524" i="1" s="1"/>
  <c r="F3525" i="1"/>
  <c r="G3525" i="1" s="1"/>
  <c r="H3525" i="1" s="1"/>
  <c r="I3525" i="1" s="1"/>
  <c r="F3526" i="1"/>
  <c r="G3526" i="1" s="1"/>
  <c r="H3526" i="1" s="1"/>
  <c r="I3526" i="1" s="1"/>
  <c r="F3527" i="1"/>
  <c r="G3527" i="1" s="1"/>
  <c r="H3527" i="1" s="1"/>
  <c r="I3527" i="1" s="1"/>
  <c r="F3528" i="1"/>
  <c r="G3528" i="1" s="1"/>
  <c r="H3528" i="1" s="1"/>
  <c r="I3528" i="1" s="1"/>
  <c r="F3529" i="1"/>
  <c r="G3529" i="1" s="1"/>
  <c r="H3529" i="1" s="1"/>
  <c r="I3529" i="1" s="1"/>
  <c r="F3530" i="1"/>
  <c r="G3530" i="1" s="1"/>
  <c r="H3530" i="1" s="1"/>
  <c r="I3530" i="1" s="1"/>
  <c r="F3531" i="1"/>
  <c r="G3531" i="1" s="1"/>
  <c r="H3531" i="1" s="1"/>
  <c r="I3531" i="1" s="1"/>
  <c r="F3532" i="1"/>
  <c r="G3532" i="1" s="1"/>
  <c r="H3532" i="1" s="1"/>
  <c r="I3532" i="1" s="1"/>
  <c r="F3533" i="1"/>
  <c r="G3533" i="1" s="1"/>
  <c r="H3533" i="1" s="1"/>
  <c r="I3533" i="1" s="1"/>
  <c r="F3534" i="1"/>
  <c r="G3534" i="1" s="1"/>
  <c r="H3534" i="1" s="1"/>
  <c r="I3534" i="1" s="1"/>
  <c r="F3535" i="1"/>
  <c r="G3535" i="1" s="1"/>
  <c r="H3535" i="1" s="1"/>
  <c r="I3535" i="1" s="1"/>
  <c r="F3536" i="1"/>
  <c r="G3536" i="1" s="1"/>
  <c r="H3536" i="1" s="1"/>
  <c r="I3536" i="1" s="1"/>
  <c r="F3537" i="1"/>
  <c r="G3537" i="1" s="1"/>
  <c r="H3537" i="1" s="1"/>
  <c r="I3537" i="1" s="1"/>
  <c r="F3538" i="1"/>
  <c r="G3538" i="1" s="1"/>
  <c r="H3538" i="1" s="1"/>
  <c r="I3538" i="1" s="1"/>
  <c r="F3539" i="1"/>
  <c r="G3539" i="1" s="1"/>
  <c r="H3539" i="1" s="1"/>
  <c r="I3539" i="1" s="1"/>
  <c r="F3540" i="1"/>
  <c r="G3540" i="1" s="1"/>
  <c r="H3540" i="1" s="1"/>
  <c r="I3540" i="1" s="1"/>
  <c r="F3541" i="1"/>
  <c r="G3541" i="1" s="1"/>
  <c r="H3541" i="1" s="1"/>
  <c r="I3541" i="1" s="1"/>
  <c r="F3542" i="1"/>
  <c r="G3542" i="1" s="1"/>
  <c r="H3542" i="1" s="1"/>
  <c r="I3542" i="1" s="1"/>
  <c r="F3543" i="1"/>
  <c r="G3543" i="1" s="1"/>
  <c r="H3543" i="1" s="1"/>
  <c r="I3543" i="1" s="1"/>
  <c r="F3544" i="1"/>
  <c r="G3544" i="1" s="1"/>
  <c r="H3544" i="1" s="1"/>
  <c r="I3544" i="1" s="1"/>
  <c r="F3545" i="1"/>
  <c r="G3545" i="1" s="1"/>
  <c r="H3545" i="1" s="1"/>
  <c r="I3545" i="1" s="1"/>
  <c r="F3546" i="1"/>
  <c r="G3546" i="1" s="1"/>
  <c r="H3546" i="1" s="1"/>
  <c r="I3546" i="1" s="1"/>
  <c r="F3547" i="1"/>
  <c r="G3547" i="1" s="1"/>
  <c r="H3547" i="1" s="1"/>
  <c r="I3547" i="1" s="1"/>
  <c r="F3548" i="1"/>
  <c r="G3548" i="1" s="1"/>
  <c r="H3548" i="1" s="1"/>
  <c r="I3548" i="1" s="1"/>
  <c r="F3549" i="1"/>
  <c r="G3549" i="1" s="1"/>
  <c r="H3549" i="1" s="1"/>
  <c r="I3549" i="1" s="1"/>
  <c r="F3550" i="1"/>
  <c r="G3550" i="1" s="1"/>
  <c r="H3550" i="1" s="1"/>
  <c r="I3550" i="1" s="1"/>
  <c r="F3551" i="1"/>
  <c r="G3551" i="1" s="1"/>
  <c r="H3551" i="1" s="1"/>
  <c r="I3551" i="1" s="1"/>
  <c r="F3552" i="1"/>
  <c r="G3552" i="1" s="1"/>
  <c r="H3552" i="1" s="1"/>
  <c r="I3552" i="1" s="1"/>
  <c r="F3553" i="1"/>
  <c r="G3553" i="1" s="1"/>
  <c r="H3553" i="1" s="1"/>
  <c r="I3553" i="1" s="1"/>
  <c r="F3554" i="1"/>
  <c r="G3554" i="1" s="1"/>
  <c r="H3554" i="1" s="1"/>
  <c r="I3554" i="1" s="1"/>
  <c r="F3555" i="1"/>
  <c r="G3555" i="1" s="1"/>
  <c r="H3555" i="1" s="1"/>
  <c r="I3555" i="1" s="1"/>
  <c r="F3556" i="1"/>
  <c r="G3556" i="1" s="1"/>
  <c r="H3556" i="1" s="1"/>
  <c r="I3556" i="1" s="1"/>
  <c r="F3557" i="1"/>
  <c r="G3557" i="1" s="1"/>
  <c r="H3557" i="1" s="1"/>
  <c r="I3557" i="1" s="1"/>
  <c r="F3558" i="1"/>
  <c r="G3558" i="1" s="1"/>
  <c r="H3558" i="1" s="1"/>
  <c r="I3558" i="1" s="1"/>
  <c r="F3559" i="1"/>
  <c r="G3559" i="1" s="1"/>
  <c r="H3559" i="1" s="1"/>
  <c r="I3559" i="1" s="1"/>
  <c r="F3560" i="1"/>
  <c r="G3560" i="1" s="1"/>
  <c r="H3560" i="1" s="1"/>
  <c r="I3560" i="1" s="1"/>
  <c r="F3561" i="1"/>
  <c r="G3561" i="1" s="1"/>
  <c r="H3561" i="1" s="1"/>
  <c r="I3561" i="1" s="1"/>
  <c r="F3562" i="1"/>
  <c r="G3562" i="1" s="1"/>
  <c r="H3562" i="1" s="1"/>
  <c r="I3562" i="1" s="1"/>
  <c r="F3563" i="1"/>
  <c r="G3563" i="1" s="1"/>
  <c r="H3563" i="1" s="1"/>
  <c r="I3563" i="1" s="1"/>
  <c r="F3564" i="1"/>
  <c r="G3564" i="1" s="1"/>
  <c r="H3564" i="1" s="1"/>
  <c r="I3564" i="1" s="1"/>
  <c r="F3565" i="1"/>
  <c r="G3565" i="1" s="1"/>
  <c r="H3565" i="1" s="1"/>
  <c r="I3565" i="1" s="1"/>
  <c r="F3566" i="1"/>
  <c r="G3566" i="1" s="1"/>
  <c r="H3566" i="1" s="1"/>
  <c r="I3566" i="1" s="1"/>
  <c r="F3567" i="1"/>
  <c r="G3567" i="1" s="1"/>
  <c r="H3567" i="1" s="1"/>
  <c r="I3567" i="1" s="1"/>
  <c r="F3568" i="1"/>
  <c r="G3568" i="1" s="1"/>
  <c r="H3568" i="1" s="1"/>
  <c r="I3568" i="1" s="1"/>
  <c r="F3569" i="1"/>
  <c r="G3569" i="1" s="1"/>
  <c r="H3569" i="1" s="1"/>
  <c r="I3569" i="1" s="1"/>
  <c r="F3570" i="1"/>
  <c r="G3570" i="1" s="1"/>
  <c r="H3570" i="1" s="1"/>
  <c r="I3570" i="1" s="1"/>
  <c r="F3571" i="1"/>
  <c r="G3571" i="1" s="1"/>
  <c r="H3571" i="1" s="1"/>
  <c r="I3571" i="1" s="1"/>
  <c r="F3572" i="1"/>
  <c r="G3572" i="1" s="1"/>
  <c r="H3572" i="1" s="1"/>
  <c r="I3572" i="1" s="1"/>
  <c r="F3573" i="1"/>
  <c r="G3573" i="1" s="1"/>
  <c r="H3573" i="1" s="1"/>
  <c r="I3573" i="1" s="1"/>
  <c r="F3574" i="1"/>
  <c r="G3574" i="1" s="1"/>
  <c r="H3574" i="1" s="1"/>
  <c r="I3574" i="1" s="1"/>
  <c r="F3575" i="1"/>
  <c r="G3575" i="1" s="1"/>
  <c r="H3575" i="1" s="1"/>
  <c r="I3575" i="1" s="1"/>
  <c r="F3576" i="1"/>
  <c r="G3576" i="1" s="1"/>
  <c r="H3576" i="1" s="1"/>
  <c r="I3576" i="1" s="1"/>
  <c r="F3577" i="1"/>
  <c r="G3577" i="1" s="1"/>
  <c r="H3577" i="1" s="1"/>
  <c r="I3577" i="1" s="1"/>
  <c r="F3578" i="1"/>
  <c r="G3578" i="1" s="1"/>
  <c r="H3578" i="1" s="1"/>
  <c r="I3578" i="1" s="1"/>
  <c r="F3579" i="1"/>
  <c r="G3579" i="1" s="1"/>
  <c r="H3579" i="1" s="1"/>
  <c r="I3579" i="1" s="1"/>
  <c r="F3580" i="1"/>
  <c r="G3580" i="1" s="1"/>
  <c r="H3580" i="1" s="1"/>
  <c r="I3580" i="1" s="1"/>
  <c r="F3581" i="1"/>
  <c r="G3581" i="1" s="1"/>
  <c r="H3581" i="1" s="1"/>
  <c r="I3581" i="1" s="1"/>
  <c r="F3582" i="1"/>
  <c r="G3582" i="1" s="1"/>
  <c r="H3582" i="1" s="1"/>
  <c r="I3582" i="1" s="1"/>
  <c r="F3583" i="1"/>
  <c r="G3583" i="1" s="1"/>
  <c r="H3583" i="1" s="1"/>
  <c r="I3583" i="1" s="1"/>
  <c r="F3584" i="1"/>
  <c r="G3584" i="1" s="1"/>
  <c r="H3584" i="1" s="1"/>
  <c r="I3584" i="1" s="1"/>
  <c r="F3585" i="1"/>
  <c r="G3585" i="1" s="1"/>
  <c r="H3585" i="1" s="1"/>
  <c r="I3585" i="1" s="1"/>
  <c r="F3586" i="1"/>
  <c r="G3586" i="1" s="1"/>
  <c r="H3586" i="1" s="1"/>
  <c r="I3586" i="1" s="1"/>
  <c r="F3587" i="1"/>
  <c r="G3587" i="1" s="1"/>
  <c r="H3587" i="1" s="1"/>
  <c r="I3587" i="1" s="1"/>
  <c r="F3588" i="1"/>
  <c r="G3588" i="1" s="1"/>
  <c r="H3588" i="1" s="1"/>
  <c r="I3588" i="1" s="1"/>
  <c r="F3589" i="1"/>
  <c r="G3589" i="1" s="1"/>
  <c r="H3589" i="1" s="1"/>
  <c r="I3589" i="1" s="1"/>
  <c r="F3590" i="1"/>
  <c r="G3590" i="1" s="1"/>
  <c r="H3590" i="1" s="1"/>
  <c r="I3590" i="1" s="1"/>
  <c r="F3591" i="1"/>
  <c r="G3591" i="1" s="1"/>
  <c r="H3591" i="1" s="1"/>
  <c r="I3591" i="1" s="1"/>
  <c r="F3592" i="1"/>
  <c r="G3592" i="1" s="1"/>
  <c r="H3592" i="1" s="1"/>
  <c r="I3592" i="1" s="1"/>
  <c r="F3593" i="1"/>
  <c r="G3593" i="1" s="1"/>
  <c r="H3593" i="1" s="1"/>
  <c r="I3593" i="1" s="1"/>
  <c r="F3594" i="1"/>
  <c r="G3594" i="1" s="1"/>
  <c r="H3594" i="1" s="1"/>
  <c r="I3594" i="1" s="1"/>
  <c r="F3595" i="1"/>
  <c r="G3595" i="1" s="1"/>
  <c r="H3595" i="1" s="1"/>
  <c r="I3595" i="1" s="1"/>
  <c r="F3596" i="1"/>
  <c r="G3596" i="1" s="1"/>
  <c r="H3596" i="1" s="1"/>
  <c r="I3596" i="1" s="1"/>
  <c r="F3597" i="1"/>
  <c r="G3597" i="1" s="1"/>
  <c r="H3597" i="1" s="1"/>
  <c r="I3597" i="1" s="1"/>
  <c r="F3598" i="1"/>
  <c r="G3598" i="1" s="1"/>
  <c r="H3598" i="1" s="1"/>
  <c r="I3598" i="1" s="1"/>
  <c r="F3599" i="1"/>
  <c r="G3599" i="1" s="1"/>
  <c r="H3599" i="1" s="1"/>
  <c r="I3599" i="1" s="1"/>
  <c r="F3600" i="1"/>
  <c r="G3600" i="1" s="1"/>
  <c r="H3600" i="1" s="1"/>
  <c r="I3600" i="1" s="1"/>
  <c r="F3601" i="1"/>
  <c r="G3601" i="1" s="1"/>
  <c r="H3601" i="1" s="1"/>
  <c r="I3601" i="1" s="1"/>
  <c r="F3602" i="1"/>
  <c r="G3602" i="1" s="1"/>
  <c r="H3602" i="1" s="1"/>
  <c r="I3602" i="1" s="1"/>
  <c r="F3603" i="1"/>
  <c r="G3603" i="1" s="1"/>
  <c r="H3603" i="1" s="1"/>
  <c r="I3603" i="1" s="1"/>
  <c r="F3604" i="1"/>
  <c r="G3604" i="1" s="1"/>
  <c r="H3604" i="1" s="1"/>
  <c r="I3604" i="1" s="1"/>
  <c r="F3605" i="1"/>
  <c r="G3605" i="1" s="1"/>
  <c r="H3605" i="1" s="1"/>
  <c r="I3605" i="1" s="1"/>
  <c r="F3606" i="1"/>
  <c r="G3606" i="1" s="1"/>
  <c r="H3606" i="1" s="1"/>
  <c r="I3606" i="1" s="1"/>
  <c r="F3607" i="1"/>
  <c r="G3607" i="1" s="1"/>
  <c r="H3607" i="1" s="1"/>
  <c r="I3607" i="1" s="1"/>
  <c r="F3608" i="1"/>
  <c r="G3608" i="1" s="1"/>
  <c r="H3608" i="1" s="1"/>
  <c r="I3608" i="1" s="1"/>
  <c r="F3609" i="1"/>
  <c r="G3609" i="1" s="1"/>
  <c r="H3609" i="1" s="1"/>
  <c r="I3609" i="1" s="1"/>
  <c r="F3610" i="1"/>
  <c r="G3610" i="1" s="1"/>
  <c r="H3610" i="1" s="1"/>
  <c r="I3610" i="1" s="1"/>
  <c r="F3611" i="1"/>
  <c r="G3611" i="1" s="1"/>
  <c r="H3611" i="1" s="1"/>
  <c r="I3611" i="1" s="1"/>
  <c r="F3612" i="1"/>
  <c r="G3612" i="1" s="1"/>
  <c r="H3612" i="1" s="1"/>
  <c r="I3612" i="1" s="1"/>
  <c r="F3613" i="1"/>
  <c r="G3613" i="1" s="1"/>
  <c r="H3613" i="1" s="1"/>
  <c r="I3613" i="1" s="1"/>
  <c r="F3614" i="1"/>
  <c r="G3614" i="1" s="1"/>
  <c r="H3614" i="1" s="1"/>
  <c r="I3614" i="1" s="1"/>
  <c r="F3615" i="1"/>
  <c r="G3615" i="1" s="1"/>
  <c r="H3615" i="1" s="1"/>
  <c r="I3615" i="1" s="1"/>
  <c r="F3616" i="1"/>
  <c r="G3616" i="1" s="1"/>
  <c r="H3616" i="1" s="1"/>
  <c r="I3616" i="1" s="1"/>
  <c r="F3617" i="1"/>
  <c r="G3617" i="1" s="1"/>
  <c r="H3617" i="1" s="1"/>
  <c r="I3617" i="1" s="1"/>
  <c r="F3618" i="1"/>
  <c r="G3618" i="1" s="1"/>
  <c r="H3618" i="1" s="1"/>
  <c r="I3618" i="1" s="1"/>
  <c r="F3619" i="1"/>
  <c r="G3619" i="1" s="1"/>
  <c r="H3619" i="1" s="1"/>
  <c r="I3619" i="1" s="1"/>
  <c r="F3620" i="1"/>
  <c r="G3620" i="1" s="1"/>
  <c r="H3620" i="1" s="1"/>
  <c r="I3620" i="1" s="1"/>
  <c r="F3621" i="1"/>
  <c r="G3621" i="1" s="1"/>
  <c r="H3621" i="1" s="1"/>
  <c r="I3621" i="1" s="1"/>
  <c r="F3622" i="1"/>
  <c r="G3622" i="1" s="1"/>
  <c r="H3622" i="1" s="1"/>
  <c r="I3622" i="1" s="1"/>
  <c r="F3623" i="1"/>
  <c r="G3623" i="1" s="1"/>
  <c r="H3623" i="1" s="1"/>
  <c r="I3623" i="1" s="1"/>
  <c r="F3624" i="1"/>
  <c r="G3624" i="1" s="1"/>
  <c r="H3624" i="1" s="1"/>
  <c r="I3624" i="1" s="1"/>
  <c r="F3625" i="1"/>
  <c r="G3625" i="1" s="1"/>
  <c r="H3625" i="1" s="1"/>
  <c r="I3625" i="1" s="1"/>
  <c r="F3626" i="1"/>
  <c r="G3626" i="1" s="1"/>
  <c r="H3626" i="1" s="1"/>
  <c r="I3626" i="1" s="1"/>
  <c r="F3627" i="1"/>
  <c r="G3627" i="1" s="1"/>
  <c r="H3627" i="1" s="1"/>
  <c r="I3627" i="1" s="1"/>
  <c r="F3628" i="1"/>
  <c r="G3628" i="1" s="1"/>
  <c r="H3628" i="1" s="1"/>
  <c r="I3628" i="1" s="1"/>
  <c r="F3629" i="1"/>
  <c r="G3629" i="1" s="1"/>
  <c r="H3629" i="1" s="1"/>
  <c r="I3629" i="1" s="1"/>
  <c r="F3630" i="1"/>
  <c r="G3630" i="1" s="1"/>
  <c r="H3630" i="1" s="1"/>
  <c r="I3630" i="1" s="1"/>
  <c r="F3631" i="1"/>
  <c r="G3631" i="1" s="1"/>
  <c r="H3631" i="1" s="1"/>
  <c r="I3631" i="1" s="1"/>
  <c r="F3632" i="1"/>
  <c r="G3632" i="1" s="1"/>
  <c r="H3632" i="1" s="1"/>
  <c r="I3632" i="1" s="1"/>
  <c r="F3633" i="1"/>
  <c r="G3633" i="1" s="1"/>
  <c r="H3633" i="1" s="1"/>
  <c r="I3633" i="1" s="1"/>
  <c r="F3634" i="1"/>
  <c r="G3634" i="1" s="1"/>
  <c r="H3634" i="1" s="1"/>
  <c r="I3634" i="1" s="1"/>
  <c r="F3635" i="1"/>
  <c r="G3635" i="1" s="1"/>
  <c r="H3635" i="1" s="1"/>
  <c r="I3635" i="1" s="1"/>
  <c r="F3636" i="1"/>
  <c r="G3636" i="1" s="1"/>
  <c r="H3636" i="1" s="1"/>
  <c r="I3636" i="1" s="1"/>
  <c r="F3637" i="1"/>
  <c r="G3637" i="1" s="1"/>
  <c r="H3637" i="1" s="1"/>
  <c r="I3637" i="1" s="1"/>
  <c r="F3638" i="1"/>
  <c r="G3638" i="1" s="1"/>
  <c r="H3638" i="1" s="1"/>
  <c r="I3638" i="1" s="1"/>
  <c r="F3639" i="1"/>
  <c r="G3639" i="1" s="1"/>
  <c r="H3639" i="1" s="1"/>
  <c r="I3639" i="1" s="1"/>
  <c r="F3640" i="1"/>
  <c r="G3640" i="1" s="1"/>
  <c r="H3640" i="1" s="1"/>
  <c r="I3640" i="1" s="1"/>
  <c r="F3641" i="1"/>
  <c r="G3641" i="1" s="1"/>
  <c r="H3641" i="1" s="1"/>
  <c r="I3641" i="1" s="1"/>
  <c r="F3642" i="1"/>
  <c r="G3642" i="1" s="1"/>
  <c r="H3642" i="1" s="1"/>
  <c r="I3642" i="1" s="1"/>
  <c r="F3643" i="1"/>
  <c r="G3643" i="1" s="1"/>
  <c r="H3643" i="1" s="1"/>
  <c r="I3643" i="1" s="1"/>
  <c r="F3644" i="1"/>
  <c r="G3644" i="1" s="1"/>
  <c r="H3644" i="1" s="1"/>
  <c r="I3644" i="1" s="1"/>
  <c r="F3645" i="1"/>
  <c r="G3645" i="1" s="1"/>
  <c r="H3645" i="1" s="1"/>
  <c r="I3645" i="1" s="1"/>
  <c r="F3646" i="1"/>
  <c r="G3646" i="1" s="1"/>
  <c r="H3646" i="1" s="1"/>
  <c r="I3646" i="1" s="1"/>
  <c r="F3647" i="1"/>
  <c r="G3647" i="1" s="1"/>
  <c r="H3647" i="1" s="1"/>
  <c r="I3647" i="1" s="1"/>
  <c r="F3648" i="1"/>
  <c r="G3648" i="1" s="1"/>
  <c r="H3648" i="1" s="1"/>
  <c r="I3648" i="1" s="1"/>
  <c r="F3649" i="1"/>
  <c r="G3649" i="1" s="1"/>
  <c r="H3649" i="1" s="1"/>
  <c r="I3649" i="1" s="1"/>
  <c r="F3650" i="1"/>
  <c r="G3650" i="1" s="1"/>
  <c r="H3650" i="1" s="1"/>
  <c r="I3650" i="1" s="1"/>
  <c r="F3651" i="1"/>
  <c r="G3651" i="1" s="1"/>
  <c r="H3651" i="1" s="1"/>
  <c r="I3651" i="1" s="1"/>
  <c r="F3652" i="1"/>
  <c r="G3652" i="1" s="1"/>
  <c r="H3652" i="1" s="1"/>
  <c r="I3652" i="1" s="1"/>
  <c r="F3653" i="1"/>
  <c r="G3653" i="1" s="1"/>
  <c r="H3653" i="1" s="1"/>
  <c r="I3653" i="1" s="1"/>
  <c r="F3654" i="1"/>
  <c r="G3654" i="1" s="1"/>
  <c r="H3654" i="1" s="1"/>
  <c r="I3654" i="1" s="1"/>
  <c r="F3655" i="1"/>
  <c r="G3655" i="1" s="1"/>
  <c r="H3655" i="1" s="1"/>
  <c r="I3655" i="1" s="1"/>
  <c r="F3656" i="1"/>
  <c r="G3656" i="1" s="1"/>
  <c r="H3656" i="1" s="1"/>
  <c r="I3656" i="1" s="1"/>
  <c r="F3657" i="1"/>
  <c r="G3657" i="1" s="1"/>
  <c r="H3657" i="1" s="1"/>
  <c r="I3657" i="1" s="1"/>
  <c r="F3658" i="1"/>
  <c r="G3658" i="1" s="1"/>
  <c r="H3658" i="1" s="1"/>
  <c r="I3658" i="1" s="1"/>
  <c r="F3659" i="1"/>
  <c r="G3659" i="1" s="1"/>
  <c r="H3659" i="1" s="1"/>
  <c r="I3659" i="1" s="1"/>
  <c r="F3660" i="1"/>
  <c r="G3660" i="1" s="1"/>
  <c r="H3660" i="1" s="1"/>
  <c r="I3660" i="1" s="1"/>
  <c r="F3661" i="1"/>
  <c r="G3661" i="1" s="1"/>
  <c r="H3661" i="1" s="1"/>
  <c r="I3661" i="1" s="1"/>
  <c r="F3662" i="1"/>
  <c r="G3662" i="1" s="1"/>
  <c r="H3662" i="1" s="1"/>
  <c r="I3662" i="1" s="1"/>
  <c r="F3663" i="1"/>
  <c r="G3663" i="1" s="1"/>
  <c r="H3663" i="1" s="1"/>
  <c r="I3663" i="1" s="1"/>
  <c r="F3664" i="1"/>
  <c r="G3664" i="1" s="1"/>
  <c r="H3664" i="1" s="1"/>
  <c r="I3664" i="1" s="1"/>
  <c r="F3665" i="1"/>
  <c r="G3665" i="1" s="1"/>
  <c r="H3665" i="1" s="1"/>
  <c r="I3665" i="1" s="1"/>
  <c r="F3666" i="1"/>
  <c r="G3666" i="1" s="1"/>
  <c r="H3666" i="1" s="1"/>
  <c r="I3666" i="1" s="1"/>
  <c r="F3667" i="1"/>
  <c r="G3667" i="1" s="1"/>
  <c r="H3667" i="1" s="1"/>
  <c r="I3667" i="1" s="1"/>
  <c r="F3668" i="1"/>
  <c r="G3668" i="1" s="1"/>
  <c r="H3668" i="1" s="1"/>
  <c r="I3668" i="1" s="1"/>
  <c r="F3669" i="1"/>
  <c r="G3669" i="1" s="1"/>
  <c r="H3669" i="1" s="1"/>
  <c r="I3669" i="1" s="1"/>
  <c r="F3670" i="1"/>
  <c r="G3670" i="1" s="1"/>
  <c r="H3670" i="1" s="1"/>
  <c r="I3670" i="1" s="1"/>
  <c r="F3671" i="1"/>
  <c r="G3671" i="1" s="1"/>
  <c r="H3671" i="1" s="1"/>
  <c r="I3671" i="1" s="1"/>
  <c r="F3672" i="1"/>
  <c r="G3672" i="1" s="1"/>
  <c r="H3672" i="1" s="1"/>
  <c r="I3672" i="1" s="1"/>
  <c r="F3673" i="1"/>
  <c r="G3673" i="1" s="1"/>
  <c r="H3673" i="1" s="1"/>
  <c r="I3673" i="1" s="1"/>
  <c r="F3674" i="1"/>
  <c r="G3674" i="1" s="1"/>
  <c r="H3674" i="1" s="1"/>
  <c r="I3674" i="1" s="1"/>
  <c r="F3675" i="1"/>
  <c r="G3675" i="1" s="1"/>
  <c r="H3675" i="1" s="1"/>
  <c r="I3675" i="1" s="1"/>
  <c r="F3676" i="1"/>
  <c r="G3676" i="1" s="1"/>
  <c r="H3676" i="1" s="1"/>
  <c r="I3676" i="1" s="1"/>
  <c r="F3677" i="1"/>
  <c r="G3677" i="1" s="1"/>
  <c r="H3677" i="1" s="1"/>
  <c r="I3677" i="1" s="1"/>
  <c r="F3678" i="1"/>
  <c r="G3678" i="1" s="1"/>
  <c r="H3678" i="1" s="1"/>
  <c r="I3678" i="1" s="1"/>
  <c r="F3679" i="1"/>
  <c r="G3679" i="1" s="1"/>
  <c r="H3679" i="1" s="1"/>
  <c r="I3679" i="1" s="1"/>
  <c r="F3680" i="1"/>
  <c r="G3680" i="1" s="1"/>
  <c r="H3680" i="1" s="1"/>
  <c r="I3680" i="1" s="1"/>
  <c r="F3681" i="1"/>
  <c r="G3681" i="1" s="1"/>
  <c r="H3681" i="1" s="1"/>
  <c r="I3681" i="1" s="1"/>
  <c r="F3682" i="1"/>
  <c r="G3682" i="1" s="1"/>
  <c r="H3682" i="1" s="1"/>
  <c r="I3682" i="1" s="1"/>
  <c r="F3683" i="1"/>
  <c r="G3683" i="1" s="1"/>
  <c r="H3683" i="1" s="1"/>
  <c r="I3683" i="1" s="1"/>
  <c r="F3684" i="1"/>
  <c r="G3684" i="1" s="1"/>
  <c r="H3684" i="1" s="1"/>
  <c r="I3684" i="1" s="1"/>
  <c r="F3685" i="1"/>
  <c r="G3685" i="1" s="1"/>
  <c r="H3685" i="1" s="1"/>
  <c r="I3685" i="1" s="1"/>
  <c r="F3686" i="1"/>
  <c r="G3686" i="1" s="1"/>
  <c r="H3686" i="1" s="1"/>
  <c r="I3686" i="1" s="1"/>
  <c r="F3687" i="1"/>
  <c r="G3687" i="1" s="1"/>
  <c r="H3687" i="1" s="1"/>
  <c r="I3687" i="1" s="1"/>
  <c r="F3688" i="1"/>
  <c r="G3688" i="1" s="1"/>
  <c r="H3688" i="1" s="1"/>
  <c r="I3688" i="1" s="1"/>
  <c r="F3689" i="1"/>
  <c r="G3689" i="1" s="1"/>
  <c r="H3689" i="1" s="1"/>
  <c r="I3689" i="1" s="1"/>
  <c r="F3690" i="1"/>
  <c r="G3690" i="1" s="1"/>
  <c r="H3690" i="1" s="1"/>
  <c r="I3690" i="1" s="1"/>
  <c r="F3691" i="1"/>
  <c r="G3691" i="1" s="1"/>
  <c r="H3691" i="1" s="1"/>
  <c r="I3691" i="1" s="1"/>
  <c r="F3692" i="1"/>
  <c r="G3692" i="1" s="1"/>
  <c r="H3692" i="1" s="1"/>
  <c r="I3692" i="1" s="1"/>
  <c r="F3693" i="1"/>
  <c r="G3693" i="1" s="1"/>
  <c r="H3693" i="1" s="1"/>
  <c r="I3693" i="1" s="1"/>
  <c r="F3694" i="1"/>
  <c r="G3694" i="1" s="1"/>
  <c r="H3694" i="1" s="1"/>
  <c r="I3694" i="1" s="1"/>
  <c r="F3695" i="1"/>
  <c r="G3695" i="1" s="1"/>
  <c r="H3695" i="1" s="1"/>
  <c r="I3695" i="1" s="1"/>
  <c r="F3696" i="1"/>
  <c r="G3696" i="1" s="1"/>
  <c r="H3696" i="1" s="1"/>
  <c r="I3696" i="1" s="1"/>
  <c r="F3697" i="1"/>
  <c r="G3697" i="1" s="1"/>
  <c r="H3697" i="1" s="1"/>
  <c r="I3697" i="1" s="1"/>
  <c r="F3698" i="1"/>
  <c r="G3698" i="1" s="1"/>
  <c r="H3698" i="1" s="1"/>
  <c r="I3698" i="1" s="1"/>
  <c r="F3699" i="1"/>
  <c r="G3699" i="1" s="1"/>
  <c r="H3699" i="1" s="1"/>
  <c r="I3699" i="1" s="1"/>
  <c r="F3700" i="1"/>
  <c r="G3700" i="1" s="1"/>
  <c r="H3700" i="1" s="1"/>
  <c r="I3700" i="1" s="1"/>
  <c r="F3701" i="1"/>
  <c r="G3701" i="1" s="1"/>
  <c r="H3701" i="1" s="1"/>
  <c r="I3701" i="1" s="1"/>
  <c r="F3702" i="1"/>
  <c r="G3702" i="1" s="1"/>
  <c r="H3702" i="1" s="1"/>
  <c r="I3702" i="1" s="1"/>
  <c r="F3703" i="1"/>
  <c r="G3703" i="1" s="1"/>
  <c r="H3703" i="1" s="1"/>
  <c r="I3703" i="1" s="1"/>
  <c r="F3704" i="1"/>
  <c r="G3704" i="1" s="1"/>
  <c r="H3704" i="1" s="1"/>
  <c r="I3704" i="1" s="1"/>
  <c r="F3705" i="1"/>
  <c r="G3705" i="1" s="1"/>
  <c r="H3705" i="1" s="1"/>
  <c r="I3705" i="1" s="1"/>
  <c r="F3706" i="1"/>
  <c r="G3706" i="1" s="1"/>
  <c r="H3706" i="1" s="1"/>
  <c r="I3706" i="1" s="1"/>
  <c r="F3707" i="1"/>
  <c r="G3707" i="1" s="1"/>
  <c r="H3707" i="1" s="1"/>
  <c r="I3707" i="1" s="1"/>
  <c r="F3708" i="1"/>
  <c r="G3708" i="1" s="1"/>
  <c r="H3708" i="1" s="1"/>
  <c r="I3708" i="1" s="1"/>
  <c r="F3709" i="1"/>
  <c r="G3709" i="1" s="1"/>
  <c r="H3709" i="1" s="1"/>
  <c r="I3709" i="1" s="1"/>
  <c r="F3710" i="1"/>
  <c r="G3710" i="1" s="1"/>
  <c r="H3710" i="1" s="1"/>
  <c r="I3710" i="1" s="1"/>
  <c r="F3711" i="1"/>
  <c r="G3711" i="1" s="1"/>
  <c r="H3711" i="1" s="1"/>
  <c r="I3711" i="1" s="1"/>
  <c r="F3712" i="1"/>
  <c r="G3712" i="1" s="1"/>
  <c r="H3712" i="1" s="1"/>
  <c r="I3712" i="1" s="1"/>
  <c r="F3713" i="1"/>
  <c r="G3713" i="1" s="1"/>
  <c r="H3713" i="1" s="1"/>
  <c r="I3713" i="1" s="1"/>
  <c r="F3714" i="1"/>
  <c r="G3714" i="1" s="1"/>
  <c r="H3714" i="1" s="1"/>
  <c r="I3714" i="1" s="1"/>
  <c r="F3715" i="1"/>
  <c r="G3715" i="1" s="1"/>
  <c r="H3715" i="1" s="1"/>
  <c r="I3715" i="1" s="1"/>
  <c r="F3716" i="1"/>
  <c r="G3716" i="1" s="1"/>
  <c r="H3716" i="1" s="1"/>
  <c r="I3716" i="1" s="1"/>
  <c r="F3717" i="1"/>
  <c r="G3717" i="1" s="1"/>
  <c r="H3717" i="1" s="1"/>
  <c r="I3717" i="1" s="1"/>
  <c r="F3718" i="1"/>
  <c r="G3718" i="1" s="1"/>
  <c r="H3718" i="1" s="1"/>
  <c r="I3718" i="1" s="1"/>
  <c r="F3719" i="1"/>
  <c r="G3719" i="1" s="1"/>
  <c r="H3719" i="1" s="1"/>
  <c r="I3719" i="1" s="1"/>
  <c r="F3720" i="1"/>
  <c r="G3720" i="1" s="1"/>
  <c r="H3720" i="1" s="1"/>
  <c r="I3720" i="1" s="1"/>
  <c r="F3721" i="1"/>
  <c r="G3721" i="1" s="1"/>
  <c r="H3721" i="1" s="1"/>
  <c r="I3721" i="1" s="1"/>
  <c r="F3722" i="1"/>
  <c r="G3722" i="1" s="1"/>
  <c r="H3722" i="1" s="1"/>
  <c r="I3722" i="1" s="1"/>
  <c r="F3723" i="1"/>
  <c r="G3723" i="1" s="1"/>
  <c r="H3723" i="1" s="1"/>
  <c r="I3723" i="1" s="1"/>
  <c r="F3724" i="1"/>
  <c r="G3724" i="1" s="1"/>
  <c r="H3724" i="1" s="1"/>
  <c r="I3724" i="1" s="1"/>
  <c r="F3725" i="1"/>
  <c r="G3725" i="1" s="1"/>
  <c r="H3725" i="1" s="1"/>
  <c r="I3725" i="1" s="1"/>
  <c r="F3726" i="1"/>
  <c r="G3726" i="1" s="1"/>
  <c r="H3726" i="1" s="1"/>
  <c r="I3726" i="1" s="1"/>
  <c r="F3727" i="1"/>
  <c r="G3727" i="1" s="1"/>
  <c r="H3727" i="1" s="1"/>
  <c r="I3727" i="1" s="1"/>
  <c r="F3728" i="1"/>
  <c r="G3728" i="1" s="1"/>
  <c r="H3728" i="1" s="1"/>
  <c r="I3728" i="1" s="1"/>
  <c r="F3729" i="1"/>
  <c r="G3729" i="1" s="1"/>
  <c r="H3729" i="1" s="1"/>
  <c r="I3729" i="1" s="1"/>
  <c r="F3730" i="1"/>
  <c r="G3730" i="1" s="1"/>
  <c r="H3730" i="1" s="1"/>
  <c r="I3730" i="1" s="1"/>
  <c r="F3731" i="1"/>
  <c r="G3731" i="1" s="1"/>
  <c r="H3731" i="1" s="1"/>
  <c r="I3731" i="1" s="1"/>
  <c r="F3732" i="1"/>
  <c r="G3732" i="1" s="1"/>
  <c r="H3732" i="1" s="1"/>
  <c r="I3732" i="1" s="1"/>
  <c r="F3733" i="1"/>
  <c r="G3733" i="1" s="1"/>
  <c r="H3733" i="1" s="1"/>
  <c r="I3733" i="1" s="1"/>
  <c r="F3734" i="1"/>
  <c r="G3734" i="1" s="1"/>
  <c r="H3734" i="1" s="1"/>
  <c r="I3734" i="1" s="1"/>
  <c r="F3735" i="1"/>
  <c r="G3735" i="1" s="1"/>
  <c r="H3735" i="1" s="1"/>
  <c r="I3735" i="1" s="1"/>
  <c r="F3736" i="1"/>
  <c r="G3736" i="1" s="1"/>
  <c r="H3736" i="1" s="1"/>
  <c r="I3736" i="1" s="1"/>
  <c r="F3737" i="1"/>
  <c r="G3737" i="1" s="1"/>
  <c r="H3737" i="1" s="1"/>
  <c r="I3737" i="1" s="1"/>
  <c r="F3738" i="1"/>
  <c r="G3738" i="1" s="1"/>
  <c r="H3738" i="1" s="1"/>
  <c r="I3738" i="1" s="1"/>
  <c r="F3739" i="1"/>
  <c r="G3739" i="1" s="1"/>
  <c r="H3739" i="1" s="1"/>
  <c r="I3739" i="1" s="1"/>
  <c r="F3740" i="1"/>
  <c r="G3740" i="1" s="1"/>
  <c r="H3740" i="1" s="1"/>
  <c r="I3740" i="1" s="1"/>
  <c r="F3741" i="1"/>
  <c r="G3741" i="1" s="1"/>
  <c r="H3741" i="1" s="1"/>
  <c r="I3741" i="1" s="1"/>
  <c r="F3742" i="1"/>
  <c r="G3742" i="1" s="1"/>
  <c r="H3742" i="1" s="1"/>
  <c r="I3742" i="1" s="1"/>
  <c r="F3743" i="1"/>
  <c r="G3743" i="1" s="1"/>
  <c r="H3743" i="1" s="1"/>
  <c r="I3743" i="1" s="1"/>
  <c r="F3744" i="1"/>
  <c r="G3744" i="1" s="1"/>
  <c r="H3744" i="1" s="1"/>
  <c r="I3744" i="1" s="1"/>
  <c r="F3745" i="1"/>
  <c r="G3745" i="1" s="1"/>
  <c r="H3745" i="1" s="1"/>
  <c r="I3745" i="1" s="1"/>
  <c r="F3746" i="1"/>
  <c r="G3746" i="1" s="1"/>
  <c r="H3746" i="1" s="1"/>
  <c r="I3746" i="1" s="1"/>
  <c r="F3747" i="1"/>
  <c r="G3747" i="1" s="1"/>
  <c r="H3747" i="1" s="1"/>
  <c r="I3747" i="1" s="1"/>
  <c r="F3748" i="1"/>
  <c r="G3748" i="1" s="1"/>
  <c r="H3748" i="1" s="1"/>
  <c r="I3748" i="1" s="1"/>
  <c r="F3749" i="1"/>
  <c r="G3749" i="1" s="1"/>
  <c r="H3749" i="1" s="1"/>
  <c r="I3749" i="1" s="1"/>
  <c r="F3750" i="1"/>
  <c r="G3750" i="1" s="1"/>
  <c r="H3750" i="1" s="1"/>
  <c r="I3750" i="1" s="1"/>
  <c r="F3751" i="1"/>
  <c r="G3751" i="1" s="1"/>
  <c r="H3751" i="1" s="1"/>
  <c r="I3751" i="1" s="1"/>
  <c r="F3752" i="1"/>
  <c r="G3752" i="1" s="1"/>
  <c r="H3752" i="1" s="1"/>
  <c r="I3752" i="1" s="1"/>
  <c r="F3753" i="1"/>
  <c r="G3753" i="1" s="1"/>
  <c r="H3753" i="1" s="1"/>
  <c r="I3753" i="1" s="1"/>
  <c r="F3754" i="1"/>
  <c r="G3754" i="1" s="1"/>
  <c r="H3754" i="1" s="1"/>
  <c r="I3754" i="1" s="1"/>
  <c r="F3755" i="1"/>
  <c r="G3755" i="1" s="1"/>
  <c r="H3755" i="1" s="1"/>
  <c r="I3755" i="1" s="1"/>
  <c r="F3756" i="1"/>
  <c r="G3756" i="1" s="1"/>
  <c r="H3756" i="1" s="1"/>
  <c r="I3756" i="1" s="1"/>
  <c r="F3757" i="1"/>
  <c r="G3757" i="1" s="1"/>
  <c r="H3757" i="1" s="1"/>
  <c r="I3757" i="1" s="1"/>
  <c r="F3758" i="1"/>
  <c r="G3758" i="1" s="1"/>
  <c r="H3758" i="1" s="1"/>
  <c r="I3758" i="1" s="1"/>
  <c r="F3759" i="1"/>
  <c r="G3759" i="1" s="1"/>
  <c r="H3759" i="1" s="1"/>
  <c r="I3759" i="1" s="1"/>
  <c r="F3760" i="1"/>
  <c r="G3760" i="1" s="1"/>
  <c r="H3760" i="1" s="1"/>
  <c r="I3760" i="1" s="1"/>
  <c r="F3761" i="1"/>
  <c r="G3761" i="1" s="1"/>
  <c r="H3761" i="1" s="1"/>
  <c r="I3761" i="1" s="1"/>
  <c r="F3762" i="1"/>
  <c r="G3762" i="1" s="1"/>
  <c r="H3762" i="1" s="1"/>
  <c r="I3762" i="1" s="1"/>
  <c r="F3763" i="1"/>
  <c r="G3763" i="1" s="1"/>
  <c r="H3763" i="1" s="1"/>
  <c r="I3763" i="1" s="1"/>
  <c r="F3764" i="1"/>
  <c r="G3764" i="1" s="1"/>
  <c r="H3764" i="1" s="1"/>
  <c r="I3764" i="1" s="1"/>
  <c r="F3765" i="1"/>
  <c r="G3765" i="1" s="1"/>
  <c r="H3765" i="1" s="1"/>
  <c r="I3765" i="1" s="1"/>
  <c r="F3766" i="1"/>
  <c r="G3766" i="1" s="1"/>
  <c r="H3766" i="1" s="1"/>
  <c r="I3766" i="1" s="1"/>
  <c r="F3767" i="1"/>
  <c r="G3767" i="1" s="1"/>
  <c r="H3767" i="1" s="1"/>
  <c r="I3767" i="1" s="1"/>
  <c r="F3768" i="1"/>
  <c r="G3768" i="1" s="1"/>
  <c r="H3768" i="1" s="1"/>
  <c r="I3768" i="1" s="1"/>
  <c r="F3769" i="1"/>
  <c r="G3769" i="1" s="1"/>
  <c r="H3769" i="1" s="1"/>
  <c r="I3769" i="1" s="1"/>
  <c r="F3770" i="1"/>
  <c r="G3770" i="1" s="1"/>
  <c r="H3770" i="1" s="1"/>
  <c r="I3770" i="1" s="1"/>
  <c r="F3771" i="1"/>
  <c r="G3771" i="1" s="1"/>
  <c r="H3771" i="1" s="1"/>
  <c r="I3771" i="1" s="1"/>
  <c r="F3772" i="1"/>
  <c r="G3772" i="1" s="1"/>
  <c r="H3772" i="1" s="1"/>
  <c r="I3772" i="1" s="1"/>
  <c r="F3773" i="1"/>
  <c r="G3773" i="1" s="1"/>
  <c r="H3773" i="1" s="1"/>
  <c r="I3773" i="1" s="1"/>
  <c r="F3774" i="1"/>
  <c r="G3774" i="1" s="1"/>
  <c r="H3774" i="1" s="1"/>
  <c r="I3774" i="1" s="1"/>
  <c r="F3775" i="1"/>
  <c r="G3775" i="1" s="1"/>
  <c r="H3775" i="1" s="1"/>
  <c r="I3775" i="1" s="1"/>
  <c r="F3776" i="1"/>
  <c r="G3776" i="1" s="1"/>
  <c r="H3776" i="1" s="1"/>
  <c r="I3776" i="1" s="1"/>
  <c r="F3777" i="1"/>
  <c r="G3777" i="1" s="1"/>
  <c r="H3777" i="1" s="1"/>
  <c r="I3777" i="1" s="1"/>
  <c r="F3778" i="1"/>
  <c r="G3778" i="1" s="1"/>
  <c r="H3778" i="1" s="1"/>
  <c r="I3778" i="1" s="1"/>
  <c r="F3779" i="1"/>
  <c r="G3779" i="1" s="1"/>
  <c r="H3779" i="1" s="1"/>
  <c r="I3779" i="1" s="1"/>
  <c r="F3780" i="1"/>
  <c r="G3780" i="1" s="1"/>
  <c r="H3780" i="1" s="1"/>
  <c r="I3780" i="1" s="1"/>
  <c r="F3781" i="1"/>
  <c r="G3781" i="1" s="1"/>
  <c r="H3781" i="1" s="1"/>
  <c r="I3781" i="1" s="1"/>
  <c r="F3782" i="1"/>
  <c r="G3782" i="1" s="1"/>
  <c r="H3782" i="1" s="1"/>
  <c r="I3782" i="1" s="1"/>
  <c r="F3783" i="1"/>
  <c r="G3783" i="1" s="1"/>
  <c r="H3783" i="1" s="1"/>
  <c r="I3783" i="1" s="1"/>
  <c r="F3784" i="1"/>
  <c r="G3784" i="1" s="1"/>
  <c r="H3784" i="1" s="1"/>
  <c r="I3784" i="1" s="1"/>
  <c r="F3785" i="1"/>
  <c r="G3785" i="1" s="1"/>
  <c r="H3785" i="1" s="1"/>
  <c r="I3785" i="1" s="1"/>
  <c r="F3786" i="1"/>
  <c r="G3786" i="1" s="1"/>
  <c r="H3786" i="1" s="1"/>
  <c r="I3786" i="1" s="1"/>
  <c r="F3787" i="1"/>
  <c r="G3787" i="1" s="1"/>
  <c r="H3787" i="1" s="1"/>
  <c r="I3787" i="1" s="1"/>
  <c r="F3788" i="1"/>
  <c r="G3788" i="1" s="1"/>
  <c r="H3788" i="1" s="1"/>
  <c r="I3788" i="1" s="1"/>
  <c r="F3789" i="1"/>
  <c r="G3789" i="1" s="1"/>
  <c r="H3789" i="1" s="1"/>
  <c r="I3789" i="1" s="1"/>
  <c r="F3790" i="1"/>
  <c r="G3790" i="1" s="1"/>
  <c r="H3790" i="1" s="1"/>
  <c r="I3790" i="1" s="1"/>
  <c r="F3791" i="1"/>
  <c r="G3791" i="1" s="1"/>
  <c r="H3791" i="1" s="1"/>
  <c r="I3791" i="1" s="1"/>
  <c r="F3792" i="1"/>
  <c r="G3792" i="1" s="1"/>
  <c r="H3792" i="1" s="1"/>
  <c r="I3792" i="1" s="1"/>
  <c r="F3793" i="1"/>
  <c r="G3793" i="1" s="1"/>
  <c r="H3793" i="1" s="1"/>
  <c r="I3793" i="1" s="1"/>
  <c r="F3794" i="1"/>
  <c r="G3794" i="1" s="1"/>
  <c r="H3794" i="1" s="1"/>
  <c r="I3794" i="1" s="1"/>
  <c r="F3795" i="1"/>
  <c r="G3795" i="1" s="1"/>
  <c r="H3795" i="1" s="1"/>
  <c r="I3795" i="1" s="1"/>
  <c r="F3796" i="1"/>
  <c r="G3796" i="1" s="1"/>
  <c r="H3796" i="1" s="1"/>
  <c r="I3796" i="1" s="1"/>
  <c r="F3797" i="1"/>
  <c r="G3797" i="1" s="1"/>
  <c r="H3797" i="1" s="1"/>
  <c r="I3797" i="1" s="1"/>
  <c r="F3798" i="1"/>
  <c r="G3798" i="1" s="1"/>
  <c r="H3798" i="1" s="1"/>
  <c r="I3798" i="1" s="1"/>
  <c r="F3799" i="1"/>
  <c r="G3799" i="1" s="1"/>
  <c r="H3799" i="1" s="1"/>
  <c r="I3799" i="1" s="1"/>
  <c r="F3800" i="1"/>
  <c r="G3800" i="1" s="1"/>
  <c r="H3800" i="1" s="1"/>
  <c r="I3800" i="1" s="1"/>
  <c r="F3801" i="1"/>
  <c r="G3801" i="1" s="1"/>
  <c r="H3801" i="1" s="1"/>
  <c r="I3801" i="1" s="1"/>
  <c r="F3802" i="1"/>
  <c r="G3802" i="1" s="1"/>
  <c r="H3802" i="1" s="1"/>
  <c r="I3802" i="1" s="1"/>
  <c r="F3803" i="1"/>
  <c r="G3803" i="1" s="1"/>
  <c r="H3803" i="1" s="1"/>
  <c r="I3803" i="1" s="1"/>
  <c r="F3804" i="1"/>
  <c r="G3804" i="1" s="1"/>
  <c r="H3804" i="1" s="1"/>
  <c r="I3804" i="1" s="1"/>
  <c r="F3805" i="1"/>
  <c r="G3805" i="1" s="1"/>
  <c r="H3805" i="1" s="1"/>
  <c r="I3805" i="1" s="1"/>
  <c r="F3806" i="1"/>
  <c r="G3806" i="1" s="1"/>
  <c r="H3806" i="1" s="1"/>
  <c r="I3806" i="1" s="1"/>
  <c r="F3807" i="1"/>
  <c r="G3807" i="1" s="1"/>
  <c r="H3807" i="1" s="1"/>
  <c r="I3807" i="1" s="1"/>
  <c r="F3808" i="1"/>
  <c r="G3808" i="1" s="1"/>
  <c r="H3808" i="1" s="1"/>
  <c r="I3808" i="1" s="1"/>
  <c r="F3809" i="1"/>
  <c r="G3809" i="1" s="1"/>
  <c r="H3809" i="1" s="1"/>
  <c r="I3809" i="1" s="1"/>
  <c r="F3810" i="1"/>
  <c r="G3810" i="1" s="1"/>
  <c r="H3810" i="1" s="1"/>
  <c r="I3810" i="1" s="1"/>
  <c r="F3811" i="1"/>
  <c r="G3811" i="1" s="1"/>
  <c r="H3811" i="1" s="1"/>
  <c r="I3811" i="1" s="1"/>
  <c r="F3812" i="1"/>
  <c r="G3812" i="1" s="1"/>
  <c r="H3812" i="1" s="1"/>
  <c r="I3812" i="1" s="1"/>
  <c r="F3813" i="1"/>
  <c r="G3813" i="1" s="1"/>
  <c r="H3813" i="1" s="1"/>
  <c r="I3813" i="1" s="1"/>
  <c r="F3814" i="1"/>
  <c r="G3814" i="1" s="1"/>
  <c r="H3814" i="1" s="1"/>
  <c r="I3814" i="1" s="1"/>
  <c r="F3815" i="1"/>
  <c r="G3815" i="1" s="1"/>
  <c r="H3815" i="1" s="1"/>
  <c r="I3815" i="1" s="1"/>
  <c r="F3816" i="1"/>
  <c r="G3816" i="1" s="1"/>
  <c r="H3816" i="1" s="1"/>
  <c r="I3816" i="1" s="1"/>
  <c r="F3817" i="1"/>
  <c r="G3817" i="1" s="1"/>
  <c r="H3817" i="1" s="1"/>
  <c r="I3817" i="1" s="1"/>
  <c r="F3818" i="1"/>
  <c r="G3818" i="1" s="1"/>
  <c r="H3818" i="1" s="1"/>
  <c r="I3818" i="1" s="1"/>
  <c r="F3819" i="1"/>
  <c r="G3819" i="1" s="1"/>
  <c r="H3819" i="1" s="1"/>
  <c r="I3819" i="1" s="1"/>
  <c r="F3820" i="1"/>
  <c r="G3820" i="1" s="1"/>
  <c r="H3820" i="1" s="1"/>
  <c r="I3820" i="1" s="1"/>
  <c r="F3821" i="1"/>
  <c r="G3821" i="1" s="1"/>
  <c r="H3821" i="1" s="1"/>
  <c r="I3821" i="1" s="1"/>
  <c r="F3822" i="1"/>
  <c r="G3822" i="1" s="1"/>
  <c r="H3822" i="1" s="1"/>
  <c r="I3822" i="1" s="1"/>
  <c r="F3823" i="1"/>
  <c r="G3823" i="1" s="1"/>
  <c r="H3823" i="1" s="1"/>
  <c r="I3823" i="1" s="1"/>
  <c r="F3824" i="1"/>
  <c r="G3824" i="1" s="1"/>
  <c r="H3824" i="1" s="1"/>
  <c r="I3824" i="1" s="1"/>
  <c r="F3825" i="1"/>
  <c r="G3825" i="1" s="1"/>
  <c r="H3825" i="1" s="1"/>
  <c r="I3825" i="1" s="1"/>
  <c r="F3826" i="1"/>
  <c r="G3826" i="1" s="1"/>
  <c r="H3826" i="1" s="1"/>
  <c r="I3826" i="1" s="1"/>
  <c r="F3827" i="1"/>
  <c r="G3827" i="1" s="1"/>
  <c r="H3827" i="1" s="1"/>
  <c r="I3827" i="1" s="1"/>
  <c r="F3828" i="1"/>
  <c r="G3828" i="1" s="1"/>
  <c r="H3828" i="1" s="1"/>
  <c r="I3828" i="1" s="1"/>
  <c r="F3829" i="1"/>
  <c r="G3829" i="1" s="1"/>
  <c r="H3829" i="1" s="1"/>
  <c r="I3829" i="1" s="1"/>
  <c r="F3830" i="1"/>
  <c r="G3830" i="1" s="1"/>
  <c r="H3830" i="1" s="1"/>
  <c r="I3830" i="1" s="1"/>
  <c r="F3831" i="1"/>
  <c r="G3831" i="1" s="1"/>
  <c r="H3831" i="1" s="1"/>
  <c r="I3831" i="1" s="1"/>
  <c r="F3832" i="1"/>
  <c r="G3832" i="1" s="1"/>
  <c r="H3832" i="1" s="1"/>
  <c r="I3832" i="1" s="1"/>
  <c r="F3833" i="1"/>
  <c r="G3833" i="1" s="1"/>
  <c r="H3833" i="1" s="1"/>
  <c r="I3833" i="1" s="1"/>
  <c r="F3834" i="1"/>
  <c r="G3834" i="1" s="1"/>
  <c r="H3834" i="1" s="1"/>
  <c r="I3834" i="1" s="1"/>
  <c r="F3835" i="1"/>
  <c r="G3835" i="1" s="1"/>
  <c r="H3835" i="1" s="1"/>
  <c r="I3835" i="1" s="1"/>
  <c r="F3836" i="1"/>
  <c r="G3836" i="1" s="1"/>
  <c r="H3836" i="1" s="1"/>
  <c r="I3836" i="1" s="1"/>
  <c r="F3837" i="1"/>
  <c r="G3837" i="1" s="1"/>
  <c r="H3837" i="1" s="1"/>
  <c r="I3837" i="1" s="1"/>
  <c r="F3838" i="1"/>
  <c r="G3838" i="1" s="1"/>
  <c r="H3838" i="1" s="1"/>
  <c r="I3838" i="1" s="1"/>
  <c r="F3839" i="1"/>
  <c r="G3839" i="1" s="1"/>
  <c r="H3839" i="1" s="1"/>
  <c r="I3839" i="1" s="1"/>
  <c r="F3840" i="1"/>
  <c r="G3840" i="1" s="1"/>
  <c r="H3840" i="1" s="1"/>
  <c r="I3840" i="1" s="1"/>
  <c r="F3841" i="1"/>
  <c r="G3841" i="1" s="1"/>
  <c r="H3841" i="1" s="1"/>
  <c r="I3841" i="1" s="1"/>
  <c r="F3842" i="1"/>
  <c r="G3842" i="1" s="1"/>
  <c r="H3842" i="1" s="1"/>
  <c r="I3842" i="1" s="1"/>
  <c r="F3843" i="1"/>
  <c r="G3843" i="1" s="1"/>
  <c r="H3843" i="1" s="1"/>
  <c r="I3843" i="1" s="1"/>
  <c r="F3844" i="1"/>
  <c r="G3844" i="1" s="1"/>
  <c r="H3844" i="1" s="1"/>
  <c r="I3844" i="1" s="1"/>
  <c r="F3845" i="1"/>
  <c r="G3845" i="1" s="1"/>
  <c r="H3845" i="1" s="1"/>
  <c r="I3845" i="1" s="1"/>
  <c r="F3846" i="1"/>
  <c r="G3846" i="1" s="1"/>
  <c r="H3846" i="1" s="1"/>
  <c r="I3846" i="1" s="1"/>
  <c r="F3847" i="1"/>
  <c r="G3847" i="1" s="1"/>
  <c r="H3847" i="1" s="1"/>
  <c r="I3847" i="1" s="1"/>
  <c r="F3848" i="1"/>
  <c r="G3848" i="1" s="1"/>
  <c r="H3848" i="1" s="1"/>
  <c r="I3848" i="1" s="1"/>
  <c r="F3849" i="1"/>
  <c r="G3849" i="1" s="1"/>
  <c r="H3849" i="1" s="1"/>
  <c r="I3849" i="1" s="1"/>
  <c r="F3850" i="1"/>
  <c r="G3850" i="1" s="1"/>
  <c r="H3850" i="1" s="1"/>
  <c r="I3850" i="1" s="1"/>
  <c r="F3851" i="1"/>
  <c r="G3851" i="1" s="1"/>
  <c r="H3851" i="1" s="1"/>
  <c r="I3851" i="1" s="1"/>
  <c r="F3852" i="1"/>
  <c r="G3852" i="1" s="1"/>
  <c r="H3852" i="1" s="1"/>
  <c r="I3852" i="1" s="1"/>
  <c r="F3853" i="1"/>
  <c r="G3853" i="1" s="1"/>
  <c r="H3853" i="1" s="1"/>
  <c r="I3853" i="1" s="1"/>
  <c r="F3854" i="1"/>
  <c r="G3854" i="1" s="1"/>
  <c r="H3854" i="1" s="1"/>
  <c r="I3854" i="1" s="1"/>
  <c r="F3855" i="1"/>
  <c r="G3855" i="1" s="1"/>
  <c r="H3855" i="1" s="1"/>
  <c r="I3855" i="1" s="1"/>
  <c r="F3856" i="1"/>
  <c r="G3856" i="1" s="1"/>
  <c r="H3856" i="1" s="1"/>
  <c r="I3856" i="1" s="1"/>
  <c r="F3857" i="1"/>
  <c r="G3857" i="1" s="1"/>
  <c r="H3857" i="1" s="1"/>
  <c r="I3857" i="1" s="1"/>
  <c r="F3858" i="1"/>
  <c r="G3858" i="1" s="1"/>
  <c r="H3858" i="1" s="1"/>
  <c r="I3858" i="1" s="1"/>
  <c r="F3859" i="1"/>
  <c r="G3859" i="1" s="1"/>
  <c r="H3859" i="1" s="1"/>
  <c r="I3859" i="1" s="1"/>
  <c r="F3860" i="1"/>
  <c r="G3860" i="1" s="1"/>
  <c r="H3860" i="1" s="1"/>
  <c r="I3860" i="1" s="1"/>
  <c r="F3861" i="1"/>
  <c r="G3861" i="1" s="1"/>
  <c r="H3861" i="1" s="1"/>
  <c r="I3861" i="1" s="1"/>
  <c r="F3862" i="1"/>
  <c r="G3862" i="1" s="1"/>
  <c r="H3862" i="1" s="1"/>
  <c r="I3862" i="1" s="1"/>
  <c r="F3863" i="1"/>
  <c r="G3863" i="1" s="1"/>
  <c r="H3863" i="1" s="1"/>
  <c r="I3863" i="1" s="1"/>
  <c r="F3864" i="1"/>
  <c r="G3864" i="1" s="1"/>
  <c r="H3864" i="1" s="1"/>
  <c r="I3864" i="1" s="1"/>
  <c r="F3865" i="1"/>
  <c r="G3865" i="1" s="1"/>
  <c r="H3865" i="1" s="1"/>
  <c r="I3865" i="1" s="1"/>
  <c r="F3866" i="1"/>
  <c r="G3866" i="1" s="1"/>
  <c r="H3866" i="1" s="1"/>
  <c r="I3866" i="1" s="1"/>
  <c r="F3867" i="1"/>
  <c r="G3867" i="1" s="1"/>
  <c r="H3867" i="1" s="1"/>
  <c r="I3867" i="1" s="1"/>
  <c r="F3868" i="1"/>
  <c r="G3868" i="1" s="1"/>
  <c r="H3868" i="1" s="1"/>
  <c r="I3868" i="1" s="1"/>
  <c r="F3869" i="1"/>
  <c r="G3869" i="1" s="1"/>
  <c r="H3869" i="1" s="1"/>
  <c r="I3869" i="1" s="1"/>
  <c r="F3870" i="1"/>
  <c r="G3870" i="1" s="1"/>
  <c r="H3870" i="1" s="1"/>
  <c r="I3870" i="1" s="1"/>
  <c r="F3871" i="1"/>
  <c r="G3871" i="1" s="1"/>
  <c r="H3871" i="1" s="1"/>
  <c r="I3871" i="1" s="1"/>
  <c r="F3872" i="1"/>
  <c r="G3872" i="1" s="1"/>
  <c r="H3872" i="1" s="1"/>
  <c r="I3872" i="1" s="1"/>
  <c r="F3873" i="1"/>
  <c r="G3873" i="1" s="1"/>
  <c r="H3873" i="1" s="1"/>
  <c r="I3873" i="1" s="1"/>
  <c r="F3874" i="1"/>
  <c r="G3874" i="1" s="1"/>
  <c r="H3874" i="1" s="1"/>
  <c r="I3874" i="1" s="1"/>
  <c r="F3875" i="1"/>
  <c r="G3875" i="1" s="1"/>
  <c r="H3875" i="1" s="1"/>
  <c r="I3875" i="1" s="1"/>
  <c r="F3876" i="1"/>
  <c r="G3876" i="1" s="1"/>
  <c r="H3876" i="1" s="1"/>
  <c r="I3876" i="1" s="1"/>
  <c r="F3877" i="1"/>
  <c r="G3877" i="1" s="1"/>
  <c r="H3877" i="1" s="1"/>
  <c r="I3877" i="1" s="1"/>
  <c r="F3878" i="1"/>
  <c r="G3878" i="1" s="1"/>
  <c r="H3878" i="1" s="1"/>
  <c r="I3878" i="1" s="1"/>
  <c r="F3879" i="1"/>
  <c r="G3879" i="1" s="1"/>
  <c r="H3879" i="1" s="1"/>
  <c r="I3879" i="1" s="1"/>
  <c r="F3880" i="1"/>
  <c r="G3880" i="1" s="1"/>
  <c r="H3880" i="1" s="1"/>
  <c r="I3880" i="1" s="1"/>
  <c r="F3881" i="1"/>
  <c r="G3881" i="1" s="1"/>
  <c r="H3881" i="1" s="1"/>
  <c r="I3881" i="1" s="1"/>
  <c r="F3882" i="1"/>
  <c r="G3882" i="1" s="1"/>
  <c r="H3882" i="1" s="1"/>
  <c r="I3882" i="1" s="1"/>
  <c r="F3883" i="1"/>
  <c r="G3883" i="1" s="1"/>
  <c r="H3883" i="1" s="1"/>
  <c r="I3883" i="1" s="1"/>
  <c r="F3884" i="1"/>
  <c r="G3884" i="1" s="1"/>
  <c r="H3884" i="1" s="1"/>
  <c r="I3884" i="1" s="1"/>
  <c r="F3885" i="1"/>
  <c r="G3885" i="1" s="1"/>
  <c r="H3885" i="1" s="1"/>
  <c r="I3885" i="1" s="1"/>
  <c r="F3886" i="1"/>
  <c r="G3886" i="1" s="1"/>
  <c r="H3886" i="1" s="1"/>
  <c r="I3886" i="1" s="1"/>
  <c r="F3887" i="1"/>
  <c r="G3887" i="1" s="1"/>
  <c r="H3887" i="1" s="1"/>
  <c r="I3887" i="1" s="1"/>
  <c r="F3888" i="1"/>
  <c r="G3888" i="1" s="1"/>
  <c r="H3888" i="1" s="1"/>
  <c r="I3888" i="1" s="1"/>
  <c r="F3889" i="1"/>
  <c r="G3889" i="1" s="1"/>
  <c r="H3889" i="1" s="1"/>
  <c r="I3889" i="1" s="1"/>
  <c r="F3890" i="1"/>
  <c r="G3890" i="1" s="1"/>
  <c r="H3890" i="1" s="1"/>
  <c r="I3890" i="1" s="1"/>
  <c r="F3891" i="1"/>
  <c r="G3891" i="1" s="1"/>
  <c r="H3891" i="1" s="1"/>
  <c r="I3891" i="1" s="1"/>
  <c r="F3892" i="1"/>
  <c r="G3892" i="1" s="1"/>
  <c r="H3892" i="1" s="1"/>
  <c r="I3892" i="1" s="1"/>
  <c r="F3893" i="1"/>
  <c r="G3893" i="1" s="1"/>
  <c r="H3893" i="1" s="1"/>
  <c r="I3893" i="1" s="1"/>
  <c r="F3894" i="1"/>
  <c r="G3894" i="1" s="1"/>
  <c r="H3894" i="1" s="1"/>
  <c r="I3894" i="1" s="1"/>
  <c r="F3895" i="1"/>
  <c r="G3895" i="1" s="1"/>
  <c r="H3895" i="1" s="1"/>
  <c r="I3895" i="1" s="1"/>
  <c r="F3896" i="1"/>
  <c r="G3896" i="1" s="1"/>
  <c r="H3896" i="1" s="1"/>
  <c r="I3896" i="1" s="1"/>
  <c r="F3897" i="1"/>
  <c r="G3897" i="1" s="1"/>
  <c r="H3897" i="1" s="1"/>
  <c r="I3897" i="1" s="1"/>
  <c r="F3898" i="1"/>
  <c r="G3898" i="1" s="1"/>
  <c r="H3898" i="1" s="1"/>
  <c r="I3898" i="1" s="1"/>
  <c r="F3899" i="1"/>
  <c r="G3899" i="1" s="1"/>
  <c r="H3899" i="1" s="1"/>
  <c r="I3899" i="1" s="1"/>
  <c r="F3900" i="1"/>
  <c r="G3900" i="1" s="1"/>
  <c r="H3900" i="1" s="1"/>
  <c r="I3900" i="1" s="1"/>
  <c r="F3901" i="1"/>
  <c r="G3901" i="1" s="1"/>
  <c r="H3901" i="1" s="1"/>
  <c r="I3901" i="1" s="1"/>
  <c r="F3902" i="1"/>
  <c r="G3902" i="1" s="1"/>
  <c r="H3902" i="1" s="1"/>
  <c r="I3902" i="1" s="1"/>
  <c r="F3903" i="1"/>
  <c r="G3903" i="1" s="1"/>
  <c r="H3903" i="1" s="1"/>
  <c r="I3903" i="1" s="1"/>
  <c r="F3904" i="1"/>
  <c r="G3904" i="1" s="1"/>
  <c r="H3904" i="1" s="1"/>
  <c r="I3904" i="1" s="1"/>
  <c r="F3905" i="1"/>
  <c r="G3905" i="1" s="1"/>
  <c r="H3905" i="1" s="1"/>
  <c r="I3905" i="1" s="1"/>
  <c r="F3906" i="1"/>
  <c r="G3906" i="1" s="1"/>
  <c r="H3906" i="1" s="1"/>
  <c r="I3906" i="1" s="1"/>
  <c r="F3907" i="1"/>
  <c r="G3907" i="1" s="1"/>
  <c r="H3907" i="1" s="1"/>
  <c r="I3907" i="1" s="1"/>
  <c r="F3908" i="1"/>
  <c r="G3908" i="1" s="1"/>
  <c r="H3908" i="1" s="1"/>
  <c r="I3908" i="1" s="1"/>
  <c r="F3909" i="1"/>
  <c r="G3909" i="1" s="1"/>
  <c r="H3909" i="1" s="1"/>
  <c r="I3909" i="1" s="1"/>
  <c r="F3910" i="1"/>
  <c r="G3910" i="1" s="1"/>
  <c r="H3910" i="1" s="1"/>
  <c r="I3910" i="1" s="1"/>
  <c r="F3911" i="1"/>
  <c r="G3911" i="1" s="1"/>
  <c r="H3911" i="1" s="1"/>
  <c r="I3911" i="1" s="1"/>
  <c r="F3912" i="1"/>
  <c r="G3912" i="1" s="1"/>
  <c r="H3912" i="1" s="1"/>
  <c r="I3912" i="1" s="1"/>
  <c r="F3913" i="1"/>
  <c r="G3913" i="1" s="1"/>
  <c r="H3913" i="1" s="1"/>
  <c r="I3913" i="1" s="1"/>
  <c r="F3914" i="1"/>
  <c r="G3914" i="1" s="1"/>
  <c r="H3914" i="1" s="1"/>
  <c r="I3914" i="1" s="1"/>
  <c r="F3915" i="1"/>
  <c r="G3915" i="1" s="1"/>
  <c r="H3915" i="1" s="1"/>
  <c r="I3915" i="1" s="1"/>
  <c r="F3916" i="1"/>
  <c r="G3916" i="1" s="1"/>
  <c r="H3916" i="1" s="1"/>
  <c r="I3916" i="1" s="1"/>
  <c r="F3917" i="1"/>
  <c r="G3917" i="1" s="1"/>
  <c r="H3917" i="1" s="1"/>
  <c r="I3917" i="1" s="1"/>
  <c r="F3918" i="1"/>
  <c r="G3918" i="1" s="1"/>
  <c r="H3918" i="1" s="1"/>
  <c r="I3918" i="1" s="1"/>
  <c r="F3919" i="1"/>
  <c r="G3919" i="1" s="1"/>
  <c r="H3919" i="1" s="1"/>
  <c r="I3919" i="1" s="1"/>
  <c r="F3920" i="1"/>
  <c r="G3920" i="1" s="1"/>
  <c r="H3920" i="1" s="1"/>
  <c r="I3920" i="1" s="1"/>
  <c r="F3921" i="1"/>
  <c r="G3921" i="1" s="1"/>
  <c r="H3921" i="1" s="1"/>
  <c r="I3921" i="1" s="1"/>
  <c r="F3922" i="1"/>
  <c r="G3922" i="1" s="1"/>
  <c r="H3922" i="1" s="1"/>
  <c r="I3922" i="1" s="1"/>
  <c r="F3923" i="1"/>
  <c r="G3923" i="1" s="1"/>
  <c r="H3923" i="1" s="1"/>
  <c r="I3923" i="1" s="1"/>
  <c r="F3924" i="1"/>
  <c r="G3924" i="1" s="1"/>
  <c r="H3924" i="1" s="1"/>
  <c r="I3924" i="1" s="1"/>
  <c r="F3925" i="1"/>
  <c r="G3925" i="1" s="1"/>
  <c r="H3925" i="1" s="1"/>
  <c r="I3925" i="1" s="1"/>
  <c r="F3926" i="1"/>
  <c r="G3926" i="1" s="1"/>
  <c r="H3926" i="1" s="1"/>
  <c r="I3926" i="1" s="1"/>
  <c r="F3927" i="1"/>
  <c r="G3927" i="1" s="1"/>
  <c r="H3927" i="1" s="1"/>
  <c r="I3927" i="1" s="1"/>
  <c r="F3928" i="1"/>
  <c r="G3928" i="1" s="1"/>
  <c r="H3928" i="1" s="1"/>
  <c r="I3928" i="1" s="1"/>
  <c r="F3929" i="1"/>
  <c r="G3929" i="1" s="1"/>
  <c r="H3929" i="1" s="1"/>
  <c r="I3929" i="1" s="1"/>
  <c r="F3930" i="1"/>
  <c r="G3930" i="1" s="1"/>
  <c r="H3930" i="1" s="1"/>
  <c r="I3930" i="1" s="1"/>
  <c r="F3931" i="1"/>
  <c r="G3931" i="1" s="1"/>
  <c r="H3931" i="1" s="1"/>
  <c r="I3931" i="1" s="1"/>
  <c r="F3932" i="1"/>
  <c r="G3932" i="1" s="1"/>
  <c r="H3932" i="1" s="1"/>
  <c r="I3932" i="1" s="1"/>
  <c r="F3933" i="1"/>
  <c r="G3933" i="1" s="1"/>
  <c r="H3933" i="1" s="1"/>
  <c r="I3933" i="1" s="1"/>
  <c r="F3934" i="1"/>
  <c r="G3934" i="1" s="1"/>
  <c r="H3934" i="1" s="1"/>
  <c r="I3934" i="1" s="1"/>
  <c r="F3935" i="1"/>
  <c r="G3935" i="1" s="1"/>
  <c r="H3935" i="1" s="1"/>
  <c r="I3935" i="1" s="1"/>
  <c r="F3936" i="1"/>
  <c r="G3936" i="1" s="1"/>
  <c r="H3936" i="1" s="1"/>
  <c r="I3936" i="1" s="1"/>
  <c r="F3937" i="1"/>
  <c r="G3937" i="1" s="1"/>
  <c r="H3937" i="1" s="1"/>
  <c r="I3937" i="1" s="1"/>
  <c r="F3938" i="1"/>
  <c r="G3938" i="1" s="1"/>
  <c r="H3938" i="1" s="1"/>
  <c r="I3938" i="1" s="1"/>
  <c r="F3939" i="1"/>
  <c r="G3939" i="1" s="1"/>
  <c r="H3939" i="1" s="1"/>
  <c r="I3939" i="1" s="1"/>
  <c r="F3940" i="1"/>
  <c r="G3940" i="1" s="1"/>
  <c r="H3940" i="1" s="1"/>
  <c r="I3940" i="1" s="1"/>
  <c r="F3941" i="1"/>
  <c r="G3941" i="1" s="1"/>
  <c r="H3941" i="1" s="1"/>
  <c r="I3941" i="1" s="1"/>
  <c r="F3942" i="1"/>
  <c r="G3942" i="1" s="1"/>
  <c r="H3942" i="1" s="1"/>
  <c r="I3942" i="1" s="1"/>
  <c r="F3943" i="1"/>
  <c r="G3943" i="1" s="1"/>
  <c r="H3943" i="1" s="1"/>
  <c r="I3943" i="1" s="1"/>
  <c r="F3944" i="1"/>
  <c r="G3944" i="1" s="1"/>
  <c r="H3944" i="1" s="1"/>
  <c r="I3944" i="1" s="1"/>
  <c r="F3945" i="1"/>
  <c r="G3945" i="1" s="1"/>
  <c r="H3945" i="1" s="1"/>
  <c r="I3945" i="1" s="1"/>
  <c r="F3946" i="1"/>
  <c r="G3946" i="1" s="1"/>
  <c r="H3946" i="1" s="1"/>
  <c r="I3946" i="1" s="1"/>
  <c r="F3947" i="1"/>
  <c r="G3947" i="1" s="1"/>
  <c r="H3947" i="1" s="1"/>
  <c r="I3947" i="1" s="1"/>
  <c r="F3948" i="1"/>
  <c r="G3948" i="1" s="1"/>
  <c r="H3948" i="1" s="1"/>
  <c r="I3948" i="1" s="1"/>
  <c r="F3949" i="1"/>
  <c r="G3949" i="1" s="1"/>
  <c r="H3949" i="1" s="1"/>
  <c r="I3949" i="1" s="1"/>
  <c r="F3950" i="1"/>
  <c r="G3950" i="1" s="1"/>
  <c r="H3950" i="1" s="1"/>
  <c r="I3950" i="1" s="1"/>
  <c r="F3951" i="1"/>
  <c r="G3951" i="1" s="1"/>
  <c r="H3951" i="1" s="1"/>
  <c r="I3951" i="1" s="1"/>
  <c r="F3952" i="1"/>
  <c r="G3952" i="1" s="1"/>
  <c r="H3952" i="1" s="1"/>
  <c r="I3952" i="1" s="1"/>
  <c r="F3953" i="1"/>
  <c r="G3953" i="1" s="1"/>
  <c r="H3953" i="1" s="1"/>
  <c r="I3953" i="1" s="1"/>
  <c r="F3954" i="1"/>
  <c r="G3954" i="1" s="1"/>
  <c r="H3954" i="1" s="1"/>
  <c r="I3954" i="1" s="1"/>
  <c r="F3955" i="1"/>
  <c r="G3955" i="1" s="1"/>
  <c r="H3955" i="1" s="1"/>
  <c r="I3955" i="1" s="1"/>
  <c r="F3956" i="1"/>
  <c r="G3956" i="1" s="1"/>
  <c r="H3956" i="1" s="1"/>
  <c r="I3956" i="1" s="1"/>
  <c r="F3957" i="1"/>
  <c r="G3957" i="1" s="1"/>
  <c r="H3957" i="1" s="1"/>
  <c r="I3957" i="1" s="1"/>
  <c r="F3958" i="1"/>
  <c r="G3958" i="1" s="1"/>
  <c r="H3958" i="1" s="1"/>
  <c r="I3958" i="1" s="1"/>
  <c r="F3959" i="1"/>
  <c r="G3959" i="1" s="1"/>
  <c r="H3959" i="1" s="1"/>
  <c r="I3959" i="1" s="1"/>
  <c r="F3960" i="1"/>
  <c r="G3960" i="1" s="1"/>
  <c r="H3960" i="1" s="1"/>
  <c r="I3960" i="1" s="1"/>
  <c r="F3961" i="1"/>
  <c r="G3961" i="1" s="1"/>
  <c r="H3961" i="1" s="1"/>
  <c r="I3961" i="1" s="1"/>
  <c r="F3962" i="1"/>
  <c r="G3962" i="1" s="1"/>
  <c r="H3962" i="1" s="1"/>
  <c r="I3962" i="1" s="1"/>
  <c r="F3963" i="1"/>
  <c r="G3963" i="1" s="1"/>
  <c r="H3963" i="1" s="1"/>
  <c r="I3963" i="1" s="1"/>
  <c r="F3964" i="1"/>
  <c r="G3964" i="1" s="1"/>
  <c r="H3964" i="1" s="1"/>
  <c r="I3964" i="1" s="1"/>
  <c r="F3965" i="1"/>
  <c r="G3965" i="1" s="1"/>
  <c r="H3965" i="1" s="1"/>
  <c r="I3965" i="1" s="1"/>
  <c r="F3966" i="1"/>
  <c r="G3966" i="1" s="1"/>
  <c r="H3966" i="1" s="1"/>
  <c r="I3966" i="1" s="1"/>
  <c r="F3967" i="1"/>
  <c r="G3967" i="1" s="1"/>
  <c r="H3967" i="1" s="1"/>
  <c r="I3967" i="1" s="1"/>
  <c r="F3968" i="1"/>
  <c r="G3968" i="1" s="1"/>
  <c r="H3968" i="1" s="1"/>
  <c r="I3968" i="1" s="1"/>
  <c r="F3969" i="1"/>
  <c r="G3969" i="1" s="1"/>
  <c r="H3969" i="1" s="1"/>
  <c r="I3969" i="1" s="1"/>
  <c r="F3970" i="1"/>
  <c r="G3970" i="1" s="1"/>
  <c r="H3970" i="1" s="1"/>
  <c r="I3970" i="1" s="1"/>
  <c r="F3971" i="1"/>
  <c r="G3971" i="1" s="1"/>
  <c r="H3971" i="1" s="1"/>
  <c r="I3971" i="1" s="1"/>
  <c r="F3972" i="1"/>
  <c r="G3972" i="1" s="1"/>
  <c r="H3972" i="1" s="1"/>
  <c r="I3972" i="1" s="1"/>
  <c r="F3973" i="1"/>
  <c r="G3973" i="1" s="1"/>
  <c r="H3973" i="1" s="1"/>
  <c r="I3973" i="1" s="1"/>
  <c r="F3974" i="1"/>
  <c r="G3974" i="1" s="1"/>
  <c r="H3974" i="1" s="1"/>
  <c r="I3974" i="1" s="1"/>
  <c r="F3975" i="1"/>
  <c r="G3975" i="1" s="1"/>
  <c r="H3975" i="1" s="1"/>
  <c r="I3975" i="1" s="1"/>
  <c r="F3976" i="1"/>
  <c r="G3976" i="1" s="1"/>
  <c r="H3976" i="1" s="1"/>
  <c r="I3976" i="1" s="1"/>
  <c r="F3977" i="1"/>
  <c r="G3977" i="1" s="1"/>
  <c r="H3977" i="1" s="1"/>
  <c r="I3977" i="1" s="1"/>
  <c r="F3978" i="1"/>
  <c r="G3978" i="1" s="1"/>
  <c r="H3978" i="1" s="1"/>
  <c r="I3978" i="1" s="1"/>
  <c r="F3979" i="1"/>
  <c r="G3979" i="1" s="1"/>
  <c r="H3979" i="1" s="1"/>
  <c r="I3979" i="1" s="1"/>
  <c r="F3980" i="1"/>
  <c r="G3980" i="1" s="1"/>
  <c r="H3980" i="1" s="1"/>
  <c r="I3980" i="1" s="1"/>
  <c r="F3981" i="1"/>
  <c r="G3981" i="1" s="1"/>
  <c r="H3981" i="1" s="1"/>
  <c r="I3981" i="1" s="1"/>
  <c r="F3982" i="1"/>
  <c r="G3982" i="1" s="1"/>
  <c r="H3982" i="1" s="1"/>
  <c r="I3982" i="1" s="1"/>
  <c r="F3983" i="1"/>
  <c r="G3983" i="1" s="1"/>
  <c r="H3983" i="1" s="1"/>
  <c r="I3983" i="1" s="1"/>
  <c r="F3984" i="1"/>
  <c r="G3984" i="1" s="1"/>
  <c r="H3984" i="1" s="1"/>
  <c r="I3984" i="1" s="1"/>
  <c r="F3985" i="1"/>
  <c r="G3985" i="1" s="1"/>
  <c r="H3985" i="1" s="1"/>
  <c r="I3985" i="1" s="1"/>
  <c r="F3986" i="1"/>
  <c r="G3986" i="1" s="1"/>
  <c r="H3986" i="1" s="1"/>
  <c r="I3986" i="1" s="1"/>
  <c r="F3987" i="1"/>
  <c r="G3987" i="1" s="1"/>
  <c r="H3987" i="1" s="1"/>
  <c r="I3987" i="1" s="1"/>
  <c r="F3988" i="1"/>
  <c r="G3988" i="1" s="1"/>
  <c r="H3988" i="1" s="1"/>
  <c r="I3988" i="1" s="1"/>
  <c r="F3989" i="1"/>
  <c r="G3989" i="1" s="1"/>
  <c r="H3989" i="1" s="1"/>
  <c r="I3989" i="1" s="1"/>
  <c r="F3990" i="1"/>
  <c r="G3990" i="1" s="1"/>
  <c r="H3990" i="1" s="1"/>
  <c r="I3990" i="1" s="1"/>
  <c r="F3991" i="1"/>
  <c r="G3991" i="1" s="1"/>
  <c r="H3991" i="1" s="1"/>
  <c r="I3991" i="1" s="1"/>
  <c r="F3992" i="1"/>
  <c r="G3992" i="1" s="1"/>
  <c r="H3992" i="1" s="1"/>
  <c r="I3992" i="1" s="1"/>
  <c r="F3993" i="1"/>
  <c r="G3993" i="1" s="1"/>
  <c r="H3993" i="1" s="1"/>
  <c r="I3993" i="1" s="1"/>
  <c r="F3994" i="1"/>
  <c r="G3994" i="1" s="1"/>
  <c r="H3994" i="1" s="1"/>
  <c r="I3994" i="1" s="1"/>
  <c r="F3995" i="1"/>
  <c r="G3995" i="1" s="1"/>
  <c r="H3995" i="1" s="1"/>
  <c r="I3995" i="1" s="1"/>
  <c r="F3996" i="1"/>
  <c r="G3996" i="1" s="1"/>
  <c r="H3996" i="1" s="1"/>
  <c r="I3996" i="1" s="1"/>
  <c r="F3997" i="1"/>
  <c r="G3997" i="1" s="1"/>
  <c r="H3997" i="1" s="1"/>
  <c r="I3997" i="1" s="1"/>
  <c r="F3998" i="1"/>
  <c r="G3998" i="1" s="1"/>
  <c r="H3998" i="1" s="1"/>
  <c r="I3998" i="1" s="1"/>
  <c r="F3999" i="1"/>
  <c r="G3999" i="1" s="1"/>
  <c r="H3999" i="1" s="1"/>
  <c r="I3999" i="1" s="1"/>
  <c r="F4000" i="1"/>
  <c r="G4000" i="1" s="1"/>
  <c r="H4000" i="1" s="1"/>
  <c r="I4000" i="1" s="1"/>
  <c r="F4001" i="1"/>
  <c r="G4001" i="1" s="1"/>
  <c r="H4001" i="1" s="1"/>
  <c r="I4001" i="1" s="1"/>
  <c r="F4002" i="1"/>
  <c r="G4002" i="1" s="1"/>
  <c r="H4002" i="1" s="1"/>
  <c r="I4002" i="1" s="1"/>
  <c r="F4003" i="1"/>
  <c r="G4003" i="1" s="1"/>
  <c r="H4003" i="1" s="1"/>
  <c r="I4003" i="1" s="1"/>
  <c r="F4004" i="1"/>
  <c r="G4004" i="1" s="1"/>
  <c r="H4004" i="1" s="1"/>
  <c r="I4004" i="1" s="1"/>
  <c r="F4005" i="1"/>
  <c r="G4005" i="1" s="1"/>
  <c r="H4005" i="1" s="1"/>
  <c r="I4005" i="1" s="1"/>
  <c r="F4006" i="1"/>
  <c r="G4006" i="1" s="1"/>
  <c r="H4006" i="1" s="1"/>
  <c r="I4006" i="1" s="1"/>
  <c r="F4007" i="1"/>
  <c r="G4007" i="1" s="1"/>
  <c r="H4007" i="1" s="1"/>
  <c r="I4007" i="1" s="1"/>
  <c r="F4008" i="1"/>
  <c r="G4008" i="1" s="1"/>
  <c r="H4008" i="1" s="1"/>
  <c r="I4008" i="1" s="1"/>
  <c r="F4009" i="1"/>
  <c r="G4009" i="1" s="1"/>
  <c r="H4009" i="1" s="1"/>
  <c r="I4009" i="1" s="1"/>
  <c r="F4010" i="1"/>
  <c r="G4010" i="1" s="1"/>
  <c r="H4010" i="1" s="1"/>
  <c r="I4010" i="1" s="1"/>
  <c r="F4011" i="1"/>
  <c r="G4011" i="1" s="1"/>
  <c r="H4011" i="1" s="1"/>
  <c r="I4011" i="1" s="1"/>
  <c r="F4012" i="1"/>
  <c r="G4012" i="1" s="1"/>
  <c r="H4012" i="1" s="1"/>
  <c r="I4012" i="1" s="1"/>
  <c r="F4013" i="1"/>
  <c r="G4013" i="1" s="1"/>
  <c r="H4013" i="1" s="1"/>
  <c r="I4013" i="1" s="1"/>
  <c r="F4014" i="1"/>
  <c r="G4014" i="1" s="1"/>
  <c r="H4014" i="1" s="1"/>
  <c r="I4014" i="1" s="1"/>
  <c r="F4015" i="1"/>
  <c r="G4015" i="1" s="1"/>
  <c r="H4015" i="1" s="1"/>
  <c r="I4015" i="1" s="1"/>
  <c r="F4016" i="1"/>
  <c r="G4016" i="1" s="1"/>
  <c r="H4016" i="1" s="1"/>
  <c r="I4016" i="1" s="1"/>
  <c r="F4017" i="1"/>
  <c r="G4017" i="1" s="1"/>
  <c r="H4017" i="1" s="1"/>
  <c r="I4017" i="1" s="1"/>
  <c r="F4018" i="1"/>
  <c r="G4018" i="1" s="1"/>
  <c r="H4018" i="1" s="1"/>
  <c r="I4018" i="1" s="1"/>
  <c r="F4019" i="1"/>
  <c r="G4019" i="1" s="1"/>
  <c r="H4019" i="1" s="1"/>
  <c r="I4019" i="1" s="1"/>
  <c r="F4020" i="1"/>
  <c r="G4020" i="1" s="1"/>
  <c r="H4020" i="1" s="1"/>
  <c r="I4020" i="1" s="1"/>
  <c r="F4021" i="1"/>
  <c r="G4021" i="1" s="1"/>
  <c r="H4021" i="1" s="1"/>
  <c r="I4021" i="1" s="1"/>
  <c r="F4022" i="1"/>
  <c r="G4022" i="1" s="1"/>
  <c r="H4022" i="1" s="1"/>
  <c r="I4022" i="1" s="1"/>
  <c r="F4023" i="1"/>
  <c r="G4023" i="1" s="1"/>
  <c r="H4023" i="1" s="1"/>
  <c r="I4023" i="1" s="1"/>
  <c r="F4024" i="1"/>
  <c r="G4024" i="1" s="1"/>
  <c r="H4024" i="1" s="1"/>
  <c r="I4024" i="1" s="1"/>
  <c r="F4025" i="1"/>
  <c r="G4025" i="1" s="1"/>
  <c r="H4025" i="1" s="1"/>
  <c r="I4025" i="1" s="1"/>
  <c r="F4026" i="1"/>
  <c r="G4026" i="1" s="1"/>
  <c r="H4026" i="1" s="1"/>
  <c r="I4026" i="1" s="1"/>
  <c r="F4027" i="1"/>
  <c r="G4027" i="1" s="1"/>
  <c r="H4027" i="1" s="1"/>
  <c r="I4027" i="1" s="1"/>
  <c r="F4028" i="1"/>
  <c r="G4028" i="1" s="1"/>
  <c r="H4028" i="1" s="1"/>
  <c r="I4028" i="1" s="1"/>
  <c r="F4029" i="1"/>
  <c r="G4029" i="1" s="1"/>
  <c r="H4029" i="1" s="1"/>
  <c r="I4029" i="1" s="1"/>
  <c r="F4030" i="1"/>
  <c r="G4030" i="1" s="1"/>
  <c r="H4030" i="1" s="1"/>
  <c r="I4030" i="1" s="1"/>
  <c r="F4031" i="1"/>
  <c r="G4031" i="1" s="1"/>
  <c r="H4031" i="1" s="1"/>
  <c r="I4031" i="1" s="1"/>
  <c r="F4032" i="1"/>
  <c r="G4032" i="1" s="1"/>
  <c r="H4032" i="1" s="1"/>
  <c r="I4032" i="1" s="1"/>
  <c r="F4033" i="1"/>
  <c r="G4033" i="1" s="1"/>
  <c r="H4033" i="1" s="1"/>
  <c r="I4033" i="1" s="1"/>
  <c r="F4034" i="1"/>
  <c r="G4034" i="1" s="1"/>
  <c r="H4034" i="1" s="1"/>
  <c r="I4034" i="1" s="1"/>
  <c r="F4035" i="1"/>
  <c r="G4035" i="1" s="1"/>
  <c r="H4035" i="1" s="1"/>
  <c r="I4035" i="1" s="1"/>
  <c r="F4036" i="1"/>
  <c r="G4036" i="1" s="1"/>
  <c r="H4036" i="1" s="1"/>
  <c r="I4036" i="1" s="1"/>
  <c r="F4037" i="1"/>
  <c r="G4037" i="1" s="1"/>
  <c r="H4037" i="1" s="1"/>
  <c r="I4037" i="1" s="1"/>
  <c r="F4038" i="1"/>
  <c r="G4038" i="1" s="1"/>
  <c r="H4038" i="1" s="1"/>
  <c r="I4038" i="1" s="1"/>
  <c r="F4039" i="1"/>
  <c r="G4039" i="1" s="1"/>
  <c r="H4039" i="1" s="1"/>
  <c r="I4039" i="1" s="1"/>
  <c r="F4040" i="1"/>
  <c r="G4040" i="1" s="1"/>
  <c r="H4040" i="1" s="1"/>
  <c r="I4040" i="1" s="1"/>
  <c r="F4041" i="1"/>
  <c r="G4041" i="1" s="1"/>
  <c r="H4041" i="1" s="1"/>
  <c r="I4041" i="1" s="1"/>
  <c r="F4042" i="1"/>
  <c r="G4042" i="1" s="1"/>
  <c r="H4042" i="1" s="1"/>
  <c r="I4042" i="1" s="1"/>
  <c r="F4043" i="1"/>
  <c r="G4043" i="1" s="1"/>
  <c r="H4043" i="1" s="1"/>
  <c r="I4043" i="1" s="1"/>
  <c r="F4044" i="1"/>
  <c r="G4044" i="1" s="1"/>
  <c r="H4044" i="1" s="1"/>
  <c r="I4044" i="1" s="1"/>
  <c r="F4045" i="1"/>
  <c r="G4045" i="1" s="1"/>
  <c r="H4045" i="1" s="1"/>
  <c r="I4045" i="1" s="1"/>
  <c r="F4046" i="1"/>
  <c r="G4046" i="1" s="1"/>
  <c r="H4046" i="1" s="1"/>
  <c r="I4046" i="1" s="1"/>
  <c r="F4047" i="1"/>
  <c r="G4047" i="1" s="1"/>
  <c r="H4047" i="1" s="1"/>
  <c r="I4047" i="1" s="1"/>
  <c r="F4048" i="1"/>
  <c r="G4048" i="1" s="1"/>
  <c r="H4048" i="1" s="1"/>
  <c r="I4048" i="1" s="1"/>
  <c r="F4049" i="1"/>
  <c r="G4049" i="1" s="1"/>
  <c r="H4049" i="1" s="1"/>
  <c r="I4049" i="1" s="1"/>
  <c r="F4050" i="1"/>
  <c r="G4050" i="1" s="1"/>
  <c r="H4050" i="1" s="1"/>
  <c r="I4050" i="1" s="1"/>
  <c r="F4051" i="1"/>
  <c r="G4051" i="1" s="1"/>
  <c r="H4051" i="1" s="1"/>
  <c r="I4051" i="1" s="1"/>
  <c r="F4052" i="1"/>
  <c r="G4052" i="1" s="1"/>
  <c r="H4052" i="1" s="1"/>
  <c r="I4052" i="1" s="1"/>
  <c r="F4053" i="1"/>
  <c r="G4053" i="1" s="1"/>
  <c r="H4053" i="1" s="1"/>
  <c r="I4053" i="1" s="1"/>
  <c r="F4054" i="1"/>
  <c r="G4054" i="1" s="1"/>
  <c r="H4054" i="1" s="1"/>
  <c r="I4054" i="1" s="1"/>
  <c r="F4055" i="1"/>
  <c r="G4055" i="1" s="1"/>
  <c r="H4055" i="1" s="1"/>
  <c r="I4055" i="1" s="1"/>
  <c r="F4056" i="1"/>
  <c r="G4056" i="1" s="1"/>
  <c r="H4056" i="1" s="1"/>
  <c r="I4056" i="1" s="1"/>
  <c r="F4057" i="1"/>
  <c r="G4057" i="1" s="1"/>
  <c r="H4057" i="1" s="1"/>
  <c r="I4057" i="1" s="1"/>
  <c r="F4058" i="1"/>
  <c r="G4058" i="1" s="1"/>
  <c r="H4058" i="1" s="1"/>
  <c r="I4058" i="1" s="1"/>
  <c r="F4059" i="1"/>
  <c r="G4059" i="1" s="1"/>
  <c r="H4059" i="1" s="1"/>
  <c r="I4059" i="1" s="1"/>
  <c r="F4060" i="1"/>
  <c r="G4060" i="1" s="1"/>
  <c r="H4060" i="1" s="1"/>
  <c r="I4060" i="1" s="1"/>
  <c r="F4061" i="1"/>
  <c r="G4061" i="1" s="1"/>
  <c r="H4061" i="1" s="1"/>
  <c r="I4061" i="1" s="1"/>
  <c r="F4062" i="1"/>
  <c r="G4062" i="1" s="1"/>
  <c r="H4062" i="1" s="1"/>
  <c r="I4062" i="1" s="1"/>
  <c r="F4063" i="1"/>
  <c r="G4063" i="1" s="1"/>
  <c r="H4063" i="1" s="1"/>
  <c r="I4063" i="1" s="1"/>
  <c r="F4064" i="1"/>
  <c r="G4064" i="1" s="1"/>
  <c r="H4064" i="1" s="1"/>
  <c r="I4064" i="1" s="1"/>
  <c r="F4065" i="1"/>
  <c r="G4065" i="1" s="1"/>
  <c r="H4065" i="1" s="1"/>
  <c r="I4065" i="1" s="1"/>
  <c r="F4066" i="1"/>
  <c r="G4066" i="1" s="1"/>
  <c r="H4066" i="1" s="1"/>
  <c r="I4066" i="1" s="1"/>
  <c r="F4067" i="1"/>
  <c r="G4067" i="1" s="1"/>
  <c r="H4067" i="1" s="1"/>
  <c r="I4067" i="1" s="1"/>
  <c r="F4068" i="1"/>
  <c r="G4068" i="1" s="1"/>
  <c r="H4068" i="1" s="1"/>
  <c r="I4068" i="1" s="1"/>
  <c r="F4069" i="1"/>
  <c r="G4069" i="1" s="1"/>
  <c r="H4069" i="1" s="1"/>
  <c r="I4069" i="1" s="1"/>
  <c r="F4070" i="1"/>
  <c r="G4070" i="1" s="1"/>
  <c r="H4070" i="1" s="1"/>
  <c r="I4070" i="1" s="1"/>
  <c r="F4071" i="1"/>
  <c r="G4071" i="1" s="1"/>
  <c r="H4071" i="1" s="1"/>
  <c r="I4071" i="1" s="1"/>
  <c r="F4072" i="1"/>
  <c r="G4072" i="1" s="1"/>
  <c r="H4072" i="1" s="1"/>
  <c r="I4072" i="1" s="1"/>
  <c r="F4073" i="1"/>
  <c r="G4073" i="1" s="1"/>
  <c r="H4073" i="1" s="1"/>
  <c r="I4073" i="1" s="1"/>
  <c r="F4074" i="1"/>
  <c r="G4074" i="1" s="1"/>
  <c r="H4074" i="1" s="1"/>
  <c r="I4074" i="1" s="1"/>
  <c r="F4075" i="1"/>
  <c r="G4075" i="1" s="1"/>
  <c r="H4075" i="1" s="1"/>
  <c r="I4075" i="1" s="1"/>
  <c r="F4076" i="1"/>
  <c r="G4076" i="1" s="1"/>
  <c r="H4076" i="1" s="1"/>
  <c r="I4076" i="1" s="1"/>
  <c r="F4077" i="1"/>
  <c r="G4077" i="1" s="1"/>
  <c r="H4077" i="1" s="1"/>
  <c r="I4077" i="1" s="1"/>
  <c r="F4078" i="1"/>
  <c r="G4078" i="1" s="1"/>
  <c r="H4078" i="1" s="1"/>
  <c r="I4078" i="1" s="1"/>
  <c r="F4079" i="1"/>
  <c r="G4079" i="1" s="1"/>
  <c r="H4079" i="1" s="1"/>
  <c r="I4079" i="1" s="1"/>
  <c r="F4080" i="1"/>
  <c r="G4080" i="1" s="1"/>
  <c r="H4080" i="1" s="1"/>
  <c r="I4080" i="1" s="1"/>
  <c r="F4081" i="1"/>
  <c r="G4081" i="1" s="1"/>
  <c r="H4081" i="1" s="1"/>
  <c r="I4081" i="1" s="1"/>
  <c r="F4082" i="1"/>
  <c r="G4082" i="1" s="1"/>
  <c r="H4082" i="1" s="1"/>
  <c r="I4082" i="1" s="1"/>
  <c r="F4083" i="1"/>
  <c r="G4083" i="1" s="1"/>
  <c r="H4083" i="1" s="1"/>
  <c r="I4083" i="1" s="1"/>
  <c r="F4084" i="1"/>
  <c r="G4084" i="1" s="1"/>
  <c r="H4084" i="1" s="1"/>
  <c r="I4084" i="1" s="1"/>
  <c r="F4085" i="1"/>
  <c r="G4085" i="1" s="1"/>
  <c r="H4085" i="1" s="1"/>
  <c r="I4085" i="1" s="1"/>
  <c r="F4086" i="1"/>
  <c r="G4086" i="1" s="1"/>
  <c r="H4086" i="1" s="1"/>
  <c r="I4086" i="1" s="1"/>
  <c r="F4087" i="1"/>
  <c r="G4087" i="1" s="1"/>
  <c r="H4087" i="1" s="1"/>
  <c r="I4087" i="1" s="1"/>
  <c r="F4088" i="1"/>
  <c r="G4088" i="1" s="1"/>
  <c r="H4088" i="1" s="1"/>
  <c r="I4088" i="1" s="1"/>
  <c r="F4089" i="1"/>
  <c r="G4089" i="1" s="1"/>
  <c r="H4089" i="1" s="1"/>
  <c r="I4089" i="1" s="1"/>
  <c r="F4090" i="1"/>
  <c r="G4090" i="1" s="1"/>
  <c r="H4090" i="1" s="1"/>
  <c r="I4090" i="1" s="1"/>
  <c r="F4091" i="1"/>
  <c r="G4091" i="1" s="1"/>
  <c r="H4091" i="1" s="1"/>
  <c r="I4091" i="1" s="1"/>
  <c r="F4092" i="1"/>
  <c r="G4092" i="1" s="1"/>
  <c r="H4092" i="1" s="1"/>
  <c r="I4092" i="1" s="1"/>
  <c r="F4093" i="1"/>
  <c r="G4093" i="1" s="1"/>
  <c r="H4093" i="1" s="1"/>
  <c r="I4093" i="1" s="1"/>
  <c r="F4094" i="1"/>
  <c r="G4094" i="1" s="1"/>
  <c r="H4094" i="1" s="1"/>
  <c r="I4094" i="1" s="1"/>
  <c r="F4095" i="1"/>
  <c r="G4095" i="1" s="1"/>
  <c r="H4095" i="1" s="1"/>
  <c r="I4095" i="1" s="1"/>
  <c r="F4096" i="1"/>
  <c r="G4096" i="1" s="1"/>
  <c r="H4096" i="1" s="1"/>
  <c r="I4096" i="1" s="1"/>
  <c r="F4097" i="1"/>
  <c r="G4097" i="1" s="1"/>
  <c r="H4097" i="1" s="1"/>
  <c r="I4097" i="1" s="1"/>
  <c r="F4098" i="1"/>
  <c r="G4098" i="1" s="1"/>
  <c r="H4098" i="1" s="1"/>
  <c r="I4098" i="1" s="1"/>
  <c r="F4099" i="1"/>
  <c r="G4099" i="1" s="1"/>
  <c r="H4099" i="1" s="1"/>
  <c r="I4099" i="1" s="1"/>
  <c r="F4100" i="1"/>
  <c r="G4100" i="1" s="1"/>
  <c r="H4100" i="1" s="1"/>
  <c r="I4100" i="1" s="1"/>
  <c r="F4101" i="1"/>
  <c r="G4101" i="1" s="1"/>
  <c r="H4101" i="1" s="1"/>
  <c r="I4101" i="1" s="1"/>
  <c r="F4102" i="1"/>
  <c r="G4102" i="1" s="1"/>
  <c r="H4102" i="1" s="1"/>
  <c r="I4102" i="1" s="1"/>
  <c r="F4103" i="1"/>
  <c r="G4103" i="1" s="1"/>
  <c r="H4103" i="1" s="1"/>
  <c r="I4103" i="1" s="1"/>
  <c r="F4104" i="1"/>
  <c r="G4104" i="1" s="1"/>
  <c r="H4104" i="1" s="1"/>
  <c r="I4104" i="1" s="1"/>
  <c r="F4105" i="1"/>
  <c r="G4105" i="1" s="1"/>
  <c r="H4105" i="1" s="1"/>
  <c r="I4105" i="1" s="1"/>
  <c r="F4106" i="1"/>
  <c r="G4106" i="1" s="1"/>
  <c r="H4106" i="1" s="1"/>
  <c r="I4106" i="1" s="1"/>
  <c r="F4107" i="1"/>
  <c r="G4107" i="1" s="1"/>
  <c r="H4107" i="1" s="1"/>
  <c r="I4107" i="1" s="1"/>
  <c r="F4108" i="1"/>
  <c r="G4108" i="1" s="1"/>
  <c r="H4108" i="1" s="1"/>
  <c r="I4108" i="1" s="1"/>
  <c r="F4109" i="1"/>
  <c r="G4109" i="1" s="1"/>
  <c r="H4109" i="1" s="1"/>
  <c r="I4109" i="1" s="1"/>
  <c r="F4110" i="1"/>
  <c r="G4110" i="1" s="1"/>
  <c r="H4110" i="1" s="1"/>
  <c r="I4110" i="1" s="1"/>
  <c r="F4111" i="1"/>
  <c r="G4111" i="1" s="1"/>
  <c r="H4111" i="1" s="1"/>
  <c r="I4111" i="1" s="1"/>
  <c r="F4112" i="1"/>
  <c r="G4112" i="1" s="1"/>
  <c r="H4112" i="1" s="1"/>
  <c r="I4112" i="1" s="1"/>
  <c r="F4113" i="1"/>
  <c r="G4113" i="1" s="1"/>
  <c r="H4113" i="1" s="1"/>
  <c r="I4113" i="1" s="1"/>
  <c r="F4114" i="1"/>
  <c r="G4114" i="1" s="1"/>
  <c r="H4114" i="1" s="1"/>
  <c r="I4114" i="1" s="1"/>
  <c r="F4115" i="1"/>
  <c r="G4115" i="1" s="1"/>
  <c r="H4115" i="1" s="1"/>
  <c r="I4115" i="1" s="1"/>
  <c r="F4116" i="1"/>
  <c r="G4116" i="1" s="1"/>
  <c r="H4116" i="1" s="1"/>
  <c r="I4116" i="1" s="1"/>
  <c r="F4117" i="1"/>
  <c r="G4117" i="1" s="1"/>
  <c r="H4117" i="1" s="1"/>
  <c r="I4117" i="1" s="1"/>
  <c r="F4118" i="1"/>
  <c r="G4118" i="1" s="1"/>
  <c r="H4118" i="1" s="1"/>
  <c r="I4118" i="1" s="1"/>
  <c r="F4119" i="1"/>
  <c r="G4119" i="1" s="1"/>
  <c r="H4119" i="1" s="1"/>
  <c r="I4119" i="1" s="1"/>
  <c r="F4120" i="1"/>
  <c r="G4120" i="1" s="1"/>
  <c r="H4120" i="1" s="1"/>
  <c r="I4120" i="1" s="1"/>
  <c r="F4121" i="1"/>
  <c r="G4121" i="1" s="1"/>
  <c r="H4121" i="1" s="1"/>
  <c r="I4121" i="1" s="1"/>
  <c r="F4122" i="1"/>
  <c r="G4122" i="1" s="1"/>
  <c r="H4122" i="1" s="1"/>
  <c r="I4122" i="1" s="1"/>
  <c r="F4123" i="1"/>
  <c r="G4123" i="1" s="1"/>
  <c r="H4123" i="1" s="1"/>
  <c r="I4123" i="1" s="1"/>
  <c r="F4124" i="1"/>
  <c r="G4124" i="1" s="1"/>
  <c r="H4124" i="1" s="1"/>
  <c r="I4124" i="1" s="1"/>
  <c r="F4125" i="1"/>
  <c r="G4125" i="1" s="1"/>
  <c r="H4125" i="1" s="1"/>
  <c r="I4125" i="1" s="1"/>
  <c r="F4126" i="1"/>
  <c r="G4126" i="1" s="1"/>
  <c r="H4126" i="1" s="1"/>
  <c r="I4126" i="1" s="1"/>
  <c r="F4127" i="1"/>
  <c r="G4127" i="1" s="1"/>
  <c r="H4127" i="1" s="1"/>
  <c r="I4127" i="1" s="1"/>
  <c r="F4128" i="1"/>
  <c r="G4128" i="1" s="1"/>
  <c r="H4128" i="1" s="1"/>
  <c r="I4128" i="1" s="1"/>
  <c r="F4129" i="1"/>
  <c r="G4129" i="1" s="1"/>
  <c r="H4129" i="1" s="1"/>
  <c r="I4129" i="1" s="1"/>
  <c r="F4130" i="1"/>
  <c r="G4130" i="1" s="1"/>
  <c r="H4130" i="1" s="1"/>
  <c r="I4130" i="1" s="1"/>
  <c r="F4131" i="1"/>
  <c r="G4131" i="1" s="1"/>
  <c r="H4131" i="1" s="1"/>
  <c r="I4131" i="1" s="1"/>
  <c r="F4132" i="1"/>
  <c r="G4132" i="1" s="1"/>
  <c r="H4132" i="1" s="1"/>
  <c r="I4132" i="1" s="1"/>
  <c r="F4133" i="1"/>
  <c r="G4133" i="1" s="1"/>
  <c r="H4133" i="1" s="1"/>
  <c r="I4133" i="1" s="1"/>
  <c r="F4134" i="1"/>
  <c r="G4134" i="1" s="1"/>
  <c r="H4134" i="1" s="1"/>
  <c r="I4134" i="1" s="1"/>
  <c r="F4135" i="1"/>
  <c r="G4135" i="1" s="1"/>
  <c r="H4135" i="1" s="1"/>
  <c r="I4135" i="1" s="1"/>
  <c r="F4136" i="1"/>
  <c r="G4136" i="1" s="1"/>
  <c r="H4136" i="1" s="1"/>
  <c r="I4136" i="1" s="1"/>
  <c r="F4137" i="1"/>
  <c r="G4137" i="1" s="1"/>
  <c r="H4137" i="1" s="1"/>
  <c r="I4137" i="1" s="1"/>
  <c r="F4138" i="1"/>
  <c r="G4138" i="1" s="1"/>
  <c r="H4138" i="1" s="1"/>
  <c r="I4138" i="1" s="1"/>
  <c r="F4139" i="1"/>
  <c r="G4139" i="1" s="1"/>
  <c r="H4139" i="1" s="1"/>
  <c r="I4139" i="1" s="1"/>
  <c r="F4140" i="1"/>
  <c r="G4140" i="1" s="1"/>
  <c r="H4140" i="1" s="1"/>
  <c r="I4140" i="1" s="1"/>
  <c r="F4141" i="1"/>
  <c r="G4141" i="1" s="1"/>
  <c r="H4141" i="1" s="1"/>
  <c r="I4141" i="1" s="1"/>
  <c r="F4142" i="1"/>
  <c r="G4142" i="1" s="1"/>
  <c r="H4142" i="1" s="1"/>
  <c r="I4142" i="1" s="1"/>
  <c r="F4143" i="1"/>
  <c r="G4143" i="1" s="1"/>
  <c r="H4143" i="1" s="1"/>
  <c r="I4143" i="1" s="1"/>
  <c r="F4144" i="1"/>
  <c r="G4144" i="1" s="1"/>
  <c r="H4144" i="1" s="1"/>
  <c r="I4144" i="1" s="1"/>
  <c r="F4145" i="1"/>
  <c r="G4145" i="1" s="1"/>
  <c r="H4145" i="1" s="1"/>
  <c r="I4145" i="1" s="1"/>
  <c r="F4146" i="1"/>
  <c r="G4146" i="1" s="1"/>
  <c r="H4146" i="1" s="1"/>
  <c r="I4146" i="1" s="1"/>
  <c r="F4147" i="1"/>
  <c r="G4147" i="1" s="1"/>
  <c r="H4147" i="1" s="1"/>
  <c r="I4147" i="1" s="1"/>
  <c r="F4148" i="1"/>
  <c r="G4148" i="1" s="1"/>
  <c r="H4148" i="1" s="1"/>
  <c r="I4148" i="1" s="1"/>
  <c r="F4149" i="1"/>
  <c r="G4149" i="1" s="1"/>
  <c r="H4149" i="1" s="1"/>
  <c r="I4149" i="1" s="1"/>
  <c r="F4150" i="1"/>
  <c r="G4150" i="1" s="1"/>
  <c r="H4150" i="1" s="1"/>
  <c r="I4150" i="1" s="1"/>
  <c r="F4151" i="1"/>
  <c r="G4151" i="1" s="1"/>
  <c r="H4151" i="1" s="1"/>
  <c r="I4151" i="1" s="1"/>
  <c r="F4152" i="1"/>
  <c r="G4152" i="1" s="1"/>
  <c r="H4152" i="1" s="1"/>
  <c r="I4152" i="1" s="1"/>
  <c r="F4153" i="1"/>
  <c r="G4153" i="1" s="1"/>
  <c r="H4153" i="1" s="1"/>
  <c r="I4153" i="1" s="1"/>
  <c r="F4154" i="1"/>
  <c r="G4154" i="1" s="1"/>
  <c r="H4154" i="1" s="1"/>
  <c r="I4154" i="1" s="1"/>
  <c r="F4155" i="1"/>
  <c r="G4155" i="1" s="1"/>
  <c r="H4155" i="1" s="1"/>
  <c r="I4155" i="1" s="1"/>
  <c r="F4156" i="1"/>
  <c r="G4156" i="1" s="1"/>
  <c r="H4156" i="1" s="1"/>
  <c r="I4156" i="1" s="1"/>
  <c r="F4157" i="1"/>
  <c r="G4157" i="1" s="1"/>
  <c r="H4157" i="1" s="1"/>
  <c r="I4157" i="1" s="1"/>
  <c r="F4158" i="1"/>
  <c r="G4158" i="1" s="1"/>
  <c r="H4158" i="1" s="1"/>
  <c r="I4158" i="1" s="1"/>
  <c r="F4159" i="1"/>
  <c r="G4159" i="1" s="1"/>
  <c r="H4159" i="1" s="1"/>
  <c r="I4159" i="1" s="1"/>
  <c r="F4160" i="1"/>
  <c r="G4160" i="1" s="1"/>
  <c r="H4160" i="1" s="1"/>
  <c r="I4160" i="1" s="1"/>
  <c r="F4161" i="1"/>
  <c r="G4161" i="1" s="1"/>
  <c r="H4161" i="1" s="1"/>
  <c r="I4161" i="1" s="1"/>
  <c r="F4162" i="1"/>
  <c r="G4162" i="1" s="1"/>
  <c r="H4162" i="1" s="1"/>
  <c r="I4162" i="1" s="1"/>
  <c r="F4163" i="1"/>
  <c r="G4163" i="1" s="1"/>
  <c r="H4163" i="1" s="1"/>
  <c r="I4163" i="1" s="1"/>
  <c r="F4164" i="1"/>
  <c r="G4164" i="1" s="1"/>
  <c r="H4164" i="1" s="1"/>
  <c r="I4164" i="1" s="1"/>
  <c r="F4165" i="1"/>
  <c r="G4165" i="1" s="1"/>
  <c r="H4165" i="1" s="1"/>
  <c r="I4165" i="1" s="1"/>
  <c r="F4166" i="1"/>
  <c r="G4166" i="1" s="1"/>
  <c r="H4166" i="1" s="1"/>
  <c r="I4166" i="1" s="1"/>
  <c r="F4167" i="1"/>
  <c r="G4167" i="1" s="1"/>
  <c r="H4167" i="1" s="1"/>
  <c r="I4167" i="1" s="1"/>
  <c r="F4168" i="1"/>
  <c r="G4168" i="1" s="1"/>
  <c r="H4168" i="1" s="1"/>
  <c r="I4168" i="1" s="1"/>
  <c r="F4169" i="1"/>
  <c r="G4169" i="1" s="1"/>
  <c r="H4169" i="1" s="1"/>
  <c r="I4169" i="1" s="1"/>
  <c r="F4170" i="1"/>
  <c r="G4170" i="1" s="1"/>
  <c r="H4170" i="1" s="1"/>
  <c r="I4170" i="1" s="1"/>
  <c r="F4171" i="1"/>
  <c r="G4171" i="1" s="1"/>
  <c r="H4171" i="1" s="1"/>
  <c r="I4171" i="1" s="1"/>
  <c r="F4172" i="1"/>
  <c r="G4172" i="1" s="1"/>
  <c r="H4172" i="1" s="1"/>
  <c r="I4172" i="1" s="1"/>
  <c r="F4173" i="1"/>
  <c r="G4173" i="1" s="1"/>
  <c r="H4173" i="1" s="1"/>
  <c r="I4173" i="1" s="1"/>
  <c r="F4174" i="1"/>
  <c r="G4174" i="1" s="1"/>
  <c r="H4174" i="1" s="1"/>
  <c r="I4174" i="1" s="1"/>
  <c r="F4175" i="1"/>
  <c r="G4175" i="1" s="1"/>
  <c r="H4175" i="1" s="1"/>
  <c r="I4175" i="1" s="1"/>
  <c r="F4176" i="1"/>
  <c r="G4176" i="1" s="1"/>
  <c r="H4176" i="1" s="1"/>
  <c r="I4176" i="1" s="1"/>
  <c r="F4177" i="1"/>
  <c r="G4177" i="1" s="1"/>
  <c r="H4177" i="1" s="1"/>
  <c r="I4177" i="1" s="1"/>
  <c r="F4178" i="1"/>
  <c r="G4178" i="1" s="1"/>
  <c r="H4178" i="1" s="1"/>
  <c r="I4178" i="1" s="1"/>
  <c r="F4179" i="1"/>
  <c r="G4179" i="1" s="1"/>
  <c r="H4179" i="1" s="1"/>
  <c r="I4179" i="1" s="1"/>
  <c r="F4180" i="1"/>
  <c r="G4180" i="1" s="1"/>
  <c r="H4180" i="1" s="1"/>
  <c r="I4180" i="1" s="1"/>
  <c r="F4181" i="1"/>
  <c r="G4181" i="1" s="1"/>
  <c r="H4181" i="1" s="1"/>
  <c r="I4181" i="1" s="1"/>
  <c r="F4182" i="1"/>
  <c r="G4182" i="1" s="1"/>
  <c r="H4182" i="1" s="1"/>
  <c r="I4182" i="1" s="1"/>
  <c r="F4183" i="1"/>
  <c r="G4183" i="1" s="1"/>
  <c r="H4183" i="1" s="1"/>
  <c r="I4183" i="1" s="1"/>
  <c r="F4184" i="1"/>
  <c r="G4184" i="1" s="1"/>
  <c r="H4184" i="1" s="1"/>
  <c r="I4184" i="1" s="1"/>
  <c r="F4185" i="1"/>
  <c r="G4185" i="1" s="1"/>
  <c r="H4185" i="1" s="1"/>
  <c r="I4185" i="1" s="1"/>
  <c r="F4186" i="1"/>
  <c r="G4186" i="1" s="1"/>
  <c r="H4186" i="1" s="1"/>
  <c r="I4186" i="1" s="1"/>
  <c r="F4187" i="1"/>
  <c r="G4187" i="1" s="1"/>
  <c r="H4187" i="1" s="1"/>
  <c r="I4187" i="1" s="1"/>
  <c r="F2790" i="1"/>
  <c r="G2790" i="1" s="1"/>
  <c r="H2790" i="1" s="1"/>
  <c r="I2790" i="1" s="1"/>
  <c r="V153" i="1"/>
  <c r="V152" i="1" s="1"/>
  <c r="F4189" i="1"/>
  <c r="V1402" i="1" l="1"/>
  <c r="V1405" i="1" s="1"/>
  <c r="J1392" i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4" i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V17" i="1"/>
  <c r="V19" i="1" s="1"/>
  <c r="V1401" i="1"/>
  <c r="V16" i="1"/>
  <c r="V18" i="1" s="1"/>
  <c r="W41" i="1"/>
  <c r="V41" i="1" s="1"/>
  <c r="W1425" i="1"/>
  <c r="V1425" i="1" s="1"/>
  <c r="V157" i="1"/>
  <c r="V160" i="1" s="1"/>
  <c r="J2790" i="1"/>
  <c r="V156" i="1"/>
  <c r="V159" i="1" s="1"/>
  <c r="V1426" i="1"/>
  <c r="V1403" i="1" l="1"/>
  <c r="V1404" i="1"/>
  <c r="V11" i="1"/>
  <c r="V158" i="1"/>
  <c r="V151" i="1" s="1"/>
  <c r="J2791" i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V1396" i="1" l="1"/>
  <c r="W183" i="1"/>
  <c r="W181" i="1" l="1"/>
  <c r="W182" i="1" s="1"/>
  <c r="V183" i="1"/>
  <c r="V175" i="1"/>
  <c r="G4189" i="1"/>
  <c r="F4190" i="1"/>
  <c r="F4191" i="1"/>
  <c r="G4191" i="1" s="1"/>
  <c r="H4191" i="1" s="1"/>
  <c r="I4191" i="1" s="1"/>
  <c r="F4192" i="1"/>
  <c r="G4192" i="1" s="1"/>
  <c r="H4192" i="1" s="1"/>
  <c r="I4192" i="1" s="1"/>
  <c r="F4193" i="1"/>
  <c r="G4193" i="1" s="1"/>
  <c r="F4194" i="1"/>
  <c r="G4194" i="1" s="1"/>
  <c r="F4195" i="1"/>
  <c r="F4196" i="1"/>
  <c r="G4196" i="1" s="1"/>
  <c r="F4197" i="1"/>
  <c r="G4197" i="1" s="1"/>
  <c r="F4198" i="1"/>
  <c r="G4198" i="1" s="1"/>
  <c r="F4199" i="1"/>
  <c r="G4199" i="1" s="1"/>
  <c r="F4200" i="1"/>
  <c r="G4200" i="1" s="1"/>
  <c r="F4201" i="1"/>
  <c r="G4201" i="1" s="1"/>
  <c r="F4202" i="1"/>
  <c r="G4202" i="1" s="1"/>
  <c r="F4203" i="1"/>
  <c r="G4203" i="1" s="1"/>
  <c r="F4204" i="1"/>
  <c r="G4204" i="1" s="1"/>
  <c r="F4205" i="1"/>
  <c r="G4205" i="1" s="1"/>
  <c r="F4206" i="1"/>
  <c r="G4206" i="1" s="1"/>
  <c r="F4207" i="1"/>
  <c r="G4207" i="1" s="1"/>
  <c r="F4208" i="1"/>
  <c r="G4208" i="1" s="1"/>
  <c r="F4209" i="1"/>
  <c r="G4209" i="1" s="1"/>
  <c r="F4210" i="1"/>
  <c r="G4210" i="1" s="1"/>
  <c r="F4211" i="1"/>
  <c r="G4211" i="1" s="1"/>
  <c r="F4212" i="1"/>
  <c r="G4212" i="1" s="1"/>
  <c r="F4213" i="1"/>
  <c r="G4213" i="1" s="1"/>
  <c r="F4214" i="1"/>
  <c r="G4214" i="1" s="1"/>
  <c r="F4215" i="1"/>
  <c r="G4215" i="1" s="1"/>
  <c r="F4216" i="1"/>
  <c r="G4216" i="1" s="1"/>
  <c r="F4217" i="1"/>
  <c r="G4217" i="1" s="1"/>
  <c r="F4218" i="1"/>
  <c r="G4218" i="1" s="1"/>
  <c r="F4219" i="1"/>
  <c r="G4219" i="1" s="1"/>
  <c r="F4220" i="1"/>
  <c r="G4220" i="1" s="1"/>
  <c r="F4221" i="1"/>
  <c r="G4221" i="1" s="1"/>
  <c r="F4222" i="1"/>
  <c r="G4222" i="1" s="1"/>
  <c r="F4223" i="1"/>
  <c r="G4223" i="1" s="1"/>
  <c r="F4224" i="1"/>
  <c r="G4224" i="1" s="1"/>
  <c r="F4225" i="1"/>
  <c r="G4225" i="1" s="1"/>
  <c r="F4226" i="1"/>
  <c r="G4226" i="1" s="1"/>
  <c r="F4227" i="1"/>
  <c r="G4227" i="1" s="1"/>
  <c r="F4228" i="1"/>
  <c r="G4228" i="1" s="1"/>
  <c r="F4229" i="1"/>
  <c r="G4229" i="1" s="1"/>
  <c r="F4230" i="1"/>
  <c r="G4230" i="1" s="1"/>
  <c r="F4231" i="1"/>
  <c r="G4231" i="1" s="1"/>
  <c r="F4232" i="1"/>
  <c r="G4232" i="1" s="1"/>
  <c r="F4233" i="1"/>
  <c r="G4233" i="1" s="1"/>
  <c r="F4234" i="1"/>
  <c r="G4234" i="1" s="1"/>
  <c r="F4235" i="1"/>
  <c r="G4235" i="1" s="1"/>
  <c r="F4236" i="1"/>
  <c r="G4236" i="1" s="1"/>
  <c r="F4237" i="1"/>
  <c r="G4237" i="1" s="1"/>
  <c r="F4238" i="1"/>
  <c r="G4238" i="1" s="1"/>
  <c r="F4239" i="1"/>
  <c r="G4239" i="1" s="1"/>
  <c r="F4240" i="1"/>
  <c r="G4240" i="1" s="1"/>
  <c r="F4241" i="1"/>
  <c r="G4241" i="1" s="1"/>
  <c r="F4242" i="1"/>
  <c r="G4242" i="1" s="1"/>
  <c r="F4243" i="1"/>
  <c r="G4243" i="1" s="1"/>
  <c r="F4244" i="1"/>
  <c r="G4244" i="1" s="1"/>
  <c r="F4245" i="1"/>
  <c r="G4245" i="1" s="1"/>
  <c r="F4246" i="1"/>
  <c r="G4246" i="1" s="1"/>
  <c r="F4247" i="1"/>
  <c r="G4247" i="1" s="1"/>
  <c r="F4248" i="1"/>
  <c r="G4248" i="1" s="1"/>
  <c r="F4249" i="1"/>
  <c r="G4249" i="1" s="1"/>
  <c r="F4250" i="1"/>
  <c r="G4250" i="1" s="1"/>
  <c r="F4251" i="1"/>
  <c r="G4251" i="1" s="1"/>
  <c r="F4252" i="1"/>
  <c r="G4252" i="1" s="1"/>
  <c r="F4253" i="1"/>
  <c r="G4253" i="1" s="1"/>
  <c r="F4254" i="1"/>
  <c r="G4254" i="1" s="1"/>
  <c r="F4255" i="1"/>
  <c r="G4255" i="1" s="1"/>
  <c r="F4256" i="1"/>
  <c r="G4256" i="1" s="1"/>
  <c r="F4257" i="1"/>
  <c r="G4257" i="1" s="1"/>
  <c r="F4258" i="1"/>
  <c r="G4258" i="1" s="1"/>
  <c r="F4259" i="1"/>
  <c r="G4259" i="1" s="1"/>
  <c r="F4260" i="1"/>
  <c r="G4260" i="1" s="1"/>
  <c r="F4261" i="1"/>
  <c r="G4261" i="1" s="1"/>
  <c r="F4262" i="1"/>
  <c r="G4262" i="1" s="1"/>
  <c r="F4263" i="1"/>
  <c r="G4263" i="1" s="1"/>
  <c r="F4264" i="1"/>
  <c r="G4264" i="1" s="1"/>
  <c r="F4265" i="1"/>
  <c r="G4265" i="1" s="1"/>
  <c r="F4266" i="1"/>
  <c r="G4266" i="1" s="1"/>
  <c r="F4267" i="1"/>
  <c r="G4267" i="1" s="1"/>
  <c r="F4268" i="1"/>
  <c r="G4268" i="1" s="1"/>
  <c r="F4269" i="1"/>
  <c r="G4269" i="1" s="1"/>
  <c r="F4270" i="1"/>
  <c r="G4270" i="1" s="1"/>
  <c r="F4271" i="1"/>
  <c r="G4271" i="1" s="1"/>
  <c r="F4272" i="1"/>
  <c r="G4272" i="1" s="1"/>
  <c r="F4273" i="1"/>
  <c r="G4273" i="1" s="1"/>
  <c r="F4274" i="1"/>
  <c r="G4274" i="1" s="1"/>
  <c r="F4275" i="1"/>
  <c r="G4275" i="1" s="1"/>
  <c r="F4276" i="1"/>
  <c r="G4276" i="1" s="1"/>
  <c r="F4277" i="1"/>
  <c r="G4277" i="1" s="1"/>
  <c r="F4278" i="1"/>
  <c r="G4278" i="1" s="1"/>
  <c r="F4279" i="1"/>
  <c r="G4279" i="1" s="1"/>
  <c r="F4280" i="1"/>
  <c r="G4280" i="1" s="1"/>
  <c r="F4281" i="1"/>
  <c r="G4281" i="1" s="1"/>
  <c r="F4282" i="1"/>
  <c r="G4282" i="1" s="1"/>
  <c r="F4283" i="1"/>
  <c r="G4283" i="1" s="1"/>
  <c r="F4284" i="1"/>
  <c r="G4284" i="1" s="1"/>
  <c r="F4285" i="1"/>
  <c r="G4285" i="1" s="1"/>
  <c r="F4286" i="1"/>
  <c r="G4286" i="1" s="1"/>
  <c r="F4287" i="1"/>
  <c r="G4287" i="1" s="1"/>
  <c r="F4288" i="1"/>
  <c r="G4288" i="1" s="1"/>
  <c r="F4289" i="1"/>
  <c r="G4289" i="1" s="1"/>
  <c r="F4290" i="1"/>
  <c r="G4290" i="1" s="1"/>
  <c r="F4291" i="1"/>
  <c r="G4291" i="1" s="1"/>
  <c r="F4292" i="1"/>
  <c r="G4292" i="1" s="1"/>
  <c r="F4293" i="1"/>
  <c r="G4293" i="1" s="1"/>
  <c r="F4294" i="1"/>
  <c r="G4294" i="1" s="1"/>
  <c r="F4295" i="1"/>
  <c r="G4295" i="1" s="1"/>
  <c r="F4296" i="1"/>
  <c r="G4296" i="1" s="1"/>
  <c r="F4297" i="1"/>
  <c r="G4297" i="1" s="1"/>
  <c r="F4298" i="1"/>
  <c r="G4298" i="1" s="1"/>
  <c r="F4299" i="1"/>
  <c r="G4299" i="1" s="1"/>
  <c r="F4300" i="1"/>
  <c r="G4300" i="1" s="1"/>
  <c r="F4301" i="1"/>
  <c r="G4301" i="1" s="1"/>
  <c r="F4302" i="1"/>
  <c r="G4302" i="1" s="1"/>
  <c r="F4303" i="1"/>
  <c r="G4303" i="1" s="1"/>
  <c r="F4304" i="1"/>
  <c r="G4304" i="1" s="1"/>
  <c r="F4305" i="1"/>
  <c r="G4305" i="1" s="1"/>
  <c r="F4306" i="1"/>
  <c r="G4306" i="1" s="1"/>
  <c r="F4307" i="1"/>
  <c r="G4307" i="1" s="1"/>
  <c r="F4308" i="1"/>
  <c r="G4308" i="1" s="1"/>
  <c r="F4309" i="1"/>
  <c r="G4309" i="1" s="1"/>
  <c r="F4310" i="1"/>
  <c r="G4310" i="1" s="1"/>
  <c r="F4311" i="1"/>
  <c r="G4311" i="1" s="1"/>
  <c r="F4312" i="1"/>
  <c r="G4312" i="1" s="1"/>
  <c r="F4313" i="1"/>
  <c r="G4313" i="1" s="1"/>
  <c r="F4314" i="1"/>
  <c r="G4314" i="1" s="1"/>
  <c r="F4315" i="1"/>
  <c r="G4315" i="1" s="1"/>
  <c r="F4316" i="1"/>
  <c r="G4316" i="1" s="1"/>
  <c r="F4317" i="1"/>
  <c r="G4317" i="1" s="1"/>
  <c r="F4318" i="1"/>
  <c r="G4318" i="1" s="1"/>
  <c r="F4319" i="1"/>
  <c r="G4319" i="1" s="1"/>
  <c r="F4320" i="1"/>
  <c r="G4320" i="1" s="1"/>
  <c r="F4321" i="1"/>
  <c r="G4321" i="1" s="1"/>
  <c r="F4322" i="1"/>
  <c r="G4322" i="1" s="1"/>
  <c r="F4323" i="1"/>
  <c r="G4323" i="1" s="1"/>
  <c r="F4324" i="1"/>
  <c r="G4324" i="1" s="1"/>
  <c r="F4325" i="1"/>
  <c r="G4325" i="1" s="1"/>
  <c r="F4326" i="1"/>
  <c r="G4326" i="1" s="1"/>
  <c r="F4327" i="1"/>
  <c r="G4327" i="1" s="1"/>
  <c r="F4328" i="1"/>
  <c r="G4328" i="1" s="1"/>
  <c r="F4329" i="1"/>
  <c r="G4329" i="1" s="1"/>
  <c r="F4330" i="1"/>
  <c r="G4330" i="1" s="1"/>
  <c r="F4331" i="1"/>
  <c r="G4331" i="1" s="1"/>
  <c r="F4332" i="1"/>
  <c r="G4332" i="1" s="1"/>
  <c r="F4333" i="1"/>
  <c r="G4333" i="1" s="1"/>
  <c r="F4334" i="1"/>
  <c r="G4334" i="1" s="1"/>
  <c r="F4335" i="1"/>
  <c r="G4335" i="1" s="1"/>
  <c r="F4336" i="1"/>
  <c r="G4336" i="1" s="1"/>
  <c r="F4337" i="1"/>
  <c r="G4337" i="1" s="1"/>
  <c r="F4338" i="1"/>
  <c r="G4338" i="1" s="1"/>
  <c r="F4339" i="1"/>
  <c r="G4339" i="1" s="1"/>
  <c r="F4340" i="1"/>
  <c r="G4340" i="1" s="1"/>
  <c r="F4341" i="1"/>
  <c r="G4341" i="1" s="1"/>
  <c r="F4342" i="1"/>
  <c r="G4342" i="1" s="1"/>
  <c r="F4343" i="1"/>
  <c r="G4343" i="1" s="1"/>
  <c r="F4344" i="1"/>
  <c r="G4344" i="1" s="1"/>
  <c r="F4345" i="1"/>
  <c r="G4345" i="1" s="1"/>
  <c r="F4346" i="1"/>
  <c r="G4346" i="1" s="1"/>
  <c r="F4347" i="1"/>
  <c r="G4347" i="1" s="1"/>
  <c r="F4348" i="1"/>
  <c r="G4348" i="1" s="1"/>
  <c r="F4349" i="1"/>
  <c r="G4349" i="1" s="1"/>
  <c r="F4350" i="1"/>
  <c r="G4350" i="1" s="1"/>
  <c r="F4351" i="1"/>
  <c r="G4351" i="1" s="1"/>
  <c r="F4352" i="1"/>
  <c r="G4352" i="1" s="1"/>
  <c r="F4353" i="1"/>
  <c r="G4353" i="1" s="1"/>
  <c r="F4354" i="1"/>
  <c r="G4354" i="1" s="1"/>
  <c r="F4355" i="1"/>
  <c r="G4355" i="1" s="1"/>
  <c r="F4356" i="1"/>
  <c r="G4356" i="1" s="1"/>
  <c r="F4357" i="1"/>
  <c r="G4357" i="1" s="1"/>
  <c r="F4358" i="1"/>
  <c r="G4358" i="1" s="1"/>
  <c r="F4359" i="1"/>
  <c r="G4359" i="1" s="1"/>
  <c r="F4360" i="1"/>
  <c r="G4360" i="1" s="1"/>
  <c r="F4361" i="1"/>
  <c r="G4361" i="1" s="1"/>
  <c r="F4362" i="1"/>
  <c r="G4362" i="1" s="1"/>
  <c r="F4363" i="1"/>
  <c r="G4363" i="1" s="1"/>
  <c r="F4364" i="1"/>
  <c r="G4364" i="1" s="1"/>
  <c r="F4365" i="1"/>
  <c r="G4365" i="1" s="1"/>
  <c r="F4366" i="1"/>
  <c r="G4366" i="1" s="1"/>
  <c r="F4367" i="1"/>
  <c r="G4367" i="1" s="1"/>
  <c r="F4368" i="1"/>
  <c r="G4368" i="1" s="1"/>
  <c r="F4369" i="1"/>
  <c r="G4369" i="1" s="1"/>
  <c r="F4370" i="1"/>
  <c r="G4370" i="1" s="1"/>
  <c r="F4371" i="1"/>
  <c r="G4371" i="1" s="1"/>
  <c r="F4372" i="1"/>
  <c r="G4372" i="1" s="1"/>
  <c r="F4373" i="1"/>
  <c r="G4373" i="1" s="1"/>
  <c r="F4374" i="1"/>
  <c r="G4374" i="1" s="1"/>
  <c r="F4375" i="1"/>
  <c r="G4375" i="1" s="1"/>
  <c r="F4376" i="1"/>
  <c r="G4376" i="1" s="1"/>
  <c r="F4377" i="1"/>
  <c r="G4377" i="1" s="1"/>
  <c r="F4378" i="1"/>
  <c r="G4378" i="1" s="1"/>
  <c r="F4379" i="1"/>
  <c r="G4379" i="1" s="1"/>
  <c r="F4380" i="1"/>
  <c r="G4380" i="1" s="1"/>
  <c r="F4381" i="1"/>
  <c r="G4381" i="1" s="1"/>
  <c r="F4382" i="1"/>
  <c r="G4382" i="1" s="1"/>
  <c r="F4383" i="1"/>
  <c r="G4383" i="1" s="1"/>
  <c r="F4384" i="1"/>
  <c r="G4384" i="1" s="1"/>
  <c r="F4385" i="1"/>
  <c r="G4385" i="1" s="1"/>
  <c r="F4386" i="1"/>
  <c r="G4386" i="1" s="1"/>
  <c r="F4387" i="1"/>
  <c r="G4387" i="1" s="1"/>
  <c r="F4388" i="1"/>
  <c r="G4388" i="1" s="1"/>
  <c r="F4389" i="1"/>
  <c r="G4389" i="1" s="1"/>
  <c r="F4390" i="1"/>
  <c r="G4390" i="1" s="1"/>
  <c r="F4391" i="1"/>
  <c r="G4391" i="1" s="1"/>
  <c r="F4392" i="1"/>
  <c r="G4392" i="1" s="1"/>
  <c r="F4393" i="1"/>
  <c r="G4393" i="1" s="1"/>
  <c r="F4394" i="1"/>
  <c r="G4394" i="1" s="1"/>
  <c r="F4395" i="1"/>
  <c r="G4395" i="1" s="1"/>
  <c r="F4396" i="1"/>
  <c r="G4396" i="1" s="1"/>
  <c r="F4397" i="1"/>
  <c r="G4397" i="1" s="1"/>
  <c r="F4398" i="1"/>
  <c r="G4398" i="1" s="1"/>
  <c r="F4399" i="1"/>
  <c r="G4399" i="1" s="1"/>
  <c r="F4400" i="1"/>
  <c r="G4400" i="1" s="1"/>
  <c r="F4401" i="1"/>
  <c r="G4401" i="1" s="1"/>
  <c r="F4402" i="1"/>
  <c r="G4402" i="1" s="1"/>
  <c r="F4403" i="1"/>
  <c r="G4403" i="1" s="1"/>
  <c r="F4404" i="1"/>
  <c r="G4404" i="1" s="1"/>
  <c r="F4405" i="1"/>
  <c r="G4405" i="1" s="1"/>
  <c r="F4406" i="1"/>
  <c r="G4406" i="1" s="1"/>
  <c r="F4407" i="1"/>
  <c r="G4407" i="1" s="1"/>
  <c r="F4408" i="1"/>
  <c r="G4408" i="1" s="1"/>
  <c r="F4409" i="1"/>
  <c r="G4409" i="1" s="1"/>
  <c r="F4410" i="1"/>
  <c r="G4410" i="1" s="1"/>
  <c r="F4411" i="1"/>
  <c r="G4411" i="1" s="1"/>
  <c r="F4412" i="1"/>
  <c r="G4412" i="1" s="1"/>
  <c r="F4413" i="1"/>
  <c r="G4413" i="1" s="1"/>
  <c r="F4414" i="1"/>
  <c r="G4414" i="1" s="1"/>
  <c r="F4415" i="1"/>
  <c r="G4415" i="1" s="1"/>
  <c r="F4416" i="1"/>
  <c r="G4416" i="1" s="1"/>
  <c r="F4417" i="1"/>
  <c r="G4417" i="1" s="1"/>
  <c r="F4418" i="1"/>
  <c r="G4418" i="1" s="1"/>
  <c r="F4419" i="1"/>
  <c r="G4419" i="1" s="1"/>
  <c r="F4420" i="1"/>
  <c r="G4420" i="1" s="1"/>
  <c r="F4421" i="1"/>
  <c r="G4421" i="1" s="1"/>
  <c r="F4422" i="1"/>
  <c r="G4422" i="1" s="1"/>
  <c r="F4423" i="1"/>
  <c r="G4423" i="1" s="1"/>
  <c r="F4424" i="1"/>
  <c r="G4424" i="1" s="1"/>
  <c r="F4425" i="1"/>
  <c r="G4425" i="1" s="1"/>
  <c r="F4426" i="1"/>
  <c r="G4426" i="1" s="1"/>
  <c r="F4427" i="1"/>
  <c r="G4427" i="1" s="1"/>
  <c r="F4428" i="1"/>
  <c r="G4428" i="1" s="1"/>
  <c r="F4429" i="1"/>
  <c r="G4429" i="1" s="1"/>
  <c r="F4430" i="1"/>
  <c r="G4430" i="1" s="1"/>
  <c r="F4431" i="1"/>
  <c r="G4431" i="1" s="1"/>
  <c r="F4432" i="1"/>
  <c r="G4432" i="1" s="1"/>
  <c r="F4433" i="1"/>
  <c r="G4433" i="1" s="1"/>
  <c r="F4434" i="1"/>
  <c r="G4434" i="1" s="1"/>
  <c r="F4435" i="1"/>
  <c r="G4435" i="1" s="1"/>
  <c r="F4436" i="1"/>
  <c r="G4436" i="1" s="1"/>
  <c r="F4437" i="1"/>
  <c r="G4437" i="1" s="1"/>
  <c r="F4438" i="1"/>
  <c r="G4438" i="1" s="1"/>
  <c r="F4439" i="1"/>
  <c r="G4439" i="1" s="1"/>
  <c r="F4440" i="1"/>
  <c r="G4440" i="1" s="1"/>
  <c r="F4441" i="1"/>
  <c r="G4441" i="1" s="1"/>
  <c r="F4442" i="1"/>
  <c r="G4442" i="1" s="1"/>
  <c r="F4443" i="1"/>
  <c r="G4443" i="1" s="1"/>
  <c r="F4444" i="1"/>
  <c r="G4444" i="1" s="1"/>
  <c r="F4445" i="1"/>
  <c r="G4445" i="1" s="1"/>
  <c r="F4446" i="1"/>
  <c r="G4446" i="1" s="1"/>
  <c r="F4447" i="1"/>
  <c r="G4447" i="1" s="1"/>
  <c r="F4448" i="1"/>
  <c r="G4448" i="1" s="1"/>
  <c r="F4449" i="1"/>
  <c r="G4449" i="1" s="1"/>
  <c r="F4450" i="1"/>
  <c r="G4450" i="1" s="1"/>
  <c r="F4451" i="1"/>
  <c r="G4451" i="1" s="1"/>
  <c r="F4452" i="1"/>
  <c r="G4452" i="1" s="1"/>
  <c r="F4453" i="1"/>
  <c r="G4453" i="1" s="1"/>
  <c r="F4454" i="1"/>
  <c r="G4454" i="1" s="1"/>
  <c r="F4455" i="1"/>
  <c r="G4455" i="1" s="1"/>
  <c r="F4456" i="1"/>
  <c r="G4456" i="1" s="1"/>
  <c r="F4457" i="1"/>
  <c r="G4457" i="1" s="1"/>
  <c r="F4458" i="1"/>
  <c r="G4458" i="1" s="1"/>
  <c r="F4459" i="1"/>
  <c r="G4459" i="1" s="1"/>
  <c r="F4460" i="1"/>
  <c r="G4460" i="1" s="1"/>
  <c r="F4461" i="1"/>
  <c r="G4461" i="1" s="1"/>
  <c r="F4462" i="1"/>
  <c r="G4462" i="1" s="1"/>
  <c r="F4463" i="1"/>
  <c r="G4463" i="1" s="1"/>
  <c r="F4464" i="1"/>
  <c r="G4464" i="1" s="1"/>
  <c r="F4465" i="1"/>
  <c r="G4465" i="1" s="1"/>
  <c r="F4466" i="1"/>
  <c r="G4466" i="1" s="1"/>
  <c r="F4467" i="1"/>
  <c r="G4467" i="1" s="1"/>
  <c r="F4468" i="1"/>
  <c r="G4468" i="1" s="1"/>
  <c r="F4469" i="1"/>
  <c r="G4469" i="1" s="1"/>
  <c r="F4470" i="1"/>
  <c r="G4470" i="1" s="1"/>
  <c r="F4471" i="1"/>
  <c r="G4471" i="1" s="1"/>
  <c r="F4472" i="1"/>
  <c r="G4472" i="1" s="1"/>
  <c r="F4473" i="1"/>
  <c r="G4473" i="1" s="1"/>
  <c r="F4474" i="1"/>
  <c r="G4474" i="1" s="1"/>
  <c r="F4475" i="1"/>
  <c r="G4475" i="1" s="1"/>
  <c r="F4476" i="1"/>
  <c r="G4476" i="1" s="1"/>
  <c r="F4477" i="1"/>
  <c r="G4477" i="1" s="1"/>
  <c r="F4478" i="1"/>
  <c r="G4478" i="1" s="1"/>
  <c r="F4479" i="1"/>
  <c r="G4479" i="1" s="1"/>
  <c r="F4480" i="1"/>
  <c r="G4480" i="1" s="1"/>
  <c r="F4481" i="1"/>
  <c r="G4481" i="1" s="1"/>
  <c r="F4482" i="1"/>
  <c r="G4482" i="1" s="1"/>
  <c r="F4483" i="1"/>
  <c r="G4483" i="1" s="1"/>
  <c r="F4484" i="1"/>
  <c r="G4484" i="1" s="1"/>
  <c r="F4485" i="1"/>
  <c r="G4485" i="1" s="1"/>
  <c r="F4486" i="1"/>
  <c r="G4486" i="1" s="1"/>
  <c r="F4487" i="1"/>
  <c r="G4487" i="1" s="1"/>
  <c r="F4488" i="1"/>
  <c r="G4488" i="1" s="1"/>
  <c r="F4489" i="1"/>
  <c r="G4489" i="1" s="1"/>
  <c r="F4490" i="1"/>
  <c r="G4490" i="1" s="1"/>
  <c r="F4491" i="1"/>
  <c r="G4491" i="1" s="1"/>
  <c r="F4492" i="1"/>
  <c r="G4492" i="1" s="1"/>
  <c r="F4493" i="1"/>
  <c r="G4493" i="1" s="1"/>
  <c r="F4494" i="1"/>
  <c r="G4494" i="1" s="1"/>
  <c r="F4495" i="1"/>
  <c r="G4495" i="1" s="1"/>
  <c r="F4496" i="1"/>
  <c r="G4496" i="1" s="1"/>
  <c r="F4497" i="1"/>
  <c r="G4497" i="1" s="1"/>
  <c r="F4498" i="1"/>
  <c r="G4498" i="1" s="1"/>
  <c r="F4499" i="1"/>
  <c r="G4499" i="1" s="1"/>
  <c r="F4500" i="1"/>
  <c r="G4500" i="1" s="1"/>
  <c r="F4501" i="1"/>
  <c r="G4501" i="1" s="1"/>
  <c r="F4502" i="1"/>
  <c r="G4502" i="1" s="1"/>
  <c r="F4503" i="1"/>
  <c r="G4503" i="1" s="1"/>
  <c r="F4504" i="1"/>
  <c r="G4504" i="1" s="1"/>
  <c r="F4505" i="1"/>
  <c r="G4505" i="1" s="1"/>
  <c r="F4506" i="1"/>
  <c r="G4506" i="1" s="1"/>
  <c r="F4507" i="1"/>
  <c r="G4507" i="1" s="1"/>
  <c r="F4508" i="1"/>
  <c r="G4508" i="1" s="1"/>
  <c r="F4509" i="1"/>
  <c r="G4509" i="1" s="1"/>
  <c r="F4510" i="1"/>
  <c r="G4510" i="1" s="1"/>
  <c r="F4511" i="1"/>
  <c r="G4511" i="1" s="1"/>
  <c r="F4512" i="1"/>
  <c r="G4512" i="1" s="1"/>
  <c r="F4513" i="1"/>
  <c r="G4513" i="1" s="1"/>
  <c r="F4514" i="1"/>
  <c r="G4514" i="1" s="1"/>
  <c r="F4515" i="1"/>
  <c r="G4515" i="1" s="1"/>
  <c r="F4516" i="1"/>
  <c r="G4516" i="1" s="1"/>
  <c r="F4517" i="1"/>
  <c r="G4517" i="1" s="1"/>
  <c r="F4518" i="1"/>
  <c r="G4518" i="1" s="1"/>
  <c r="F4519" i="1"/>
  <c r="G4519" i="1" s="1"/>
  <c r="F4520" i="1"/>
  <c r="G4520" i="1" s="1"/>
  <c r="F4521" i="1"/>
  <c r="G4521" i="1" s="1"/>
  <c r="F4522" i="1"/>
  <c r="G4522" i="1" s="1"/>
  <c r="F4523" i="1"/>
  <c r="G4523" i="1" s="1"/>
  <c r="F4524" i="1"/>
  <c r="G4524" i="1" s="1"/>
  <c r="F4525" i="1"/>
  <c r="G4525" i="1" s="1"/>
  <c r="F4526" i="1"/>
  <c r="G4526" i="1" s="1"/>
  <c r="F4527" i="1"/>
  <c r="G4527" i="1" s="1"/>
  <c r="F4528" i="1"/>
  <c r="G4528" i="1" s="1"/>
  <c r="F4529" i="1"/>
  <c r="G4529" i="1" s="1"/>
  <c r="F4530" i="1"/>
  <c r="G4530" i="1" s="1"/>
  <c r="F4531" i="1"/>
  <c r="G4531" i="1" s="1"/>
  <c r="F4532" i="1"/>
  <c r="G4532" i="1" s="1"/>
  <c r="F4533" i="1"/>
  <c r="G4533" i="1" s="1"/>
  <c r="F4534" i="1"/>
  <c r="G4534" i="1" s="1"/>
  <c r="F4535" i="1"/>
  <c r="G4535" i="1" s="1"/>
  <c r="F4536" i="1"/>
  <c r="G4536" i="1" s="1"/>
  <c r="F4537" i="1"/>
  <c r="G4537" i="1" s="1"/>
  <c r="F4538" i="1"/>
  <c r="G4538" i="1" s="1"/>
  <c r="F4539" i="1"/>
  <c r="G4539" i="1" s="1"/>
  <c r="F4540" i="1"/>
  <c r="G4540" i="1" s="1"/>
  <c r="F4541" i="1"/>
  <c r="G4541" i="1" s="1"/>
  <c r="F4542" i="1"/>
  <c r="G4542" i="1" s="1"/>
  <c r="F4543" i="1"/>
  <c r="G4543" i="1" s="1"/>
  <c r="F4544" i="1"/>
  <c r="G4544" i="1" s="1"/>
  <c r="F4545" i="1"/>
  <c r="G4545" i="1" s="1"/>
  <c r="F4546" i="1"/>
  <c r="G4546" i="1" s="1"/>
  <c r="F4547" i="1"/>
  <c r="G4547" i="1" s="1"/>
  <c r="F4548" i="1"/>
  <c r="G4548" i="1" s="1"/>
  <c r="F4549" i="1"/>
  <c r="G4549" i="1" s="1"/>
  <c r="F4550" i="1"/>
  <c r="G4550" i="1" s="1"/>
  <c r="F4551" i="1"/>
  <c r="G4551" i="1" s="1"/>
  <c r="F4552" i="1"/>
  <c r="G4552" i="1" s="1"/>
  <c r="F4553" i="1"/>
  <c r="G4553" i="1" s="1"/>
  <c r="F4554" i="1"/>
  <c r="G4554" i="1" s="1"/>
  <c r="F4555" i="1"/>
  <c r="G4555" i="1" s="1"/>
  <c r="F4556" i="1"/>
  <c r="G4556" i="1" s="1"/>
  <c r="F4557" i="1"/>
  <c r="G4557" i="1" s="1"/>
  <c r="F4558" i="1"/>
  <c r="G4558" i="1" s="1"/>
  <c r="F4559" i="1"/>
  <c r="G4559" i="1" s="1"/>
  <c r="F4560" i="1"/>
  <c r="G4560" i="1" s="1"/>
  <c r="F4561" i="1"/>
  <c r="G4561" i="1" s="1"/>
  <c r="F4562" i="1"/>
  <c r="G4562" i="1" s="1"/>
  <c r="F4563" i="1"/>
  <c r="G4563" i="1" s="1"/>
  <c r="F4564" i="1"/>
  <c r="G4564" i="1" s="1"/>
  <c r="F4565" i="1"/>
  <c r="G4565" i="1" s="1"/>
  <c r="F4566" i="1"/>
  <c r="G4566" i="1" s="1"/>
  <c r="F4567" i="1"/>
  <c r="G4567" i="1" s="1"/>
  <c r="F4568" i="1"/>
  <c r="G4568" i="1" s="1"/>
  <c r="F4569" i="1"/>
  <c r="G4569" i="1" s="1"/>
  <c r="F4570" i="1"/>
  <c r="G4570" i="1" s="1"/>
  <c r="F4571" i="1"/>
  <c r="G4571" i="1" s="1"/>
  <c r="F4572" i="1"/>
  <c r="G4572" i="1" s="1"/>
  <c r="F4573" i="1"/>
  <c r="G4573" i="1" s="1"/>
  <c r="F4574" i="1"/>
  <c r="G4574" i="1" s="1"/>
  <c r="F4575" i="1"/>
  <c r="G4575" i="1" s="1"/>
  <c r="F4576" i="1"/>
  <c r="G4576" i="1" s="1"/>
  <c r="F4577" i="1"/>
  <c r="G4577" i="1" s="1"/>
  <c r="F4578" i="1"/>
  <c r="G4578" i="1" s="1"/>
  <c r="F4579" i="1"/>
  <c r="G4579" i="1" s="1"/>
  <c r="F4580" i="1"/>
  <c r="G4580" i="1" s="1"/>
  <c r="F4581" i="1"/>
  <c r="G4581" i="1" s="1"/>
  <c r="F4582" i="1"/>
  <c r="G4582" i="1" s="1"/>
  <c r="F4583" i="1"/>
  <c r="G4583" i="1" s="1"/>
  <c r="F4584" i="1"/>
  <c r="G4584" i="1" s="1"/>
  <c r="F4585" i="1"/>
  <c r="G4585" i="1" s="1"/>
  <c r="F4586" i="1"/>
  <c r="G4586" i="1" s="1"/>
  <c r="F4587" i="1"/>
  <c r="G4587" i="1" s="1"/>
  <c r="F4588" i="1"/>
  <c r="G4588" i="1" s="1"/>
  <c r="F4589" i="1"/>
  <c r="G4589" i="1" s="1"/>
  <c r="F4590" i="1"/>
  <c r="G4590" i="1" s="1"/>
  <c r="F4591" i="1"/>
  <c r="G4591" i="1" s="1"/>
  <c r="F4592" i="1"/>
  <c r="G4592" i="1" s="1"/>
  <c r="F4593" i="1"/>
  <c r="G4593" i="1" s="1"/>
  <c r="F4594" i="1"/>
  <c r="G4594" i="1" s="1"/>
  <c r="F4595" i="1"/>
  <c r="G4595" i="1" s="1"/>
  <c r="F4596" i="1"/>
  <c r="G4596" i="1" s="1"/>
  <c r="F4597" i="1"/>
  <c r="G4597" i="1" s="1"/>
  <c r="F4598" i="1"/>
  <c r="G4598" i="1" s="1"/>
  <c r="F4599" i="1"/>
  <c r="G4599" i="1" s="1"/>
  <c r="F4600" i="1"/>
  <c r="G4600" i="1" s="1"/>
  <c r="F4601" i="1"/>
  <c r="G4601" i="1" s="1"/>
  <c r="F4602" i="1"/>
  <c r="G4602" i="1" s="1"/>
  <c r="F4603" i="1"/>
  <c r="G4603" i="1" s="1"/>
  <c r="F4604" i="1"/>
  <c r="G4604" i="1" s="1"/>
  <c r="F4605" i="1"/>
  <c r="G4605" i="1" s="1"/>
  <c r="F4606" i="1"/>
  <c r="G4606" i="1" s="1"/>
  <c r="F4607" i="1"/>
  <c r="G4607" i="1" s="1"/>
  <c r="F4608" i="1"/>
  <c r="G4608" i="1" s="1"/>
  <c r="F4609" i="1"/>
  <c r="G4609" i="1" s="1"/>
  <c r="F4610" i="1"/>
  <c r="G4610" i="1" s="1"/>
  <c r="F4611" i="1"/>
  <c r="G4611" i="1" s="1"/>
  <c r="F4612" i="1"/>
  <c r="G4612" i="1" s="1"/>
  <c r="F4613" i="1"/>
  <c r="G4613" i="1" s="1"/>
  <c r="F4614" i="1"/>
  <c r="G4614" i="1" s="1"/>
  <c r="F4615" i="1"/>
  <c r="G4615" i="1" s="1"/>
  <c r="F4616" i="1"/>
  <c r="G4616" i="1" s="1"/>
  <c r="F4617" i="1"/>
  <c r="G4617" i="1" s="1"/>
  <c r="F4618" i="1"/>
  <c r="G4618" i="1" s="1"/>
  <c r="F4619" i="1"/>
  <c r="G4619" i="1" s="1"/>
  <c r="F4620" i="1"/>
  <c r="G4620" i="1" s="1"/>
  <c r="F4621" i="1"/>
  <c r="G4621" i="1" s="1"/>
  <c r="F4622" i="1"/>
  <c r="G4622" i="1" s="1"/>
  <c r="F4623" i="1"/>
  <c r="G4623" i="1" s="1"/>
  <c r="F4624" i="1"/>
  <c r="G4624" i="1" s="1"/>
  <c r="F4625" i="1"/>
  <c r="G4625" i="1" s="1"/>
  <c r="F4626" i="1"/>
  <c r="G4626" i="1" s="1"/>
  <c r="F4627" i="1"/>
  <c r="G4627" i="1" s="1"/>
  <c r="F4628" i="1"/>
  <c r="G4628" i="1" s="1"/>
  <c r="F4629" i="1"/>
  <c r="G4629" i="1" s="1"/>
  <c r="F4630" i="1"/>
  <c r="G4630" i="1" s="1"/>
  <c r="F4631" i="1"/>
  <c r="G4631" i="1" s="1"/>
  <c r="F4632" i="1"/>
  <c r="G4632" i="1" s="1"/>
  <c r="F4633" i="1"/>
  <c r="G4633" i="1" s="1"/>
  <c r="F4634" i="1"/>
  <c r="G4634" i="1" s="1"/>
  <c r="F4635" i="1"/>
  <c r="G4635" i="1" s="1"/>
  <c r="F4636" i="1"/>
  <c r="G4636" i="1" s="1"/>
  <c r="F4637" i="1"/>
  <c r="G4637" i="1" s="1"/>
  <c r="F4638" i="1"/>
  <c r="G4638" i="1" s="1"/>
  <c r="F4639" i="1"/>
  <c r="G4639" i="1" s="1"/>
  <c r="F4640" i="1"/>
  <c r="G4640" i="1" s="1"/>
  <c r="F4641" i="1"/>
  <c r="G4641" i="1" s="1"/>
  <c r="F4642" i="1"/>
  <c r="G4642" i="1" s="1"/>
  <c r="F4643" i="1"/>
  <c r="G4643" i="1" s="1"/>
  <c r="F4644" i="1"/>
  <c r="G4644" i="1" s="1"/>
  <c r="F4645" i="1"/>
  <c r="G4645" i="1" s="1"/>
  <c r="F4646" i="1"/>
  <c r="G4646" i="1" s="1"/>
  <c r="F4647" i="1"/>
  <c r="G4647" i="1" s="1"/>
  <c r="F4648" i="1"/>
  <c r="G4648" i="1" s="1"/>
  <c r="F4649" i="1"/>
  <c r="G4649" i="1" s="1"/>
  <c r="F4650" i="1"/>
  <c r="G4650" i="1" s="1"/>
  <c r="F4651" i="1"/>
  <c r="G4651" i="1" s="1"/>
  <c r="F4652" i="1"/>
  <c r="G4652" i="1" s="1"/>
  <c r="F4653" i="1"/>
  <c r="G4653" i="1" s="1"/>
  <c r="F4654" i="1"/>
  <c r="G4654" i="1" s="1"/>
  <c r="F4655" i="1"/>
  <c r="G4655" i="1" s="1"/>
  <c r="F4656" i="1"/>
  <c r="G4656" i="1" s="1"/>
  <c r="F4657" i="1"/>
  <c r="G4657" i="1" s="1"/>
  <c r="F4658" i="1"/>
  <c r="G4658" i="1" s="1"/>
  <c r="F4659" i="1"/>
  <c r="G4659" i="1" s="1"/>
  <c r="F4660" i="1"/>
  <c r="G4660" i="1" s="1"/>
  <c r="F4661" i="1"/>
  <c r="G4661" i="1" s="1"/>
  <c r="F4662" i="1"/>
  <c r="G4662" i="1" s="1"/>
  <c r="F4663" i="1"/>
  <c r="G4663" i="1" s="1"/>
  <c r="F4664" i="1"/>
  <c r="G4664" i="1" s="1"/>
  <c r="F4665" i="1"/>
  <c r="G4665" i="1" s="1"/>
  <c r="F4666" i="1"/>
  <c r="G4666" i="1" s="1"/>
  <c r="F4667" i="1"/>
  <c r="G4667" i="1" s="1"/>
  <c r="F4668" i="1"/>
  <c r="G4668" i="1" s="1"/>
  <c r="F4669" i="1"/>
  <c r="G4669" i="1" s="1"/>
  <c r="F4670" i="1"/>
  <c r="G4670" i="1" s="1"/>
  <c r="F4671" i="1"/>
  <c r="G4671" i="1" s="1"/>
  <c r="F4672" i="1"/>
  <c r="G4672" i="1" s="1"/>
  <c r="F4673" i="1"/>
  <c r="G4673" i="1" s="1"/>
  <c r="F4674" i="1"/>
  <c r="G4674" i="1" s="1"/>
  <c r="F4675" i="1"/>
  <c r="G4675" i="1" s="1"/>
  <c r="F4676" i="1"/>
  <c r="G4676" i="1" s="1"/>
  <c r="F4677" i="1"/>
  <c r="G4677" i="1" s="1"/>
  <c r="F4678" i="1"/>
  <c r="G4678" i="1" s="1"/>
  <c r="F4679" i="1"/>
  <c r="G4679" i="1" s="1"/>
  <c r="F4680" i="1"/>
  <c r="G4680" i="1" s="1"/>
  <c r="F4681" i="1"/>
  <c r="G4681" i="1" s="1"/>
  <c r="F4682" i="1"/>
  <c r="G4682" i="1" s="1"/>
  <c r="F4683" i="1"/>
  <c r="G4683" i="1" s="1"/>
  <c r="F4684" i="1"/>
  <c r="G4684" i="1" s="1"/>
  <c r="F4685" i="1"/>
  <c r="G4685" i="1" s="1"/>
  <c r="F4686" i="1"/>
  <c r="G4686" i="1" s="1"/>
  <c r="F4687" i="1"/>
  <c r="G4687" i="1" s="1"/>
  <c r="F4688" i="1"/>
  <c r="G4688" i="1" s="1"/>
  <c r="F4689" i="1"/>
  <c r="G4689" i="1" s="1"/>
  <c r="F4690" i="1"/>
  <c r="G4690" i="1" s="1"/>
  <c r="F4691" i="1"/>
  <c r="G4691" i="1" s="1"/>
  <c r="F4692" i="1"/>
  <c r="G4692" i="1" s="1"/>
  <c r="F4693" i="1"/>
  <c r="G4693" i="1" s="1"/>
  <c r="F4694" i="1"/>
  <c r="G4694" i="1" s="1"/>
  <c r="F4695" i="1"/>
  <c r="G4695" i="1" s="1"/>
  <c r="F4696" i="1"/>
  <c r="G4696" i="1" s="1"/>
  <c r="F4697" i="1"/>
  <c r="G4697" i="1" s="1"/>
  <c r="F4698" i="1"/>
  <c r="G4698" i="1" s="1"/>
  <c r="F4699" i="1"/>
  <c r="G4699" i="1" s="1"/>
  <c r="F4700" i="1"/>
  <c r="G4700" i="1" s="1"/>
  <c r="F4701" i="1"/>
  <c r="G4701" i="1" s="1"/>
  <c r="F4702" i="1"/>
  <c r="G4702" i="1" s="1"/>
  <c r="F4703" i="1"/>
  <c r="G4703" i="1" s="1"/>
  <c r="F4704" i="1"/>
  <c r="G4704" i="1" s="1"/>
  <c r="F4705" i="1"/>
  <c r="G4705" i="1" s="1"/>
  <c r="F4706" i="1"/>
  <c r="G4706" i="1" s="1"/>
  <c r="F4707" i="1"/>
  <c r="G4707" i="1" s="1"/>
  <c r="F4708" i="1"/>
  <c r="G4708" i="1" s="1"/>
  <c r="F4709" i="1"/>
  <c r="G4709" i="1" s="1"/>
  <c r="F4710" i="1"/>
  <c r="G4710" i="1" s="1"/>
  <c r="F4711" i="1"/>
  <c r="G4711" i="1" s="1"/>
  <c r="F4712" i="1"/>
  <c r="G4712" i="1" s="1"/>
  <c r="F4713" i="1"/>
  <c r="G4713" i="1" s="1"/>
  <c r="F4714" i="1"/>
  <c r="G4714" i="1" s="1"/>
  <c r="F4715" i="1"/>
  <c r="G4715" i="1" s="1"/>
  <c r="F4716" i="1"/>
  <c r="G4716" i="1" s="1"/>
  <c r="F4717" i="1"/>
  <c r="G4717" i="1" s="1"/>
  <c r="F4718" i="1"/>
  <c r="G4718" i="1" s="1"/>
  <c r="F4719" i="1"/>
  <c r="G4719" i="1" s="1"/>
  <c r="F4720" i="1"/>
  <c r="G4720" i="1" s="1"/>
  <c r="F4721" i="1"/>
  <c r="G4721" i="1" s="1"/>
  <c r="F4722" i="1"/>
  <c r="G4722" i="1" s="1"/>
  <c r="F4723" i="1"/>
  <c r="G4723" i="1" s="1"/>
  <c r="F4724" i="1"/>
  <c r="G4724" i="1" s="1"/>
  <c r="F4725" i="1"/>
  <c r="G4725" i="1" s="1"/>
  <c r="F4726" i="1"/>
  <c r="G4726" i="1" s="1"/>
  <c r="F4727" i="1"/>
  <c r="G4727" i="1" s="1"/>
  <c r="F4728" i="1"/>
  <c r="G4728" i="1" s="1"/>
  <c r="F4729" i="1"/>
  <c r="G4729" i="1" s="1"/>
  <c r="F4730" i="1"/>
  <c r="G4730" i="1" s="1"/>
  <c r="F4731" i="1"/>
  <c r="G4731" i="1" s="1"/>
  <c r="F4732" i="1"/>
  <c r="G4732" i="1" s="1"/>
  <c r="F4733" i="1"/>
  <c r="G4733" i="1" s="1"/>
  <c r="F4734" i="1"/>
  <c r="G4734" i="1" s="1"/>
  <c r="F4735" i="1"/>
  <c r="G4735" i="1" s="1"/>
  <c r="F4736" i="1"/>
  <c r="G4736" i="1" s="1"/>
  <c r="F4737" i="1"/>
  <c r="G4737" i="1" s="1"/>
  <c r="F4738" i="1"/>
  <c r="G4738" i="1" s="1"/>
  <c r="F4739" i="1"/>
  <c r="G4739" i="1" s="1"/>
  <c r="F4740" i="1"/>
  <c r="G4740" i="1" s="1"/>
  <c r="F4741" i="1"/>
  <c r="G4741" i="1" s="1"/>
  <c r="F4742" i="1"/>
  <c r="G4742" i="1" s="1"/>
  <c r="F4743" i="1"/>
  <c r="G4743" i="1" s="1"/>
  <c r="F4744" i="1"/>
  <c r="G4744" i="1" s="1"/>
  <c r="F4745" i="1"/>
  <c r="G4745" i="1" s="1"/>
  <c r="F4746" i="1"/>
  <c r="G4746" i="1" s="1"/>
  <c r="F4747" i="1"/>
  <c r="G4747" i="1" s="1"/>
  <c r="F4748" i="1"/>
  <c r="G4748" i="1" s="1"/>
  <c r="F4749" i="1"/>
  <c r="G4749" i="1" s="1"/>
  <c r="F4750" i="1"/>
  <c r="G4750" i="1" s="1"/>
  <c r="F4751" i="1"/>
  <c r="G4751" i="1" s="1"/>
  <c r="F4752" i="1"/>
  <c r="G4752" i="1" s="1"/>
  <c r="F4753" i="1"/>
  <c r="G4753" i="1" s="1"/>
  <c r="F4754" i="1"/>
  <c r="G4754" i="1" s="1"/>
  <c r="F4755" i="1"/>
  <c r="G4755" i="1" s="1"/>
  <c r="F4756" i="1"/>
  <c r="G4756" i="1" s="1"/>
  <c r="F4757" i="1"/>
  <c r="G4757" i="1" s="1"/>
  <c r="F4758" i="1"/>
  <c r="G4758" i="1" s="1"/>
  <c r="F4759" i="1"/>
  <c r="G4759" i="1" s="1"/>
  <c r="F4760" i="1"/>
  <c r="G4760" i="1" s="1"/>
  <c r="F4761" i="1"/>
  <c r="G4761" i="1" s="1"/>
  <c r="F4762" i="1"/>
  <c r="G4762" i="1" s="1"/>
  <c r="F4763" i="1"/>
  <c r="G4763" i="1" s="1"/>
  <c r="F4764" i="1"/>
  <c r="G4764" i="1" s="1"/>
  <c r="F4765" i="1"/>
  <c r="G4765" i="1" s="1"/>
  <c r="F4766" i="1"/>
  <c r="G4766" i="1" s="1"/>
  <c r="F4767" i="1"/>
  <c r="G4767" i="1" s="1"/>
  <c r="F4768" i="1"/>
  <c r="G4768" i="1" s="1"/>
  <c r="F4769" i="1"/>
  <c r="G4769" i="1" s="1"/>
  <c r="F4770" i="1"/>
  <c r="G4770" i="1" s="1"/>
  <c r="F4771" i="1"/>
  <c r="G4771" i="1" s="1"/>
  <c r="F4772" i="1"/>
  <c r="G4772" i="1" s="1"/>
  <c r="F4773" i="1"/>
  <c r="G4773" i="1" s="1"/>
  <c r="F4774" i="1"/>
  <c r="G4774" i="1" s="1"/>
  <c r="F4775" i="1"/>
  <c r="G4775" i="1" s="1"/>
  <c r="F4776" i="1"/>
  <c r="G4776" i="1" s="1"/>
  <c r="F4777" i="1"/>
  <c r="G4777" i="1" s="1"/>
  <c r="F4778" i="1"/>
  <c r="G4778" i="1" s="1"/>
  <c r="F4779" i="1"/>
  <c r="G4779" i="1" s="1"/>
  <c r="F4780" i="1"/>
  <c r="G4780" i="1" s="1"/>
  <c r="F4781" i="1"/>
  <c r="G4781" i="1" s="1"/>
  <c r="F4782" i="1"/>
  <c r="G4782" i="1" s="1"/>
  <c r="F4783" i="1"/>
  <c r="G4783" i="1" s="1"/>
  <c r="F4784" i="1"/>
  <c r="G4784" i="1" s="1"/>
  <c r="F4785" i="1"/>
  <c r="G4785" i="1" s="1"/>
  <c r="F4786" i="1"/>
  <c r="G4786" i="1" s="1"/>
  <c r="F4787" i="1"/>
  <c r="G4787" i="1" s="1"/>
  <c r="F4788" i="1"/>
  <c r="G4788" i="1" s="1"/>
  <c r="F4789" i="1"/>
  <c r="G4789" i="1" s="1"/>
  <c r="F4790" i="1"/>
  <c r="G4790" i="1" s="1"/>
  <c r="F4791" i="1"/>
  <c r="G4791" i="1" s="1"/>
  <c r="F4792" i="1"/>
  <c r="G4792" i="1" s="1"/>
  <c r="F4793" i="1"/>
  <c r="G4793" i="1" s="1"/>
  <c r="F4794" i="1"/>
  <c r="G4794" i="1" s="1"/>
  <c r="F4795" i="1"/>
  <c r="G4795" i="1" s="1"/>
  <c r="F4796" i="1"/>
  <c r="G4796" i="1" s="1"/>
  <c r="F4797" i="1"/>
  <c r="G4797" i="1" s="1"/>
  <c r="F4798" i="1"/>
  <c r="G4798" i="1" s="1"/>
  <c r="F4799" i="1"/>
  <c r="G4799" i="1" s="1"/>
  <c r="F4800" i="1"/>
  <c r="G4800" i="1" s="1"/>
  <c r="F4801" i="1"/>
  <c r="G4801" i="1" s="1"/>
  <c r="F4802" i="1"/>
  <c r="G4802" i="1" s="1"/>
  <c r="F4803" i="1"/>
  <c r="G4803" i="1" s="1"/>
  <c r="F4804" i="1"/>
  <c r="G4804" i="1" s="1"/>
  <c r="F4805" i="1"/>
  <c r="G4805" i="1" s="1"/>
  <c r="F4806" i="1"/>
  <c r="G4806" i="1" s="1"/>
  <c r="F4807" i="1"/>
  <c r="G4807" i="1" s="1"/>
  <c r="F4808" i="1"/>
  <c r="G4808" i="1" s="1"/>
  <c r="F4809" i="1"/>
  <c r="G4809" i="1" s="1"/>
  <c r="F4810" i="1"/>
  <c r="G4810" i="1" s="1"/>
  <c r="F4811" i="1"/>
  <c r="G4811" i="1" s="1"/>
  <c r="F4812" i="1"/>
  <c r="G4812" i="1" s="1"/>
  <c r="F4813" i="1"/>
  <c r="G4813" i="1" s="1"/>
  <c r="F4814" i="1"/>
  <c r="G4814" i="1" s="1"/>
  <c r="F4815" i="1"/>
  <c r="G4815" i="1" s="1"/>
  <c r="F4816" i="1"/>
  <c r="G4816" i="1" s="1"/>
  <c r="F4817" i="1"/>
  <c r="G4817" i="1" s="1"/>
  <c r="F4818" i="1"/>
  <c r="G4818" i="1" s="1"/>
  <c r="F4819" i="1"/>
  <c r="G4819" i="1" s="1"/>
  <c r="F4820" i="1"/>
  <c r="G4820" i="1" s="1"/>
  <c r="F4821" i="1"/>
  <c r="G4821" i="1" s="1"/>
  <c r="F4822" i="1"/>
  <c r="G4822" i="1" s="1"/>
  <c r="F4823" i="1"/>
  <c r="G4823" i="1" s="1"/>
  <c r="F4824" i="1"/>
  <c r="G4824" i="1" s="1"/>
  <c r="F4825" i="1"/>
  <c r="G4825" i="1" s="1"/>
  <c r="F4826" i="1"/>
  <c r="G4826" i="1" s="1"/>
  <c r="F4827" i="1"/>
  <c r="G4827" i="1" s="1"/>
  <c r="F4828" i="1"/>
  <c r="G4828" i="1" s="1"/>
  <c r="F4829" i="1"/>
  <c r="G4829" i="1" s="1"/>
  <c r="F4830" i="1"/>
  <c r="G4830" i="1" s="1"/>
  <c r="F4831" i="1"/>
  <c r="G4831" i="1" s="1"/>
  <c r="F4832" i="1"/>
  <c r="G4832" i="1" s="1"/>
  <c r="F4833" i="1"/>
  <c r="G4833" i="1" s="1"/>
  <c r="F4834" i="1"/>
  <c r="G4834" i="1" s="1"/>
  <c r="F4835" i="1"/>
  <c r="G4835" i="1" s="1"/>
  <c r="F4836" i="1"/>
  <c r="G4836" i="1" s="1"/>
  <c r="F4837" i="1"/>
  <c r="G4837" i="1" s="1"/>
  <c r="F4838" i="1"/>
  <c r="G4838" i="1" s="1"/>
  <c r="F4839" i="1"/>
  <c r="G4839" i="1" s="1"/>
  <c r="F4840" i="1"/>
  <c r="G4840" i="1" s="1"/>
  <c r="F4841" i="1"/>
  <c r="G4841" i="1" s="1"/>
  <c r="F4842" i="1"/>
  <c r="G4842" i="1" s="1"/>
  <c r="F4843" i="1"/>
  <c r="G4843" i="1" s="1"/>
  <c r="F4844" i="1"/>
  <c r="G4844" i="1" s="1"/>
  <c r="F4845" i="1"/>
  <c r="G4845" i="1" s="1"/>
  <c r="F4846" i="1"/>
  <c r="G4846" i="1" s="1"/>
  <c r="F4847" i="1"/>
  <c r="G4847" i="1" s="1"/>
  <c r="F4848" i="1"/>
  <c r="G4848" i="1" s="1"/>
  <c r="F4849" i="1"/>
  <c r="G4849" i="1" s="1"/>
  <c r="F4850" i="1"/>
  <c r="G4850" i="1" s="1"/>
  <c r="F4851" i="1"/>
  <c r="G4851" i="1" s="1"/>
  <c r="F4852" i="1"/>
  <c r="G4852" i="1" s="1"/>
  <c r="F4853" i="1"/>
  <c r="G4853" i="1" s="1"/>
  <c r="F4854" i="1"/>
  <c r="G4854" i="1" s="1"/>
  <c r="F4855" i="1"/>
  <c r="G4855" i="1" s="1"/>
  <c r="F4856" i="1"/>
  <c r="G4856" i="1" s="1"/>
  <c r="F4857" i="1"/>
  <c r="G4857" i="1" s="1"/>
  <c r="F4858" i="1"/>
  <c r="G4858" i="1" s="1"/>
  <c r="F4859" i="1"/>
  <c r="G4859" i="1" s="1"/>
  <c r="F4860" i="1"/>
  <c r="G4860" i="1" s="1"/>
  <c r="F4861" i="1"/>
  <c r="G4861" i="1" s="1"/>
  <c r="F4862" i="1"/>
  <c r="G4862" i="1" s="1"/>
  <c r="F4863" i="1"/>
  <c r="G4863" i="1" s="1"/>
  <c r="F4864" i="1"/>
  <c r="G4864" i="1" s="1"/>
  <c r="F4865" i="1"/>
  <c r="G4865" i="1" s="1"/>
  <c r="F4866" i="1"/>
  <c r="G4866" i="1" s="1"/>
  <c r="F4867" i="1"/>
  <c r="G4867" i="1" s="1"/>
  <c r="F4868" i="1"/>
  <c r="G4868" i="1" s="1"/>
  <c r="F4869" i="1"/>
  <c r="G4869" i="1" s="1"/>
  <c r="F4870" i="1"/>
  <c r="G4870" i="1" s="1"/>
  <c r="F4871" i="1"/>
  <c r="G4871" i="1" s="1"/>
  <c r="F4872" i="1"/>
  <c r="G4872" i="1" s="1"/>
  <c r="F4873" i="1"/>
  <c r="G4873" i="1" s="1"/>
  <c r="F4874" i="1"/>
  <c r="G4874" i="1" s="1"/>
  <c r="F4875" i="1"/>
  <c r="G4875" i="1" s="1"/>
  <c r="F4876" i="1"/>
  <c r="G4876" i="1" s="1"/>
  <c r="F4877" i="1"/>
  <c r="G4877" i="1" s="1"/>
  <c r="F4878" i="1"/>
  <c r="G4878" i="1" s="1"/>
  <c r="F4879" i="1"/>
  <c r="G4879" i="1" s="1"/>
  <c r="F4880" i="1"/>
  <c r="G4880" i="1" s="1"/>
  <c r="F4881" i="1"/>
  <c r="G4881" i="1" s="1"/>
  <c r="F4882" i="1"/>
  <c r="G4882" i="1" s="1"/>
  <c r="F4883" i="1"/>
  <c r="G4883" i="1" s="1"/>
  <c r="F4884" i="1"/>
  <c r="G4884" i="1" s="1"/>
  <c r="F4885" i="1"/>
  <c r="G4885" i="1" s="1"/>
  <c r="F4886" i="1"/>
  <c r="G4886" i="1" s="1"/>
  <c r="F4887" i="1"/>
  <c r="G4887" i="1" s="1"/>
  <c r="F4888" i="1"/>
  <c r="G4888" i="1" s="1"/>
  <c r="F4889" i="1"/>
  <c r="G4889" i="1" s="1"/>
  <c r="F4890" i="1"/>
  <c r="G4890" i="1" s="1"/>
  <c r="F4891" i="1"/>
  <c r="G4891" i="1" s="1"/>
  <c r="F4892" i="1"/>
  <c r="G4892" i="1" s="1"/>
  <c r="F4893" i="1"/>
  <c r="G4893" i="1" s="1"/>
  <c r="F4894" i="1"/>
  <c r="G4894" i="1" s="1"/>
  <c r="F4895" i="1"/>
  <c r="G4895" i="1" s="1"/>
  <c r="F4896" i="1"/>
  <c r="G4896" i="1" s="1"/>
  <c r="F4897" i="1"/>
  <c r="G4897" i="1" s="1"/>
  <c r="F4898" i="1"/>
  <c r="G4898" i="1" s="1"/>
  <c r="F4899" i="1"/>
  <c r="G4899" i="1" s="1"/>
  <c r="F4900" i="1"/>
  <c r="G4900" i="1" s="1"/>
  <c r="F4901" i="1"/>
  <c r="G4901" i="1" s="1"/>
  <c r="F4902" i="1"/>
  <c r="G4902" i="1" s="1"/>
  <c r="F4903" i="1"/>
  <c r="G4903" i="1" s="1"/>
  <c r="F4904" i="1"/>
  <c r="G4904" i="1" s="1"/>
  <c r="F4905" i="1"/>
  <c r="G4905" i="1" s="1"/>
  <c r="F4906" i="1"/>
  <c r="G4906" i="1" s="1"/>
  <c r="F4907" i="1"/>
  <c r="G4907" i="1" s="1"/>
  <c r="F4908" i="1"/>
  <c r="G4908" i="1" s="1"/>
  <c r="F4909" i="1"/>
  <c r="G4909" i="1" s="1"/>
  <c r="F4910" i="1"/>
  <c r="G4910" i="1" s="1"/>
  <c r="F4911" i="1"/>
  <c r="G4911" i="1" s="1"/>
  <c r="F4912" i="1"/>
  <c r="G4912" i="1" s="1"/>
  <c r="F4913" i="1"/>
  <c r="G4913" i="1" s="1"/>
  <c r="F4914" i="1"/>
  <c r="G4914" i="1" s="1"/>
  <c r="F4915" i="1"/>
  <c r="G4915" i="1" s="1"/>
  <c r="F4916" i="1"/>
  <c r="G4916" i="1" s="1"/>
  <c r="F4917" i="1"/>
  <c r="G4917" i="1" s="1"/>
  <c r="F4918" i="1"/>
  <c r="G4918" i="1" s="1"/>
  <c r="F4919" i="1"/>
  <c r="G4919" i="1" s="1"/>
  <c r="F4920" i="1"/>
  <c r="G4920" i="1" s="1"/>
  <c r="F4921" i="1"/>
  <c r="G4921" i="1" s="1"/>
  <c r="F4922" i="1"/>
  <c r="G4922" i="1" s="1"/>
  <c r="F4923" i="1"/>
  <c r="G4923" i="1" s="1"/>
  <c r="F4924" i="1"/>
  <c r="G4924" i="1" s="1"/>
  <c r="F4925" i="1"/>
  <c r="G4925" i="1" s="1"/>
  <c r="F4926" i="1"/>
  <c r="G4926" i="1" s="1"/>
  <c r="F4927" i="1"/>
  <c r="G4927" i="1" s="1"/>
  <c r="F4928" i="1"/>
  <c r="G4928" i="1" s="1"/>
  <c r="F4929" i="1"/>
  <c r="G4929" i="1" s="1"/>
  <c r="F4930" i="1"/>
  <c r="G4930" i="1" s="1"/>
  <c r="F4931" i="1"/>
  <c r="G4931" i="1" s="1"/>
  <c r="F4932" i="1"/>
  <c r="G4932" i="1" s="1"/>
  <c r="F4933" i="1"/>
  <c r="G4933" i="1" s="1"/>
  <c r="F4934" i="1"/>
  <c r="G4934" i="1" s="1"/>
  <c r="F4935" i="1"/>
  <c r="G4935" i="1" s="1"/>
  <c r="F4936" i="1"/>
  <c r="G4936" i="1" s="1"/>
  <c r="F4937" i="1"/>
  <c r="G4937" i="1" s="1"/>
  <c r="F4938" i="1"/>
  <c r="G4938" i="1" s="1"/>
  <c r="F4939" i="1"/>
  <c r="G4939" i="1" s="1"/>
  <c r="F4940" i="1"/>
  <c r="G4940" i="1" s="1"/>
  <c r="F4941" i="1"/>
  <c r="G4941" i="1" s="1"/>
  <c r="F4942" i="1"/>
  <c r="G4942" i="1" s="1"/>
  <c r="F4943" i="1"/>
  <c r="G4943" i="1" s="1"/>
  <c r="F4944" i="1"/>
  <c r="G4944" i="1" s="1"/>
  <c r="F4945" i="1"/>
  <c r="G4945" i="1" s="1"/>
  <c r="F4946" i="1"/>
  <c r="G4946" i="1" s="1"/>
  <c r="F4947" i="1"/>
  <c r="G4947" i="1" s="1"/>
  <c r="F4948" i="1"/>
  <c r="G4948" i="1" s="1"/>
  <c r="F4949" i="1"/>
  <c r="G4949" i="1" s="1"/>
  <c r="F4950" i="1"/>
  <c r="G4950" i="1" s="1"/>
  <c r="F4951" i="1"/>
  <c r="G4951" i="1" s="1"/>
  <c r="F4952" i="1"/>
  <c r="G4952" i="1" s="1"/>
  <c r="F4953" i="1"/>
  <c r="G4953" i="1" s="1"/>
  <c r="F4954" i="1"/>
  <c r="G4954" i="1" s="1"/>
  <c r="F4955" i="1"/>
  <c r="G4955" i="1" s="1"/>
  <c r="F4956" i="1"/>
  <c r="G4956" i="1" s="1"/>
  <c r="F4957" i="1"/>
  <c r="G4957" i="1" s="1"/>
  <c r="F4958" i="1"/>
  <c r="G4958" i="1" s="1"/>
  <c r="F4959" i="1"/>
  <c r="G4959" i="1" s="1"/>
  <c r="F4960" i="1"/>
  <c r="G4960" i="1" s="1"/>
  <c r="F4961" i="1"/>
  <c r="G4961" i="1" s="1"/>
  <c r="F4962" i="1"/>
  <c r="G4962" i="1" s="1"/>
  <c r="F4963" i="1"/>
  <c r="G4963" i="1" s="1"/>
  <c r="F4964" i="1"/>
  <c r="G4964" i="1" s="1"/>
  <c r="F4965" i="1"/>
  <c r="G4965" i="1" s="1"/>
  <c r="F4966" i="1"/>
  <c r="G4966" i="1" s="1"/>
  <c r="F4967" i="1"/>
  <c r="G4967" i="1" s="1"/>
  <c r="F4968" i="1"/>
  <c r="G4968" i="1" s="1"/>
  <c r="F4969" i="1"/>
  <c r="G4969" i="1" s="1"/>
  <c r="F4970" i="1"/>
  <c r="G4970" i="1" s="1"/>
  <c r="F4971" i="1"/>
  <c r="G4971" i="1" s="1"/>
  <c r="F4972" i="1"/>
  <c r="G4972" i="1" s="1"/>
  <c r="F4973" i="1"/>
  <c r="G4973" i="1" s="1"/>
  <c r="F4974" i="1"/>
  <c r="G4974" i="1" s="1"/>
  <c r="F4975" i="1"/>
  <c r="G4975" i="1" s="1"/>
  <c r="F4976" i="1"/>
  <c r="G4976" i="1" s="1"/>
  <c r="F4977" i="1"/>
  <c r="G4977" i="1" s="1"/>
  <c r="F4978" i="1"/>
  <c r="G4978" i="1" s="1"/>
  <c r="F4979" i="1"/>
  <c r="G4979" i="1" s="1"/>
  <c r="F4980" i="1"/>
  <c r="G4980" i="1" s="1"/>
  <c r="F4981" i="1"/>
  <c r="G4981" i="1" s="1"/>
  <c r="F4982" i="1"/>
  <c r="G4982" i="1" s="1"/>
  <c r="F4983" i="1"/>
  <c r="G4983" i="1" s="1"/>
  <c r="F4984" i="1"/>
  <c r="G4984" i="1" s="1"/>
  <c r="F4985" i="1"/>
  <c r="G4985" i="1" s="1"/>
  <c r="F4986" i="1"/>
  <c r="G4986" i="1" s="1"/>
  <c r="F4987" i="1"/>
  <c r="G4987" i="1" s="1"/>
  <c r="F4988" i="1"/>
  <c r="G4988" i="1" s="1"/>
  <c r="F4989" i="1"/>
  <c r="G4989" i="1" s="1"/>
  <c r="F4990" i="1"/>
  <c r="G4990" i="1" s="1"/>
  <c r="F4991" i="1"/>
  <c r="G4991" i="1" s="1"/>
  <c r="F4992" i="1"/>
  <c r="G4992" i="1" s="1"/>
  <c r="F4993" i="1"/>
  <c r="G4993" i="1" s="1"/>
  <c r="F4994" i="1"/>
  <c r="G4994" i="1" s="1"/>
  <c r="F4995" i="1"/>
  <c r="G4995" i="1" s="1"/>
  <c r="F4996" i="1"/>
  <c r="G4996" i="1" s="1"/>
  <c r="F4997" i="1"/>
  <c r="G4997" i="1" s="1"/>
  <c r="F4998" i="1"/>
  <c r="G4998" i="1" s="1"/>
  <c r="F4999" i="1"/>
  <c r="G4999" i="1" s="1"/>
  <c r="F5000" i="1"/>
  <c r="G5000" i="1" s="1"/>
  <c r="F5001" i="1"/>
  <c r="G5001" i="1" s="1"/>
  <c r="F5002" i="1"/>
  <c r="G5002" i="1" s="1"/>
  <c r="F5003" i="1"/>
  <c r="G5003" i="1" s="1"/>
  <c r="F5004" i="1"/>
  <c r="G5004" i="1" s="1"/>
  <c r="F5005" i="1"/>
  <c r="G5005" i="1" s="1"/>
  <c r="F5006" i="1"/>
  <c r="G5006" i="1" s="1"/>
  <c r="F5007" i="1"/>
  <c r="G5007" i="1" s="1"/>
  <c r="F5008" i="1"/>
  <c r="G5008" i="1" s="1"/>
  <c r="F5009" i="1"/>
  <c r="G5009" i="1" s="1"/>
  <c r="F5010" i="1"/>
  <c r="G5010" i="1" s="1"/>
  <c r="F5011" i="1"/>
  <c r="G5011" i="1" s="1"/>
  <c r="F5012" i="1"/>
  <c r="G5012" i="1" s="1"/>
  <c r="F5013" i="1"/>
  <c r="G5013" i="1" s="1"/>
  <c r="F5014" i="1"/>
  <c r="G5014" i="1" s="1"/>
  <c r="F5015" i="1"/>
  <c r="G5015" i="1" s="1"/>
  <c r="F5016" i="1"/>
  <c r="G5016" i="1" s="1"/>
  <c r="F5017" i="1"/>
  <c r="G5017" i="1" s="1"/>
  <c r="F5018" i="1"/>
  <c r="G5018" i="1" s="1"/>
  <c r="F5019" i="1"/>
  <c r="G5019" i="1" s="1"/>
  <c r="F5020" i="1"/>
  <c r="G5020" i="1" s="1"/>
  <c r="F5021" i="1"/>
  <c r="G5021" i="1" s="1"/>
  <c r="F5022" i="1"/>
  <c r="G5022" i="1" s="1"/>
  <c r="F5023" i="1"/>
  <c r="G5023" i="1" s="1"/>
  <c r="F5024" i="1"/>
  <c r="G5024" i="1" s="1"/>
  <c r="F5025" i="1"/>
  <c r="G5025" i="1" s="1"/>
  <c r="F5026" i="1"/>
  <c r="G5026" i="1" s="1"/>
  <c r="F5027" i="1"/>
  <c r="G5027" i="1" s="1"/>
  <c r="F5028" i="1"/>
  <c r="G5028" i="1" s="1"/>
  <c r="F5029" i="1"/>
  <c r="G5029" i="1" s="1"/>
  <c r="F5030" i="1"/>
  <c r="G5030" i="1" s="1"/>
  <c r="F5031" i="1"/>
  <c r="G5031" i="1" s="1"/>
  <c r="F5032" i="1"/>
  <c r="G5032" i="1" s="1"/>
  <c r="F5033" i="1"/>
  <c r="G5033" i="1" s="1"/>
  <c r="F5034" i="1"/>
  <c r="G5034" i="1" s="1"/>
  <c r="F5035" i="1"/>
  <c r="G5035" i="1" s="1"/>
  <c r="F5036" i="1"/>
  <c r="G5036" i="1" s="1"/>
  <c r="F5037" i="1"/>
  <c r="G5037" i="1" s="1"/>
  <c r="F5038" i="1"/>
  <c r="G5038" i="1" s="1"/>
  <c r="F5039" i="1"/>
  <c r="G5039" i="1" s="1"/>
  <c r="F5040" i="1"/>
  <c r="G5040" i="1" s="1"/>
  <c r="F5041" i="1"/>
  <c r="G5041" i="1" s="1"/>
  <c r="F5042" i="1"/>
  <c r="G5042" i="1" s="1"/>
  <c r="F5043" i="1"/>
  <c r="G5043" i="1" s="1"/>
  <c r="F5044" i="1"/>
  <c r="G5044" i="1" s="1"/>
  <c r="F5045" i="1"/>
  <c r="G5045" i="1" s="1"/>
  <c r="F5046" i="1"/>
  <c r="G5046" i="1" s="1"/>
  <c r="F5047" i="1"/>
  <c r="G5047" i="1" s="1"/>
  <c r="F5048" i="1"/>
  <c r="G5048" i="1" s="1"/>
  <c r="F5049" i="1"/>
  <c r="G5049" i="1" s="1"/>
  <c r="H5031" i="1" l="1"/>
  <c r="I5031" i="1" s="1"/>
  <c r="H4975" i="1"/>
  <c r="I4975" i="1" s="1"/>
  <c r="H5046" i="1"/>
  <c r="I5046" i="1" s="1"/>
  <c r="H5038" i="1"/>
  <c r="I5038" i="1" s="1"/>
  <c r="H5030" i="1"/>
  <c r="I5030" i="1" s="1"/>
  <c r="H5022" i="1"/>
  <c r="I5022" i="1" s="1"/>
  <c r="H5014" i="1"/>
  <c r="I5014" i="1" s="1"/>
  <c r="H5006" i="1"/>
  <c r="I5006" i="1" s="1"/>
  <c r="H4998" i="1"/>
  <c r="I4998" i="1" s="1"/>
  <c r="H4990" i="1"/>
  <c r="I4990" i="1" s="1"/>
  <c r="H4982" i="1"/>
  <c r="I4982" i="1" s="1"/>
  <c r="H4974" i="1"/>
  <c r="I4974" i="1" s="1"/>
  <c r="H4966" i="1"/>
  <c r="I4966" i="1" s="1"/>
  <c r="H4958" i="1"/>
  <c r="I4958" i="1" s="1"/>
  <c r="H4950" i="1"/>
  <c r="I4950" i="1" s="1"/>
  <c r="H4942" i="1"/>
  <c r="I4942" i="1" s="1"/>
  <c r="H4934" i="1"/>
  <c r="I4934" i="1" s="1"/>
  <c r="H4926" i="1"/>
  <c r="I4926" i="1" s="1"/>
  <c r="H4918" i="1"/>
  <c r="I4918" i="1" s="1"/>
  <c r="H4910" i="1"/>
  <c r="I4910" i="1" s="1"/>
  <c r="H4902" i="1"/>
  <c r="I4902" i="1" s="1"/>
  <c r="H4894" i="1"/>
  <c r="I4894" i="1" s="1"/>
  <c r="H4886" i="1"/>
  <c r="I4886" i="1" s="1"/>
  <c r="H4878" i="1"/>
  <c r="I4878" i="1" s="1"/>
  <c r="H4870" i="1"/>
  <c r="I4870" i="1" s="1"/>
  <c r="H4862" i="1"/>
  <c r="I4862" i="1" s="1"/>
  <c r="H4854" i="1"/>
  <c r="I4854" i="1" s="1"/>
  <c r="H4846" i="1"/>
  <c r="I4846" i="1" s="1"/>
  <c r="H4838" i="1"/>
  <c r="I4838" i="1" s="1"/>
  <c r="H4830" i="1"/>
  <c r="I4830" i="1" s="1"/>
  <c r="H4822" i="1"/>
  <c r="I4822" i="1" s="1"/>
  <c r="H4814" i="1"/>
  <c r="I4814" i="1" s="1"/>
  <c r="H4806" i="1"/>
  <c r="I4806" i="1" s="1"/>
  <c r="H4798" i="1"/>
  <c r="I4798" i="1" s="1"/>
  <c r="H4790" i="1"/>
  <c r="I4790" i="1" s="1"/>
  <c r="H4782" i="1"/>
  <c r="I4782" i="1" s="1"/>
  <c r="H4774" i="1"/>
  <c r="I4774" i="1" s="1"/>
  <c r="H4766" i="1"/>
  <c r="I4766" i="1" s="1"/>
  <c r="H4758" i="1"/>
  <c r="I4758" i="1" s="1"/>
  <c r="H4750" i="1"/>
  <c r="I4750" i="1" s="1"/>
  <c r="H4742" i="1"/>
  <c r="I4742" i="1" s="1"/>
  <c r="H4734" i="1"/>
  <c r="I4734" i="1" s="1"/>
  <c r="H4726" i="1"/>
  <c r="I4726" i="1" s="1"/>
  <c r="H4718" i="1"/>
  <c r="I4718" i="1" s="1"/>
  <c r="H4710" i="1"/>
  <c r="I4710" i="1" s="1"/>
  <c r="H4702" i="1"/>
  <c r="I4702" i="1" s="1"/>
  <c r="H4694" i="1"/>
  <c r="I4694" i="1" s="1"/>
  <c r="H4686" i="1"/>
  <c r="I4686" i="1" s="1"/>
  <c r="H4678" i="1"/>
  <c r="I4678" i="1" s="1"/>
  <c r="H4670" i="1"/>
  <c r="I4670" i="1" s="1"/>
  <c r="H4662" i="1"/>
  <c r="I4662" i="1" s="1"/>
  <c r="H4654" i="1"/>
  <c r="I4654" i="1" s="1"/>
  <c r="H4646" i="1"/>
  <c r="I4646" i="1" s="1"/>
  <c r="H4638" i="1"/>
  <c r="I4638" i="1" s="1"/>
  <c r="H4630" i="1"/>
  <c r="I4630" i="1" s="1"/>
  <c r="H4622" i="1"/>
  <c r="I4622" i="1" s="1"/>
  <c r="H4614" i="1"/>
  <c r="I4614" i="1" s="1"/>
  <c r="H4606" i="1"/>
  <c r="I4606" i="1" s="1"/>
  <c r="H4598" i="1"/>
  <c r="I4598" i="1" s="1"/>
  <c r="H4590" i="1"/>
  <c r="I4590" i="1" s="1"/>
  <c r="H4582" i="1"/>
  <c r="I4582" i="1" s="1"/>
  <c r="H4574" i="1"/>
  <c r="I4574" i="1" s="1"/>
  <c r="H4566" i="1"/>
  <c r="I4566" i="1" s="1"/>
  <c r="H4558" i="1"/>
  <c r="I4558" i="1" s="1"/>
  <c r="H4550" i="1"/>
  <c r="I4550" i="1" s="1"/>
  <c r="H4542" i="1"/>
  <c r="I4542" i="1" s="1"/>
  <c r="H4534" i="1"/>
  <c r="I4534" i="1" s="1"/>
  <c r="H4526" i="1"/>
  <c r="I4526" i="1" s="1"/>
  <c r="H4518" i="1"/>
  <c r="I4518" i="1" s="1"/>
  <c r="H4510" i="1"/>
  <c r="I4510" i="1" s="1"/>
  <c r="H4502" i="1"/>
  <c r="I4502" i="1" s="1"/>
  <c r="H4494" i="1"/>
  <c r="I4494" i="1" s="1"/>
  <c r="H4486" i="1"/>
  <c r="I4486" i="1" s="1"/>
  <c r="H4478" i="1"/>
  <c r="I4478" i="1" s="1"/>
  <c r="H4470" i="1"/>
  <c r="I4470" i="1" s="1"/>
  <c r="H4462" i="1"/>
  <c r="I4462" i="1" s="1"/>
  <c r="H4454" i="1"/>
  <c r="I4454" i="1" s="1"/>
  <c r="H4446" i="1"/>
  <c r="I4446" i="1" s="1"/>
  <c r="H4438" i="1"/>
  <c r="I4438" i="1" s="1"/>
  <c r="H4430" i="1"/>
  <c r="I4430" i="1" s="1"/>
  <c r="H4422" i="1"/>
  <c r="I4422" i="1" s="1"/>
  <c r="H4414" i="1"/>
  <c r="I4414" i="1" s="1"/>
  <c r="H4406" i="1"/>
  <c r="I4406" i="1" s="1"/>
  <c r="H4398" i="1"/>
  <c r="I4398" i="1" s="1"/>
  <c r="H4390" i="1"/>
  <c r="I4390" i="1" s="1"/>
  <c r="H4382" i="1"/>
  <c r="I4382" i="1" s="1"/>
  <c r="H4374" i="1"/>
  <c r="I4374" i="1" s="1"/>
  <c r="H4366" i="1"/>
  <c r="I4366" i="1" s="1"/>
  <c r="H4358" i="1"/>
  <c r="I4358" i="1" s="1"/>
  <c r="H4350" i="1"/>
  <c r="I4350" i="1" s="1"/>
  <c r="H4342" i="1"/>
  <c r="I4342" i="1" s="1"/>
  <c r="H4334" i="1"/>
  <c r="I4334" i="1" s="1"/>
  <c r="H4326" i="1"/>
  <c r="I4326" i="1" s="1"/>
  <c r="H4318" i="1"/>
  <c r="I4318" i="1" s="1"/>
  <c r="H4310" i="1"/>
  <c r="I4310" i="1" s="1"/>
  <c r="H4302" i="1"/>
  <c r="I4302" i="1" s="1"/>
  <c r="H4294" i="1"/>
  <c r="I4294" i="1" s="1"/>
  <c r="H4286" i="1"/>
  <c r="I4286" i="1" s="1"/>
  <c r="H4278" i="1"/>
  <c r="I4278" i="1" s="1"/>
  <c r="H4270" i="1"/>
  <c r="I4270" i="1" s="1"/>
  <c r="H4262" i="1"/>
  <c r="I4262" i="1" s="1"/>
  <c r="H4254" i="1"/>
  <c r="I4254" i="1" s="1"/>
  <c r="H4246" i="1"/>
  <c r="I4246" i="1" s="1"/>
  <c r="H4238" i="1"/>
  <c r="I4238" i="1" s="1"/>
  <c r="H4230" i="1"/>
  <c r="I4230" i="1" s="1"/>
  <c r="H4222" i="1"/>
  <c r="I4222" i="1" s="1"/>
  <c r="H4214" i="1"/>
  <c r="I4214" i="1" s="1"/>
  <c r="H4206" i="1"/>
  <c r="I4206" i="1" s="1"/>
  <c r="H4198" i="1"/>
  <c r="I4198" i="1" s="1"/>
  <c r="G4190" i="1"/>
  <c r="H4190" i="1" s="1"/>
  <c r="I4190" i="1" s="1"/>
  <c r="H4951" i="1"/>
  <c r="I4951" i="1" s="1"/>
  <c r="H5045" i="1"/>
  <c r="I5045" i="1" s="1"/>
  <c r="H5037" i="1"/>
  <c r="I5037" i="1" s="1"/>
  <c r="H5029" i="1"/>
  <c r="I5029" i="1" s="1"/>
  <c r="H5021" i="1"/>
  <c r="I5021" i="1" s="1"/>
  <c r="H5013" i="1"/>
  <c r="I5013" i="1" s="1"/>
  <c r="H5005" i="1"/>
  <c r="I5005" i="1" s="1"/>
  <c r="H4997" i="1"/>
  <c r="I4997" i="1" s="1"/>
  <c r="H4989" i="1"/>
  <c r="I4989" i="1" s="1"/>
  <c r="H4981" i="1"/>
  <c r="I4981" i="1" s="1"/>
  <c r="H4973" i="1"/>
  <c r="I4973" i="1" s="1"/>
  <c r="H4965" i="1"/>
  <c r="I4965" i="1" s="1"/>
  <c r="H4957" i="1"/>
  <c r="I4957" i="1" s="1"/>
  <c r="H4949" i="1"/>
  <c r="I4949" i="1" s="1"/>
  <c r="H4941" i="1"/>
  <c r="I4941" i="1" s="1"/>
  <c r="H4933" i="1"/>
  <c r="I4933" i="1" s="1"/>
  <c r="H4925" i="1"/>
  <c r="I4925" i="1" s="1"/>
  <c r="H4917" i="1"/>
  <c r="I4917" i="1" s="1"/>
  <c r="H4909" i="1"/>
  <c r="I4909" i="1" s="1"/>
  <c r="H4901" i="1"/>
  <c r="I4901" i="1" s="1"/>
  <c r="H4893" i="1"/>
  <c r="I4893" i="1" s="1"/>
  <c r="H4885" i="1"/>
  <c r="I4885" i="1" s="1"/>
  <c r="H4877" i="1"/>
  <c r="I4877" i="1" s="1"/>
  <c r="H4869" i="1"/>
  <c r="I4869" i="1" s="1"/>
  <c r="H4861" i="1"/>
  <c r="I4861" i="1" s="1"/>
  <c r="H4853" i="1"/>
  <c r="I4853" i="1" s="1"/>
  <c r="H4845" i="1"/>
  <c r="I4845" i="1" s="1"/>
  <c r="H4837" i="1"/>
  <c r="I4837" i="1" s="1"/>
  <c r="H4829" i="1"/>
  <c r="I4829" i="1" s="1"/>
  <c r="H4821" i="1"/>
  <c r="I4821" i="1" s="1"/>
  <c r="H4813" i="1"/>
  <c r="I4813" i="1" s="1"/>
  <c r="H4805" i="1"/>
  <c r="I4805" i="1" s="1"/>
  <c r="H4797" i="1"/>
  <c r="I4797" i="1" s="1"/>
  <c r="H4789" i="1"/>
  <c r="I4789" i="1" s="1"/>
  <c r="H4781" i="1"/>
  <c r="I4781" i="1" s="1"/>
  <c r="H4773" i="1"/>
  <c r="I4773" i="1" s="1"/>
  <c r="H4765" i="1"/>
  <c r="I4765" i="1" s="1"/>
  <c r="H4757" i="1"/>
  <c r="I4757" i="1" s="1"/>
  <c r="H4749" i="1"/>
  <c r="I4749" i="1" s="1"/>
  <c r="H4741" i="1"/>
  <c r="I4741" i="1" s="1"/>
  <c r="H4733" i="1"/>
  <c r="I4733" i="1" s="1"/>
  <c r="H4725" i="1"/>
  <c r="I4725" i="1" s="1"/>
  <c r="H4717" i="1"/>
  <c r="I4717" i="1" s="1"/>
  <c r="H4709" i="1"/>
  <c r="I4709" i="1" s="1"/>
  <c r="H4701" i="1"/>
  <c r="I4701" i="1" s="1"/>
  <c r="H4693" i="1"/>
  <c r="I4693" i="1" s="1"/>
  <c r="H4685" i="1"/>
  <c r="I4685" i="1" s="1"/>
  <c r="H4677" i="1"/>
  <c r="I4677" i="1" s="1"/>
  <c r="H4669" i="1"/>
  <c r="I4669" i="1" s="1"/>
  <c r="H4661" i="1"/>
  <c r="I4661" i="1" s="1"/>
  <c r="H4653" i="1"/>
  <c r="I4653" i="1" s="1"/>
  <c r="H4645" i="1"/>
  <c r="I4645" i="1" s="1"/>
  <c r="H4637" i="1"/>
  <c r="I4637" i="1" s="1"/>
  <c r="H4629" i="1"/>
  <c r="I4629" i="1" s="1"/>
  <c r="H4621" i="1"/>
  <c r="I4621" i="1" s="1"/>
  <c r="H4613" i="1"/>
  <c r="I4613" i="1" s="1"/>
  <c r="H4605" i="1"/>
  <c r="I4605" i="1" s="1"/>
  <c r="H4597" i="1"/>
  <c r="I4597" i="1" s="1"/>
  <c r="H4589" i="1"/>
  <c r="I4589" i="1" s="1"/>
  <c r="H4581" i="1"/>
  <c r="I4581" i="1" s="1"/>
  <c r="H4573" i="1"/>
  <c r="I4573" i="1" s="1"/>
  <c r="H4565" i="1"/>
  <c r="I4565" i="1" s="1"/>
  <c r="H4557" i="1"/>
  <c r="I4557" i="1" s="1"/>
  <c r="H4549" i="1"/>
  <c r="I4549" i="1" s="1"/>
  <c r="H4541" i="1"/>
  <c r="I4541" i="1" s="1"/>
  <c r="H4533" i="1"/>
  <c r="I4533" i="1" s="1"/>
  <c r="H4525" i="1"/>
  <c r="I4525" i="1" s="1"/>
  <c r="H4517" i="1"/>
  <c r="I4517" i="1" s="1"/>
  <c r="H4509" i="1"/>
  <c r="I4509" i="1" s="1"/>
  <c r="H4501" i="1"/>
  <c r="I4501" i="1" s="1"/>
  <c r="H4493" i="1"/>
  <c r="I4493" i="1" s="1"/>
  <c r="H4485" i="1"/>
  <c r="I4485" i="1" s="1"/>
  <c r="H4477" i="1"/>
  <c r="I4477" i="1" s="1"/>
  <c r="H4469" i="1"/>
  <c r="I4469" i="1" s="1"/>
  <c r="H4461" i="1"/>
  <c r="I4461" i="1" s="1"/>
  <c r="H4453" i="1"/>
  <c r="I4453" i="1" s="1"/>
  <c r="H4445" i="1"/>
  <c r="I4445" i="1" s="1"/>
  <c r="H4437" i="1"/>
  <c r="I4437" i="1" s="1"/>
  <c r="H4429" i="1"/>
  <c r="I4429" i="1" s="1"/>
  <c r="H4421" i="1"/>
  <c r="I4421" i="1" s="1"/>
  <c r="H4413" i="1"/>
  <c r="I4413" i="1" s="1"/>
  <c r="H4405" i="1"/>
  <c r="I4405" i="1" s="1"/>
  <c r="H4397" i="1"/>
  <c r="I4397" i="1" s="1"/>
  <c r="H4389" i="1"/>
  <c r="I4389" i="1" s="1"/>
  <c r="H4381" i="1"/>
  <c r="I4381" i="1" s="1"/>
  <c r="H4373" i="1"/>
  <c r="I4373" i="1" s="1"/>
  <c r="H4365" i="1"/>
  <c r="I4365" i="1" s="1"/>
  <c r="H4357" i="1"/>
  <c r="I4357" i="1" s="1"/>
  <c r="H4349" i="1"/>
  <c r="I4349" i="1" s="1"/>
  <c r="H4341" i="1"/>
  <c r="I4341" i="1" s="1"/>
  <c r="H4333" i="1"/>
  <c r="I4333" i="1" s="1"/>
  <c r="H4325" i="1"/>
  <c r="I4325" i="1" s="1"/>
  <c r="H4317" i="1"/>
  <c r="I4317" i="1" s="1"/>
  <c r="H4309" i="1"/>
  <c r="I4309" i="1" s="1"/>
  <c r="H4301" i="1"/>
  <c r="I4301" i="1" s="1"/>
  <c r="H4293" i="1"/>
  <c r="I4293" i="1" s="1"/>
  <c r="H4285" i="1"/>
  <c r="I4285" i="1" s="1"/>
  <c r="H4277" i="1"/>
  <c r="I4277" i="1" s="1"/>
  <c r="H4269" i="1"/>
  <c r="I4269" i="1" s="1"/>
  <c r="H4261" i="1"/>
  <c r="I4261" i="1" s="1"/>
  <c r="H4253" i="1"/>
  <c r="I4253" i="1" s="1"/>
  <c r="H4245" i="1"/>
  <c r="I4245" i="1" s="1"/>
  <c r="H4237" i="1"/>
  <c r="I4237" i="1" s="1"/>
  <c r="H4229" i="1"/>
  <c r="I4229" i="1" s="1"/>
  <c r="H4221" i="1"/>
  <c r="I4221" i="1" s="1"/>
  <c r="H4213" i="1"/>
  <c r="I4213" i="1" s="1"/>
  <c r="H4205" i="1"/>
  <c r="I4205" i="1" s="1"/>
  <c r="H4197" i="1"/>
  <c r="I4197" i="1" s="1"/>
  <c r="H4189" i="1"/>
  <c r="I4189" i="1" s="1"/>
  <c r="J4189" i="1" s="1"/>
  <c r="H4959" i="1"/>
  <c r="I4959" i="1" s="1"/>
  <c r="H5044" i="1"/>
  <c r="I5044" i="1" s="1"/>
  <c r="H5036" i="1"/>
  <c r="I5036" i="1" s="1"/>
  <c r="H5028" i="1"/>
  <c r="I5028" i="1" s="1"/>
  <c r="H5020" i="1"/>
  <c r="I5020" i="1" s="1"/>
  <c r="H5012" i="1"/>
  <c r="I5012" i="1" s="1"/>
  <c r="H5004" i="1"/>
  <c r="I5004" i="1" s="1"/>
  <c r="H4996" i="1"/>
  <c r="I4996" i="1" s="1"/>
  <c r="H4988" i="1"/>
  <c r="I4988" i="1" s="1"/>
  <c r="H4980" i="1"/>
  <c r="I4980" i="1" s="1"/>
  <c r="H4972" i="1"/>
  <c r="I4972" i="1" s="1"/>
  <c r="H4964" i="1"/>
  <c r="I4964" i="1" s="1"/>
  <c r="H4956" i="1"/>
  <c r="I4956" i="1" s="1"/>
  <c r="H4948" i="1"/>
  <c r="I4948" i="1" s="1"/>
  <c r="H4940" i="1"/>
  <c r="I4940" i="1" s="1"/>
  <c r="H4932" i="1"/>
  <c r="I4932" i="1" s="1"/>
  <c r="H4924" i="1"/>
  <c r="I4924" i="1" s="1"/>
  <c r="H4916" i="1"/>
  <c r="I4916" i="1" s="1"/>
  <c r="H4908" i="1"/>
  <c r="I4908" i="1" s="1"/>
  <c r="H4900" i="1"/>
  <c r="I4900" i="1" s="1"/>
  <c r="H4892" i="1"/>
  <c r="I4892" i="1" s="1"/>
  <c r="H4884" i="1"/>
  <c r="I4884" i="1" s="1"/>
  <c r="H4876" i="1"/>
  <c r="I4876" i="1" s="1"/>
  <c r="H4868" i="1"/>
  <c r="I4868" i="1" s="1"/>
  <c r="H4860" i="1"/>
  <c r="I4860" i="1" s="1"/>
  <c r="H4852" i="1"/>
  <c r="I4852" i="1" s="1"/>
  <c r="H4844" i="1"/>
  <c r="I4844" i="1" s="1"/>
  <c r="H4836" i="1"/>
  <c r="I4836" i="1" s="1"/>
  <c r="H4828" i="1"/>
  <c r="I4828" i="1" s="1"/>
  <c r="H4820" i="1"/>
  <c r="I4820" i="1" s="1"/>
  <c r="H4812" i="1"/>
  <c r="I4812" i="1" s="1"/>
  <c r="H4804" i="1"/>
  <c r="I4804" i="1" s="1"/>
  <c r="H4796" i="1"/>
  <c r="I4796" i="1" s="1"/>
  <c r="H4788" i="1"/>
  <c r="I4788" i="1" s="1"/>
  <c r="H4780" i="1"/>
  <c r="I4780" i="1" s="1"/>
  <c r="H4772" i="1"/>
  <c r="I4772" i="1" s="1"/>
  <c r="H4764" i="1"/>
  <c r="I4764" i="1" s="1"/>
  <c r="H4756" i="1"/>
  <c r="I4756" i="1" s="1"/>
  <c r="H4748" i="1"/>
  <c r="I4748" i="1" s="1"/>
  <c r="H4740" i="1"/>
  <c r="I4740" i="1" s="1"/>
  <c r="H4732" i="1"/>
  <c r="I4732" i="1" s="1"/>
  <c r="H4724" i="1"/>
  <c r="I4724" i="1" s="1"/>
  <c r="H4716" i="1"/>
  <c r="I4716" i="1" s="1"/>
  <c r="H4708" i="1"/>
  <c r="I4708" i="1" s="1"/>
  <c r="H4700" i="1"/>
  <c r="I4700" i="1" s="1"/>
  <c r="H4692" i="1"/>
  <c r="I4692" i="1" s="1"/>
  <c r="H4684" i="1"/>
  <c r="I4684" i="1" s="1"/>
  <c r="H4676" i="1"/>
  <c r="I4676" i="1" s="1"/>
  <c r="H4668" i="1"/>
  <c r="I4668" i="1" s="1"/>
  <c r="H4660" i="1"/>
  <c r="I4660" i="1" s="1"/>
  <c r="H4652" i="1"/>
  <c r="I4652" i="1" s="1"/>
  <c r="H4644" i="1"/>
  <c r="I4644" i="1" s="1"/>
  <c r="H4636" i="1"/>
  <c r="I4636" i="1" s="1"/>
  <c r="H4628" i="1"/>
  <c r="I4628" i="1" s="1"/>
  <c r="H4620" i="1"/>
  <c r="I4620" i="1" s="1"/>
  <c r="H4612" i="1"/>
  <c r="I4612" i="1" s="1"/>
  <c r="H4604" i="1"/>
  <c r="I4604" i="1" s="1"/>
  <c r="H4596" i="1"/>
  <c r="I4596" i="1" s="1"/>
  <c r="H4588" i="1"/>
  <c r="I4588" i="1" s="1"/>
  <c r="H4580" i="1"/>
  <c r="I4580" i="1" s="1"/>
  <c r="H4572" i="1"/>
  <c r="I4572" i="1" s="1"/>
  <c r="H4564" i="1"/>
  <c r="I4564" i="1" s="1"/>
  <c r="H4556" i="1"/>
  <c r="I4556" i="1" s="1"/>
  <c r="H4548" i="1"/>
  <c r="I4548" i="1" s="1"/>
  <c r="H4540" i="1"/>
  <c r="I4540" i="1" s="1"/>
  <c r="H4532" i="1"/>
  <c r="I4532" i="1" s="1"/>
  <c r="H4524" i="1"/>
  <c r="I4524" i="1" s="1"/>
  <c r="H4516" i="1"/>
  <c r="I4516" i="1" s="1"/>
  <c r="H4508" i="1"/>
  <c r="I4508" i="1" s="1"/>
  <c r="H4500" i="1"/>
  <c r="I4500" i="1" s="1"/>
  <c r="H4492" i="1"/>
  <c r="I4492" i="1" s="1"/>
  <c r="H4484" i="1"/>
  <c r="I4484" i="1" s="1"/>
  <c r="H4476" i="1"/>
  <c r="I4476" i="1" s="1"/>
  <c r="H4468" i="1"/>
  <c r="I4468" i="1" s="1"/>
  <c r="H4460" i="1"/>
  <c r="I4460" i="1" s="1"/>
  <c r="H4452" i="1"/>
  <c r="I4452" i="1" s="1"/>
  <c r="H4444" i="1"/>
  <c r="I4444" i="1" s="1"/>
  <c r="H4436" i="1"/>
  <c r="I4436" i="1" s="1"/>
  <c r="H4428" i="1"/>
  <c r="I4428" i="1" s="1"/>
  <c r="H4420" i="1"/>
  <c r="I4420" i="1" s="1"/>
  <c r="H4412" i="1"/>
  <c r="I4412" i="1" s="1"/>
  <c r="H4404" i="1"/>
  <c r="I4404" i="1" s="1"/>
  <c r="H4396" i="1"/>
  <c r="I4396" i="1" s="1"/>
  <c r="H4388" i="1"/>
  <c r="I4388" i="1" s="1"/>
  <c r="H4380" i="1"/>
  <c r="I4380" i="1" s="1"/>
  <c r="H4372" i="1"/>
  <c r="I4372" i="1" s="1"/>
  <c r="H4364" i="1"/>
  <c r="I4364" i="1" s="1"/>
  <c r="H4356" i="1"/>
  <c r="I4356" i="1" s="1"/>
  <c r="H4348" i="1"/>
  <c r="I4348" i="1" s="1"/>
  <c r="H4340" i="1"/>
  <c r="I4340" i="1" s="1"/>
  <c r="H4332" i="1"/>
  <c r="I4332" i="1" s="1"/>
  <c r="H4324" i="1"/>
  <c r="I4324" i="1" s="1"/>
  <c r="H4316" i="1"/>
  <c r="I4316" i="1" s="1"/>
  <c r="H4308" i="1"/>
  <c r="I4308" i="1" s="1"/>
  <c r="H4300" i="1"/>
  <c r="I4300" i="1" s="1"/>
  <c r="H4292" i="1"/>
  <c r="I4292" i="1" s="1"/>
  <c r="H4284" i="1"/>
  <c r="I4284" i="1" s="1"/>
  <c r="H4276" i="1"/>
  <c r="I4276" i="1" s="1"/>
  <c r="H4268" i="1"/>
  <c r="I4268" i="1" s="1"/>
  <c r="H4260" i="1"/>
  <c r="I4260" i="1" s="1"/>
  <c r="H4252" i="1"/>
  <c r="I4252" i="1" s="1"/>
  <c r="H4244" i="1"/>
  <c r="I4244" i="1" s="1"/>
  <c r="H4236" i="1"/>
  <c r="I4236" i="1" s="1"/>
  <c r="H4228" i="1"/>
  <c r="I4228" i="1" s="1"/>
  <c r="H4220" i="1"/>
  <c r="I4220" i="1" s="1"/>
  <c r="H4212" i="1"/>
  <c r="I4212" i="1" s="1"/>
  <c r="H4204" i="1"/>
  <c r="I4204" i="1" s="1"/>
  <c r="H4196" i="1"/>
  <c r="I4196" i="1" s="1"/>
  <c r="H5039" i="1"/>
  <c r="I5039" i="1" s="1"/>
  <c r="H4983" i="1"/>
  <c r="I4983" i="1" s="1"/>
  <c r="H5043" i="1"/>
  <c r="I5043" i="1" s="1"/>
  <c r="H5035" i="1"/>
  <c r="I5035" i="1" s="1"/>
  <c r="H5027" i="1"/>
  <c r="I5027" i="1" s="1"/>
  <c r="H5019" i="1"/>
  <c r="I5019" i="1" s="1"/>
  <c r="H5011" i="1"/>
  <c r="I5011" i="1" s="1"/>
  <c r="H5003" i="1"/>
  <c r="I5003" i="1" s="1"/>
  <c r="H4995" i="1"/>
  <c r="I4995" i="1" s="1"/>
  <c r="H4987" i="1"/>
  <c r="I4987" i="1" s="1"/>
  <c r="H4979" i="1"/>
  <c r="I4979" i="1" s="1"/>
  <c r="H4971" i="1"/>
  <c r="I4971" i="1" s="1"/>
  <c r="H4963" i="1"/>
  <c r="I4963" i="1" s="1"/>
  <c r="H4955" i="1"/>
  <c r="I4955" i="1" s="1"/>
  <c r="H4947" i="1"/>
  <c r="I4947" i="1" s="1"/>
  <c r="H4939" i="1"/>
  <c r="I4939" i="1" s="1"/>
  <c r="H4931" i="1"/>
  <c r="I4931" i="1" s="1"/>
  <c r="H4923" i="1"/>
  <c r="I4923" i="1" s="1"/>
  <c r="H4915" i="1"/>
  <c r="I4915" i="1" s="1"/>
  <c r="H4907" i="1"/>
  <c r="I4907" i="1" s="1"/>
  <c r="H4899" i="1"/>
  <c r="I4899" i="1" s="1"/>
  <c r="H4891" i="1"/>
  <c r="I4891" i="1" s="1"/>
  <c r="H4883" i="1"/>
  <c r="I4883" i="1" s="1"/>
  <c r="H4875" i="1"/>
  <c r="I4875" i="1" s="1"/>
  <c r="H4867" i="1"/>
  <c r="I4867" i="1" s="1"/>
  <c r="H4859" i="1"/>
  <c r="I4859" i="1" s="1"/>
  <c r="H4851" i="1"/>
  <c r="I4851" i="1" s="1"/>
  <c r="H4843" i="1"/>
  <c r="I4843" i="1" s="1"/>
  <c r="H4835" i="1"/>
  <c r="I4835" i="1" s="1"/>
  <c r="H4827" i="1"/>
  <c r="I4827" i="1" s="1"/>
  <c r="H4819" i="1"/>
  <c r="I4819" i="1" s="1"/>
  <c r="H4811" i="1"/>
  <c r="I4811" i="1" s="1"/>
  <c r="H4803" i="1"/>
  <c r="I4803" i="1" s="1"/>
  <c r="H4795" i="1"/>
  <c r="I4795" i="1" s="1"/>
  <c r="H4787" i="1"/>
  <c r="I4787" i="1" s="1"/>
  <c r="H4779" i="1"/>
  <c r="I4779" i="1" s="1"/>
  <c r="H4771" i="1"/>
  <c r="I4771" i="1" s="1"/>
  <c r="H4763" i="1"/>
  <c r="I4763" i="1" s="1"/>
  <c r="H4755" i="1"/>
  <c r="I4755" i="1" s="1"/>
  <c r="H4747" i="1"/>
  <c r="I4747" i="1" s="1"/>
  <c r="H4739" i="1"/>
  <c r="I4739" i="1" s="1"/>
  <c r="H4731" i="1"/>
  <c r="I4731" i="1" s="1"/>
  <c r="H4723" i="1"/>
  <c r="I4723" i="1" s="1"/>
  <c r="H4715" i="1"/>
  <c r="I4715" i="1" s="1"/>
  <c r="H4707" i="1"/>
  <c r="I4707" i="1" s="1"/>
  <c r="H4699" i="1"/>
  <c r="I4699" i="1" s="1"/>
  <c r="H4691" i="1"/>
  <c r="I4691" i="1" s="1"/>
  <c r="H4683" i="1"/>
  <c r="I4683" i="1" s="1"/>
  <c r="H4675" i="1"/>
  <c r="I4675" i="1" s="1"/>
  <c r="H4667" i="1"/>
  <c r="I4667" i="1" s="1"/>
  <c r="H4659" i="1"/>
  <c r="I4659" i="1" s="1"/>
  <c r="H4651" i="1"/>
  <c r="I4651" i="1" s="1"/>
  <c r="H4643" i="1"/>
  <c r="I4643" i="1" s="1"/>
  <c r="H4635" i="1"/>
  <c r="I4635" i="1" s="1"/>
  <c r="H4627" i="1"/>
  <c r="I4627" i="1" s="1"/>
  <c r="H4619" i="1"/>
  <c r="I4619" i="1" s="1"/>
  <c r="H4611" i="1"/>
  <c r="I4611" i="1" s="1"/>
  <c r="H4603" i="1"/>
  <c r="I4603" i="1" s="1"/>
  <c r="H4595" i="1"/>
  <c r="I4595" i="1" s="1"/>
  <c r="H4587" i="1"/>
  <c r="I4587" i="1" s="1"/>
  <c r="H4579" i="1"/>
  <c r="I4579" i="1" s="1"/>
  <c r="H4571" i="1"/>
  <c r="I4571" i="1" s="1"/>
  <c r="H4563" i="1"/>
  <c r="I4563" i="1" s="1"/>
  <c r="H4555" i="1"/>
  <c r="I4555" i="1" s="1"/>
  <c r="H4547" i="1"/>
  <c r="I4547" i="1" s="1"/>
  <c r="H4539" i="1"/>
  <c r="I4539" i="1" s="1"/>
  <c r="H4531" i="1"/>
  <c r="I4531" i="1" s="1"/>
  <c r="H4523" i="1"/>
  <c r="I4523" i="1" s="1"/>
  <c r="H4515" i="1"/>
  <c r="I4515" i="1" s="1"/>
  <c r="H4507" i="1"/>
  <c r="I4507" i="1" s="1"/>
  <c r="H4499" i="1"/>
  <c r="I4499" i="1" s="1"/>
  <c r="H4491" i="1"/>
  <c r="I4491" i="1" s="1"/>
  <c r="H4483" i="1"/>
  <c r="I4483" i="1" s="1"/>
  <c r="H4475" i="1"/>
  <c r="I4475" i="1" s="1"/>
  <c r="H4467" i="1"/>
  <c r="I4467" i="1" s="1"/>
  <c r="H4459" i="1"/>
  <c r="I4459" i="1" s="1"/>
  <c r="H4451" i="1"/>
  <c r="I4451" i="1" s="1"/>
  <c r="H4443" i="1"/>
  <c r="I4443" i="1" s="1"/>
  <c r="H4435" i="1"/>
  <c r="I4435" i="1" s="1"/>
  <c r="H4427" i="1"/>
  <c r="I4427" i="1" s="1"/>
  <c r="H4419" i="1"/>
  <c r="I4419" i="1" s="1"/>
  <c r="H4411" i="1"/>
  <c r="I4411" i="1" s="1"/>
  <c r="H4403" i="1"/>
  <c r="I4403" i="1" s="1"/>
  <c r="H4395" i="1"/>
  <c r="I4395" i="1" s="1"/>
  <c r="H4387" i="1"/>
  <c r="I4387" i="1" s="1"/>
  <c r="H4379" i="1"/>
  <c r="I4379" i="1" s="1"/>
  <c r="H4371" i="1"/>
  <c r="I4371" i="1" s="1"/>
  <c r="H4363" i="1"/>
  <c r="I4363" i="1" s="1"/>
  <c r="H4355" i="1"/>
  <c r="I4355" i="1" s="1"/>
  <c r="H4347" i="1"/>
  <c r="I4347" i="1" s="1"/>
  <c r="H4339" i="1"/>
  <c r="I4339" i="1" s="1"/>
  <c r="H4331" i="1"/>
  <c r="I4331" i="1" s="1"/>
  <c r="H4323" i="1"/>
  <c r="I4323" i="1" s="1"/>
  <c r="H4315" i="1"/>
  <c r="I4315" i="1" s="1"/>
  <c r="H4307" i="1"/>
  <c r="I4307" i="1" s="1"/>
  <c r="H4299" i="1"/>
  <c r="I4299" i="1" s="1"/>
  <c r="H4291" i="1"/>
  <c r="I4291" i="1" s="1"/>
  <c r="H4283" i="1"/>
  <c r="I4283" i="1" s="1"/>
  <c r="H4275" i="1"/>
  <c r="I4275" i="1" s="1"/>
  <c r="H4267" i="1"/>
  <c r="I4267" i="1" s="1"/>
  <c r="H4259" i="1"/>
  <c r="I4259" i="1" s="1"/>
  <c r="H4251" i="1"/>
  <c r="I4251" i="1" s="1"/>
  <c r="H4243" i="1"/>
  <c r="I4243" i="1" s="1"/>
  <c r="H4235" i="1"/>
  <c r="I4235" i="1" s="1"/>
  <c r="H4227" i="1"/>
  <c r="I4227" i="1" s="1"/>
  <c r="H4219" i="1"/>
  <c r="I4219" i="1" s="1"/>
  <c r="H4211" i="1"/>
  <c r="I4211" i="1" s="1"/>
  <c r="H4203" i="1"/>
  <c r="I4203" i="1" s="1"/>
  <c r="G4195" i="1"/>
  <c r="H4195" i="1" s="1"/>
  <c r="I4195" i="1" s="1"/>
  <c r="H5047" i="1"/>
  <c r="I5047" i="1" s="1"/>
  <c r="H4967" i="1"/>
  <c r="I4967" i="1" s="1"/>
  <c r="H5042" i="1"/>
  <c r="I5042" i="1" s="1"/>
  <c r="H5034" i="1"/>
  <c r="I5034" i="1" s="1"/>
  <c r="H5026" i="1"/>
  <c r="I5026" i="1" s="1"/>
  <c r="H5018" i="1"/>
  <c r="I5018" i="1" s="1"/>
  <c r="H5010" i="1"/>
  <c r="I5010" i="1" s="1"/>
  <c r="H5002" i="1"/>
  <c r="I5002" i="1" s="1"/>
  <c r="H4994" i="1"/>
  <c r="I4994" i="1" s="1"/>
  <c r="H4986" i="1"/>
  <c r="I4986" i="1" s="1"/>
  <c r="H4978" i="1"/>
  <c r="I4978" i="1" s="1"/>
  <c r="H4970" i="1"/>
  <c r="I4970" i="1" s="1"/>
  <c r="H4962" i="1"/>
  <c r="I4962" i="1" s="1"/>
  <c r="H4954" i="1"/>
  <c r="I4954" i="1" s="1"/>
  <c r="H4946" i="1"/>
  <c r="I4946" i="1" s="1"/>
  <c r="H4938" i="1"/>
  <c r="I4938" i="1" s="1"/>
  <c r="H4930" i="1"/>
  <c r="I4930" i="1" s="1"/>
  <c r="H4922" i="1"/>
  <c r="I4922" i="1" s="1"/>
  <c r="H4914" i="1"/>
  <c r="I4914" i="1" s="1"/>
  <c r="H4906" i="1"/>
  <c r="I4906" i="1" s="1"/>
  <c r="H4898" i="1"/>
  <c r="I4898" i="1" s="1"/>
  <c r="H4890" i="1"/>
  <c r="I4890" i="1" s="1"/>
  <c r="H4882" i="1"/>
  <c r="I4882" i="1" s="1"/>
  <c r="H4874" i="1"/>
  <c r="I4874" i="1" s="1"/>
  <c r="H4866" i="1"/>
  <c r="I4866" i="1" s="1"/>
  <c r="H4858" i="1"/>
  <c r="I4858" i="1" s="1"/>
  <c r="H4850" i="1"/>
  <c r="I4850" i="1" s="1"/>
  <c r="H4842" i="1"/>
  <c r="I4842" i="1" s="1"/>
  <c r="H4834" i="1"/>
  <c r="I4834" i="1" s="1"/>
  <c r="H4826" i="1"/>
  <c r="I4826" i="1" s="1"/>
  <c r="H4818" i="1"/>
  <c r="I4818" i="1" s="1"/>
  <c r="H4810" i="1"/>
  <c r="I4810" i="1" s="1"/>
  <c r="H4802" i="1"/>
  <c r="I4802" i="1" s="1"/>
  <c r="H4794" i="1"/>
  <c r="I4794" i="1" s="1"/>
  <c r="H4786" i="1"/>
  <c r="I4786" i="1" s="1"/>
  <c r="H4778" i="1"/>
  <c r="I4778" i="1" s="1"/>
  <c r="H4770" i="1"/>
  <c r="I4770" i="1" s="1"/>
  <c r="H4762" i="1"/>
  <c r="I4762" i="1" s="1"/>
  <c r="H4754" i="1"/>
  <c r="I4754" i="1" s="1"/>
  <c r="H4746" i="1"/>
  <c r="I4746" i="1" s="1"/>
  <c r="H4738" i="1"/>
  <c r="I4738" i="1" s="1"/>
  <c r="H4730" i="1"/>
  <c r="I4730" i="1" s="1"/>
  <c r="H4722" i="1"/>
  <c r="I4722" i="1" s="1"/>
  <c r="H4714" i="1"/>
  <c r="I4714" i="1" s="1"/>
  <c r="H4706" i="1"/>
  <c r="I4706" i="1" s="1"/>
  <c r="H4698" i="1"/>
  <c r="I4698" i="1" s="1"/>
  <c r="H4690" i="1"/>
  <c r="I4690" i="1" s="1"/>
  <c r="H4682" i="1"/>
  <c r="I4682" i="1" s="1"/>
  <c r="H4674" i="1"/>
  <c r="I4674" i="1" s="1"/>
  <c r="H4666" i="1"/>
  <c r="I4666" i="1" s="1"/>
  <c r="H4658" i="1"/>
  <c r="I4658" i="1" s="1"/>
  <c r="H4650" i="1"/>
  <c r="I4650" i="1" s="1"/>
  <c r="H4642" i="1"/>
  <c r="I4642" i="1" s="1"/>
  <c r="H4634" i="1"/>
  <c r="I4634" i="1" s="1"/>
  <c r="H4626" i="1"/>
  <c r="I4626" i="1" s="1"/>
  <c r="H4618" i="1"/>
  <c r="I4618" i="1" s="1"/>
  <c r="H4610" i="1"/>
  <c r="I4610" i="1" s="1"/>
  <c r="H4602" i="1"/>
  <c r="I4602" i="1" s="1"/>
  <c r="H4594" i="1"/>
  <c r="I4594" i="1" s="1"/>
  <c r="H4586" i="1"/>
  <c r="I4586" i="1" s="1"/>
  <c r="H4578" i="1"/>
  <c r="I4578" i="1" s="1"/>
  <c r="H4570" i="1"/>
  <c r="I4570" i="1" s="1"/>
  <c r="H4562" i="1"/>
  <c r="I4562" i="1" s="1"/>
  <c r="H4554" i="1"/>
  <c r="I4554" i="1" s="1"/>
  <c r="H4546" i="1"/>
  <c r="I4546" i="1" s="1"/>
  <c r="H4538" i="1"/>
  <c r="I4538" i="1" s="1"/>
  <c r="H4530" i="1"/>
  <c r="I4530" i="1" s="1"/>
  <c r="H4522" i="1"/>
  <c r="I4522" i="1" s="1"/>
  <c r="H4514" i="1"/>
  <c r="I4514" i="1" s="1"/>
  <c r="H4506" i="1"/>
  <c r="I4506" i="1" s="1"/>
  <c r="H4498" i="1"/>
  <c r="I4498" i="1" s="1"/>
  <c r="H4490" i="1"/>
  <c r="I4490" i="1" s="1"/>
  <c r="H4482" i="1"/>
  <c r="I4482" i="1" s="1"/>
  <c r="H4474" i="1"/>
  <c r="I4474" i="1" s="1"/>
  <c r="H4466" i="1"/>
  <c r="I4466" i="1" s="1"/>
  <c r="H4458" i="1"/>
  <c r="I4458" i="1" s="1"/>
  <c r="H4450" i="1"/>
  <c r="I4450" i="1" s="1"/>
  <c r="H4442" i="1"/>
  <c r="I4442" i="1" s="1"/>
  <c r="H4434" i="1"/>
  <c r="I4434" i="1" s="1"/>
  <c r="H4426" i="1"/>
  <c r="I4426" i="1" s="1"/>
  <c r="H4418" i="1"/>
  <c r="I4418" i="1" s="1"/>
  <c r="H4410" i="1"/>
  <c r="I4410" i="1" s="1"/>
  <c r="H4402" i="1"/>
  <c r="I4402" i="1" s="1"/>
  <c r="H4394" i="1"/>
  <c r="I4394" i="1" s="1"/>
  <c r="H4386" i="1"/>
  <c r="I4386" i="1" s="1"/>
  <c r="H4378" i="1"/>
  <c r="I4378" i="1" s="1"/>
  <c r="H4370" i="1"/>
  <c r="I4370" i="1" s="1"/>
  <c r="H4362" i="1"/>
  <c r="I4362" i="1" s="1"/>
  <c r="H4354" i="1"/>
  <c r="I4354" i="1" s="1"/>
  <c r="H4346" i="1"/>
  <c r="I4346" i="1" s="1"/>
  <c r="H4338" i="1"/>
  <c r="I4338" i="1" s="1"/>
  <c r="H4330" i="1"/>
  <c r="I4330" i="1" s="1"/>
  <c r="H4322" i="1"/>
  <c r="I4322" i="1" s="1"/>
  <c r="H4314" i="1"/>
  <c r="I4314" i="1" s="1"/>
  <c r="H4306" i="1"/>
  <c r="I4306" i="1" s="1"/>
  <c r="H4298" i="1"/>
  <c r="I4298" i="1" s="1"/>
  <c r="H4290" i="1"/>
  <c r="I4290" i="1" s="1"/>
  <c r="H4282" i="1"/>
  <c r="I4282" i="1" s="1"/>
  <c r="H4274" i="1"/>
  <c r="I4274" i="1" s="1"/>
  <c r="H4266" i="1"/>
  <c r="I4266" i="1" s="1"/>
  <c r="H4258" i="1"/>
  <c r="I4258" i="1" s="1"/>
  <c r="H4250" i="1"/>
  <c r="I4250" i="1" s="1"/>
  <c r="H4242" i="1"/>
  <c r="I4242" i="1" s="1"/>
  <c r="H4234" i="1"/>
  <c r="I4234" i="1" s="1"/>
  <c r="H4226" i="1"/>
  <c r="I4226" i="1" s="1"/>
  <c r="H4218" i="1"/>
  <c r="I4218" i="1" s="1"/>
  <c r="H4210" i="1"/>
  <c r="I4210" i="1" s="1"/>
  <c r="H4202" i="1"/>
  <c r="I4202" i="1" s="1"/>
  <c r="H4194" i="1"/>
  <c r="I4194" i="1" s="1"/>
  <c r="H5007" i="1"/>
  <c r="I5007" i="1" s="1"/>
  <c r="H5049" i="1"/>
  <c r="I5049" i="1" s="1"/>
  <c r="H5041" i="1"/>
  <c r="I5041" i="1" s="1"/>
  <c r="H5033" i="1"/>
  <c r="I5033" i="1" s="1"/>
  <c r="H5025" i="1"/>
  <c r="I5025" i="1" s="1"/>
  <c r="H5017" i="1"/>
  <c r="I5017" i="1" s="1"/>
  <c r="H5009" i="1"/>
  <c r="I5009" i="1" s="1"/>
  <c r="H5001" i="1"/>
  <c r="I5001" i="1" s="1"/>
  <c r="H4993" i="1"/>
  <c r="I4993" i="1" s="1"/>
  <c r="H4985" i="1"/>
  <c r="I4985" i="1" s="1"/>
  <c r="H4977" i="1"/>
  <c r="I4977" i="1" s="1"/>
  <c r="H4969" i="1"/>
  <c r="I4969" i="1" s="1"/>
  <c r="H4961" i="1"/>
  <c r="I4961" i="1" s="1"/>
  <c r="H4953" i="1"/>
  <c r="I4953" i="1" s="1"/>
  <c r="H4945" i="1"/>
  <c r="I4945" i="1" s="1"/>
  <c r="H4937" i="1"/>
  <c r="I4937" i="1" s="1"/>
  <c r="H4929" i="1"/>
  <c r="I4929" i="1" s="1"/>
  <c r="H4921" i="1"/>
  <c r="I4921" i="1" s="1"/>
  <c r="H4913" i="1"/>
  <c r="I4913" i="1" s="1"/>
  <c r="H4905" i="1"/>
  <c r="I4905" i="1" s="1"/>
  <c r="H4897" i="1"/>
  <c r="I4897" i="1" s="1"/>
  <c r="H4889" i="1"/>
  <c r="I4889" i="1" s="1"/>
  <c r="H4881" i="1"/>
  <c r="I4881" i="1" s="1"/>
  <c r="H4873" i="1"/>
  <c r="I4873" i="1" s="1"/>
  <c r="H4865" i="1"/>
  <c r="I4865" i="1" s="1"/>
  <c r="H4857" i="1"/>
  <c r="I4857" i="1" s="1"/>
  <c r="H4849" i="1"/>
  <c r="I4849" i="1" s="1"/>
  <c r="H4841" i="1"/>
  <c r="I4841" i="1" s="1"/>
  <c r="H4833" i="1"/>
  <c r="I4833" i="1" s="1"/>
  <c r="H4825" i="1"/>
  <c r="I4825" i="1" s="1"/>
  <c r="H4817" i="1"/>
  <c r="I4817" i="1" s="1"/>
  <c r="H4809" i="1"/>
  <c r="I4809" i="1" s="1"/>
  <c r="H4801" i="1"/>
  <c r="I4801" i="1" s="1"/>
  <c r="H4793" i="1"/>
  <c r="I4793" i="1" s="1"/>
  <c r="H4785" i="1"/>
  <c r="I4785" i="1" s="1"/>
  <c r="H4777" i="1"/>
  <c r="I4777" i="1" s="1"/>
  <c r="H4769" i="1"/>
  <c r="I4769" i="1" s="1"/>
  <c r="H4761" i="1"/>
  <c r="I4761" i="1" s="1"/>
  <c r="H4753" i="1"/>
  <c r="I4753" i="1" s="1"/>
  <c r="H4745" i="1"/>
  <c r="I4745" i="1" s="1"/>
  <c r="H4737" i="1"/>
  <c r="I4737" i="1" s="1"/>
  <c r="H4729" i="1"/>
  <c r="I4729" i="1" s="1"/>
  <c r="H4721" i="1"/>
  <c r="I4721" i="1" s="1"/>
  <c r="H4713" i="1"/>
  <c r="I4713" i="1" s="1"/>
  <c r="H4705" i="1"/>
  <c r="I4705" i="1" s="1"/>
  <c r="H4697" i="1"/>
  <c r="I4697" i="1" s="1"/>
  <c r="H4689" i="1"/>
  <c r="I4689" i="1" s="1"/>
  <c r="H4681" i="1"/>
  <c r="I4681" i="1" s="1"/>
  <c r="H4673" i="1"/>
  <c r="I4673" i="1" s="1"/>
  <c r="H4665" i="1"/>
  <c r="I4665" i="1" s="1"/>
  <c r="H4657" i="1"/>
  <c r="I4657" i="1" s="1"/>
  <c r="H4649" i="1"/>
  <c r="I4649" i="1" s="1"/>
  <c r="H4641" i="1"/>
  <c r="I4641" i="1" s="1"/>
  <c r="H4633" i="1"/>
  <c r="I4633" i="1" s="1"/>
  <c r="H4625" i="1"/>
  <c r="I4625" i="1" s="1"/>
  <c r="H4617" i="1"/>
  <c r="I4617" i="1" s="1"/>
  <c r="H4609" i="1"/>
  <c r="I4609" i="1" s="1"/>
  <c r="H4601" i="1"/>
  <c r="I4601" i="1" s="1"/>
  <c r="H4593" i="1"/>
  <c r="I4593" i="1" s="1"/>
  <c r="H4585" i="1"/>
  <c r="I4585" i="1" s="1"/>
  <c r="H4577" i="1"/>
  <c r="I4577" i="1" s="1"/>
  <c r="H4569" i="1"/>
  <c r="I4569" i="1" s="1"/>
  <c r="H4561" i="1"/>
  <c r="I4561" i="1" s="1"/>
  <c r="H4553" i="1"/>
  <c r="I4553" i="1" s="1"/>
  <c r="H4545" i="1"/>
  <c r="I4545" i="1" s="1"/>
  <c r="H4537" i="1"/>
  <c r="I4537" i="1" s="1"/>
  <c r="H4529" i="1"/>
  <c r="I4529" i="1" s="1"/>
  <c r="H4521" i="1"/>
  <c r="I4521" i="1" s="1"/>
  <c r="H4513" i="1"/>
  <c r="I4513" i="1" s="1"/>
  <c r="H4505" i="1"/>
  <c r="I4505" i="1" s="1"/>
  <c r="H4497" i="1"/>
  <c r="I4497" i="1" s="1"/>
  <c r="H4489" i="1"/>
  <c r="I4489" i="1" s="1"/>
  <c r="H4481" i="1"/>
  <c r="I4481" i="1" s="1"/>
  <c r="H4473" i="1"/>
  <c r="I4473" i="1" s="1"/>
  <c r="H4465" i="1"/>
  <c r="I4465" i="1" s="1"/>
  <c r="H4457" i="1"/>
  <c r="I4457" i="1" s="1"/>
  <c r="H4449" i="1"/>
  <c r="I4449" i="1" s="1"/>
  <c r="H4441" i="1"/>
  <c r="I4441" i="1" s="1"/>
  <c r="H4433" i="1"/>
  <c r="I4433" i="1" s="1"/>
  <c r="H4425" i="1"/>
  <c r="I4425" i="1" s="1"/>
  <c r="H4417" i="1"/>
  <c r="I4417" i="1" s="1"/>
  <c r="H4409" i="1"/>
  <c r="I4409" i="1" s="1"/>
  <c r="H4401" i="1"/>
  <c r="I4401" i="1" s="1"/>
  <c r="H4393" i="1"/>
  <c r="I4393" i="1" s="1"/>
  <c r="H4385" i="1"/>
  <c r="I4385" i="1" s="1"/>
  <c r="H4377" i="1"/>
  <c r="I4377" i="1" s="1"/>
  <c r="H4369" i="1"/>
  <c r="I4369" i="1" s="1"/>
  <c r="H4361" i="1"/>
  <c r="I4361" i="1" s="1"/>
  <c r="H4353" i="1"/>
  <c r="I4353" i="1" s="1"/>
  <c r="H4345" i="1"/>
  <c r="I4345" i="1" s="1"/>
  <c r="H4337" i="1"/>
  <c r="I4337" i="1" s="1"/>
  <c r="H4329" i="1"/>
  <c r="I4329" i="1" s="1"/>
  <c r="I4321" i="1"/>
  <c r="H4321" i="1"/>
  <c r="H4313" i="1"/>
  <c r="I4313" i="1" s="1"/>
  <c r="H4305" i="1"/>
  <c r="I4305" i="1" s="1"/>
  <c r="H4297" i="1"/>
  <c r="I4297" i="1" s="1"/>
  <c r="H4289" i="1"/>
  <c r="I4289" i="1" s="1"/>
  <c r="H4281" i="1"/>
  <c r="I4281" i="1" s="1"/>
  <c r="H4273" i="1"/>
  <c r="I4273" i="1" s="1"/>
  <c r="H4265" i="1"/>
  <c r="I4265" i="1" s="1"/>
  <c r="H4257" i="1"/>
  <c r="I4257" i="1" s="1"/>
  <c r="H4249" i="1"/>
  <c r="I4249" i="1" s="1"/>
  <c r="H4241" i="1"/>
  <c r="I4241" i="1" s="1"/>
  <c r="H4233" i="1"/>
  <c r="I4233" i="1" s="1"/>
  <c r="H4225" i="1"/>
  <c r="I4225" i="1" s="1"/>
  <c r="H4217" i="1"/>
  <c r="I4217" i="1" s="1"/>
  <c r="H4209" i="1"/>
  <c r="I4209" i="1" s="1"/>
  <c r="H4201" i="1"/>
  <c r="I4201" i="1" s="1"/>
  <c r="H4193" i="1"/>
  <c r="I4193" i="1" s="1"/>
  <c r="H5015" i="1"/>
  <c r="I5015" i="1" s="1"/>
  <c r="H4999" i="1"/>
  <c r="I4999" i="1" s="1"/>
  <c r="H5048" i="1"/>
  <c r="I5048" i="1" s="1"/>
  <c r="H5040" i="1"/>
  <c r="I5040" i="1" s="1"/>
  <c r="H5032" i="1"/>
  <c r="I5032" i="1" s="1"/>
  <c r="H5024" i="1"/>
  <c r="I5024" i="1" s="1"/>
  <c r="H5016" i="1"/>
  <c r="I5016" i="1" s="1"/>
  <c r="H5008" i="1"/>
  <c r="I5008" i="1" s="1"/>
  <c r="H5000" i="1"/>
  <c r="I5000" i="1" s="1"/>
  <c r="H4992" i="1"/>
  <c r="I4992" i="1" s="1"/>
  <c r="H4984" i="1"/>
  <c r="I4984" i="1" s="1"/>
  <c r="H4976" i="1"/>
  <c r="I4976" i="1" s="1"/>
  <c r="H4968" i="1"/>
  <c r="I4968" i="1" s="1"/>
  <c r="H4960" i="1"/>
  <c r="I4960" i="1" s="1"/>
  <c r="H4952" i="1"/>
  <c r="I4952" i="1" s="1"/>
  <c r="H4944" i="1"/>
  <c r="I4944" i="1" s="1"/>
  <c r="H4936" i="1"/>
  <c r="I4936" i="1" s="1"/>
  <c r="H4928" i="1"/>
  <c r="I4928" i="1" s="1"/>
  <c r="H4920" i="1"/>
  <c r="I4920" i="1" s="1"/>
  <c r="H4912" i="1"/>
  <c r="I4912" i="1" s="1"/>
  <c r="H4904" i="1"/>
  <c r="I4904" i="1" s="1"/>
  <c r="H4896" i="1"/>
  <c r="I4896" i="1" s="1"/>
  <c r="H4888" i="1"/>
  <c r="I4888" i="1" s="1"/>
  <c r="H4880" i="1"/>
  <c r="I4880" i="1" s="1"/>
  <c r="H4872" i="1"/>
  <c r="I4872" i="1" s="1"/>
  <c r="H4864" i="1"/>
  <c r="I4864" i="1" s="1"/>
  <c r="H4856" i="1"/>
  <c r="I4856" i="1" s="1"/>
  <c r="H4848" i="1"/>
  <c r="I4848" i="1" s="1"/>
  <c r="H4840" i="1"/>
  <c r="I4840" i="1" s="1"/>
  <c r="H4832" i="1"/>
  <c r="I4832" i="1" s="1"/>
  <c r="H4824" i="1"/>
  <c r="I4824" i="1" s="1"/>
  <c r="H4816" i="1"/>
  <c r="I4816" i="1" s="1"/>
  <c r="H4808" i="1"/>
  <c r="I4808" i="1" s="1"/>
  <c r="H4800" i="1"/>
  <c r="I4800" i="1" s="1"/>
  <c r="H4792" i="1"/>
  <c r="I4792" i="1" s="1"/>
  <c r="H4784" i="1"/>
  <c r="I4784" i="1" s="1"/>
  <c r="H4776" i="1"/>
  <c r="I4776" i="1" s="1"/>
  <c r="H4768" i="1"/>
  <c r="I4768" i="1" s="1"/>
  <c r="H4760" i="1"/>
  <c r="I4760" i="1" s="1"/>
  <c r="H4752" i="1"/>
  <c r="I4752" i="1" s="1"/>
  <c r="H4744" i="1"/>
  <c r="I4744" i="1" s="1"/>
  <c r="H4736" i="1"/>
  <c r="I4736" i="1" s="1"/>
  <c r="H4728" i="1"/>
  <c r="I4728" i="1" s="1"/>
  <c r="H4720" i="1"/>
  <c r="I4720" i="1" s="1"/>
  <c r="H4712" i="1"/>
  <c r="I4712" i="1" s="1"/>
  <c r="H4704" i="1"/>
  <c r="I4704" i="1" s="1"/>
  <c r="H4696" i="1"/>
  <c r="I4696" i="1" s="1"/>
  <c r="H4688" i="1"/>
  <c r="I4688" i="1" s="1"/>
  <c r="H4680" i="1"/>
  <c r="I4680" i="1" s="1"/>
  <c r="H4672" i="1"/>
  <c r="I4672" i="1" s="1"/>
  <c r="H4664" i="1"/>
  <c r="I4664" i="1" s="1"/>
  <c r="H4656" i="1"/>
  <c r="I4656" i="1" s="1"/>
  <c r="H4648" i="1"/>
  <c r="I4648" i="1" s="1"/>
  <c r="H4640" i="1"/>
  <c r="I4640" i="1" s="1"/>
  <c r="H4632" i="1"/>
  <c r="I4632" i="1" s="1"/>
  <c r="H4624" i="1"/>
  <c r="I4624" i="1" s="1"/>
  <c r="H4616" i="1"/>
  <c r="I4616" i="1" s="1"/>
  <c r="H4608" i="1"/>
  <c r="I4608" i="1" s="1"/>
  <c r="H4600" i="1"/>
  <c r="I4600" i="1" s="1"/>
  <c r="H4592" i="1"/>
  <c r="I4592" i="1" s="1"/>
  <c r="H4584" i="1"/>
  <c r="I4584" i="1" s="1"/>
  <c r="H4576" i="1"/>
  <c r="I4576" i="1" s="1"/>
  <c r="H4568" i="1"/>
  <c r="I4568" i="1" s="1"/>
  <c r="H4560" i="1"/>
  <c r="I4560" i="1" s="1"/>
  <c r="H4552" i="1"/>
  <c r="I4552" i="1" s="1"/>
  <c r="H4544" i="1"/>
  <c r="I4544" i="1" s="1"/>
  <c r="H4536" i="1"/>
  <c r="I4536" i="1" s="1"/>
  <c r="H4528" i="1"/>
  <c r="I4528" i="1" s="1"/>
  <c r="H4520" i="1"/>
  <c r="I4520" i="1" s="1"/>
  <c r="H4512" i="1"/>
  <c r="I4512" i="1" s="1"/>
  <c r="H4504" i="1"/>
  <c r="I4504" i="1" s="1"/>
  <c r="H4496" i="1"/>
  <c r="I4496" i="1" s="1"/>
  <c r="H4488" i="1"/>
  <c r="I4488" i="1" s="1"/>
  <c r="H4480" i="1"/>
  <c r="I4480" i="1" s="1"/>
  <c r="H4472" i="1"/>
  <c r="I4472" i="1" s="1"/>
  <c r="H4464" i="1"/>
  <c r="I4464" i="1" s="1"/>
  <c r="H4456" i="1"/>
  <c r="I4456" i="1" s="1"/>
  <c r="H4448" i="1"/>
  <c r="I4448" i="1" s="1"/>
  <c r="H4440" i="1"/>
  <c r="I4440" i="1" s="1"/>
  <c r="H4432" i="1"/>
  <c r="I4432" i="1" s="1"/>
  <c r="H4424" i="1"/>
  <c r="I4424" i="1" s="1"/>
  <c r="H4416" i="1"/>
  <c r="I4416" i="1" s="1"/>
  <c r="H4408" i="1"/>
  <c r="I4408" i="1" s="1"/>
  <c r="H4400" i="1"/>
  <c r="I4400" i="1" s="1"/>
  <c r="H4392" i="1"/>
  <c r="I4392" i="1" s="1"/>
  <c r="H4384" i="1"/>
  <c r="I4384" i="1" s="1"/>
  <c r="H4376" i="1"/>
  <c r="I4376" i="1" s="1"/>
  <c r="H4368" i="1"/>
  <c r="I4368" i="1" s="1"/>
  <c r="H4360" i="1"/>
  <c r="I4360" i="1" s="1"/>
  <c r="H4352" i="1"/>
  <c r="I4352" i="1" s="1"/>
  <c r="H4344" i="1"/>
  <c r="I4344" i="1" s="1"/>
  <c r="H4336" i="1"/>
  <c r="I4336" i="1" s="1"/>
  <c r="H4328" i="1"/>
  <c r="I4328" i="1" s="1"/>
  <c r="H4320" i="1"/>
  <c r="I4320" i="1" s="1"/>
  <c r="H4312" i="1"/>
  <c r="I4312" i="1" s="1"/>
  <c r="H4304" i="1"/>
  <c r="I4304" i="1" s="1"/>
  <c r="H4296" i="1"/>
  <c r="I4296" i="1" s="1"/>
  <c r="H4288" i="1"/>
  <c r="I4288" i="1" s="1"/>
  <c r="H4280" i="1"/>
  <c r="I4280" i="1" s="1"/>
  <c r="H4272" i="1"/>
  <c r="I4272" i="1" s="1"/>
  <c r="H4264" i="1"/>
  <c r="I4264" i="1" s="1"/>
  <c r="H4256" i="1"/>
  <c r="I4256" i="1" s="1"/>
  <c r="H4248" i="1"/>
  <c r="I4248" i="1" s="1"/>
  <c r="H4240" i="1"/>
  <c r="I4240" i="1" s="1"/>
  <c r="H4232" i="1"/>
  <c r="I4232" i="1" s="1"/>
  <c r="H4224" i="1"/>
  <c r="I4224" i="1" s="1"/>
  <c r="H4216" i="1"/>
  <c r="I4216" i="1" s="1"/>
  <c r="H4208" i="1"/>
  <c r="I4208" i="1" s="1"/>
  <c r="H4200" i="1"/>
  <c r="I4200" i="1" s="1"/>
  <c r="H5023" i="1"/>
  <c r="I5023" i="1" s="1"/>
  <c r="H4991" i="1"/>
  <c r="I4991" i="1" s="1"/>
  <c r="H4943" i="1"/>
  <c r="I4943" i="1" s="1"/>
  <c r="H4935" i="1"/>
  <c r="I4935" i="1" s="1"/>
  <c r="H4927" i="1"/>
  <c r="I4927" i="1" s="1"/>
  <c r="H4919" i="1"/>
  <c r="I4919" i="1" s="1"/>
  <c r="H4911" i="1"/>
  <c r="I4911" i="1" s="1"/>
  <c r="H4903" i="1"/>
  <c r="I4903" i="1" s="1"/>
  <c r="H4895" i="1"/>
  <c r="I4895" i="1" s="1"/>
  <c r="H4887" i="1"/>
  <c r="I4887" i="1" s="1"/>
  <c r="H4879" i="1"/>
  <c r="I4879" i="1" s="1"/>
  <c r="H4871" i="1"/>
  <c r="I4871" i="1" s="1"/>
  <c r="H4863" i="1"/>
  <c r="I4863" i="1" s="1"/>
  <c r="H4855" i="1"/>
  <c r="I4855" i="1" s="1"/>
  <c r="H4847" i="1"/>
  <c r="I4847" i="1" s="1"/>
  <c r="H4839" i="1"/>
  <c r="I4839" i="1" s="1"/>
  <c r="H4831" i="1"/>
  <c r="I4831" i="1" s="1"/>
  <c r="H4823" i="1"/>
  <c r="I4823" i="1" s="1"/>
  <c r="H4815" i="1"/>
  <c r="I4815" i="1" s="1"/>
  <c r="H4807" i="1"/>
  <c r="I4807" i="1" s="1"/>
  <c r="H4799" i="1"/>
  <c r="I4799" i="1" s="1"/>
  <c r="H4791" i="1"/>
  <c r="I4791" i="1" s="1"/>
  <c r="H4783" i="1"/>
  <c r="I4783" i="1" s="1"/>
  <c r="H4775" i="1"/>
  <c r="I4775" i="1" s="1"/>
  <c r="H4767" i="1"/>
  <c r="I4767" i="1" s="1"/>
  <c r="H4759" i="1"/>
  <c r="I4759" i="1" s="1"/>
  <c r="H4751" i="1"/>
  <c r="I4751" i="1" s="1"/>
  <c r="H4743" i="1"/>
  <c r="I4743" i="1" s="1"/>
  <c r="H4735" i="1"/>
  <c r="I4735" i="1" s="1"/>
  <c r="H4727" i="1"/>
  <c r="I4727" i="1" s="1"/>
  <c r="H4719" i="1"/>
  <c r="I4719" i="1" s="1"/>
  <c r="H4711" i="1"/>
  <c r="I4711" i="1" s="1"/>
  <c r="H4703" i="1"/>
  <c r="I4703" i="1" s="1"/>
  <c r="H4695" i="1"/>
  <c r="I4695" i="1" s="1"/>
  <c r="H4687" i="1"/>
  <c r="I4687" i="1" s="1"/>
  <c r="H4679" i="1"/>
  <c r="I4679" i="1" s="1"/>
  <c r="H4671" i="1"/>
  <c r="I4671" i="1" s="1"/>
  <c r="H4663" i="1"/>
  <c r="I4663" i="1" s="1"/>
  <c r="H4655" i="1"/>
  <c r="I4655" i="1" s="1"/>
  <c r="H4647" i="1"/>
  <c r="I4647" i="1" s="1"/>
  <c r="H4639" i="1"/>
  <c r="I4639" i="1" s="1"/>
  <c r="H4631" i="1"/>
  <c r="I4631" i="1" s="1"/>
  <c r="H4623" i="1"/>
  <c r="I4623" i="1" s="1"/>
  <c r="H4615" i="1"/>
  <c r="I4615" i="1" s="1"/>
  <c r="H4607" i="1"/>
  <c r="I4607" i="1" s="1"/>
  <c r="H4599" i="1"/>
  <c r="I4599" i="1" s="1"/>
  <c r="H4591" i="1"/>
  <c r="I4591" i="1" s="1"/>
  <c r="H4583" i="1"/>
  <c r="I4583" i="1" s="1"/>
  <c r="H4575" i="1"/>
  <c r="I4575" i="1" s="1"/>
  <c r="H4567" i="1"/>
  <c r="I4567" i="1" s="1"/>
  <c r="H4559" i="1"/>
  <c r="I4559" i="1" s="1"/>
  <c r="H4551" i="1"/>
  <c r="I4551" i="1" s="1"/>
  <c r="H4543" i="1"/>
  <c r="I4543" i="1" s="1"/>
  <c r="H4535" i="1"/>
  <c r="I4535" i="1" s="1"/>
  <c r="H4527" i="1"/>
  <c r="I4527" i="1" s="1"/>
  <c r="H4519" i="1"/>
  <c r="I4519" i="1" s="1"/>
  <c r="H4511" i="1"/>
  <c r="I4511" i="1" s="1"/>
  <c r="H4503" i="1"/>
  <c r="I4503" i="1" s="1"/>
  <c r="H4495" i="1"/>
  <c r="I4495" i="1" s="1"/>
  <c r="H4487" i="1"/>
  <c r="I4487" i="1" s="1"/>
  <c r="H4479" i="1"/>
  <c r="I4479" i="1" s="1"/>
  <c r="H4471" i="1"/>
  <c r="I4471" i="1" s="1"/>
  <c r="H4463" i="1"/>
  <c r="I4463" i="1" s="1"/>
  <c r="H4455" i="1"/>
  <c r="I4455" i="1" s="1"/>
  <c r="H4447" i="1"/>
  <c r="I4447" i="1" s="1"/>
  <c r="H4439" i="1"/>
  <c r="I4439" i="1" s="1"/>
  <c r="H4431" i="1"/>
  <c r="I4431" i="1" s="1"/>
  <c r="H4423" i="1"/>
  <c r="I4423" i="1" s="1"/>
  <c r="H4415" i="1"/>
  <c r="I4415" i="1" s="1"/>
  <c r="H4407" i="1"/>
  <c r="I4407" i="1" s="1"/>
  <c r="H4399" i="1"/>
  <c r="I4399" i="1" s="1"/>
  <c r="H4391" i="1"/>
  <c r="I4391" i="1" s="1"/>
  <c r="H4383" i="1"/>
  <c r="I4383" i="1" s="1"/>
  <c r="H4375" i="1"/>
  <c r="I4375" i="1" s="1"/>
  <c r="H4367" i="1"/>
  <c r="I4367" i="1" s="1"/>
  <c r="H4359" i="1"/>
  <c r="I4359" i="1" s="1"/>
  <c r="H4351" i="1"/>
  <c r="I4351" i="1" s="1"/>
  <c r="H4343" i="1"/>
  <c r="I4343" i="1" s="1"/>
  <c r="H4335" i="1"/>
  <c r="I4335" i="1" s="1"/>
  <c r="H4327" i="1"/>
  <c r="I4327" i="1" s="1"/>
  <c r="H4319" i="1"/>
  <c r="I4319" i="1" s="1"/>
  <c r="H4311" i="1"/>
  <c r="I4311" i="1" s="1"/>
  <c r="H4303" i="1"/>
  <c r="I4303" i="1" s="1"/>
  <c r="H4295" i="1"/>
  <c r="I4295" i="1" s="1"/>
  <c r="H4287" i="1"/>
  <c r="I4287" i="1" s="1"/>
  <c r="H4279" i="1"/>
  <c r="I4279" i="1" s="1"/>
  <c r="H4271" i="1"/>
  <c r="I4271" i="1" s="1"/>
  <c r="H4263" i="1"/>
  <c r="I4263" i="1" s="1"/>
  <c r="H4255" i="1"/>
  <c r="I4255" i="1" s="1"/>
  <c r="H4247" i="1"/>
  <c r="I4247" i="1" s="1"/>
  <c r="H4239" i="1"/>
  <c r="I4239" i="1" s="1"/>
  <c r="H4231" i="1"/>
  <c r="I4231" i="1" s="1"/>
  <c r="H4223" i="1"/>
  <c r="I4223" i="1" s="1"/>
  <c r="H4215" i="1"/>
  <c r="I4215" i="1" s="1"/>
  <c r="H4207" i="1"/>
  <c r="I4207" i="1" s="1"/>
  <c r="H4199" i="1"/>
  <c r="I4199" i="1" s="1"/>
  <c r="V182" i="1"/>
  <c r="W230" i="1" a="1"/>
  <c r="W230" i="1" s="1"/>
  <c r="J4190" i="1" l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W232" i="1" l="1"/>
  <c r="W231" i="1" s="1"/>
  <c r="V231" i="1" s="1"/>
  <c r="V224" i="1"/>
  <c r="V216" i="1"/>
  <c r="K1483" i="1" l="1" a="1"/>
  <c r="K1483" i="1" s="1"/>
  <c r="L1483" i="1" s="1"/>
  <c r="K1392" i="1" a="1"/>
  <c r="K1392" i="1" s="1"/>
  <c r="L1392" i="1" s="1"/>
  <c r="K1472" i="1" a="1"/>
  <c r="K1472" i="1" s="1"/>
  <c r="L1472" i="1" s="1"/>
  <c r="K1477" i="1" a="1"/>
  <c r="K1477" i="1" s="1"/>
  <c r="L1477" i="1" s="1"/>
  <c r="K1512" i="1" a="1"/>
  <c r="K1512" i="1" s="1"/>
  <c r="L1512" i="1" s="1"/>
  <c r="K1521" i="1" a="1"/>
  <c r="K1521" i="1" s="1"/>
  <c r="L1521" i="1" s="1"/>
  <c r="K1529" i="1" a="1"/>
  <c r="K1529" i="1" s="1"/>
  <c r="L1529" i="1" s="1"/>
  <c r="K1532" i="1" a="1"/>
  <c r="K1532" i="1" s="1"/>
  <c r="L1532" i="1" s="1"/>
  <c r="K1535" i="1" a="1"/>
  <c r="K1535" i="1" s="1"/>
  <c r="L1535" i="1" s="1"/>
  <c r="K1539" i="1" a="1"/>
  <c r="K1539" i="1" s="1"/>
  <c r="L1539" i="1" s="1"/>
  <c r="K1543" i="1" a="1"/>
  <c r="K1543" i="1" s="1"/>
  <c r="L1543" i="1" s="1"/>
  <c r="K1547" i="1" a="1"/>
  <c r="K1547" i="1" s="1"/>
  <c r="L1547" i="1" s="1"/>
  <c r="K1551" i="1" a="1"/>
  <c r="K1551" i="1" s="1"/>
  <c r="L1551" i="1" s="1"/>
  <c r="K1555" i="1" a="1"/>
  <c r="K1555" i="1" s="1"/>
  <c r="L1555" i="1" s="1"/>
  <c r="K1559" i="1" a="1"/>
  <c r="K1559" i="1" s="1"/>
  <c r="L1559" i="1" s="1"/>
  <c r="K1563" i="1" a="1"/>
  <c r="K1563" i="1" s="1"/>
  <c r="L1563" i="1" s="1"/>
  <c r="K1567" i="1" a="1"/>
  <c r="K1567" i="1" s="1"/>
  <c r="L1567" i="1" s="1"/>
  <c r="K1574" i="1" a="1"/>
  <c r="K1574" i="1" s="1"/>
  <c r="L1574" i="1" s="1"/>
  <c r="K1577" i="1" a="1"/>
  <c r="K1577" i="1" s="1"/>
  <c r="L1577" i="1" s="1"/>
  <c r="K1590" i="1" a="1"/>
  <c r="K1590" i="1" s="1"/>
  <c r="L1590" i="1" s="1"/>
  <c r="K1599" i="1" a="1"/>
  <c r="K1599" i="1" s="1"/>
  <c r="L1599" i="1" s="1"/>
  <c r="K1605" i="1" a="1"/>
  <c r="K1605" i="1" s="1"/>
  <c r="L1605" i="1" s="1"/>
  <c r="K1608" i="1" a="1"/>
  <c r="K1608" i="1" s="1"/>
  <c r="L1608" i="1" s="1"/>
  <c r="K1622" i="1" a="1"/>
  <c r="K1622" i="1" s="1"/>
  <c r="L1622" i="1" s="1"/>
  <c r="K1631" i="1" a="1"/>
  <c r="K1631" i="1" s="1"/>
  <c r="L1631" i="1" s="1"/>
  <c r="K1637" i="1" a="1"/>
  <c r="K1637" i="1" s="1"/>
  <c r="L1637" i="1" s="1"/>
  <c r="K1640" i="1" a="1"/>
  <c r="K1640" i="1" s="1"/>
  <c r="L1640" i="1" s="1"/>
  <c r="K1393" i="1" a="1"/>
  <c r="K1393" i="1" s="1"/>
  <c r="L1393" i="1" s="1"/>
  <c r="K1397" i="1" a="1"/>
  <c r="K1397" i="1" s="1"/>
  <c r="L1397" i="1" s="1"/>
  <c r="K1401" i="1" a="1"/>
  <c r="K1401" i="1" s="1"/>
  <c r="L1401" i="1" s="1"/>
  <c r="K1405" i="1" a="1"/>
  <c r="K1405" i="1" s="1"/>
  <c r="L1405" i="1" s="1"/>
  <c r="K1409" i="1" a="1"/>
  <c r="K1409" i="1" s="1"/>
  <c r="L1409" i="1" s="1"/>
  <c r="K1413" i="1" a="1"/>
  <c r="K1413" i="1" s="1"/>
  <c r="L1413" i="1" s="1"/>
  <c r="K1417" i="1" a="1"/>
  <c r="K1417" i="1" s="1"/>
  <c r="L1417" i="1" s="1"/>
  <c r="K1421" i="1" a="1"/>
  <c r="K1421" i="1" s="1"/>
  <c r="L1421" i="1" s="1"/>
  <c r="K1425" i="1" a="1"/>
  <c r="K1425" i="1" s="1"/>
  <c r="L1425" i="1" s="1"/>
  <c r="K1429" i="1" a="1"/>
  <c r="K1429" i="1" s="1"/>
  <c r="L1429" i="1" s="1"/>
  <c r="K1433" i="1" a="1"/>
  <c r="K1433" i="1" s="1"/>
  <c r="L1433" i="1" s="1"/>
  <c r="K1437" i="1" a="1"/>
  <c r="K1437" i="1" s="1"/>
  <c r="L1437" i="1" s="1"/>
  <c r="K1441" i="1" a="1"/>
  <c r="K1441" i="1" s="1"/>
  <c r="L1441" i="1" s="1"/>
  <c r="K1445" i="1" a="1"/>
  <c r="K1445" i="1" s="1"/>
  <c r="L1445" i="1" s="1"/>
  <c r="K1449" i="1" a="1"/>
  <c r="K1449" i="1" s="1"/>
  <c r="L1449" i="1" s="1"/>
  <c r="K1453" i="1" a="1"/>
  <c r="K1453" i="1" s="1"/>
  <c r="L1453" i="1" s="1"/>
  <c r="K1457" i="1" a="1"/>
  <c r="K1457" i="1" s="1"/>
  <c r="L1457" i="1" s="1"/>
  <c r="K1461" i="1" a="1"/>
  <c r="K1461" i="1" s="1"/>
  <c r="L1461" i="1" s="1"/>
  <c r="K1465" i="1" a="1"/>
  <c r="K1465" i="1" s="1"/>
  <c r="L1465" i="1" s="1"/>
  <c r="K1469" i="1" a="1"/>
  <c r="K1469" i="1" s="1"/>
  <c r="L1469" i="1" s="1"/>
  <c r="K1481" i="1" a="1"/>
  <c r="K1481" i="1" s="1"/>
  <c r="L1481" i="1" s="1"/>
  <c r="K1487" i="1" a="1"/>
  <c r="K1487" i="1" s="1"/>
  <c r="L1487" i="1" s="1"/>
  <c r="K1493" i="1" a="1"/>
  <c r="K1493" i="1" s="1"/>
  <c r="L1493" i="1" s="1"/>
  <c r="K1497" i="1" a="1"/>
  <c r="K1497" i="1" s="1"/>
  <c r="L1497" i="1" s="1"/>
  <c r="K1503" i="1" a="1"/>
  <c r="K1503" i="1" s="1"/>
  <c r="L1503" i="1" s="1"/>
  <c r="K1509" i="1" a="1"/>
  <c r="K1509" i="1" s="1"/>
  <c r="L1509" i="1" s="1"/>
  <c r="K1518" i="1" a="1"/>
  <c r="K1518" i="1" s="1"/>
  <c r="L1518" i="1" s="1"/>
  <c r="K1524" i="1" a="1"/>
  <c r="K1524" i="1" s="1"/>
  <c r="L1524" i="1" s="1"/>
  <c r="K1571" i="1" a="1"/>
  <c r="K1571" i="1" s="1"/>
  <c r="L1571" i="1" s="1"/>
  <c r="K1584" i="1" a="1"/>
  <c r="K1584" i="1" s="1"/>
  <c r="L1584" i="1" s="1"/>
  <c r="K1587" i="1" a="1"/>
  <c r="K1587" i="1" s="1"/>
  <c r="L1587" i="1" s="1"/>
  <c r="K1597" i="1" a="1"/>
  <c r="K1597" i="1" s="1"/>
  <c r="L1597" i="1" s="1"/>
  <c r="K1602" i="1" a="1"/>
  <c r="K1602" i="1" s="1"/>
  <c r="L1602" i="1" s="1"/>
  <c r="K1611" i="1" a="1"/>
  <c r="K1611" i="1" s="1"/>
  <c r="L1611" i="1" s="1"/>
  <c r="K1617" i="1" a="1"/>
  <c r="K1617" i="1" s="1"/>
  <c r="L1617" i="1" s="1"/>
  <c r="K1620" i="1" a="1"/>
  <c r="K1620" i="1" s="1"/>
  <c r="L1620" i="1" s="1"/>
  <c r="K1634" i="1" a="1"/>
  <c r="K1634" i="1" s="1"/>
  <c r="L1634" i="1" s="1"/>
  <c r="K1643" i="1" a="1"/>
  <c r="K1643" i="1" s="1"/>
  <c r="L1643" i="1" s="1"/>
  <c r="K1475" i="1" a="1"/>
  <c r="K1475" i="1" s="1"/>
  <c r="L1475" i="1" s="1"/>
  <c r="K1394" i="1" a="1"/>
  <c r="K1394" i="1" s="1"/>
  <c r="L1394" i="1" s="1"/>
  <c r="K1473" i="1" a="1"/>
  <c r="K1473" i="1" s="1"/>
  <c r="L1473" i="1" s="1"/>
  <c r="K1514" i="1" a="1"/>
  <c r="K1514" i="1" s="1"/>
  <c r="L1514" i="1" s="1"/>
  <c r="K1519" i="1" a="1"/>
  <c r="K1519" i="1" s="1"/>
  <c r="L1519" i="1" s="1"/>
  <c r="K1525" i="1" a="1"/>
  <c r="K1525" i="1" s="1"/>
  <c r="L1525" i="1" s="1"/>
  <c r="K1537" i="1" a="1"/>
  <c r="K1537" i="1" s="1"/>
  <c r="L1537" i="1" s="1"/>
  <c r="K1541" i="1" a="1"/>
  <c r="K1541" i="1" s="1"/>
  <c r="L1541" i="1" s="1"/>
  <c r="K1545" i="1" a="1"/>
  <c r="K1545" i="1" s="1"/>
  <c r="L1545" i="1" s="1"/>
  <c r="K1549" i="1" a="1"/>
  <c r="K1549" i="1" s="1"/>
  <c r="L1549" i="1" s="1"/>
  <c r="K1553" i="1" a="1"/>
  <c r="K1553" i="1" s="1"/>
  <c r="L1553" i="1" s="1"/>
  <c r="K1557" i="1" a="1"/>
  <c r="K1557" i="1" s="1"/>
  <c r="L1557" i="1" s="1"/>
  <c r="K1561" i="1" a="1"/>
  <c r="K1561" i="1" s="1"/>
  <c r="L1561" i="1" s="1"/>
  <c r="K1565" i="1" a="1"/>
  <c r="K1565" i="1" s="1"/>
  <c r="L1565" i="1" s="1"/>
  <c r="K1569" i="1" a="1"/>
  <c r="K1569" i="1" s="1"/>
  <c r="L1569" i="1" s="1"/>
  <c r="K1582" i="1" a="1"/>
  <c r="K1582" i="1" s="1"/>
  <c r="L1582" i="1" s="1"/>
  <c r="K1585" i="1" a="1"/>
  <c r="K1585" i="1" s="1"/>
  <c r="L1585" i="1" s="1"/>
  <c r="K1606" i="1" a="1"/>
  <c r="K1606" i="1" s="1"/>
  <c r="L1606" i="1" s="1"/>
  <c r="K1615" i="1" a="1"/>
  <c r="K1615" i="1" s="1"/>
  <c r="L1615" i="1" s="1"/>
  <c r="K1621" i="1" a="1"/>
  <c r="K1621" i="1" s="1"/>
  <c r="L1621" i="1" s="1"/>
  <c r="K1624" i="1" a="1"/>
  <c r="K1624" i="1" s="1"/>
  <c r="L1624" i="1" s="1"/>
  <c r="K1638" i="1" a="1"/>
  <c r="K1638" i="1" s="1"/>
  <c r="L1638" i="1" s="1"/>
  <c r="K1647" i="1" a="1"/>
  <c r="K1647" i="1" s="1"/>
  <c r="L1647" i="1" s="1"/>
  <c r="K1395" i="1" a="1"/>
  <c r="K1395" i="1" s="1"/>
  <c r="L1395" i="1" s="1"/>
  <c r="K1399" i="1" a="1"/>
  <c r="K1399" i="1" s="1"/>
  <c r="L1399" i="1" s="1"/>
  <c r="K1403" i="1" a="1"/>
  <c r="K1403" i="1" s="1"/>
  <c r="L1403" i="1" s="1"/>
  <c r="K1407" i="1" a="1"/>
  <c r="K1407" i="1" s="1"/>
  <c r="L1407" i="1" s="1"/>
  <c r="K1411" i="1" a="1"/>
  <c r="K1411" i="1" s="1"/>
  <c r="L1411" i="1" s="1"/>
  <c r="K1415" i="1" a="1"/>
  <c r="K1415" i="1" s="1"/>
  <c r="L1415" i="1" s="1"/>
  <c r="K1419" i="1" a="1"/>
  <c r="K1419" i="1" s="1"/>
  <c r="L1419" i="1" s="1"/>
  <c r="K1423" i="1" a="1"/>
  <c r="K1423" i="1" s="1"/>
  <c r="L1423" i="1" s="1"/>
  <c r="K1427" i="1" a="1"/>
  <c r="K1427" i="1" s="1"/>
  <c r="L1427" i="1" s="1"/>
  <c r="K1431" i="1" a="1"/>
  <c r="K1431" i="1" s="1"/>
  <c r="L1431" i="1" s="1"/>
  <c r="K1435" i="1" a="1"/>
  <c r="K1435" i="1" s="1"/>
  <c r="L1435" i="1" s="1"/>
  <c r="K1439" i="1" a="1"/>
  <c r="K1439" i="1" s="1"/>
  <c r="L1439" i="1" s="1"/>
  <c r="K1443" i="1" a="1"/>
  <c r="K1443" i="1" s="1"/>
  <c r="L1443" i="1" s="1"/>
  <c r="K1447" i="1" a="1"/>
  <c r="K1447" i="1" s="1"/>
  <c r="L1447" i="1" s="1"/>
  <c r="K1451" i="1" a="1"/>
  <c r="K1451" i="1" s="1"/>
  <c r="L1451" i="1" s="1"/>
  <c r="K1455" i="1" a="1"/>
  <c r="K1455" i="1" s="1"/>
  <c r="L1455" i="1" s="1"/>
  <c r="K1459" i="1" a="1"/>
  <c r="K1459" i="1" s="1"/>
  <c r="L1459" i="1" s="1"/>
  <c r="K1463" i="1" a="1"/>
  <c r="K1463" i="1" s="1"/>
  <c r="L1463" i="1" s="1"/>
  <c r="K1467" i="1" a="1"/>
  <c r="K1467" i="1" s="1"/>
  <c r="L1467" i="1" s="1"/>
  <c r="K1471" i="1" a="1"/>
  <c r="K1471" i="1" s="1"/>
  <c r="L1471" i="1" s="1"/>
  <c r="K1476" i="1" a="1"/>
  <c r="K1476" i="1" s="1"/>
  <c r="L1476" i="1" s="1"/>
  <c r="K1479" i="1" a="1"/>
  <c r="K1479" i="1" s="1"/>
  <c r="L1479" i="1" s="1"/>
  <c r="K1485" i="1" a="1"/>
  <c r="K1485" i="1" s="1"/>
  <c r="L1485" i="1" s="1"/>
  <c r="K1489" i="1" a="1"/>
  <c r="K1489" i="1" s="1"/>
  <c r="L1489" i="1" s="1"/>
  <c r="K1495" i="1" a="1"/>
  <c r="K1495" i="1" s="1"/>
  <c r="L1495" i="1" s="1"/>
  <c r="K1501" i="1" a="1"/>
  <c r="K1501" i="1" s="1"/>
  <c r="L1501" i="1" s="1"/>
  <c r="K1505" i="1" a="1"/>
  <c r="K1505" i="1" s="1"/>
  <c r="L1505" i="1" s="1"/>
  <c r="K1523" i="1" a="1"/>
  <c r="K1523" i="1" s="1"/>
  <c r="L1523" i="1" s="1"/>
  <c r="K1528" i="1" a="1"/>
  <c r="K1528" i="1" s="1"/>
  <c r="L1528" i="1" s="1"/>
  <c r="K1531" i="1" a="1"/>
  <c r="K1531" i="1" s="1"/>
  <c r="L1531" i="1" s="1"/>
  <c r="K1576" i="1" a="1"/>
  <c r="K1576" i="1" s="1"/>
  <c r="L1576" i="1" s="1"/>
  <c r="K1579" i="1" a="1"/>
  <c r="K1579" i="1" s="1"/>
  <c r="L1579" i="1" s="1"/>
  <c r="K1592" i="1" a="1"/>
  <c r="K1592" i="1" s="1"/>
  <c r="L1592" i="1" s="1"/>
  <c r="K1595" i="1" a="1"/>
  <c r="K1595" i="1" s="1"/>
  <c r="L1595" i="1" s="1"/>
  <c r="K1598" i="1" a="1"/>
  <c r="K1598" i="1" s="1"/>
  <c r="L1598" i="1" s="1"/>
  <c r="K1601" i="1" a="1"/>
  <c r="K1601" i="1" s="1"/>
  <c r="L1601" i="1" s="1"/>
  <c r="K1604" i="1" a="1"/>
  <c r="K1604" i="1" s="1"/>
  <c r="L1604" i="1" s="1"/>
  <c r="K1618" i="1" a="1"/>
  <c r="K1618" i="1" s="1"/>
  <c r="L1618" i="1" s="1"/>
  <c r="K1627" i="1" a="1"/>
  <c r="K1627" i="1" s="1"/>
  <c r="L1627" i="1" s="1"/>
  <c r="K1633" i="1" a="1"/>
  <c r="K1633" i="1" s="1"/>
  <c r="L1633" i="1" s="1"/>
  <c r="K1636" i="1" a="1"/>
  <c r="K1636" i="1" s="1"/>
  <c r="L1636" i="1" s="1"/>
  <c r="K1396" i="1" a="1"/>
  <c r="K1396" i="1" s="1"/>
  <c r="L1396" i="1" s="1"/>
  <c r="K1412" i="1" a="1"/>
  <c r="K1412" i="1" s="1"/>
  <c r="L1412" i="1" s="1"/>
  <c r="K1428" i="1" a="1"/>
  <c r="K1428" i="1" s="1"/>
  <c r="L1428" i="1" s="1"/>
  <c r="K1444" i="1" a="1"/>
  <c r="K1444" i="1" s="1"/>
  <c r="L1444" i="1" s="1"/>
  <c r="K1460" i="1" a="1"/>
  <c r="K1460" i="1" s="1"/>
  <c r="L1460" i="1" s="1"/>
  <c r="K1474" i="1" a="1"/>
  <c r="K1474" i="1" s="1"/>
  <c r="L1474" i="1" s="1"/>
  <c r="K1490" i="1" a="1"/>
  <c r="K1490" i="1" s="1"/>
  <c r="L1490" i="1" s="1"/>
  <c r="K1496" i="1" a="1"/>
  <c r="K1496" i="1" s="1"/>
  <c r="L1496" i="1" s="1"/>
  <c r="K1502" i="1" a="1"/>
  <c r="K1502" i="1" s="1"/>
  <c r="L1502" i="1" s="1"/>
  <c r="K1515" i="1" a="1"/>
  <c r="K1515" i="1" s="1"/>
  <c r="L1515" i="1" s="1"/>
  <c r="K1583" i="1" a="1"/>
  <c r="K1583" i="1" s="1"/>
  <c r="L1583" i="1" s="1"/>
  <c r="K1596" i="1" a="1"/>
  <c r="K1596" i="1" s="1"/>
  <c r="L1596" i="1" s="1"/>
  <c r="K1619" i="1" a="1"/>
  <c r="K1619" i="1" s="1"/>
  <c r="L1619" i="1" s="1"/>
  <c r="K1625" i="1" a="1"/>
  <c r="K1625" i="1" s="1"/>
  <c r="L1625" i="1" s="1"/>
  <c r="K1646" i="1" a="1"/>
  <c r="K1646" i="1" s="1"/>
  <c r="L1646" i="1" s="1"/>
  <c r="K1649" i="1" a="1"/>
  <c r="K1649" i="1" s="1"/>
  <c r="L1649" i="1" s="1"/>
  <c r="K1657" i="1" a="1"/>
  <c r="K1657" i="1" s="1"/>
  <c r="L1657" i="1" s="1"/>
  <c r="K1662" i="1" a="1"/>
  <c r="K1662" i="1" s="1"/>
  <c r="L1662" i="1" s="1"/>
  <c r="K1398" i="1" a="1"/>
  <c r="K1398" i="1" s="1"/>
  <c r="L1398" i="1" s="1"/>
  <c r="K1414" i="1" a="1"/>
  <c r="K1414" i="1" s="1"/>
  <c r="L1414" i="1" s="1"/>
  <c r="K1430" i="1" a="1"/>
  <c r="K1430" i="1" s="1"/>
  <c r="L1430" i="1" s="1"/>
  <c r="K1446" i="1" a="1"/>
  <c r="K1446" i="1" s="1"/>
  <c r="L1446" i="1" s="1"/>
  <c r="K1462" i="1" a="1"/>
  <c r="K1462" i="1" s="1"/>
  <c r="L1462" i="1" s="1"/>
  <c r="K1484" i="1" a="1"/>
  <c r="K1484" i="1" s="1"/>
  <c r="L1484" i="1" s="1"/>
  <c r="K1491" i="1" a="1"/>
  <c r="K1491" i="1" s="1"/>
  <c r="L1491" i="1" s="1"/>
  <c r="K1522" i="1" a="1"/>
  <c r="K1522" i="1" s="1"/>
  <c r="L1522" i="1" s="1"/>
  <c r="K1527" i="1" a="1"/>
  <c r="K1527" i="1" s="1"/>
  <c r="L1527" i="1" s="1"/>
  <c r="K1540" i="1" a="1"/>
  <c r="K1540" i="1" s="1"/>
  <c r="L1540" i="1" s="1"/>
  <c r="K1548" i="1" a="1"/>
  <c r="K1548" i="1" s="1"/>
  <c r="L1548" i="1" s="1"/>
  <c r="K1556" i="1" a="1"/>
  <c r="K1556" i="1" s="1"/>
  <c r="L1556" i="1" s="1"/>
  <c r="K1564" i="1" a="1"/>
  <c r="K1564" i="1" s="1"/>
  <c r="L1564" i="1" s="1"/>
  <c r="K1578" i="1" a="1"/>
  <c r="K1578" i="1" s="1"/>
  <c r="L1578" i="1" s="1"/>
  <c r="K1614" i="1" a="1"/>
  <c r="K1614" i="1" s="1"/>
  <c r="L1614" i="1" s="1"/>
  <c r="K1632" i="1" a="1"/>
  <c r="K1632" i="1" s="1"/>
  <c r="L1632" i="1" s="1"/>
  <c r="K1642" i="1" a="1"/>
  <c r="K1642" i="1" s="1"/>
  <c r="L1642" i="1" s="1"/>
  <c r="K1652" i="1" a="1"/>
  <c r="K1652" i="1" s="1"/>
  <c r="L1652" i="1" s="1"/>
  <c r="K1665" i="1" a="1"/>
  <c r="K1665" i="1" s="1"/>
  <c r="L1665" i="1" s="1"/>
  <c r="K1667" i="1" a="1"/>
  <c r="K1667" i="1" s="1"/>
  <c r="L1667" i="1" s="1"/>
  <c r="K1669" i="1" a="1"/>
  <c r="K1669" i="1" s="1"/>
  <c r="L1669" i="1" s="1"/>
  <c r="K1686" i="1" a="1"/>
  <c r="K1686" i="1" s="1"/>
  <c r="L1686" i="1" s="1"/>
  <c r="K1400" i="1" a="1"/>
  <c r="K1400" i="1" s="1"/>
  <c r="L1400" i="1" s="1"/>
  <c r="K1416" i="1" a="1"/>
  <c r="K1416" i="1" s="1"/>
  <c r="L1416" i="1" s="1"/>
  <c r="K1432" i="1" a="1"/>
  <c r="K1432" i="1" s="1"/>
  <c r="L1432" i="1" s="1"/>
  <c r="K1448" i="1" a="1"/>
  <c r="K1448" i="1" s="1"/>
  <c r="L1448" i="1" s="1"/>
  <c r="K1464" i="1" a="1"/>
  <c r="K1464" i="1" s="1"/>
  <c r="L1464" i="1" s="1"/>
  <c r="K1498" i="1" a="1"/>
  <c r="K1498" i="1" s="1"/>
  <c r="L1498" i="1" s="1"/>
  <c r="K1504" i="1" a="1"/>
  <c r="K1504" i="1" s="1"/>
  <c r="L1504" i="1" s="1"/>
  <c r="K1510" i="1" a="1"/>
  <c r="K1510" i="1" s="1"/>
  <c r="L1510" i="1" s="1"/>
  <c r="K1516" i="1" a="1"/>
  <c r="K1516" i="1" s="1"/>
  <c r="L1516" i="1" s="1"/>
  <c r="K1533" i="1" a="1"/>
  <c r="K1533" i="1" s="1"/>
  <c r="L1533" i="1" s="1"/>
  <c r="K1572" i="1" a="1"/>
  <c r="K1572" i="1" s="1"/>
  <c r="L1572" i="1" s="1"/>
  <c r="K1591" i="1" a="1"/>
  <c r="K1591" i="1" s="1"/>
  <c r="L1591" i="1" s="1"/>
  <c r="K1603" i="1" a="1"/>
  <c r="K1603" i="1" s="1"/>
  <c r="L1603" i="1" s="1"/>
  <c r="K1609" i="1" a="1"/>
  <c r="K1609" i="1" s="1"/>
  <c r="L1609" i="1" s="1"/>
  <c r="K1626" i="1" a="1"/>
  <c r="K1626" i="1" s="1"/>
  <c r="L1626" i="1" s="1"/>
  <c r="K1655" i="1" a="1"/>
  <c r="K1655" i="1" s="1"/>
  <c r="L1655" i="1" s="1"/>
  <c r="K1660" i="1" a="1"/>
  <c r="K1660" i="1" s="1"/>
  <c r="L1660" i="1" s="1"/>
  <c r="K1671" i="1" a="1"/>
  <c r="K1671" i="1" s="1"/>
  <c r="L1671" i="1" s="1"/>
  <c r="K1673" i="1" a="1"/>
  <c r="K1673" i="1" s="1"/>
  <c r="L1673" i="1" s="1"/>
  <c r="K1675" i="1" a="1"/>
  <c r="K1675" i="1" s="1"/>
  <c r="L1675" i="1" s="1"/>
  <c r="K1677" i="1" a="1"/>
  <c r="K1677" i="1" s="1"/>
  <c r="L1677" i="1" s="1"/>
  <c r="K1697" i="1" a="1"/>
  <c r="K1697" i="1" s="1"/>
  <c r="L1697" i="1" s="1"/>
  <c r="K1702" i="1" a="1"/>
  <c r="K1702" i="1" s="1"/>
  <c r="L1702" i="1" s="1"/>
  <c r="K1707" i="1" a="1"/>
  <c r="K1707" i="1" s="1"/>
  <c r="L1707" i="1" s="1"/>
  <c r="K1712" i="1" a="1"/>
  <c r="K1712" i="1" s="1"/>
  <c r="L1712" i="1" s="1"/>
  <c r="K1727" i="1" a="1"/>
  <c r="K1727" i="1" s="1"/>
  <c r="L1727" i="1" s="1"/>
  <c r="K1740" i="1" a="1"/>
  <c r="K1740" i="1" s="1"/>
  <c r="L1740" i="1" s="1"/>
  <c r="K1748" i="1" a="1"/>
  <c r="K1748" i="1" s="1"/>
  <c r="L1748" i="1" s="1"/>
  <c r="K1756" i="1" a="1"/>
  <c r="K1756" i="1" s="1"/>
  <c r="L1756" i="1" s="1"/>
  <c r="K1764" i="1" a="1"/>
  <c r="K1764" i="1" s="1"/>
  <c r="L1764" i="1" s="1"/>
  <c r="K1402" i="1" a="1"/>
  <c r="K1402" i="1" s="1"/>
  <c r="L1402" i="1" s="1"/>
  <c r="K1418" i="1" a="1"/>
  <c r="K1418" i="1" s="1"/>
  <c r="L1418" i="1" s="1"/>
  <c r="K1434" i="1" a="1"/>
  <c r="K1434" i="1" s="1"/>
  <c r="L1434" i="1" s="1"/>
  <c r="K1450" i="1" a="1"/>
  <c r="K1450" i="1" s="1"/>
  <c r="L1450" i="1" s="1"/>
  <c r="K1466" i="1" a="1"/>
  <c r="K1466" i="1" s="1"/>
  <c r="L1466" i="1" s="1"/>
  <c r="K1492" i="1" a="1"/>
  <c r="K1492" i="1" s="1"/>
  <c r="L1492" i="1" s="1"/>
  <c r="K1499" i="1" a="1"/>
  <c r="K1499" i="1" s="1"/>
  <c r="L1499" i="1" s="1"/>
  <c r="K1511" i="1" a="1"/>
  <c r="K1511" i="1" s="1"/>
  <c r="L1511" i="1" s="1"/>
  <c r="K1517" i="1" a="1"/>
  <c r="K1517" i="1" s="1"/>
  <c r="L1517" i="1" s="1"/>
  <c r="K1534" i="1" a="1"/>
  <c r="K1534" i="1" s="1"/>
  <c r="L1534" i="1" s="1"/>
  <c r="K1542" i="1" a="1"/>
  <c r="K1542" i="1" s="1"/>
  <c r="L1542" i="1" s="1"/>
  <c r="K1550" i="1" a="1"/>
  <c r="K1550" i="1" s="1"/>
  <c r="L1550" i="1" s="1"/>
  <c r="K1558" i="1" a="1"/>
  <c r="K1558" i="1" s="1"/>
  <c r="L1558" i="1" s="1"/>
  <c r="K1566" i="1" a="1"/>
  <c r="K1566" i="1" s="1"/>
  <c r="L1566" i="1" s="1"/>
  <c r="K1573" i="1" a="1"/>
  <c r="K1573" i="1" s="1"/>
  <c r="L1573" i="1" s="1"/>
  <c r="K1586" i="1" a="1"/>
  <c r="K1586" i="1" s="1"/>
  <c r="L1586" i="1" s="1"/>
  <c r="K1616" i="1" a="1"/>
  <c r="K1616" i="1" s="1"/>
  <c r="L1616" i="1" s="1"/>
  <c r="K1639" i="1" a="1"/>
  <c r="K1639" i="1" s="1"/>
  <c r="L1639" i="1" s="1"/>
  <c r="K1644" i="1" a="1"/>
  <c r="K1644" i="1" s="1"/>
  <c r="L1644" i="1" s="1"/>
  <c r="K1650" i="1" a="1"/>
  <c r="K1650" i="1" s="1"/>
  <c r="L1650" i="1" s="1"/>
  <c r="K1658" i="1" a="1"/>
  <c r="K1658" i="1" s="1"/>
  <c r="L1658" i="1" s="1"/>
  <c r="K1663" i="1" a="1"/>
  <c r="K1663" i="1" s="1"/>
  <c r="L1663" i="1" s="1"/>
  <c r="K1404" i="1" a="1"/>
  <c r="K1404" i="1" s="1"/>
  <c r="L1404" i="1" s="1"/>
  <c r="K1420" i="1" a="1"/>
  <c r="K1420" i="1" s="1"/>
  <c r="L1420" i="1" s="1"/>
  <c r="K1436" i="1" a="1"/>
  <c r="K1436" i="1" s="1"/>
  <c r="L1436" i="1" s="1"/>
  <c r="K1452" i="1" a="1"/>
  <c r="K1452" i="1" s="1"/>
  <c r="L1452" i="1" s="1"/>
  <c r="K1468" i="1" a="1"/>
  <c r="K1468" i="1" s="1"/>
  <c r="L1468" i="1" s="1"/>
  <c r="K1478" i="1" a="1"/>
  <c r="K1478" i="1" s="1"/>
  <c r="L1478" i="1" s="1"/>
  <c r="K1486" i="1" a="1"/>
  <c r="K1486" i="1" s="1"/>
  <c r="L1486" i="1" s="1"/>
  <c r="K1506" i="1" a="1"/>
  <c r="K1506" i="1" s="1"/>
  <c r="L1506" i="1" s="1"/>
  <c r="K1580" i="1" a="1"/>
  <c r="K1580" i="1" s="1"/>
  <c r="L1580" i="1" s="1"/>
  <c r="K1593" i="1" a="1"/>
  <c r="K1593" i="1" s="1"/>
  <c r="L1593" i="1" s="1"/>
  <c r="K1610" i="1" a="1"/>
  <c r="K1610" i="1" s="1"/>
  <c r="L1610" i="1" s="1"/>
  <c r="K1628" i="1" a="1"/>
  <c r="K1628" i="1" s="1"/>
  <c r="L1628" i="1" s="1"/>
  <c r="K1653" i="1" a="1"/>
  <c r="K1653" i="1" s="1"/>
  <c r="L1653" i="1" s="1"/>
  <c r="K1683" i="1" a="1"/>
  <c r="K1683" i="1" s="1"/>
  <c r="L1683" i="1" s="1"/>
  <c r="K1685" i="1" a="1"/>
  <c r="K1685" i="1" s="1"/>
  <c r="L1685" i="1" s="1"/>
  <c r="K1693" i="1" a="1"/>
  <c r="K1693" i="1" s="1"/>
  <c r="L1693" i="1" s="1"/>
  <c r="K1700" i="1" a="1"/>
  <c r="K1700" i="1" s="1"/>
  <c r="L1700" i="1" s="1"/>
  <c r="K1705" i="1" a="1"/>
  <c r="K1705" i="1" s="1"/>
  <c r="L1705" i="1" s="1"/>
  <c r="K1710" i="1" a="1"/>
  <c r="K1710" i="1" s="1"/>
  <c r="L1710" i="1" s="1"/>
  <c r="K1720" i="1" a="1"/>
  <c r="K1720" i="1" s="1"/>
  <c r="L1720" i="1" s="1"/>
  <c r="K1736" i="1" a="1"/>
  <c r="K1736" i="1" s="1"/>
  <c r="L1736" i="1" s="1"/>
  <c r="K1741" i="1" a="1"/>
  <c r="K1741" i="1" s="1"/>
  <c r="L1741" i="1" s="1"/>
  <c r="K1749" i="1" a="1"/>
  <c r="K1749" i="1" s="1"/>
  <c r="L1749" i="1" s="1"/>
  <c r="K1757" i="1" a="1"/>
  <c r="K1757" i="1" s="1"/>
  <c r="L1757" i="1" s="1"/>
  <c r="K1765" i="1" a="1"/>
  <c r="K1765" i="1" s="1"/>
  <c r="L1765" i="1" s="1"/>
  <c r="K1406" i="1" a="1"/>
  <c r="K1406" i="1" s="1"/>
  <c r="L1406" i="1" s="1"/>
  <c r="K1422" i="1" a="1"/>
  <c r="K1422" i="1" s="1"/>
  <c r="L1422" i="1" s="1"/>
  <c r="K1438" i="1" a="1"/>
  <c r="K1438" i="1" s="1"/>
  <c r="L1438" i="1" s="1"/>
  <c r="K1454" i="1" a="1"/>
  <c r="K1454" i="1" s="1"/>
  <c r="L1454" i="1" s="1"/>
  <c r="K1470" i="1" a="1"/>
  <c r="K1470" i="1" s="1"/>
  <c r="L1470" i="1" s="1"/>
  <c r="K1480" i="1" a="1"/>
  <c r="K1480" i="1" s="1"/>
  <c r="L1480" i="1" s="1"/>
  <c r="K1500" i="1" a="1"/>
  <c r="K1500" i="1" s="1"/>
  <c r="L1500" i="1" s="1"/>
  <c r="K1507" i="1" a="1"/>
  <c r="K1507" i="1" s="1"/>
  <c r="L1507" i="1" s="1"/>
  <c r="K1513" i="1" a="1"/>
  <c r="K1513" i="1" s="1"/>
  <c r="L1513" i="1" s="1"/>
  <c r="K1530" i="1" a="1"/>
  <c r="K1530" i="1" s="1"/>
  <c r="L1530" i="1" s="1"/>
  <c r="K1536" i="1" a="1"/>
  <c r="K1536" i="1" s="1"/>
  <c r="L1536" i="1" s="1"/>
  <c r="K1544" i="1" a="1"/>
  <c r="K1544" i="1" s="1"/>
  <c r="L1544" i="1" s="1"/>
  <c r="K1552" i="1" a="1"/>
  <c r="K1552" i="1" s="1"/>
  <c r="L1552" i="1" s="1"/>
  <c r="K1560" i="1" a="1"/>
  <c r="K1560" i="1" s="1"/>
  <c r="L1560" i="1" s="1"/>
  <c r="K1568" i="1" a="1"/>
  <c r="K1568" i="1" s="1"/>
  <c r="L1568" i="1" s="1"/>
  <c r="K1581" i="1" a="1"/>
  <c r="K1581" i="1" s="1"/>
  <c r="L1581" i="1" s="1"/>
  <c r="K1594" i="1" a="1"/>
  <c r="K1594" i="1" s="1"/>
  <c r="L1594" i="1" s="1"/>
  <c r="K1623" i="1" a="1"/>
  <c r="K1623" i="1" s="1"/>
  <c r="L1623" i="1" s="1"/>
  <c r="K1629" i="1" a="1"/>
  <c r="K1629" i="1" s="1"/>
  <c r="L1629" i="1" s="1"/>
  <c r="K1645" i="1" a="1"/>
  <c r="K1645" i="1" s="1"/>
  <c r="L1645" i="1" s="1"/>
  <c r="K1648" i="1" a="1"/>
  <c r="K1648" i="1" s="1"/>
  <c r="L1648" i="1" s="1"/>
  <c r="K1656" i="1" a="1"/>
  <c r="K1656" i="1" s="1"/>
  <c r="L1656" i="1" s="1"/>
  <c r="K1661" i="1" a="1"/>
  <c r="K1661" i="1" s="1"/>
  <c r="L1661" i="1" s="1"/>
  <c r="K1666" i="1" a="1"/>
  <c r="K1666" i="1" s="1"/>
  <c r="L1666" i="1" s="1"/>
  <c r="K1668" i="1" a="1"/>
  <c r="K1668" i="1" s="1"/>
  <c r="L1668" i="1" s="1"/>
  <c r="K1687" i="1" a="1"/>
  <c r="K1687" i="1" s="1"/>
  <c r="L1687" i="1" s="1"/>
  <c r="K1689" i="1" a="1"/>
  <c r="K1689" i="1" s="1"/>
  <c r="L1689" i="1" s="1"/>
  <c r="K1691" i="1" a="1"/>
  <c r="K1691" i="1" s="1"/>
  <c r="L1691" i="1" s="1"/>
  <c r="K1698" i="1" a="1"/>
  <c r="K1698" i="1" s="1"/>
  <c r="L1698" i="1" s="1"/>
  <c r="K1708" i="1" a="1"/>
  <c r="K1708" i="1" s="1"/>
  <c r="L1708" i="1" s="1"/>
  <c r="K1715" i="1" a="1"/>
  <c r="K1715" i="1" s="1"/>
  <c r="L1715" i="1" s="1"/>
  <c r="K1725" i="1" a="1"/>
  <c r="K1725" i="1" s="1"/>
  <c r="L1725" i="1" s="1"/>
  <c r="K1728" i="1" a="1"/>
  <c r="K1728" i="1" s="1"/>
  <c r="L1728" i="1" s="1"/>
  <c r="K1410" i="1" a="1"/>
  <c r="K1410" i="1" s="1"/>
  <c r="L1410" i="1" s="1"/>
  <c r="K1426" i="1" a="1"/>
  <c r="K1426" i="1" s="1"/>
  <c r="L1426" i="1" s="1"/>
  <c r="K1442" i="1" a="1"/>
  <c r="K1442" i="1" s="1"/>
  <c r="L1442" i="1" s="1"/>
  <c r="K1458" i="1" a="1"/>
  <c r="K1458" i="1" s="1"/>
  <c r="L1458" i="1" s="1"/>
  <c r="K1482" i="1" a="1"/>
  <c r="K1482" i="1" s="1"/>
  <c r="L1482" i="1" s="1"/>
  <c r="K1508" i="1" a="1"/>
  <c r="K1508" i="1" s="1"/>
  <c r="L1508" i="1" s="1"/>
  <c r="K1520" i="1" a="1"/>
  <c r="K1520" i="1" s="1"/>
  <c r="L1520" i="1" s="1"/>
  <c r="K1526" i="1" a="1"/>
  <c r="K1526" i="1" s="1"/>
  <c r="L1526" i="1" s="1"/>
  <c r="K1538" i="1" a="1"/>
  <c r="K1538" i="1" s="1"/>
  <c r="L1538" i="1" s="1"/>
  <c r="K1546" i="1" a="1"/>
  <c r="K1546" i="1" s="1"/>
  <c r="L1546" i="1" s="1"/>
  <c r="K1554" i="1" a="1"/>
  <c r="K1554" i="1" s="1"/>
  <c r="L1554" i="1" s="1"/>
  <c r="K1408" i="1" a="1"/>
  <c r="K1408" i="1" s="1"/>
  <c r="L1408" i="1" s="1"/>
  <c r="K1607" i="1" a="1"/>
  <c r="K1607" i="1" s="1"/>
  <c r="L1607" i="1" s="1"/>
  <c r="K1630" i="1" a="1"/>
  <c r="K1630" i="1" s="1"/>
  <c r="L1630" i="1" s="1"/>
  <c r="K1674" i="1" a="1"/>
  <c r="K1674" i="1" s="1"/>
  <c r="L1674" i="1" s="1"/>
  <c r="K1692" i="1" a="1"/>
  <c r="K1692" i="1" s="1"/>
  <c r="L1692" i="1" s="1"/>
  <c r="K1696" i="1" a="1"/>
  <c r="K1696" i="1" s="1"/>
  <c r="L1696" i="1" s="1"/>
  <c r="K1699" i="1" a="1"/>
  <c r="K1699" i="1" s="1"/>
  <c r="L1699" i="1" s="1"/>
  <c r="K1719" i="1" a="1"/>
  <c r="K1719" i="1" s="1"/>
  <c r="L1719" i="1" s="1"/>
  <c r="K1732" i="1" a="1"/>
  <c r="K1732" i="1" s="1"/>
  <c r="L1732" i="1" s="1"/>
  <c r="K1737" i="1" a="1"/>
  <c r="K1737" i="1" s="1"/>
  <c r="L1737" i="1" s="1"/>
  <c r="K1753" i="1" a="1"/>
  <c r="K1753" i="1" s="1"/>
  <c r="L1753" i="1" s="1"/>
  <c r="K1766" i="1" a="1"/>
  <c r="K1766" i="1" s="1"/>
  <c r="L1766" i="1" s="1"/>
  <c r="K1773" i="1" a="1"/>
  <c r="K1773" i="1" s="1"/>
  <c r="L1773" i="1" s="1"/>
  <c r="K1776" i="1" a="1"/>
  <c r="K1776" i="1" s="1"/>
  <c r="L1776" i="1" s="1"/>
  <c r="K1781" i="1" a="1"/>
  <c r="K1781" i="1" s="1"/>
  <c r="L1781" i="1" s="1"/>
  <c r="K1808" i="1" a="1"/>
  <c r="K1808" i="1" s="1"/>
  <c r="L1808" i="1" s="1"/>
  <c r="K1813" i="1" a="1"/>
  <c r="K1813" i="1" s="1"/>
  <c r="L1813" i="1" s="1"/>
  <c r="K1840" i="1" a="1"/>
  <c r="K1840" i="1" s="1"/>
  <c r="L1840" i="1" s="1"/>
  <c r="K1853" i="1" a="1"/>
  <c r="K1853" i="1" s="1"/>
  <c r="L1853" i="1" s="1"/>
  <c r="K1855" i="1" a="1"/>
  <c r="K1855" i="1" s="1"/>
  <c r="L1855" i="1" s="1"/>
  <c r="K1858" i="1" a="1"/>
  <c r="K1858" i="1" s="1"/>
  <c r="L1858" i="1" s="1"/>
  <c r="K1871" i="1" a="1"/>
  <c r="K1871" i="1" s="1"/>
  <c r="L1871" i="1" s="1"/>
  <c r="K1873" i="1" a="1"/>
  <c r="K1873" i="1" s="1"/>
  <c r="L1873" i="1" s="1"/>
  <c r="K1875" i="1" a="1"/>
  <c r="K1875" i="1" s="1"/>
  <c r="L1875" i="1" s="1"/>
  <c r="K1883" i="1" a="1"/>
  <c r="K1883" i="1" s="1"/>
  <c r="L1883" i="1" s="1"/>
  <c r="K1890" i="1" a="1"/>
  <c r="K1890" i="1" s="1"/>
  <c r="L1890" i="1" s="1"/>
  <c r="K1424" i="1" a="1"/>
  <c r="K1424" i="1" s="1"/>
  <c r="L1424" i="1" s="1"/>
  <c r="K1588" i="1" a="1"/>
  <c r="K1588" i="1" s="1"/>
  <c r="L1588" i="1" s="1"/>
  <c r="K1612" i="1" a="1"/>
  <c r="K1612" i="1" s="1"/>
  <c r="L1612" i="1" s="1"/>
  <c r="K1635" i="1" a="1"/>
  <c r="K1635" i="1" s="1"/>
  <c r="L1635" i="1" s="1"/>
  <c r="K1651" i="1" a="1"/>
  <c r="K1651" i="1" s="1"/>
  <c r="L1651" i="1" s="1"/>
  <c r="K1678" i="1" a="1"/>
  <c r="K1678" i="1" s="1"/>
  <c r="L1678" i="1" s="1"/>
  <c r="K1745" i="1" a="1"/>
  <c r="K1745" i="1" s="1"/>
  <c r="L1745" i="1" s="1"/>
  <c r="K1758" i="1" a="1"/>
  <c r="K1758" i="1" s="1"/>
  <c r="L1758" i="1" s="1"/>
  <c r="K1762" i="1" a="1"/>
  <c r="K1762" i="1" s="1"/>
  <c r="L1762" i="1" s="1"/>
  <c r="K1770" i="1" a="1"/>
  <c r="K1770" i="1" s="1"/>
  <c r="L1770" i="1" s="1"/>
  <c r="K1786" i="1" a="1"/>
  <c r="K1786" i="1" s="1"/>
  <c r="L1786" i="1" s="1"/>
  <c r="K1791" i="1" a="1"/>
  <c r="K1791" i="1" s="1"/>
  <c r="L1791" i="1" s="1"/>
  <c r="K1796" i="1" a="1"/>
  <c r="K1796" i="1" s="1"/>
  <c r="L1796" i="1" s="1"/>
  <c r="K1798" i="1" a="1"/>
  <c r="K1798" i="1" s="1"/>
  <c r="L1798" i="1" s="1"/>
  <c r="K1801" i="1" a="1"/>
  <c r="K1801" i="1" s="1"/>
  <c r="L1801" i="1" s="1"/>
  <c r="K1440" i="1" a="1"/>
  <c r="K1440" i="1" s="1"/>
  <c r="L1440" i="1" s="1"/>
  <c r="K1562" i="1" a="1"/>
  <c r="K1562" i="1" s="1"/>
  <c r="L1562" i="1" s="1"/>
  <c r="K1589" i="1" a="1"/>
  <c r="K1589" i="1" s="1"/>
  <c r="L1589" i="1" s="1"/>
  <c r="K1613" i="1" a="1"/>
  <c r="K1613" i="1" s="1"/>
  <c r="L1613" i="1" s="1"/>
  <c r="K1670" i="1" a="1"/>
  <c r="K1670" i="1" s="1"/>
  <c r="L1670" i="1" s="1"/>
  <c r="K1682" i="1" a="1"/>
  <c r="K1682" i="1" s="1"/>
  <c r="L1682" i="1" s="1"/>
  <c r="K1704" i="1" a="1"/>
  <c r="K1704" i="1" s="1"/>
  <c r="L1704" i="1" s="1"/>
  <c r="K1716" i="1" a="1"/>
  <c r="K1716" i="1" s="1"/>
  <c r="L1716" i="1" s="1"/>
  <c r="K1724" i="1" a="1"/>
  <c r="K1724" i="1" s="1"/>
  <c r="L1724" i="1" s="1"/>
  <c r="K1733" i="1" a="1"/>
  <c r="K1733" i="1" s="1"/>
  <c r="L1733" i="1" s="1"/>
  <c r="K1750" i="1" a="1"/>
  <c r="K1750" i="1" s="1"/>
  <c r="L1750" i="1" s="1"/>
  <c r="K1754" i="1" a="1"/>
  <c r="K1754" i="1" s="1"/>
  <c r="L1754" i="1" s="1"/>
  <c r="K1779" i="1" a="1"/>
  <c r="K1779" i="1" s="1"/>
  <c r="L1779" i="1" s="1"/>
  <c r="K1784" i="1" a="1"/>
  <c r="K1784" i="1" s="1"/>
  <c r="L1784" i="1" s="1"/>
  <c r="K1789" i="1" a="1"/>
  <c r="K1789" i="1" s="1"/>
  <c r="L1789" i="1" s="1"/>
  <c r="K1794" i="1" a="1"/>
  <c r="K1794" i="1" s="1"/>
  <c r="L1794" i="1" s="1"/>
  <c r="K1811" i="1" a="1"/>
  <c r="K1811" i="1" s="1"/>
  <c r="L1811" i="1" s="1"/>
  <c r="K1816" i="1" a="1"/>
  <c r="K1816" i="1" s="1"/>
  <c r="L1816" i="1" s="1"/>
  <c r="K1821" i="1" a="1"/>
  <c r="K1821" i="1" s="1"/>
  <c r="L1821" i="1" s="1"/>
  <c r="K1826" i="1" a="1"/>
  <c r="K1826" i="1" s="1"/>
  <c r="L1826" i="1" s="1"/>
  <c r="K1843" i="1" a="1"/>
  <c r="K1843" i="1" s="1"/>
  <c r="L1843" i="1" s="1"/>
  <c r="K1848" i="1" a="1"/>
  <c r="K1848" i="1" s="1"/>
  <c r="L1848" i="1" s="1"/>
  <c r="K1869" i="1" a="1"/>
  <c r="K1869" i="1" s="1"/>
  <c r="L1869" i="1" s="1"/>
  <c r="K1876" i="1" a="1"/>
  <c r="K1876" i="1" s="1"/>
  <c r="L1876" i="1" s="1"/>
  <c r="K1881" i="1" a="1"/>
  <c r="K1881" i="1" s="1"/>
  <c r="L1881" i="1" s="1"/>
  <c r="K1892" i="1" a="1"/>
  <c r="K1892" i="1" s="1"/>
  <c r="L1892" i="1" s="1"/>
  <c r="K1897" i="1" a="1"/>
  <c r="K1897" i="1" s="1"/>
  <c r="L1897" i="1" s="1"/>
  <c r="K1899" i="1" a="1"/>
  <c r="K1899" i="1" s="1"/>
  <c r="L1899" i="1" s="1"/>
  <c r="K1901" i="1" a="1"/>
  <c r="K1901" i="1" s="1"/>
  <c r="L1901" i="1" s="1"/>
  <c r="K1903" i="1" a="1"/>
  <c r="K1903" i="1" s="1"/>
  <c r="L1903" i="1" s="1"/>
  <c r="K1905" i="1" a="1"/>
  <c r="K1905" i="1" s="1"/>
  <c r="L1905" i="1" s="1"/>
  <c r="K1907" i="1" a="1"/>
  <c r="K1907" i="1" s="1"/>
  <c r="L1907" i="1" s="1"/>
  <c r="K1925" i="1" a="1"/>
  <c r="K1925" i="1" s="1"/>
  <c r="L1925" i="1" s="1"/>
  <c r="K1931" i="1" a="1"/>
  <c r="K1931" i="1" s="1"/>
  <c r="L1931" i="1" s="1"/>
  <c r="K1942" i="1" a="1"/>
  <c r="K1942" i="1" s="1"/>
  <c r="L1942" i="1" s="1"/>
  <c r="K1948" i="1" a="1"/>
  <c r="K1948" i="1" s="1"/>
  <c r="L1948" i="1" s="1"/>
  <c r="K1959" i="1" a="1"/>
  <c r="K1959" i="1" s="1"/>
  <c r="L1959" i="1" s="1"/>
  <c r="K1962" i="1" a="1"/>
  <c r="K1962" i="1" s="1"/>
  <c r="L1962" i="1" s="1"/>
  <c r="K1965" i="1" a="1"/>
  <c r="K1965" i="1" s="1"/>
  <c r="L1965" i="1" s="1"/>
  <c r="K1971" i="1" a="1"/>
  <c r="K1971" i="1" s="1"/>
  <c r="L1971" i="1" s="1"/>
  <c r="K1979" i="1" a="1"/>
  <c r="K1979" i="1" s="1"/>
  <c r="L1979" i="1" s="1"/>
  <c r="K1984" i="1" a="1"/>
  <c r="K1984" i="1" s="1"/>
  <c r="L1984" i="1" s="1"/>
  <c r="K1989" i="1" a="1"/>
  <c r="K1989" i="1" s="1"/>
  <c r="L1989" i="1" s="1"/>
  <c r="K1456" i="1" a="1"/>
  <c r="K1456" i="1" s="1"/>
  <c r="L1456" i="1" s="1"/>
  <c r="K1641" i="1" a="1"/>
  <c r="K1641" i="1" s="1"/>
  <c r="L1641" i="1" s="1"/>
  <c r="K1664" i="1" a="1"/>
  <c r="K1664" i="1" s="1"/>
  <c r="L1664" i="1" s="1"/>
  <c r="K1679" i="1" a="1"/>
  <c r="K1679" i="1" s="1"/>
  <c r="L1679" i="1" s="1"/>
  <c r="K1701" i="1" a="1"/>
  <c r="K1701" i="1" s="1"/>
  <c r="L1701" i="1" s="1"/>
  <c r="K1713" i="1" a="1"/>
  <c r="K1713" i="1" s="1"/>
  <c r="L1713" i="1" s="1"/>
  <c r="K1734" i="1" a="1"/>
  <c r="K1734" i="1" s="1"/>
  <c r="L1734" i="1" s="1"/>
  <c r="K1742" i="1" a="1"/>
  <c r="K1742" i="1" s="1"/>
  <c r="L1742" i="1" s="1"/>
  <c r="K1746" i="1" a="1"/>
  <c r="K1746" i="1" s="1"/>
  <c r="L1746" i="1" s="1"/>
  <c r="K1763" i="1" a="1"/>
  <c r="K1763" i="1" s="1"/>
  <c r="L1763" i="1" s="1"/>
  <c r="K1767" i="1" a="1"/>
  <c r="K1767" i="1" s="1"/>
  <c r="L1767" i="1" s="1"/>
  <c r="K1777" i="1" a="1"/>
  <c r="K1777" i="1" s="1"/>
  <c r="L1777" i="1" s="1"/>
  <c r="K1799" i="1" a="1"/>
  <c r="K1799" i="1" s="1"/>
  <c r="L1799" i="1" s="1"/>
  <c r="K1804" i="1" a="1"/>
  <c r="K1804" i="1" s="1"/>
  <c r="L1804" i="1" s="1"/>
  <c r="K1570" i="1" a="1"/>
  <c r="K1570" i="1" s="1"/>
  <c r="L1570" i="1" s="1"/>
  <c r="K1654" i="1" a="1"/>
  <c r="K1654" i="1" s="1"/>
  <c r="L1654" i="1" s="1"/>
  <c r="K1676" i="1" a="1"/>
  <c r="K1676" i="1" s="1"/>
  <c r="L1676" i="1" s="1"/>
  <c r="K1690" i="1" a="1"/>
  <c r="K1690" i="1" s="1"/>
  <c r="L1690" i="1" s="1"/>
  <c r="K1694" i="1" a="1"/>
  <c r="K1694" i="1" s="1"/>
  <c r="L1694" i="1" s="1"/>
  <c r="K1709" i="1" a="1"/>
  <c r="K1709" i="1" s="1"/>
  <c r="L1709" i="1" s="1"/>
  <c r="K1717" i="1" a="1"/>
  <c r="K1717" i="1" s="1"/>
  <c r="L1717" i="1" s="1"/>
  <c r="K1721" i="1" a="1"/>
  <c r="K1721" i="1" s="1"/>
  <c r="L1721" i="1" s="1"/>
  <c r="K1729" i="1" a="1"/>
  <c r="K1729" i="1" s="1"/>
  <c r="L1729" i="1" s="1"/>
  <c r="K1738" i="1" a="1"/>
  <c r="K1738" i="1" s="1"/>
  <c r="L1738" i="1" s="1"/>
  <c r="K1755" i="1" a="1"/>
  <c r="K1755" i="1" s="1"/>
  <c r="L1755" i="1" s="1"/>
  <c r="K1759" i="1" a="1"/>
  <c r="K1759" i="1" s="1"/>
  <c r="L1759" i="1" s="1"/>
  <c r="K1771" i="1" a="1"/>
  <c r="K1771" i="1" s="1"/>
  <c r="L1771" i="1" s="1"/>
  <c r="K1774" i="1" a="1"/>
  <c r="K1774" i="1" s="1"/>
  <c r="L1774" i="1" s="1"/>
  <c r="K1792" i="1" a="1"/>
  <c r="K1792" i="1" s="1"/>
  <c r="L1792" i="1" s="1"/>
  <c r="K1797" i="1" a="1"/>
  <c r="K1797" i="1" s="1"/>
  <c r="L1797" i="1" s="1"/>
  <c r="K1824" i="1" a="1"/>
  <c r="K1824" i="1" s="1"/>
  <c r="L1824" i="1" s="1"/>
  <c r="K1829" i="1" a="1"/>
  <c r="K1829" i="1" s="1"/>
  <c r="L1829" i="1" s="1"/>
  <c r="K1844" i="1" a="1"/>
  <c r="K1844" i="1" s="1"/>
  <c r="L1844" i="1" s="1"/>
  <c r="K1846" i="1" a="1"/>
  <c r="K1846" i="1" s="1"/>
  <c r="L1846" i="1" s="1"/>
  <c r="K1859" i="1" a="1"/>
  <c r="K1859" i="1" s="1"/>
  <c r="L1859" i="1" s="1"/>
  <c r="K1864" i="1" a="1"/>
  <c r="K1864" i="1" s="1"/>
  <c r="L1864" i="1" s="1"/>
  <c r="K1872" i="1" a="1"/>
  <c r="K1872" i="1" s="1"/>
  <c r="L1872" i="1" s="1"/>
  <c r="K1874" i="1" a="1"/>
  <c r="K1874" i="1" s="1"/>
  <c r="L1874" i="1" s="1"/>
  <c r="K1877" i="1" a="1"/>
  <c r="K1877" i="1" s="1"/>
  <c r="L1877" i="1" s="1"/>
  <c r="K1879" i="1" a="1"/>
  <c r="K1879" i="1" s="1"/>
  <c r="L1879" i="1" s="1"/>
  <c r="K1882" i="1" a="1"/>
  <c r="K1882" i="1" s="1"/>
  <c r="L1882" i="1" s="1"/>
  <c r="K1886" i="1" a="1"/>
  <c r="K1886" i="1" s="1"/>
  <c r="L1886" i="1" s="1"/>
  <c r="K1575" i="1" a="1"/>
  <c r="K1575" i="1" s="1"/>
  <c r="L1575" i="1" s="1"/>
  <c r="K1600" i="1" a="1"/>
  <c r="K1600" i="1" s="1"/>
  <c r="L1600" i="1" s="1"/>
  <c r="K1672" i="1" a="1"/>
  <c r="K1672" i="1" s="1"/>
  <c r="L1672" i="1" s="1"/>
  <c r="K1680" i="1" a="1"/>
  <c r="K1680" i="1" s="1"/>
  <c r="L1680" i="1" s="1"/>
  <c r="K1706" i="1" a="1"/>
  <c r="K1706" i="1" s="1"/>
  <c r="L1706" i="1" s="1"/>
  <c r="K1718" i="1" a="1"/>
  <c r="K1718" i="1" s="1"/>
  <c r="L1718" i="1" s="1"/>
  <c r="K1730" i="1" a="1"/>
  <c r="K1730" i="1" s="1"/>
  <c r="L1730" i="1" s="1"/>
  <c r="K1747" i="1" a="1"/>
  <c r="K1747" i="1" s="1"/>
  <c r="L1747" i="1" s="1"/>
  <c r="K1751" i="1" a="1"/>
  <c r="K1751" i="1" s="1"/>
  <c r="L1751" i="1" s="1"/>
  <c r="K1760" i="1" a="1"/>
  <c r="K1760" i="1" s="1"/>
  <c r="L1760" i="1" s="1"/>
  <c r="K1768" i="1" a="1"/>
  <c r="K1768" i="1" s="1"/>
  <c r="L1768" i="1" s="1"/>
  <c r="K1775" i="1" a="1"/>
  <c r="K1775" i="1" s="1"/>
  <c r="L1775" i="1" s="1"/>
  <c r="K1780" i="1" a="1"/>
  <c r="K1780" i="1" s="1"/>
  <c r="L1780" i="1" s="1"/>
  <c r="K1782" i="1" a="1"/>
  <c r="K1782" i="1" s="1"/>
  <c r="L1782" i="1" s="1"/>
  <c r="K1785" i="1" a="1"/>
  <c r="K1785" i="1" s="1"/>
  <c r="L1785" i="1" s="1"/>
  <c r="K1787" i="1" a="1"/>
  <c r="K1787" i="1" s="1"/>
  <c r="L1787" i="1" s="1"/>
  <c r="K1802" i="1" a="1"/>
  <c r="K1802" i="1" s="1"/>
  <c r="L1802" i="1" s="1"/>
  <c r="K1807" i="1" a="1"/>
  <c r="K1807" i="1" s="1"/>
  <c r="L1807" i="1" s="1"/>
  <c r="K1812" i="1" a="1"/>
  <c r="K1812" i="1" s="1"/>
  <c r="L1812" i="1" s="1"/>
  <c r="K1814" i="1" a="1"/>
  <c r="K1814" i="1" s="1"/>
  <c r="L1814" i="1" s="1"/>
  <c r="K1817" i="1" a="1"/>
  <c r="K1817" i="1" s="1"/>
  <c r="L1817" i="1" s="1"/>
  <c r="K1819" i="1" a="1"/>
  <c r="K1819" i="1" s="1"/>
  <c r="L1819" i="1" s="1"/>
  <c r="K1834" i="1" a="1"/>
  <c r="K1834" i="1" s="1"/>
  <c r="L1834" i="1" s="1"/>
  <c r="K1839" i="1" a="1"/>
  <c r="K1839" i="1" s="1"/>
  <c r="L1839" i="1" s="1"/>
  <c r="K1849" i="1" a="1"/>
  <c r="K1849" i="1" s="1"/>
  <c r="L1849" i="1" s="1"/>
  <c r="K1852" i="1" a="1"/>
  <c r="K1852" i="1" s="1"/>
  <c r="L1852" i="1" s="1"/>
  <c r="K1854" i="1" a="1"/>
  <c r="K1854" i="1" s="1"/>
  <c r="L1854" i="1" s="1"/>
  <c r="K1867" i="1" a="1"/>
  <c r="K1867" i="1" s="1"/>
  <c r="L1867" i="1" s="1"/>
  <c r="K1891" i="1" a="1"/>
  <c r="K1891" i="1" s="1"/>
  <c r="L1891" i="1" s="1"/>
  <c r="K1913" i="1" a="1"/>
  <c r="K1913" i="1" s="1"/>
  <c r="L1913" i="1" s="1"/>
  <c r="K1926" i="1" a="1"/>
  <c r="K1926" i="1" s="1"/>
  <c r="L1926" i="1" s="1"/>
  <c r="K1932" i="1" a="1"/>
  <c r="K1932" i="1" s="1"/>
  <c r="L1932" i="1" s="1"/>
  <c r="K1943" i="1" a="1"/>
  <c r="K1943" i="1" s="1"/>
  <c r="L1943" i="1" s="1"/>
  <c r="K1946" i="1" a="1"/>
  <c r="K1946" i="1" s="1"/>
  <c r="L1946" i="1" s="1"/>
  <c r="K1949" i="1" a="1"/>
  <c r="K1949" i="1" s="1"/>
  <c r="L1949" i="1" s="1"/>
  <c r="K1960" i="1" a="1"/>
  <c r="K1960" i="1" s="1"/>
  <c r="L1960" i="1" s="1"/>
  <c r="K1966" i="1" a="1"/>
  <c r="K1966" i="1" s="1"/>
  <c r="L1966" i="1" s="1"/>
  <c r="K1972" i="1" a="1"/>
  <c r="K1972" i="1" s="1"/>
  <c r="L1972" i="1" s="1"/>
  <c r="K1977" i="1" a="1"/>
  <c r="K1977" i="1" s="1"/>
  <c r="L1977" i="1" s="1"/>
  <c r="K1980" i="1" a="1"/>
  <c r="K1980" i="1" s="1"/>
  <c r="L1980" i="1" s="1"/>
  <c r="K1488" i="1" a="1"/>
  <c r="K1488" i="1" s="1"/>
  <c r="L1488" i="1" s="1"/>
  <c r="K1684" i="1" a="1"/>
  <c r="K1684" i="1" s="1"/>
  <c r="L1684" i="1" s="1"/>
  <c r="K1714" i="1" a="1"/>
  <c r="K1714" i="1" s="1"/>
  <c r="L1714" i="1" s="1"/>
  <c r="K1722" i="1" a="1"/>
  <c r="K1722" i="1" s="1"/>
  <c r="L1722" i="1" s="1"/>
  <c r="K1726" i="1" a="1"/>
  <c r="K1726" i="1" s="1"/>
  <c r="L1726" i="1" s="1"/>
  <c r="K1731" i="1" a="1"/>
  <c r="K1731" i="1" s="1"/>
  <c r="L1731" i="1" s="1"/>
  <c r="K1735" i="1" a="1"/>
  <c r="K1735" i="1" s="1"/>
  <c r="L1735" i="1" s="1"/>
  <c r="K1739" i="1" a="1"/>
  <c r="K1739" i="1" s="1"/>
  <c r="L1739" i="1" s="1"/>
  <c r="K1743" i="1" a="1"/>
  <c r="K1743" i="1" s="1"/>
  <c r="L1743" i="1" s="1"/>
  <c r="K1752" i="1" a="1"/>
  <c r="K1752" i="1" s="1"/>
  <c r="L1752" i="1" s="1"/>
  <c r="K1772" i="1" a="1"/>
  <c r="K1772" i="1" s="1"/>
  <c r="L1772" i="1" s="1"/>
  <c r="K1778" i="1" a="1"/>
  <c r="K1778" i="1" s="1"/>
  <c r="L1778" i="1" s="1"/>
  <c r="K1795" i="1" a="1"/>
  <c r="K1795" i="1" s="1"/>
  <c r="L1795" i="1" s="1"/>
  <c r="K1800" i="1" a="1"/>
  <c r="K1800" i="1" s="1"/>
  <c r="L1800" i="1" s="1"/>
  <c r="K1805" i="1" a="1"/>
  <c r="K1805" i="1" s="1"/>
  <c r="L1805" i="1" s="1"/>
  <c r="K1810" i="1" a="1"/>
  <c r="K1810" i="1" s="1"/>
  <c r="L1810" i="1" s="1"/>
  <c r="K1827" i="1" a="1"/>
  <c r="K1827" i="1" s="1"/>
  <c r="L1827" i="1" s="1"/>
  <c r="K1832" i="1" a="1"/>
  <c r="K1832" i="1" s="1"/>
  <c r="L1832" i="1" s="1"/>
  <c r="K1837" i="1" a="1"/>
  <c r="K1837" i="1" s="1"/>
  <c r="L1837" i="1" s="1"/>
  <c r="K1842" i="1" a="1"/>
  <c r="K1842" i="1" s="1"/>
  <c r="L1842" i="1" s="1"/>
  <c r="K1857" i="1" a="1"/>
  <c r="K1857" i="1" s="1"/>
  <c r="L1857" i="1" s="1"/>
  <c r="K1860" i="1" a="1"/>
  <c r="K1860" i="1" s="1"/>
  <c r="L1860" i="1" s="1"/>
  <c r="K1862" i="1" a="1"/>
  <c r="K1862" i="1" s="1"/>
  <c r="L1862" i="1" s="1"/>
  <c r="K1870" i="1" a="1"/>
  <c r="K1870" i="1" s="1"/>
  <c r="L1870" i="1" s="1"/>
  <c r="K1888" i="1" a="1"/>
  <c r="K1888" i="1" s="1"/>
  <c r="L1888" i="1" s="1"/>
  <c r="K1896" i="1" a="1"/>
  <c r="K1896" i="1" s="1"/>
  <c r="L1896" i="1" s="1"/>
  <c r="K1898" i="1" a="1"/>
  <c r="K1898" i="1" s="1"/>
  <c r="L1898" i="1" s="1"/>
  <c r="K1900" i="1" a="1"/>
  <c r="K1900" i="1" s="1"/>
  <c r="L1900" i="1" s="1"/>
  <c r="K1902" i="1" a="1"/>
  <c r="K1902" i="1" s="1"/>
  <c r="L1902" i="1" s="1"/>
  <c r="K1904" i="1" a="1"/>
  <c r="K1904" i="1" s="1"/>
  <c r="L1904" i="1" s="1"/>
  <c r="K1906" i="1" a="1"/>
  <c r="K1906" i="1" s="1"/>
  <c r="L1906" i="1" s="1"/>
  <c r="K1908" i="1" a="1"/>
  <c r="K1908" i="1" s="1"/>
  <c r="L1908" i="1" s="1"/>
  <c r="K1910" i="1" a="1"/>
  <c r="K1910" i="1" s="1"/>
  <c r="L1910" i="1" s="1"/>
  <c r="K1918" i="1" a="1"/>
  <c r="K1918" i="1" s="1"/>
  <c r="L1918" i="1" s="1"/>
  <c r="K1929" i="1" a="1"/>
  <c r="K1929" i="1" s="1"/>
  <c r="L1929" i="1" s="1"/>
  <c r="K1935" i="1" a="1"/>
  <c r="K1935" i="1" s="1"/>
  <c r="L1935" i="1" s="1"/>
  <c r="K1938" i="1" a="1"/>
  <c r="K1938" i="1" s="1"/>
  <c r="L1938" i="1" s="1"/>
  <c r="K1952" i="1" a="1"/>
  <c r="K1952" i="1" s="1"/>
  <c r="L1952" i="1" s="1"/>
  <c r="K1955" i="1" a="1"/>
  <c r="K1955" i="1" s="1"/>
  <c r="L1955" i="1" s="1"/>
  <c r="K1969" i="1" a="1"/>
  <c r="K1969" i="1" s="1"/>
  <c r="L1969" i="1" s="1"/>
  <c r="K1975" i="1" a="1"/>
  <c r="K1975" i="1" s="1"/>
  <c r="L1975" i="1" s="1"/>
  <c r="K1985" i="1" a="1"/>
  <c r="K1985" i="1" s="1"/>
  <c r="L1985" i="1" s="1"/>
  <c r="K1988" i="1" a="1"/>
  <c r="K1988" i="1" s="1"/>
  <c r="L1988" i="1" s="1"/>
  <c r="K1494" i="1" a="1"/>
  <c r="K1494" i="1" s="1"/>
  <c r="L1494" i="1" s="1"/>
  <c r="K1793" i="1" a="1"/>
  <c r="K1793" i="1" s="1"/>
  <c r="L1793" i="1" s="1"/>
  <c r="K1806" i="1" a="1"/>
  <c r="K1806" i="1" s="1"/>
  <c r="L1806" i="1" s="1"/>
  <c r="K1820" i="1" a="1"/>
  <c r="K1820" i="1" s="1"/>
  <c r="L1820" i="1" s="1"/>
  <c r="K1833" i="1" a="1"/>
  <c r="K1833" i="1" s="1"/>
  <c r="L1833" i="1" s="1"/>
  <c r="K1880" i="1" a="1"/>
  <c r="K1880" i="1" s="1"/>
  <c r="L1880" i="1" s="1"/>
  <c r="K1894" i="1" a="1"/>
  <c r="K1894" i="1" s="1"/>
  <c r="L1894" i="1" s="1"/>
  <c r="K1914" i="1" a="1"/>
  <c r="K1914" i="1" s="1"/>
  <c r="L1914" i="1" s="1"/>
  <c r="K1927" i="1" a="1"/>
  <c r="K1927" i="1" s="1"/>
  <c r="L1927" i="1" s="1"/>
  <c r="K1936" i="1" a="1"/>
  <c r="K1936" i="1" s="1"/>
  <c r="L1936" i="1" s="1"/>
  <c r="K1941" i="1" a="1"/>
  <c r="K1941" i="1" s="1"/>
  <c r="L1941" i="1" s="1"/>
  <c r="K1945" i="1" a="1"/>
  <c r="K1945" i="1" s="1"/>
  <c r="L1945" i="1" s="1"/>
  <c r="K1950" i="1" a="1"/>
  <c r="K1950" i="1" s="1"/>
  <c r="L1950" i="1" s="1"/>
  <c r="K1964" i="1" a="1"/>
  <c r="K1964" i="1" s="1"/>
  <c r="L1964" i="1" s="1"/>
  <c r="K1968" i="1" a="1"/>
  <c r="K1968" i="1" s="1"/>
  <c r="L1968" i="1" s="1"/>
  <c r="K1973" i="1" a="1"/>
  <c r="K1973" i="1" s="1"/>
  <c r="L1973" i="1" s="1"/>
  <c r="K1995" i="1" a="1"/>
  <c r="K1995" i="1" s="1"/>
  <c r="L1995" i="1" s="1"/>
  <c r="K1998" i="1" a="1"/>
  <c r="K1998" i="1" s="1"/>
  <c r="L1998" i="1" s="1"/>
  <c r="K2001" i="1" a="1"/>
  <c r="K2001" i="1" s="1"/>
  <c r="L2001" i="1" s="1"/>
  <c r="K2005" i="1" a="1"/>
  <c r="K2005" i="1" s="1"/>
  <c r="L2005" i="1" s="1"/>
  <c r="K2012" i="1" a="1"/>
  <c r="K2012" i="1" s="1"/>
  <c r="L2012" i="1" s="1"/>
  <c r="K2019" i="1" a="1"/>
  <c r="K2019" i="1" s="1"/>
  <c r="L2019" i="1" s="1"/>
  <c r="K2027" i="1" a="1"/>
  <c r="K2027" i="1" s="1"/>
  <c r="L2027" i="1" s="1"/>
  <c r="K2035" i="1" a="1"/>
  <c r="K2035" i="1" s="1"/>
  <c r="L2035" i="1" s="1"/>
  <c r="K2040" i="1" a="1"/>
  <c r="K2040" i="1" s="1"/>
  <c r="L2040" i="1" s="1"/>
  <c r="K2048" i="1" a="1"/>
  <c r="K2048" i="1" s="1"/>
  <c r="L2048" i="1" s="1"/>
  <c r="K2053" i="1" a="1"/>
  <c r="K2053" i="1" s="1"/>
  <c r="L2053" i="1" s="1"/>
  <c r="K2056" i="1" a="1"/>
  <c r="K2056" i="1" s="1"/>
  <c r="L2056" i="1" s="1"/>
  <c r="K2059" i="1" a="1"/>
  <c r="K2059" i="1" s="1"/>
  <c r="L2059" i="1" s="1"/>
  <c r="K2062" i="1" a="1"/>
  <c r="K2062" i="1" s="1"/>
  <c r="L2062" i="1" s="1"/>
  <c r="K2085" i="1" a="1"/>
  <c r="K2085" i="1" s="1"/>
  <c r="L2085" i="1" s="1"/>
  <c r="K2099" i="1" a="1"/>
  <c r="K2099" i="1" s="1"/>
  <c r="L2099" i="1" s="1"/>
  <c r="K2102" i="1" a="1"/>
  <c r="K2102" i="1" s="1"/>
  <c r="L2102" i="1" s="1"/>
  <c r="K2105" i="1" a="1"/>
  <c r="K2105" i="1" s="1"/>
  <c r="L2105" i="1" s="1"/>
  <c r="K1681" i="1" a="1"/>
  <c r="K1681" i="1" s="1"/>
  <c r="L1681" i="1" s="1"/>
  <c r="K1711" i="1" a="1"/>
  <c r="K1711" i="1" s="1"/>
  <c r="L1711" i="1" s="1"/>
  <c r="K1744" i="1" a="1"/>
  <c r="K1744" i="1" s="1"/>
  <c r="L1744" i="1" s="1"/>
  <c r="K1847" i="1" a="1"/>
  <c r="K1847" i="1" s="1"/>
  <c r="L1847" i="1" s="1"/>
  <c r="K1861" i="1" a="1"/>
  <c r="K1861" i="1" s="1"/>
  <c r="L1861" i="1" s="1"/>
  <c r="K1868" i="1" a="1"/>
  <c r="K1868" i="1" s="1"/>
  <c r="L1868" i="1" s="1"/>
  <c r="K1923" i="1" a="1"/>
  <c r="K1923" i="1" s="1"/>
  <c r="L1923" i="1" s="1"/>
  <c r="K1978" i="1" a="1"/>
  <c r="K1978" i="1" s="1"/>
  <c r="L1978" i="1" s="1"/>
  <c r="K1982" i="1" a="1"/>
  <c r="K1982" i="1" s="1"/>
  <c r="L1982" i="1" s="1"/>
  <c r="K2009" i="1" a="1"/>
  <c r="K2009" i="1" s="1"/>
  <c r="L2009" i="1" s="1"/>
  <c r="K2016" i="1" a="1"/>
  <c r="K2016" i="1" s="1"/>
  <c r="L2016" i="1" s="1"/>
  <c r="K2022" i="1" a="1"/>
  <c r="K2022" i="1" s="1"/>
  <c r="L2022" i="1" s="1"/>
  <c r="K2025" i="1" a="1"/>
  <c r="K2025" i="1" s="1"/>
  <c r="L2025" i="1" s="1"/>
  <c r="K2030" i="1" a="1"/>
  <c r="K2030" i="1" s="1"/>
  <c r="L2030" i="1" s="1"/>
  <c r="K2033" i="1" a="1"/>
  <c r="K2033" i="1" s="1"/>
  <c r="L2033" i="1" s="1"/>
  <c r="K2038" i="1" a="1"/>
  <c r="K2038" i="1" s="1"/>
  <c r="L2038" i="1" s="1"/>
  <c r="K2043" i="1" a="1"/>
  <c r="K2043" i="1" s="1"/>
  <c r="L2043" i="1" s="1"/>
  <c r="K2065" i="1" a="1"/>
  <c r="K2065" i="1" s="1"/>
  <c r="L2065" i="1" s="1"/>
  <c r="K2068" i="1" a="1"/>
  <c r="K2068" i="1" s="1"/>
  <c r="L2068" i="1" s="1"/>
  <c r="K2071" i="1" a="1"/>
  <c r="K2071" i="1" s="1"/>
  <c r="L2071" i="1" s="1"/>
  <c r="K2074" i="1" a="1"/>
  <c r="K2074" i="1" s="1"/>
  <c r="L2074" i="1" s="1"/>
  <c r="K2091" i="1" a="1"/>
  <c r="K2091" i="1" s="1"/>
  <c r="L2091" i="1" s="1"/>
  <c r="K2094" i="1" a="1"/>
  <c r="K2094" i="1" s="1"/>
  <c r="L2094" i="1" s="1"/>
  <c r="K2097" i="1" a="1"/>
  <c r="K2097" i="1" s="1"/>
  <c r="L2097" i="1" s="1"/>
  <c r="K1815" i="1" a="1"/>
  <c r="K1815" i="1" s="1"/>
  <c r="L1815" i="1" s="1"/>
  <c r="K1828" i="1" a="1"/>
  <c r="K1828" i="1" s="1"/>
  <c r="L1828" i="1" s="1"/>
  <c r="K1841" i="1" a="1"/>
  <c r="K1841" i="1" s="1"/>
  <c r="L1841" i="1" s="1"/>
  <c r="K1887" i="1" a="1"/>
  <c r="K1887" i="1" s="1"/>
  <c r="L1887" i="1" s="1"/>
  <c r="K1911" i="1" a="1"/>
  <c r="K1911" i="1" s="1"/>
  <c r="L1911" i="1" s="1"/>
  <c r="K1915" i="1" a="1"/>
  <c r="K1915" i="1" s="1"/>
  <c r="L1915" i="1" s="1"/>
  <c r="K1919" i="1" a="1"/>
  <c r="K1919" i="1" s="1"/>
  <c r="L1919" i="1" s="1"/>
  <c r="K1924" i="1" a="1"/>
  <c r="K1924" i="1" s="1"/>
  <c r="L1924" i="1" s="1"/>
  <c r="K1928" i="1" a="1"/>
  <c r="K1928" i="1" s="1"/>
  <c r="L1928" i="1" s="1"/>
  <c r="K1933" i="1" a="1"/>
  <c r="K1933" i="1" s="1"/>
  <c r="L1933" i="1" s="1"/>
  <c r="K1937" i="1" a="1"/>
  <c r="K1937" i="1" s="1"/>
  <c r="L1937" i="1" s="1"/>
  <c r="K1947" i="1" a="1"/>
  <c r="K1947" i="1" s="1"/>
  <c r="L1947" i="1" s="1"/>
  <c r="K1951" i="1" a="1"/>
  <c r="K1951" i="1" s="1"/>
  <c r="L1951" i="1" s="1"/>
  <c r="K1974" i="1" a="1"/>
  <c r="K1974" i="1" s="1"/>
  <c r="L1974" i="1" s="1"/>
  <c r="K1986" i="1" a="1"/>
  <c r="K1986" i="1" s="1"/>
  <c r="L1986" i="1" s="1"/>
  <c r="K1992" i="1" a="1"/>
  <c r="K1992" i="1" s="1"/>
  <c r="L1992" i="1" s="1"/>
  <c r="K1996" i="1" a="1"/>
  <c r="K1996" i="1" s="1"/>
  <c r="L1996" i="1" s="1"/>
  <c r="K2002" i="1" a="1"/>
  <c r="K2002" i="1" s="1"/>
  <c r="L2002" i="1" s="1"/>
  <c r="K2013" i="1" a="1"/>
  <c r="K2013" i="1" s="1"/>
  <c r="L2013" i="1" s="1"/>
  <c r="K2051" i="1" a="1"/>
  <c r="K2051" i="1" s="1"/>
  <c r="L2051" i="1" s="1"/>
  <c r="K2054" i="1" a="1"/>
  <c r="K2054" i="1" s="1"/>
  <c r="L2054" i="1" s="1"/>
  <c r="K2077" i="1" a="1"/>
  <c r="K2077" i="1" s="1"/>
  <c r="L2077" i="1" s="1"/>
  <c r="K2080" i="1" a="1"/>
  <c r="K2080" i="1" s="1"/>
  <c r="L2080" i="1" s="1"/>
  <c r="K2083" i="1" a="1"/>
  <c r="K2083" i="1" s="1"/>
  <c r="L2083" i="1" s="1"/>
  <c r="K2086" i="1" a="1"/>
  <c r="K2086" i="1" s="1"/>
  <c r="L2086" i="1" s="1"/>
  <c r="K2089" i="1" a="1"/>
  <c r="K2089" i="1" s="1"/>
  <c r="L2089" i="1" s="1"/>
  <c r="K2100" i="1" a="1"/>
  <c r="K2100" i="1" s="1"/>
  <c r="L2100" i="1" s="1"/>
  <c r="K1688" i="1" a="1"/>
  <c r="K1688" i="1" s="1"/>
  <c r="L1688" i="1" s="1"/>
  <c r="K1809" i="1" a="1"/>
  <c r="K1809" i="1" s="1"/>
  <c r="L1809" i="1" s="1"/>
  <c r="K1822" i="1" a="1"/>
  <c r="K1822" i="1" s="1"/>
  <c r="L1822" i="1" s="1"/>
  <c r="K1835" i="1" a="1"/>
  <c r="K1835" i="1" s="1"/>
  <c r="L1835" i="1" s="1"/>
  <c r="K1895" i="1" a="1"/>
  <c r="K1895" i="1" s="1"/>
  <c r="L1895" i="1" s="1"/>
  <c r="K1723" i="1" a="1"/>
  <c r="K1723" i="1" s="1"/>
  <c r="L1723" i="1" s="1"/>
  <c r="K1783" i="1" a="1"/>
  <c r="K1783" i="1" s="1"/>
  <c r="L1783" i="1" s="1"/>
  <c r="K1823" i="1" a="1"/>
  <c r="K1823" i="1" s="1"/>
  <c r="L1823" i="1" s="1"/>
  <c r="K1836" i="1" a="1"/>
  <c r="K1836" i="1" s="1"/>
  <c r="L1836" i="1" s="1"/>
  <c r="K1850" i="1" a="1"/>
  <c r="K1850" i="1" s="1"/>
  <c r="L1850" i="1" s="1"/>
  <c r="K1856" i="1" a="1"/>
  <c r="K1856" i="1" s="1"/>
  <c r="L1856" i="1" s="1"/>
  <c r="K1863" i="1" a="1"/>
  <c r="K1863" i="1" s="1"/>
  <c r="L1863" i="1" s="1"/>
  <c r="K1912" i="1" a="1"/>
  <c r="K1912" i="1" s="1"/>
  <c r="L1912" i="1" s="1"/>
  <c r="K1916" i="1" a="1"/>
  <c r="K1916" i="1" s="1"/>
  <c r="L1916" i="1" s="1"/>
  <c r="K1920" i="1" a="1"/>
  <c r="K1920" i="1" s="1"/>
  <c r="L1920" i="1" s="1"/>
  <c r="K1934" i="1" a="1"/>
  <c r="K1934" i="1" s="1"/>
  <c r="L1934" i="1" s="1"/>
  <c r="K1961" i="1" a="1"/>
  <c r="K1961" i="1" s="1"/>
  <c r="L1961" i="1" s="1"/>
  <c r="K1788" i="1" a="1"/>
  <c r="K1788" i="1" s="1"/>
  <c r="L1788" i="1" s="1"/>
  <c r="K1818" i="1" a="1"/>
  <c r="K1818" i="1" s="1"/>
  <c r="L1818" i="1" s="1"/>
  <c r="K1825" i="1" a="1"/>
  <c r="K1825" i="1" s="1"/>
  <c r="L1825" i="1" s="1"/>
  <c r="K1831" i="1" a="1"/>
  <c r="K1831" i="1" s="1"/>
  <c r="L1831" i="1" s="1"/>
  <c r="K1845" i="1" a="1"/>
  <c r="K1845" i="1" s="1"/>
  <c r="L1845" i="1" s="1"/>
  <c r="K1851" i="1" a="1"/>
  <c r="K1851" i="1" s="1"/>
  <c r="L1851" i="1" s="1"/>
  <c r="K1865" i="1" a="1"/>
  <c r="K1865" i="1" s="1"/>
  <c r="L1865" i="1" s="1"/>
  <c r="K1878" i="1" a="1"/>
  <c r="K1878" i="1" s="1"/>
  <c r="L1878" i="1" s="1"/>
  <c r="K1885" i="1" a="1"/>
  <c r="K1885" i="1" s="1"/>
  <c r="L1885" i="1" s="1"/>
  <c r="K1889" i="1" a="1"/>
  <c r="K1889" i="1" s="1"/>
  <c r="L1889" i="1" s="1"/>
  <c r="K1909" i="1" a="1"/>
  <c r="K1909" i="1" s="1"/>
  <c r="L1909" i="1" s="1"/>
  <c r="K1917" i="1" a="1"/>
  <c r="K1917" i="1" s="1"/>
  <c r="L1917" i="1" s="1"/>
  <c r="K1944" i="1" a="1"/>
  <c r="K1944" i="1" s="1"/>
  <c r="L1944" i="1" s="1"/>
  <c r="K1953" i="1" a="1"/>
  <c r="K1953" i="1" s="1"/>
  <c r="L1953" i="1" s="1"/>
  <c r="K1958" i="1" a="1"/>
  <c r="K1958" i="1" s="1"/>
  <c r="L1958" i="1" s="1"/>
  <c r="K1967" i="1" a="1"/>
  <c r="K1967" i="1" s="1"/>
  <c r="L1967" i="1" s="1"/>
  <c r="K1976" i="1" a="1"/>
  <c r="K1976" i="1" s="1"/>
  <c r="L1976" i="1" s="1"/>
  <c r="K1994" i="1" a="1"/>
  <c r="K1994" i="1" s="1"/>
  <c r="L1994" i="1" s="1"/>
  <c r="K2004" i="1" a="1"/>
  <c r="K2004" i="1" s="1"/>
  <c r="L2004" i="1" s="1"/>
  <c r="K2011" i="1" a="1"/>
  <c r="K2011" i="1" s="1"/>
  <c r="L2011" i="1" s="1"/>
  <c r="K2018" i="1" a="1"/>
  <c r="K2018" i="1" s="1"/>
  <c r="L2018" i="1" s="1"/>
  <c r="K2037" i="1" a="1"/>
  <c r="K2037" i="1" s="1"/>
  <c r="L2037" i="1" s="1"/>
  <c r="K2042" i="1" a="1"/>
  <c r="K2042" i="1" s="1"/>
  <c r="L2042" i="1" s="1"/>
  <c r="K2047" i="1" a="1"/>
  <c r="K2047" i="1" s="1"/>
  <c r="L2047" i="1" s="1"/>
  <c r="K2050" i="1" a="1"/>
  <c r="K2050" i="1" s="1"/>
  <c r="L2050" i="1" s="1"/>
  <c r="K2061" i="1" a="1"/>
  <c r="K2061" i="1" s="1"/>
  <c r="L2061" i="1" s="1"/>
  <c r="K2064" i="1" a="1"/>
  <c r="K2064" i="1" s="1"/>
  <c r="L2064" i="1" s="1"/>
  <c r="K2067" i="1" a="1"/>
  <c r="K2067" i="1" s="1"/>
  <c r="L2067" i="1" s="1"/>
  <c r="K2070" i="1" a="1"/>
  <c r="K2070" i="1" s="1"/>
  <c r="L2070" i="1" s="1"/>
  <c r="K1659" i="1" a="1"/>
  <c r="K1659" i="1" s="1"/>
  <c r="L1659" i="1" s="1"/>
  <c r="K1790" i="1" a="1"/>
  <c r="K1790" i="1" s="1"/>
  <c r="L1790" i="1" s="1"/>
  <c r="K1981" i="1" a="1"/>
  <c r="K1981" i="1" s="1"/>
  <c r="L1981" i="1" s="1"/>
  <c r="K2008" i="1" a="1"/>
  <c r="K2008" i="1" s="1"/>
  <c r="L2008" i="1" s="1"/>
  <c r="K2015" i="1" a="1"/>
  <c r="K2015" i="1" s="1"/>
  <c r="L2015" i="1" s="1"/>
  <c r="K2032" i="1" a="1"/>
  <c r="K2032" i="1" s="1"/>
  <c r="L2032" i="1" s="1"/>
  <c r="K2076" i="1" a="1"/>
  <c r="K2076" i="1" s="1"/>
  <c r="L2076" i="1" s="1"/>
  <c r="K2082" i="1" a="1"/>
  <c r="K2082" i="1" s="1"/>
  <c r="L2082" i="1" s="1"/>
  <c r="K2109" i="1" a="1"/>
  <c r="K2109" i="1" s="1"/>
  <c r="L2109" i="1" s="1"/>
  <c r="K2114" i="1" a="1"/>
  <c r="K2114" i="1" s="1"/>
  <c r="L2114" i="1" s="1"/>
  <c r="K2120" i="1" a="1"/>
  <c r="K2120" i="1" s="1"/>
  <c r="L2120" i="1" s="1"/>
  <c r="K2139" i="1" a="1"/>
  <c r="K2139" i="1" s="1"/>
  <c r="L2139" i="1" s="1"/>
  <c r="K2142" i="1" a="1"/>
  <c r="K2142" i="1" s="1"/>
  <c r="L2142" i="1" s="1"/>
  <c r="K2145" i="1" a="1"/>
  <c r="K2145" i="1" s="1"/>
  <c r="L2145" i="1" s="1"/>
  <c r="K2156" i="1" a="1"/>
  <c r="K2156" i="1" s="1"/>
  <c r="L2156" i="1" s="1"/>
  <c r="K2160" i="1" a="1"/>
  <c r="K2160" i="1" s="1"/>
  <c r="L2160" i="1" s="1"/>
  <c r="K2168" i="1" a="1"/>
  <c r="K2168" i="1" s="1"/>
  <c r="L2168" i="1" s="1"/>
  <c r="K2176" i="1" a="1"/>
  <c r="K2176" i="1" s="1"/>
  <c r="L2176" i="1" s="1"/>
  <c r="K2184" i="1" a="1"/>
  <c r="K2184" i="1" s="1"/>
  <c r="L2184" i="1" s="1"/>
  <c r="K2192" i="1" a="1"/>
  <c r="K2192" i="1" s="1"/>
  <c r="L2192" i="1" s="1"/>
  <c r="K1695" i="1" a="1"/>
  <c r="K1695" i="1" s="1"/>
  <c r="L1695" i="1" s="1"/>
  <c r="K1803" i="1" a="1"/>
  <c r="K1803" i="1" s="1"/>
  <c r="L1803" i="1" s="1"/>
  <c r="K1830" i="1" a="1"/>
  <c r="K1830" i="1" s="1"/>
  <c r="L1830" i="1" s="1"/>
  <c r="K1884" i="1" a="1"/>
  <c r="K1884" i="1" s="1"/>
  <c r="L1884" i="1" s="1"/>
  <c r="K1983" i="1" a="1"/>
  <c r="K1983" i="1" s="1"/>
  <c r="L1983" i="1" s="1"/>
  <c r="K2017" i="1" a="1"/>
  <c r="K2017" i="1" s="1"/>
  <c r="L2017" i="1" s="1"/>
  <c r="K2028" i="1" a="1"/>
  <c r="K2028" i="1" s="1"/>
  <c r="L2028" i="1" s="1"/>
  <c r="K2049" i="1" a="1"/>
  <c r="K2049" i="1" s="1"/>
  <c r="L2049" i="1" s="1"/>
  <c r="K2060" i="1" a="1"/>
  <c r="K2060" i="1" s="1"/>
  <c r="L2060" i="1" s="1"/>
  <c r="K2066" i="1" a="1"/>
  <c r="K2066" i="1" s="1"/>
  <c r="L2066" i="1" s="1"/>
  <c r="K2088" i="1" a="1"/>
  <c r="K2088" i="1" s="1"/>
  <c r="L2088" i="1" s="1"/>
  <c r="K2093" i="1" a="1"/>
  <c r="K2093" i="1" s="1"/>
  <c r="L2093" i="1" s="1"/>
  <c r="K2112" i="1" a="1"/>
  <c r="K2112" i="1" s="1"/>
  <c r="L2112" i="1" s="1"/>
  <c r="K2131" i="1" a="1"/>
  <c r="K2131" i="1" s="1"/>
  <c r="L2131" i="1" s="1"/>
  <c r="K2134" i="1" a="1"/>
  <c r="K2134" i="1" s="1"/>
  <c r="L2134" i="1" s="1"/>
  <c r="K2137" i="1" a="1"/>
  <c r="K2137" i="1" s="1"/>
  <c r="L2137" i="1" s="1"/>
  <c r="K2148" i="1" a="1"/>
  <c r="K2148" i="1" s="1"/>
  <c r="L2148" i="1" s="1"/>
  <c r="K2165" i="1" a="1"/>
  <c r="K2165" i="1" s="1"/>
  <c r="L2165" i="1" s="1"/>
  <c r="K2173" i="1" a="1"/>
  <c r="K2173" i="1" s="1"/>
  <c r="L2173" i="1" s="1"/>
  <c r="K2181" i="1" a="1"/>
  <c r="K2181" i="1" s="1"/>
  <c r="L2181" i="1" s="1"/>
  <c r="K2189" i="1" a="1"/>
  <c r="K2189" i="1" s="1"/>
  <c r="L2189" i="1" s="1"/>
  <c r="K2197" i="1" a="1"/>
  <c r="K2197" i="1" s="1"/>
  <c r="L2197" i="1" s="1"/>
  <c r="K2200" i="1" a="1"/>
  <c r="K2200" i="1" s="1"/>
  <c r="L2200" i="1" s="1"/>
  <c r="K1703" i="1" a="1"/>
  <c r="K1703" i="1" s="1"/>
  <c r="L1703" i="1" s="1"/>
  <c r="K1939" i="1" a="1"/>
  <c r="K1939" i="1" s="1"/>
  <c r="L1939" i="1" s="1"/>
  <c r="K1963" i="1" a="1"/>
  <c r="K1963" i="1" s="1"/>
  <c r="L1963" i="1" s="1"/>
  <c r="K1990" i="1" a="1"/>
  <c r="K1990" i="1" s="1"/>
  <c r="L1990" i="1" s="1"/>
  <c r="K2003" i="1" a="1"/>
  <c r="K2003" i="1" s="1"/>
  <c r="L2003" i="1" s="1"/>
  <c r="K2010" i="1" a="1"/>
  <c r="K2010" i="1" s="1"/>
  <c r="L2010" i="1" s="1"/>
  <c r="K2023" i="1" a="1"/>
  <c r="K2023" i="1" s="1"/>
  <c r="L2023" i="1" s="1"/>
  <c r="K2039" i="1" a="1"/>
  <c r="K2039" i="1" s="1"/>
  <c r="L2039" i="1" s="1"/>
  <c r="K2044" i="1" a="1"/>
  <c r="K2044" i="1" s="1"/>
  <c r="L2044" i="1" s="1"/>
  <c r="K2072" i="1" a="1"/>
  <c r="K2072" i="1" s="1"/>
  <c r="L2072" i="1" s="1"/>
  <c r="K2078" i="1" a="1"/>
  <c r="K2078" i="1" s="1"/>
  <c r="L2078" i="1" s="1"/>
  <c r="K2106" i="1" a="1"/>
  <c r="K2106" i="1" s="1"/>
  <c r="L2106" i="1" s="1"/>
  <c r="K2123" i="1" a="1"/>
  <c r="K2123" i="1" s="1"/>
  <c r="L2123" i="1" s="1"/>
  <c r="K2126" i="1" a="1"/>
  <c r="K2126" i="1" s="1"/>
  <c r="L2126" i="1" s="1"/>
  <c r="K1838" i="1" a="1"/>
  <c r="K1838" i="1" s="1"/>
  <c r="L1838" i="1" s="1"/>
  <c r="K1866" i="1" a="1"/>
  <c r="K1866" i="1" s="1"/>
  <c r="L1866" i="1" s="1"/>
  <c r="K1930" i="1" a="1"/>
  <c r="K1930" i="1" s="1"/>
  <c r="L1930" i="1" s="1"/>
  <c r="K1954" i="1" a="1"/>
  <c r="K1954" i="1" s="1"/>
  <c r="L1954" i="1" s="1"/>
  <c r="K1991" i="1" a="1"/>
  <c r="K1991" i="1" s="1"/>
  <c r="L1991" i="1" s="1"/>
  <c r="K2024" i="1" a="1"/>
  <c r="K2024" i="1" s="1"/>
  <c r="L2024" i="1" s="1"/>
  <c r="K2045" i="1" a="1"/>
  <c r="K2045" i="1" s="1"/>
  <c r="L2045" i="1" s="1"/>
  <c r="K2073" i="1" a="1"/>
  <c r="K2073" i="1" s="1"/>
  <c r="L2073" i="1" s="1"/>
  <c r="K2079" i="1" a="1"/>
  <c r="K2079" i="1" s="1"/>
  <c r="L2079" i="1" s="1"/>
  <c r="K2110" i="1" a="1"/>
  <c r="K2110" i="1" s="1"/>
  <c r="L2110" i="1" s="1"/>
  <c r="K2113" i="1" a="1"/>
  <c r="K2113" i="1" s="1"/>
  <c r="L2113" i="1" s="1"/>
  <c r="K2124" i="1" a="1"/>
  <c r="K2124" i="1" s="1"/>
  <c r="L2124" i="1" s="1"/>
  <c r="K2135" i="1" a="1"/>
  <c r="K2135" i="1" s="1"/>
  <c r="L2135" i="1" s="1"/>
  <c r="K2141" i="1" a="1"/>
  <c r="K2141" i="1" s="1"/>
  <c r="L2141" i="1" s="1"/>
  <c r="K2146" i="1" a="1"/>
  <c r="K2146" i="1" s="1"/>
  <c r="L2146" i="1" s="1"/>
  <c r="K2152" i="1" a="1"/>
  <c r="K2152" i="1" s="1"/>
  <c r="L2152" i="1" s="1"/>
  <c r="K2164" i="1" a="1"/>
  <c r="K2164" i="1" s="1"/>
  <c r="L2164" i="1" s="1"/>
  <c r="K2172" i="1" a="1"/>
  <c r="K2172" i="1" s="1"/>
  <c r="L2172" i="1" s="1"/>
  <c r="K2180" i="1" a="1"/>
  <c r="K2180" i="1" s="1"/>
  <c r="L2180" i="1" s="1"/>
  <c r="K2188" i="1" a="1"/>
  <c r="K2188" i="1" s="1"/>
  <c r="L2188" i="1" s="1"/>
  <c r="K2196" i="1" a="1"/>
  <c r="K2196" i="1" s="1"/>
  <c r="L2196" i="1" s="1"/>
  <c r="K2199" i="1" a="1"/>
  <c r="K2199" i="1" s="1"/>
  <c r="L2199" i="1" s="1"/>
  <c r="K2205" i="1" a="1"/>
  <c r="K2205" i="1" s="1"/>
  <c r="L2205" i="1" s="1"/>
  <c r="K2208" i="1" a="1"/>
  <c r="K2208" i="1" s="1"/>
  <c r="L2208" i="1" s="1"/>
  <c r="K1761" i="1" a="1"/>
  <c r="K1761" i="1" s="1"/>
  <c r="L1761" i="1" s="1"/>
  <c r="K1893" i="1" a="1"/>
  <c r="K1893" i="1" s="1"/>
  <c r="L1893" i="1" s="1"/>
  <c r="K1999" i="1" a="1"/>
  <c r="K1999" i="1" s="1"/>
  <c r="L1999" i="1" s="1"/>
  <c r="K2046" i="1" a="1"/>
  <c r="K2046" i="1" s="1"/>
  <c r="L2046" i="1" s="1"/>
  <c r="K2057" i="1" a="1"/>
  <c r="K2057" i="1" s="1"/>
  <c r="L2057" i="1" s="1"/>
  <c r="K2090" i="1" a="1"/>
  <c r="K2090" i="1" s="1"/>
  <c r="L2090" i="1" s="1"/>
  <c r="K2107" i="1" a="1"/>
  <c r="K2107" i="1" s="1"/>
  <c r="L2107" i="1" s="1"/>
  <c r="K2138" i="1" a="1"/>
  <c r="K2138" i="1" s="1"/>
  <c r="L2138" i="1" s="1"/>
  <c r="K2162" i="1" a="1"/>
  <c r="K2162" i="1" s="1"/>
  <c r="L2162" i="1" s="1"/>
  <c r="K2167" i="1" a="1"/>
  <c r="K2167" i="1" s="1"/>
  <c r="L2167" i="1" s="1"/>
  <c r="K2185" i="1" a="1"/>
  <c r="K2185" i="1" s="1"/>
  <c r="L2185" i="1" s="1"/>
  <c r="K2190" i="1" a="1"/>
  <c r="K2190" i="1" s="1"/>
  <c r="L2190" i="1" s="1"/>
  <c r="K2195" i="1" a="1"/>
  <c r="K2195" i="1" s="1"/>
  <c r="L2195" i="1" s="1"/>
  <c r="K2207" i="1" a="1"/>
  <c r="K2207" i="1" s="1"/>
  <c r="L2207" i="1" s="1"/>
  <c r="K2215" i="1" a="1"/>
  <c r="K2215" i="1" s="1"/>
  <c r="L2215" i="1" s="1"/>
  <c r="K2224" i="1" a="1"/>
  <c r="K2224" i="1" s="1"/>
  <c r="L2224" i="1" s="1"/>
  <c r="K2231" i="1" a="1"/>
  <c r="K2231" i="1" s="1"/>
  <c r="L2231" i="1" s="1"/>
  <c r="K2240" i="1" a="1"/>
  <c r="K2240" i="1" s="1"/>
  <c r="L2240" i="1" s="1"/>
  <c r="K2247" i="1" a="1"/>
  <c r="K2247" i="1" s="1"/>
  <c r="L2247" i="1" s="1"/>
  <c r="K2256" i="1" a="1"/>
  <c r="K2256" i="1" s="1"/>
  <c r="L2256" i="1" s="1"/>
  <c r="K2265" i="1" a="1"/>
  <c r="K2265" i="1" s="1"/>
  <c r="L2265" i="1" s="1"/>
  <c r="K2273" i="1" a="1"/>
  <c r="K2273" i="1" s="1"/>
  <c r="L2273" i="1" s="1"/>
  <c r="K2284" i="1" a="1"/>
  <c r="K2284" i="1" s="1"/>
  <c r="L2284" i="1" s="1"/>
  <c r="K2286" i="1" a="1"/>
  <c r="K2286" i="1" s="1"/>
  <c r="L2286" i="1" s="1"/>
  <c r="K2299" i="1" a="1"/>
  <c r="K2299" i="1" s="1"/>
  <c r="L2299" i="1" s="1"/>
  <c r="K2305" i="1" a="1"/>
  <c r="K2305" i="1" s="1"/>
  <c r="L2305" i="1" s="1"/>
  <c r="K2316" i="1" a="1"/>
  <c r="K2316" i="1" s="1"/>
  <c r="L2316" i="1" s="1"/>
  <c r="K2318" i="1" a="1"/>
  <c r="K2318" i="1" s="1"/>
  <c r="L2318" i="1" s="1"/>
  <c r="K2331" i="1" a="1"/>
  <c r="K2331" i="1" s="1"/>
  <c r="L2331" i="1" s="1"/>
  <c r="K2337" i="1" a="1"/>
  <c r="K2337" i="1" s="1"/>
  <c r="L2337" i="1" s="1"/>
  <c r="K2343" i="1" a="1"/>
  <c r="K2343" i="1" s="1"/>
  <c r="L2343" i="1" s="1"/>
  <c r="K2350" i="1" a="1"/>
  <c r="K2350" i="1" s="1"/>
  <c r="L2350" i="1" s="1"/>
  <c r="K2359" i="1" a="1"/>
  <c r="K2359" i="1" s="1"/>
  <c r="L2359" i="1" s="1"/>
  <c r="K2361" i="1" a="1"/>
  <c r="K2361" i="1" s="1"/>
  <c r="L2361" i="1" s="1"/>
  <c r="K2369" i="1" a="1"/>
  <c r="K2369" i="1" s="1"/>
  <c r="L2369" i="1" s="1"/>
  <c r="K2377" i="1" a="1"/>
  <c r="K2377" i="1" s="1"/>
  <c r="L2377" i="1" s="1"/>
  <c r="K2385" i="1" a="1"/>
  <c r="K2385" i="1" s="1"/>
  <c r="L2385" i="1" s="1"/>
  <c r="K2393" i="1" a="1"/>
  <c r="K2393" i="1" s="1"/>
  <c r="L2393" i="1" s="1"/>
  <c r="K2401" i="1" a="1"/>
  <c r="K2401" i="1" s="1"/>
  <c r="L2401" i="1" s="1"/>
  <c r="K2409" i="1" a="1"/>
  <c r="K2409" i="1" s="1"/>
  <c r="L2409" i="1" s="1"/>
  <c r="K2417" i="1" a="1"/>
  <c r="K2417" i="1" s="1"/>
  <c r="L2417" i="1" s="1"/>
  <c r="K2425" i="1" a="1"/>
  <c r="K2425" i="1" s="1"/>
  <c r="L2425" i="1" s="1"/>
  <c r="K2433" i="1" a="1"/>
  <c r="K2433" i="1" s="1"/>
  <c r="L2433" i="1" s="1"/>
  <c r="K2441" i="1" a="1"/>
  <c r="K2441" i="1" s="1"/>
  <c r="L2441" i="1" s="1"/>
  <c r="K2449" i="1" a="1"/>
  <c r="K2449" i="1" s="1"/>
  <c r="L2449" i="1" s="1"/>
  <c r="K2457" i="1" a="1"/>
  <c r="K2457" i="1" s="1"/>
  <c r="L2457" i="1" s="1"/>
  <c r="K2465" i="1" a="1"/>
  <c r="K2465" i="1" s="1"/>
  <c r="L2465" i="1" s="1"/>
  <c r="K1769" i="1" a="1"/>
  <c r="K1769" i="1" s="1"/>
  <c r="L1769" i="1" s="1"/>
  <c r="K1921" i="1" a="1"/>
  <c r="K1921" i="1" s="1"/>
  <c r="L1921" i="1" s="1"/>
  <c r="K1970" i="1" a="1"/>
  <c r="K1970" i="1" s="1"/>
  <c r="L1970" i="1" s="1"/>
  <c r="K1987" i="1" a="1"/>
  <c r="K1987" i="1" s="1"/>
  <c r="L1987" i="1" s="1"/>
  <c r="K2036" i="1" a="1"/>
  <c r="K2036" i="1" s="1"/>
  <c r="L2036" i="1" s="1"/>
  <c r="K2069" i="1" a="1"/>
  <c r="K2069" i="1" s="1"/>
  <c r="L2069" i="1" s="1"/>
  <c r="K2119" i="1" a="1"/>
  <c r="K2119" i="1" s="1"/>
  <c r="L2119" i="1" s="1"/>
  <c r="K2125" i="1" a="1"/>
  <c r="K2125" i="1" s="1"/>
  <c r="L2125" i="1" s="1"/>
  <c r="K2143" i="1" a="1"/>
  <c r="K2143" i="1" s="1"/>
  <c r="L2143" i="1" s="1"/>
  <c r="K2147" i="1" a="1"/>
  <c r="K2147" i="1" s="1"/>
  <c r="L2147" i="1" s="1"/>
  <c r="K2157" i="1" a="1"/>
  <c r="K2157" i="1" s="1"/>
  <c r="L2157" i="1" s="1"/>
  <c r="K2170" i="1" a="1"/>
  <c r="K2170" i="1" s="1"/>
  <c r="L2170" i="1" s="1"/>
  <c r="K2175" i="1" a="1"/>
  <c r="K2175" i="1" s="1"/>
  <c r="L2175" i="1" s="1"/>
  <c r="K2193" i="1" a="1"/>
  <c r="K2193" i="1" s="1"/>
  <c r="L2193" i="1" s="1"/>
  <c r="K2213" i="1" a="1"/>
  <c r="K2213" i="1" s="1"/>
  <c r="L2213" i="1" s="1"/>
  <c r="K2222" i="1" a="1"/>
  <c r="K2222" i="1" s="1"/>
  <c r="L2222" i="1" s="1"/>
  <c r="K2229" i="1" a="1"/>
  <c r="K2229" i="1" s="1"/>
  <c r="L2229" i="1" s="1"/>
  <c r="K2238" i="1" a="1"/>
  <c r="K2238" i="1" s="1"/>
  <c r="L2238" i="1" s="1"/>
  <c r="K2245" i="1" a="1"/>
  <c r="K2245" i="1" s="1"/>
  <c r="L2245" i="1" s="1"/>
  <c r="K2254" i="1" a="1"/>
  <c r="K2254" i="1" s="1"/>
  <c r="L2254" i="1" s="1"/>
  <c r="K2261" i="1" a="1"/>
  <c r="K2261" i="1" s="1"/>
  <c r="L2261" i="1" s="1"/>
  <c r="K2263" i="1" a="1"/>
  <c r="K2263" i="1" s="1"/>
  <c r="L2263" i="1" s="1"/>
  <c r="K2269" i="1" a="1"/>
  <c r="K2269" i="1" s="1"/>
  <c r="L2269" i="1" s="1"/>
  <c r="K2280" i="1" a="1"/>
  <c r="K2280" i="1" s="1"/>
  <c r="L2280" i="1" s="1"/>
  <c r="K2282" i="1" a="1"/>
  <c r="K2282" i="1" s="1"/>
  <c r="L2282" i="1" s="1"/>
  <c r="K2295" i="1" a="1"/>
  <c r="K2295" i="1" s="1"/>
  <c r="L2295" i="1" s="1"/>
  <c r="K2301" i="1" a="1"/>
  <c r="K2301" i="1" s="1"/>
  <c r="L2301" i="1" s="1"/>
  <c r="K2312" i="1" a="1"/>
  <c r="K2312" i="1" s="1"/>
  <c r="L2312" i="1" s="1"/>
  <c r="K2314" i="1" a="1"/>
  <c r="K2314" i="1" s="1"/>
  <c r="L2314" i="1" s="1"/>
  <c r="K2327" i="1" a="1"/>
  <c r="K2327" i="1" s="1"/>
  <c r="L2327" i="1" s="1"/>
  <c r="K2333" i="1" a="1"/>
  <c r="K2333" i="1" s="1"/>
  <c r="L2333" i="1" s="1"/>
  <c r="K2345" i="1" a="1"/>
  <c r="K2345" i="1" s="1"/>
  <c r="L2345" i="1" s="1"/>
  <c r="K2352" i="1" a="1"/>
  <c r="K2352" i="1" s="1"/>
  <c r="L2352" i="1" s="1"/>
  <c r="K2364" i="1" a="1"/>
  <c r="K2364" i="1" s="1"/>
  <c r="L2364" i="1" s="1"/>
  <c r="K2372" i="1" a="1"/>
  <c r="K2372" i="1" s="1"/>
  <c r="L2372" i="1" s="1"/>
  <c r="K2380" i="1" a="1"/>
  <c r="K2380" i="1" s="1"/>
  <c r="L2380" i="1" s="1"/>
  <c r="K2388" i="1" a="1"/>
  <c r="K2388" i="1" s="1"/>
  <c r="L2388" i="1" s="1"/>
  <c r="K2396" i="1" a="1"/>
  <c r="K2396" i="1" s="1"/>
  <c r="L2396" i="1" s="1"/>
  <c r="K2404" i="1" a="1"/>
  <c r="K2404" i="1" s="1"/>
  <c r="L2404" i="1" s="1"/>
  <c r="K2412" i="1" a="1"/>
  <c r="K2412" i="1" s="1"/>
  <c r="L2412" i="1" s="1"/>
  <c r="K2420" i="1" a="1"/>
  <c r="K2420" i="1" s="1"/>
  <c r="L2420" i="1" s="1"/>
  <c r="K2428" i="1" a="1"/>
  <c r="K2428" i="1" s="1"/>
  <c r="L2428" i="1" s="1"/>
  <c r="K2436" i="1" a="1"/>
  <c r="K2436" i="1" s="1"/>
  <c r="L2436" i="1" s="1"/>
  <c r="K2444" i="1" a="1"/>
  <c r="K2444" i="1" s="1"/>
  <c r="L2444" i="1" s="1"/>
  <c r="K2452" i="1" a="1"/>
  <c r="K2452" i="1" s="1"/>
  <c r="L2452" i="1" s="1"/>
  <c r="K2460" i="1" a="1"/>
  <c r="K2460" i="1" s="1"/>
  <c r="L2460" i="1" s="1"/>
  <c r="K2468" i="1" a="1"/>
  <c r="K2468" i="1" s="1"/>
  <c r="L2468" i="1" s="1"/>
  <c r="K2478" i="1" a="1"/>
  <c r="K2478" i="1" s="1"/>
  <c r="L2478" i="1" s="1"/>
  <c r="K2483" i="1" a="1"/>
  <c r="K2483" i="1" s="1"/>
  <c r="L2483" i="1" s="1"/>
  <c r="K2488" i="1" a="1"/>
  <c r="K2488" i="1" s="1"/>
  <c r="L2488" i="1" s="1"/>
  <c r="K1922" i="1" a="1"/>
  <c r="K1922" i="1" s="1"/>
  <c r="L1922" i="1" s="1"/>
  <c r="K2000" i="1" a="1"/>
  <c r="K2000" i="1" s="1"/>
  <c r="L2000" i="1" s="1"/>
  <c r="K2014" i="1" a="1"/>
  <c r="K2014" i="1" s="1"/>
  <c r="L2014" i="1" s="1"/>
  <c r="K2026" i="1" a="1"/>
  <c r="K2026" i="1" s="1"/>
  <c r="L2026" i="1" s="1"/>
  <c r="K2058" i="1" a="1"/>
  <c r="K2058" i="1" s="1"/>
  <c r="L2058" i="1" s="1"/>
  <c r="K2081" i="1" a="1"/>
  <c r="K2081" i="1" s="1"/>
  <c r="L2081" i="1" s="1"/>
  <c r="K2092" i="1" a="1"/>
  <c r="K2092" i="1" s="1"/>
  <c r="L2092" i="1" s="1"/>
  <c r="K2101" i="1" a="1"/>
  <c r="K2101" i="1" s="1"/>
  <c r="L2101" i="1" s="1"/>
  <c r="K2108" i="1" a="1"/>
  <c r="K2108" i="1" s="1"/>
  <c r="L2108" i="1" s="1"/>
  <c r="K2130" i="1" a="1"/>
  <c r="K2130" i="1" s="1"/>
  <c r="L2130" i="1" s="1"/>
  <c r="K2144" i="1" a="1"/>
  <c r="K2144" i="1" s="1"/>
  <c r="L2144" i="1" s="1"/>
  <c r="K2178" i="1" a="1"/>
  <c r="K2178" i="1" s="1"/>
  <c r="L2178" i="1" s="1"/>
  <c r="K2183" i="1" a="1"/>
  <c r="K2183" i="1" s="1"/>
  <c r="L2183" i="1" s="1"/>
  <c r="K2198" i="1" a="1"/>
  <c r="K2198" i="1" s="1"/>
  <c r="L2198" i="1" s="1"/>
  <c r="K2203" i="1" a="1"/>
  <c r="K2203" i="1" s="1"/>
  <c r="L2203" i="1" s="1"/>
  <c r="K2211" i="1" a="1"/>
  <c r="K2211" i="1" s="1"/>
  <c r="L2211" i="1" s="1"/>
  <c r="K2220" i="1" a="1"/>
  <c r="K2220" i="1" s="1"/>
  <c r="L2220" i="1" s="1"/>
  <c r="K2227" i="1" a="1"/>
  <c r="K2227" i="1" s="1"/>
  <c r="L2227" i="1" s="1"/>
  <c r="K2236" i="1" a="1"/>
  <c r="K2236" i="1" s="1"/>
  <c r="L2236" i="1" s="1"/>
  <c r="K2243" i="1" a="1"/>
  <c r="K2243" i="1" s="1"/>
  <c r="L2243" i="1" s="1"/>
  <c r="K2252" i="1" a="1"/>
  <c r="K2252" i="1" s="1"/>
  <c r="L2252" i="1" s="1"/>
  <c r="K2259" i="1" a="1"/>
  <c r="K2259" i="1" s="1"/>
  <c r="L2259" i="1" s="1"/>
  <c r="K2276" i="1" a="1"/>
  <c r="K2276" i="1" s="1"/>
  <c r="L2276" i="1" s="1"/>
  <c r="K2278" i="1" a="1"/>
  <c r="K2278" i="1" s="1"/>
  <c r="L2278" i="1" s="1"/>
  <c r="K2291" i="1" a="1"/>
  <c r="K2291" i="1" s="1"/>
  <c r="L2291" i="1" s="1"/>
  <c r="K2297" i="1" a="1"/>
  <c r="K2297" i="1" s="1"/>
  <c r="L2297" i="1" s="1"/>
  <c r="K2308" i="1" a="1"/>
  <c r="K2308" i="1" s="1"/>
  <c r="L2308" i="1" s="1"/>
  <c r="K2310" i="1" a="1"/>
  <c r="K2310" i="1" s="1"/>
  <c r="L2310" i="1" s="1"/>
  <c r="K2323" i="1" a="1"/>
  <c r="K2323" i="1" s="1"/>
  <c r="L2323" i="1" s="1"/>
  <c r="K2329" i="1" a="1"/>
  <c r="K2329" i="1" s="1"/>
  <c r="L2329" i="1" s="1"/>
  <c r="K2340" i="1" a="1"/>
  <c r="K2340" i="1" s="1"/>
  <c r="L2340" i="1" s="1"/>
  <c r="K2347" i="1" a="1"/>
  <c r="K2347" i="1" s="1"/>
  <c r="L2347" i="1" s="1"/>
  <c r="K2354" i="1" a="1"/>
  <c r="K2354" i="1" s="1"/>
  <c r="L2354" i="1" s="1"/>
  <c r="K2029" i="1" a="1"/>
  <c r="K2029" i="1" s="1"/>
  <c r="L2029" i="1" s="1"/>
  <c r="K2084" i="1" a="1"/>
  <c r="K2084" i="1" s="1"/>
  <c r="L2084" i="1" s="1"/>
  <c r="K2103" i="1" a="1"/>
  <c r="K2103" i="1" s="1"/>
  <c r="L2103" i="1" s="1"/>
  <c r="K2115" i="1" a="1"/>
  <c r="K2115" i="1" s="1"/>
  <c r="L2115" i="1" s="1"/>
  <c r="K2121" i="1" a="1"/>
  <c r="K2121" i="1" s="1"/>
  <c r="L2121" i="1" s="1"/>
  <c r="K2140" i="1" a="1"/>
  <c r="K2140" i="1" s="1"/>
  <c r="L2140" i="1" s="1"/>
  <c r="K2149" i="1" a="1"/>
  <c r="K2149" i="1" s="1"/>
  <c r="L2149" i="1" s="1"/>
  <c r="K2153" i="1" a="1"/>
  <c r="K2153" i="1" s="1"/>
  <c r="L2153" i="1" s="1"/>
  <c r="K2186" i="1" a="1"/>
  <c r="K2186" i="1" s="1"/>
  <c r="L2186" i="1" s="1"/>
  <c r="K2191" i="1" a="1"/>
  <c r="K2191" i="1" s="1"/>
  <c r="L2191" i="1" s="1"/>
  <c r="K2218" i="1" a="1"/>
  <c r="K2218" i="1" s="1"/>
  <c r="L2218" i="1" s="1"/>
  <c r="K2225" i="1" a="1"/>
  <c r="K2225" i="1" s="1"/>
  <c r="L2225" i="1" s="1"/>
  <c r="K2234" i="1" a="1"/>
  <c r="K2234" i="1" s="1"/>
  <c r="L2234" i="1" s="1"/>
  <c r="K2241" i="1" a="1"/>
  <c r="K2241" i="1" s="1"/>
  <c r="L2241" i="1" s="1"/>
  <c r="K2250" i="1" a="1"/>
  <c r="K2250" i="1" s="1"/>
  <c r="L2250" i="1" s="1"/>
  <c r="K2257" i="1" a="1"/>
  <c r="K2257" i="1" s="1"/>
  <c r="L2257" i="1" s="1"/>
  <c r="K2272" i="1" a="1"/>
  <c r="K2272" i="1" s="1"/>
  <c r="L2272" i="1" s="1"/>
  <c r="K2274" i="1" a="1"/>
  <c r="K2274" i="1" s="1"/>
  <c r="L2274" i="1" s="1"/>
  <c r="K2287" i="1" a="1"/>
  <c r="K2287" i="1" s="1"/>
  <c r="L2287" i="1" s="1"/>
  <c r="K2293" i="1" a="1"/>
  <c r="K2293" i="1" s="1"/>
  <c r="L2293" i="1" s="1"/>
  <c r="K2304" i="1" a="1"/>
  <c r="K2304" i="1" s="1"/>
  <c r="L2304" i="1" s="1"/>
  <c r="K2306" i="1" a="1"/>
  <c r="K2306" i="1" s="1"/>
  <c r="L2306" i="1" s="1"/>
  <c r="K2319" i="1" a="1"/>
  <c r="K2319" i="1" s="1"/>
  <c r="L2319" i="1" s="1"/>
  <c r="K2325" i="1" a="1"/>
  <c r="K2325" i="1" s="1"/>
  <c r="L2325" i="1" s="1"/>
  <c r="K1956" i="1" a="1"/>
  <c r="K1956" i="1" s="1"/>
  <c r="L1956" i="1" s="1"/>
  <c r="K2006" i="1" a="1"/>
  <c r="K2006" i="1" s="1"/>
  <c r="L2006" i="1" s="1"/>
  <c r="K2020" i="1" a="1"/>
  <c r="K2020" i="1" s="1"/>
  <c r="L2020" i="1" s="1"/>
  <c r="K2041" i="1" a="1"/>
  <c r="K2041" i="1" s="1"/>
  <c r="L2041" i="1" s="1"/>
  <c r="K2063" i="1" a="1"/>
  <c r="K2063" i="1" s="1"/>
  <c r="L2063" i="1" s="1"/>
  <c r="K2095" i="1" a="1"/>
  <c r="K2095" i="1" s="1"/>
  <c r="L2095" i="1" s="1"/>
  <c r="K2104" i="1" a="1"/>
  <c r="K2104" i="1" s="1"/>
  <c r="L2104" i="1" s="1"/>
  <c r="K2116" i="1" a="1"/>
  <c r="K2116" i="1" s="1"/>
  <c r="L2116" i="1" s="1"/>
  <c r="K2127" i="1" a="1"/>
  <c r="K2127" i="1" s="1"/>
  <c r="L2127" i="1" s="1"/>
  <c r="K2136" i="1" a="1"/>
  <c r="K2136" i="1" s="1"/>
  <c r="L2136" i="1" s="1"/>
  <c r="K2158" i="1" a="1"/>
  <c r="K2158" i="1" s="1"/>
  <c r="L2158" i="1" s="1"/>
  <c r="K2163" i="1" a="1"/>
  <c r="K2163" i="1" s="1"/>
  <c r="L2163" i="1" s="1"/>
  <c r="K2194" i="1" a="1"/>
  <c r="K2194" i="1" s="1"/>
  <c r="L2194" i="1" s="1"/>
  <c r="K2201" i="1" a="1"/>
  <c r="K2201" i="1" s="1"/>
  <c r="L2201" i="1" s="1"/>
  <c r="K2206" i="1" a="1"/>
  <c r="K2206" i="1" s="1"/>
  <c r="L2206" i="1" s="1"/>
  <c r="K2216" i="1" a="1"/>
  <c r="K2216" i="1" s="1"/>
  <c r="L2216" i="1" s="1"/>
  <c r="K1957" i="1" a="1"/>
  <c r="K1957" i="1" s="1"/>
  <c r="L1957" i="1" s="1"/>
  <c r="K2031" i="1" a="1"/>
  <c r="K2031" i="1" s="1"/>
  <c r="L2031" i="1" s="1"/>
  <c r="K2075" i="1" a="1"/>
  <c r="K2075" i="1" s="1"/>
  <c r="L2075" i="1" s="1"/>
  <c r="K2132" i="1" a="1"/>
  <c r="K2132" i="1" s="1"/>
  <c r="L2132" i="1" s="1"/>
  <c r="K2154" i="1" a="1"/>
  <c r="K2154" i="1" s="1"/>
  <c r="L2154" i="1" s="1"/>
  <c r="K2161" i="1" a="1"/>
  <c r="K2161" i="1" s="1"/>
  <c r="L2161" i="1" s="1"/>
  <c r="K2166" i="1" a="1"/>
  <c r="K2166" i="1" s="1"/>
  <c r="L2166" i="1" s="1"/>
  <c r="K2171" i="1" a="1"/>
  <c r="K2171" i="1" s="1"/>
  <c r="L2171" i="1" s="1"/>
  <c r="K2210" i="1" a="1"/>
  <c r="K2210" i="1" s="1"/>
  <c r="L2210" i="1" s="1"/>
  <c r="K2214" i="1" a="1"/>
  <c r="K2214" i="1" s="1"/>
  <c r="L2214" i="1" s="1"/>
  <c r="K2221" i="1" a="1"/>
  <c r="K2221" i="1" s="1"/>
  <c r="L2221" i="1" s="1"/>
  <c r="K2230" i="1" a="1"/>
  <c r="K2230" i="1" s="1"/>
  <c r="L2230" i="1" s="1"/>
  <c r="K2237" i="1" a="1"/>
  <c r="K2237" i="1" s="1"/>
  <c r="L2237" i="1" s="1"/>
  <c r="K2246" i="1" a="1"/>
  <c r="K2246" i="1" s="1"/>
  <c r="L2246" i="1" s="1"/>
  <c r="K2253" i="1" a="1"/>
  <c r="K2253" i="1" s="1"/>
  <c r="L2253" i="1" s="1"/>
  <c r="K2264" i="1" a="1"/>
  <c r="K2264" i="1" s="1"/>
  <c r="L2264" i="1" s="1"/>
  <c r="K2279" i="1" a="1"/>
  <c r="K2279" i="1" s="1"/>
  <c r="L2279" i="1" s="1"/>
  <c r="K2285" i="1" a="1"/>
  <c r="K2285" i="1" s="1"/>
  <c r="L2285" i="1" s="1"/>
  <c r="K2296" i="1" a="1"/>
  <c r="K2296" i="1" s="1"/>
  <c r="L2296" i="1" s="1"/>
  <c r="K2298" i="1" a="1"/>
  <c r="K2298" i="1" s="1"/>
  <c r="L2298" i="1" s="1"/>
  <c r="K2311" i="1" a="1"/>
  <c r="K2311" i="1" s="1"/>
  <c r="L2311" i="1" s="1"/>
  <c r="K2317" i="1" a="1"/>
  <c r="K2317" i="1" s="1"/>
  <c r="L2317" i="1" s="1"/>
  <c r="K2328" i="1" a="1"/>
  <c r="K2328" i="1" s="1"/>
  <c r="L2328" i="1" s="1"/>
  <c r="K2330" i="1" a="1"/>
  <c r="K2330" i="1" s="1"/>
  <c r="L2330" i="1" s="1"/>
  <c r="K2344" i="1" a="1"/>
  <c r="K2344" i="1" s="1"/>
  <c r="L2344" i="1" s="1"/>
  <c r="K2353" i="1" a="1"/>
  <c r="K2353" i="1" s="1"/>
  <c r="L2353" i="1" s="1"/>
  <c r="K1993" i="1" a="1"/>
  <c r="K1993" i="1" s="1"/>
  <c r="L1993" i="1" s="1"/>
  <c r="K2007" i="1" a="1"/>
  <c r="K2007" i="1" s="1"/>
  <c r="L2007" i="1" s="1"/>
  <c r="K2021" i="1" a="1"/>
  <c r="K2021" i="1" s="1"/>
  <c r="L2021" i="1" s="1"/>
  <c r="K2052" i="1" a="1"/>
  <c r="K2052" i="1" s="1"/>
  <c r="L2052" i="1" s="1"/>
  <c r="K2087" i="1" a="1"/>
  <c r="K2087" i="1" s="1"/>
  <c r="L2087" i="1" s="1"/>
  <c r="K2096" i="1" a="1"/>
  <c r="K2096" i="1" s="1"/>
  <c r="L2096" i="1" s="1"/>
  <c r="K2111" i="1" a="1"/>
  <c r="K2111" i="1" s="1"/>
  <c r="L2111" i="1" s="1"/>
  <c r="K2117" i="1" a="1"/>
  <c r="K2117" i="1" s="1"/>
  <c r="L2117" i="1" s="1"/>
  <c r="K2122" i="1" a="1"/>
  <c r="K2122" i="1" s="1"/>
  <c r="L2122" i="1" s="1"/>
  <c r="K2128" i="1" a="1"/>
  <c r="K2128" i="1" s="1"/>
  <c r="L2128" i="1" s="1"/>
  <c r="K2133" i="1" a="1"/>
  <c r="K2133" i="1" s="1"/>
  <c r="L2133" i="1" s="1"/>
  <c r="K2150" i="1" a="1"/>
  <c r="K2150" i="1" s="1"/>
  <c r="L2150" i="1" s="1"/>
  <c r="K2169" i="1" a="1"/>
  <c r="K2169" i="1" s="1"/>
  <c r="L2169" i="1" s="1"/>
  <c r="K2174" i="1" a="1"/>
  <c r="K2174" i="1" s="1"/>
  <c r="L2174" i="1" s="1"/>
  <c r="K2179" i="1" a="1"/>
  <c r="K2179" i="1" s="1"/>
  <c r="L2179" i="1" s="1"/>
  <c r="K2204" i="1" a="1"/>
  <c r="K2204" i="1" s="1"/>
  <c r="L2204" i="1" s="1"/>
  <c r="K2212" i="1" a="1"/>
  <c r="K2212" i="1" s="1"/>
  <c r="L2212" i="1" s="1"/>
  <c r="K2219" i="1" a="1"/>
  <c r="K2219" i="1" s="1"/>
  <c r="L2219" i="1" s="1"/>
  <c r="K2228" i="1" a="1"/>
  <c r="K2228" i="1" s="1"/>
  <c r="L2228" i="1" s="1"/>
  <c r="K2235" i="1" a="1"/>
  <c r="K2235" i="1" s="1"/>
  <c r="L2235" i="1" s="1"/>
  <c r="K2244" i="1" a="1"/>
  <c r="K2244" i="1" s="1"/>
  <c r="L2244" i="1" s="1"/>
  <c r="K2251" i="1" a="1"/>
  <c r="K2251" i="1" s="1"/>
  <c r="L2251" i="1" s="1"/>
  <c r="K2260" i="1" a="1"/>
  <c r="K2260" i="1" s="1"/>
  <c r="L2260" i="1" s="1"/>
  <c r="K2262" i="1" a="1"/>
  <c r="K2262" i="1" s="1"/>
  <c r="L2262" i="1" s="1"/>
  <c r="K2275" i="1" a="1"/>
  <c r="K2275" i="1" s="1"/>
  <c r="L2275" i="1" s="1"/>
  <c r="K2281" i="1" a="1"/>
  <c r="K2281" i="1" s="1"/>
  <c r="L2281" i="1" s="1"/>
  <c r="K2233" i="1" a="1"/>
  <c r="K2233" i="1" s="1"/>
  <c r="L2233" i="1" s="1"/>
  <c r="K2242" i="1" a="1"/>
  <c r="K2242" i="1" s="1"/>
  <c r="L2242" i="1" s="1"/>
  <c r="K2277" i="1" a="1"/>
  <c r="K2277" i="1" s="1"/>
  <c r="L2277" i="1" s="1"/>
  <c r="K2336" i="1" a="1"/>
  <c r="K2336" i="1" s="1"/>
  <c r="L2336" i="1" s="1"/>
  <c r="K2357" i="1" a="1"/>
  <c r="K2357" i="1" s="1"/>
  <c r="L2357" i="1" s="1"/>
  <c r="K2366" i="1" a="1"/>
  <c r="K2366" i="1" s="1"/>
  <c r="L2366" i="1" s="1"/>
  <c r="K2370" i="1" a="1"/>
  <c r="K2370" i="1" s="1"/>
  <c r="L2370" i="1" s="1"/>
  <c r="K2384" i="1" a="1"/>
  <c r="K2384" i="1" s="1"/>
  <c r="L2384" i="1" s="1"/>
  <c r="K2398" i="1" a="1"/>
  <c r="K2398" i="1" s="1"/>
  <c r="L2398" i="1" s="1"/>
  <c r="K2402" i="1" a="1"/>
  <c r="K2402" i="1" s="1"/>
  <c r="L2402" i="1" s="1"/>
  <c r="K2416" i="1" a="1"/>
  <c r="K2416" i="1" s="1"/>
  <c r="L2416" i="1" s="1"/>
  <c r="K2430" i="1" a="1"/>
  <c r="K2430" i="1" s="1"/>
  <c r="L2430" i="1" s="1"/>
  <c r="K2434" i="1" a="1"/>
  <c r="K2434" i="1" s="1"/>
  <c r="L2434" i="1" s="1"/>
  <c r="K2034" i="1" a="1"/>
  <c r="K2034" i="1" s="1"/>
  <c r="L2034" i="1" s="1"/>
  <c r="K2151" i="1" a="1"/>
  <c r="K2151" i="1" s="1"/>
  <c r="L2151" i="1" s="1"/>
  <c r="K2270" i="1" a="1"/>
  <c r="K2270" i="1" s="1"/>
  <c r="L2270" i="1" s="1"/>
  <c r="K2294" i="1" a="1"/>
  <c r="K2294" i="1" s="1"/>
  <c r="L2294" i="1" s="1"/>
  <c r="K2300" i="1" a="1"/>
  <c r="K2300" i="1" s="1"/>
  <c r="L2300" i="1" s="1"/>
  <c r="K2322" i="1" a="1"/>
  <c r="K2322" i="1" s="1"/>
  <c r="L2322" i="1" s="1"/>
  <c r="K2332" i="1" a="1"/>
  <c r="K2332" i="1" s="1"/>
  <c r="L2332" i="1" s="1"/>
  <c r="K2351" i="1" a="1"/>
  <c r="K2351" i="1" s="1"/>
  <c r="L2351" i="1" s="1"/>
  <c r="K2363" i="1" a="1"/>
  <c r="K2363" i="1" s="1"/>
  <c r="L2363" i="1" s="1"/>
  <c r="K2367" i="1" a="1"/>
  <c r="K2367" i="1" s="1"/>
  <c r="L2367" i="1" s="1"/>
  <c r="K2381" i="1" a="1"/>
  <c r="K2381" i="1" s="1"/>
  <c r="L2381" i="1" s="1"/>
  <c r="K2395" i="1" a="1"/>
  <c r="K2395" i="1" s="1"/>
  <c r="L2395" i="1" s="1"/>
  <c r="K2399" i="1" a="1"/>
  <c r="K2399" i="1" s="1"/>
  <c r="L2399" i="1" s="1"/>
  <c r="K2413" i="1" a="1"/>
  <c r="K2413" i="1" s="1"/>
  <c r="L2413" i="1" s="1"/>
  <c r="K2427" i="1" a="1"/>
  <c r="K2427" i="1" s="1"/>
  <c r="L2427" i="1" s="1"/>
  <c r="K2431" i="1" a="1"/>
  <c r="K2431" i="1" s="1"/>
  <c r="L2431" i="1" s="1"/>
  <c r="K2445" i="1" a="1"/>
  <c r="K2445" i="1" s="1"/>
  <c r="L2445" i="1" s="1"/>
  <c r="K2459" i="1" a="1"/>
  <c r="K2459" i="1" s="1"/>
  <c r="L2459" i="1" s="1"/>
  <c r="K2463" i="1" a="1"/>
  <c r="K2463" i="1" s="1"/>
  <c r="L2463" i="1" s="1"/>
  <c r="K2473" i="1" a="1"/>
  <c r="K2473" i="1" s="1"/>
  <c r="L2473" i="1" s="1"/>
  <c r="K2476" i="1" a="1"/>
  <c r="K2476" i="1" s="1"/>
  <c r="L2476" i="1" s="1"/>
  <c r="K2487" i="1" a="1"/>
  <c r="K2487" i="1" s="1"/>
  <c r="L2487" i="1" s="1"/>
  <c r="K2490" i="1" a="1"/>
  <c r="K2490" i="1" s="1"/>
  <c r="L2490" i="1" s="1"/>
  <c r="K1940" i="1" a="1"/>
  <c r="K1940" i="1" s="1"/>
  <c r="L1940" i="1" s="1"/>
  <c r="K2055" i="1" a="1"/>
  <c r="K2055" i="1" s="1"/>
  <c r="L2055" i="1" s="1"/>
  <c r="K2159" i="1" a="1"/>
  <c r="K2159" i="1" s="1"/>
  <c r="L2159" i="1" s="1"/>
  <c r="K2217" i="1" a="1"/>
  <c r="K2217" i="1" s="1"/>
  <c r="L2217" i="1" s="1"/>
  <c r="K2255" i="1" a="1"/>
  <c r="K2255" i="1" s="1"/>
  <c r="L2255" i="1" s="1"/>
  <c r="K2289" i="1" a="1"/>
  <c r="K2289" i="1" s="1"/>
  <c r="L2289" i="1" s="1"/>
  <c r="K2307" i="1" a="1"/>
  <c r="K2307" i="1" s="1"/>
  <c r="L2307" i="1" s="1"/>
  <c r="K2324" i="1" a="1"/>
  <c r="K2324" i="1" s="1"/>
  <c r="L2324" i="1" s="1"/>
  <c r="K2341" i="1" a="1"/>
  <c r="K2341" i="1" s="1"/>
  <c r="L2341" i="1" s="1"/>
  <c r="K2348" i="1" a="1"/>
  <c r="K2348" i="1" s="1"/>
  <c r="L2348" i="1" s="1"/>
  <c r="K2358" i="1" a="1"/>
  <c r="K2358" i="1" s="1"/>
  <c r="L2358" i="1" s="1"/>
  <c r="K2371" i="1" a="1"/>
  <c r="K2371" i="1" s="1"/>
  <c r="L2371" i="1" s="1"/>
  <c r="K2375" i="1" a="1"/>
  <c r="K2375" i="1" s="1"/>
  <c r="L2375" i="1" s="1"/>
  <c r="K2389" i="1" a="1"/>
  <c r="K2389" i="1" s="1"/>
  <c r="L2389" i="1" s="1"/>
  <c r="K2403" i="1" a="1"/>
  <c r="K2403" i="1" s="1"/>
  <c r="L2403" i="1" s="1"/>
  <c r="K2407" i="1" a="1"/>
  <c r="K2407" i="1" s="1"/>
  <c r="L2407" i="1" s="1"/>
  <c r="K2421" i="1" a="1"/>
  <c r="K2421" i="1" s="1"/>
  <c r="L2421" i="1" s="1"/>
  <c r="K2435" i="1" a="1"/>
  <c r="K2435" i="1" s="1"/>
  <c r="L2435" i="1" s="1"/>
  <c r="K2439" i="1" a="1"/>
  <c r="K2439" i="1" s="1"/>
  <c r="L2439" i="1" s="1"/>
  <c r="K2453" i="1" a="1"/>
  <c r="K2453" i="1" s="1"/>
  <c r="L2453" i="1" s="1"/>
  <c r="K2467" i="1" a="1"/>
  <c r="K2467" i="1" s="1"/>
  <c r="L2467" i="1" s="1"/>
  <c r="K2471" i="1" a="1"/>
  <c r="K2471" i="1" s="1"/>
  <c r="L2471" i="1" s="1"/>
  <c r="K2474" i="1" a="1"/>
  <c r="K2474" i="1" s="1"/>
  <c r="L2474" i="1" s="1"/>
  <c r="K2482" i="1" a="1"/>
  <c r="K2482" i="1" s="1"/>
  <c r="L2482" i="1" s="1"/>
  <c r="K2485" i="1" a="1"/>
  <c r="K2485" i="1" s="1"/>
  <c r="L2485" i="1" s="1"/>
  <c r="K2496" i="1" a="1"/>
  <c r="K2496" i="1" s="1"/>
  <c r="L2496" i="1" s="1"/>
  <c r="K2501" i="1" a="1"/>
  <c r="K2501" i="1" s="1"/>
  <c r="L2501" i="1" s="1"/>
  <c r="K2506" i="1" a="1"/>
  <c r="K2506" i="1" s="1"/>
  <c r="L2506" i="1" s="1"/>
  <c r="K2511" i="1" a="1"/>
  <c r="K2511" i="1" s="1"/>
  <c r="L2511" i="1" s="1"/>
  <c r="K2516" i="1" a="1"/>
  <c r="K2516" i="1" s="1"/>
  <c r="L2516" i="1" s="1"/>
  <c r="K2521" i="1" a="1"/>
  <c r="K2521" i="1" s="1"/>
  <c r="L2521" i="1" s="1"/>
  <c r="K2526" i="1" a="1"/>
  <c r="K2526" i="1" s="1"/>
  <c r="L2526" i="1" s="1"/>
  <c r="K2531" i="1" a="1"/>
  <c r="K2531" i="1" s="1"/>
  <c r="L2531" i="1" s="1"/>
  <c r="K2129" i="1" a="1"/>
  <c r="K2129" i="1" s="1"/>
  <c r="L2129" i="1" s="1"/>
  <c r="K2182" i="1" a="1"/>
  <c r="K2182" i="1" s="1"/>
  <c r="L2182" i="1" s="1"/>
  <c r="K2202" i="1" a="1"/>
  <c r="K2202" i="1" s="1"/>
  <c r="L2202" i="1" s="1"/>
  <c r="K2290" i="1" a="1"/>
  <c r="K2290" i="1" s="1"/>
  <c r="L2290" i="1" s="1"/>
  <c r="K2302" i="1" a="1"/>
  <c r="K2302" i="1" s="1"/>
  <c r="L2302" i="1" s="1"/>
  <c r="K2313" i="1" a="1"/>
  <c r="K2313" i="1" s="1"/>
  <c r="L2313" i="1" s="1"/>
  <c r="K2338" i="1" a="1"/>
  <c r="K2338" i="1" s="1"/>
  <c r="L2338" i="1" s="1"/>
  <c r="K2349" i="1" a="1"/>
  <c r="K2349" i="1" s="1"/>
  <c r="L2349" i="1" s="1"/>
  <c r="K2356" i="1" a="1"/>
  <c r="K2356" i="1" s="1"/>
  <c r="L2356" i="1" s="1"/>
  <c r="K2368" i="1" a="1"/>
  <c r="K2368" i="1" s="1"/>
  <c r="L2368" i="1" s="1"/>
  <c r="K2382" i="1" a="1"/>
  <c r="K2382" i="1" s="1"/>
  <c r="L2382" i="1" s="1"/>
  <c r="K2386" i="1" a="1"/>
  <c r="K2386" i="1" s="1"/>
  <c r="L2386" i="1" s="1"/>
  <c r="K2400" i="1" a="1"/>
  <c r="K2400" i="1" s="1"/>
  <c r="L2400" i="1" s="1"/>
  <c r="K2414" i="1" a="1"/>
  <c r="K2414" i="1" s="1"/>
  <c r="L2414" i="1" s="1"/>
  <c r="K2418" i="1" a="1"/>
  <c r="K2418" i="1" s="1"/>
  <c r="L2418" i="1" s="1"/>
  <c r="K2432" i="1" a="1"/>
  <c r="K2432" i="1" s="1"/>
  <c r="L2432" i="1" s="1"/>
  <c r="K2446" i="1" a="1"/>
  <c r="K2446" i="1" s="1"/>
  <c r="L2446" i="1" s="1"/>
  <c r="K2450" i="1" a="1"/>
  <c r="K2450" i="1" s="1"/>
  <c r="L2450" i="1" s="1"/>
  <c r="K2464" i="1" a="1"/>
  <c r="K2464" i="1" s="1"/>
  <c r="L2464" i="1" s="1"/>
  <c r="K2491" i="1" a="1"/>
  <c r="K2491" i="1" s="1"/>
  <c r="L2491" i="1" s="1"/>
  <c r="K2187" i="1" a="1"/>
  <c r="K2187" i="1" s="1"/>
  <c r="L2187" i="1" s="1"/>
  <c r="K2258" i="1" a="1"/>
  <c r="K2258" i="1" s="1"/>
  <c r="L2258" i="1" s="1"/>
  <c r="K2292" i="1" a="1"/>
  <c r="K2292" i="1" s="1"/>
  <c r="L2292" i="1" s="1"/>
  <c r="K2303" i="1" a="1"/>
  <c r="K2303" i="1" s="1"/>
  <c r="L2303" i="1" s="1"/>
  <c r="K2315" i="1" a="1"/>
  <c r="K2315" i="1" s="1"/>
  <c r="L2315" i="1" s="1"/>
  <c r="K2326" i="1" a="1"/>
  <c r="K2326" i="1" s="1"/>
  <c r="L2326" i="1" s="1"/>
  <c r="K2362" i="1" a="1"/>
  <c r="K2362" i="1" s="1"/>
  <c r="L2362" i="1" s="1"/>
  <c r="K2376" i="1" a="1"/>
  <c r="K2376" i="1" s="1"/>
  <c r="L2376" i="1" s="1"/>
  <c r="K2390" i="1" a="1"/>
  <c r="K2390" i="1" s="1"/>
  <c r="L2390" i="1" s="1"/>
  <c r="K2426" i="1" a="1"/>
  <c r="K2426" i="1" s="1"/>
  <c r="L2426" i="1" s="1"/>
  <c r="K2440" i="1" a="1"/>
  <c r="K2440" i="1" s="1"/>
  <c r="L2440" i="1" s="1"/>
  <c r="K2447" i="1" a="1"/>
  <c r="K2447" i="1" s="1"/>
  <c r="L2447" i="1" s="1"/>
  <c r="K2458" i="1" a="1"/>
  <c r="K2458" i="1" s="1"/>
  <c r="L2458" i="1" s="1"/>
  <c r="K2469" i="1" a="1"/>
  <c r="K2469" i="1" s="1"/>
  <c r="L2469" i="1" s="1"/>
  <c r="K2492" i="1" a="1"/>
  <c r="K2492" i="1" s="1"/>
  <c r="L2492" i="1" s="1"/>
  <c r="K2533" i="1" a="1"/>
  <c r="K2533" i="1" s="1"/>
  <c r="L2533" i="1" s="1"/>
  <c r="K2566" i="1" a="1"/>
  <c r="K2566" i="1" s="1"/>
  <c r="L2566" i="1" s="1"/>
  <c r="K2576" i="1" a="1"/>
  <c r="K2576" i="1" s="1"/>
  <c r="L2576" i="1" s="1"/>
  <c r="K2581" i="1" a="1"/>
  <c r="K2581" i="1" s="1"/>
  <c r="L2581" i="1" s="1"/>
  <c r="K2586" i="1" a="1"/>
  <c r="K2586" i="1" s="1"/>
  <c r="L2586" i="1" s="1"/>
  <c r="K2591" i="1" a="1"/>
  <c r="K2591" i="1" s="1"/>
  <c r="L2591" i="1" s="1"/>
  <c r="K2596" i="1" a="1"/>
  <c r="K2596" i="1" s="1"/>
  <c r="L2596" i="1" s="1"/>
  <c r="K2601" i="1" a="1"/>
  <c r="K2601" i="1" s="1"/>
  <c r="L2601" i="1" s="1"/>
  <c r="K2606" i="1" a="1"/>
  <c r="K2606" i="1" s="1"/>
  <c r="L2606" i="1" s="1"/>
  <c r="K2662" i="1" a="1"/>
  <c r="K2662" i="1" s="1"/>
  <c r="L2662" i="1" s="1"/>
  <c r="K2678" i="1" a="1"/>
  <c r="K2678" i="1" s="1"/>
  <c r="L2678" i="1" s="1"/>
  <c r="K2692" i="1" a="1"/>
  <c r="K2692" i="1" s="1"/>
  <c r="L2692" i="1" s="1"/>
  <c r="K2709" i="1" a="1"/>
  <c r="K2709" i="1" s="1"/>
  <c r="L2709" i="1" s="1"/>
  <c r="K2714" i="1" a="1"/>
  <c r="K2714" i="1" s="1"/>
  <c r="L2714" i="1" s="1"/>
  <c r="K2719" i="1" a="1"/>
  <c r="K2719" i="1" s="1"/>
  <c r="L2719" i="1" s="1"/>
  <c r="K2724" i="1" a="1"/>
  <c r="K2724" i="1" s="1"/>
  <c r="L2724" i="1" s="1"/>
  <c r="K2741" i="1" a="1"/>
  <c r="K2741" i="1" s="1"/>
  <c r="L2741" i="1" s="1"/>
  <c r="K2746" i="1" a="1"/>
  <c r="K2746" i="1" s="1"/>
  <c r="L2746" i="1" s="1"/>
  <c r="K2751" i="1" a="1"/>
  <c r="K2751" i="1" s="1"/>
  <c r="L2751" i="1" s="1"/>
  <c r="K2756" i="1" a="1"/>
  <c r="K2756" i="1" s="1"/>
  <c r="L2756" i="1" s="1"/>
  <c r="K2773" i="1" a="1"/>
  <c r="K2773" i="1" s="1"/>
  <c r="L2773" i="1" s="1"/>
  <c r="K2784" i="1" a="1"/>
  <c r="K2784" i="1" s="1"/>
  <c r="L2784" i="1" s="1"/>
  <c r="K1997" i="1" a="1"/>
  <c r="K1997" i="1" s="1"/>
  <c r="L1997" i="1" s="1"/>
  <c r="K2223" i="1" a="1"/>
  <c r="K2223" i="1" s="1"/>
  <c r="L2223" i="1" s="1"/>
  <c r="K2335" i="1" a="1"/>
  <c r="K2335" i="1" s="1"/>
  <c r="L2335" i="1" s="1"/>
  <c r="K2391" i="1" a="1"/>
  <c r="K2391" i="1" s="1"/>
  <c r="L2391" i="1" s="1"/>
  <c r="K2405" i="1" a="1"/>
  <c r="K2405" i="1" s="1"/>
  <c r="L2405" i="1" s="1"/>
  <c r="K2419" i="1" a="1"/>
  <c r="K2419" i="1" s="1"/>
  <c r="L2419" i="1" s="1"/>
  <c r="K2479" i="1" a="1"/>
  <c r="K2479" i="1" s="1"/>
  <c r="L2479" i="1" s="1"/>
  <c r="K2500" i="1" a="1"/>
  <c r="K2500" i="1" s="1"/>
  <c r="L2500" i="1" s="1"/>
  <c r="K2503" i="1" a="1"/>
  <c r="K2503" i="1" s="1"/>
  <c r="L2503" i="1" s="1"/>
  <c r="K2510" i="1" a="1"/>
  <c r="K2510" i="1" s="1"/>
  <c r="L2510" i="1" s="1"/>
  <c r="K2513" i="1" a="1"/>
  <c r="K2513" i="1" s="1"/>
  <c r="L2513" i="1" s="1"/>
  <c r="K2517" i="1" a="1"/>
  <c r="K2517" i="1" s="1"/>
  <c r="L2517" i="1" s="1"/>
  <c r="K2520" i="1" a="1"/>
  <c r="K2520" i="1" s="1"/>
  <c r="L2520" i="1" s="1"/>
  <c r="K2523" i="1" a="1"/>
  <c r="K2523" i="1" s="1"/>
  <c r="L2523" i="1" s="1"/>
  <c r="K2527" i="1" a="1"/>
  <c r="K2527" i="1" s="1"/>
  <c r="L2527" i="1" s="1"/>
  <c r="K2530" i="1" a="1"/>
  <c r="K2530" i="1" s="1"/>
  <c r="L2530" i="1" s="1"/>
  <c r="K2536" i="1" a="1"/>
  <c r="K2536" i="1" s="1"/>
  <c r="L2536" i="1" s="1"/>
  <c r="K2541" i="1" a="1"/>
  <c r="K2541" i="1" s="1"/>
  <c r="L2541" i="1" s="1"/>
  <c r="K2546" i="1" a="1"/>
  <c r="K2546" i="1" s="1"/>
  <c r="L2546" i="1" s="1"/>
  <c r="K2551" i="1" a="1"/>
  <c r="K2551" i="1" s="1"/>
  <c r="L2551" i="1" s="1"/>
  <c r="K2556" i="1" a="1"/>
  <c r="K2556" i="1" s="1"/>
  <c r="L2556" i="1" s="1"/>
  <c r="K2561" i="1" a="1"/>
  <c r="K2561" i="1" s="1"/>
  <c r="L2561" i="1" s="1"/>
  <c r="K2571" i="1" a="1"/>
  <c r="K2571" i="1" s="1"/>
  <c r="L2571" i="1" s="1"/>
  <c r="K2611" i="1" a="1"/>
  <c r="K2611" i="1" s="1"/>
  <c r="L2611" i="1" s="1"/>
  <c r="K2613" i="1" a="1"/>
  <c r="K2613" i="1" s="1"/>
  <c r="L2613" i="1" s="1"/>
  <c r="K2615" i="1" a="1"/>
  <c r="K2615" i="1" s="1"/>
  <c r="L2615" i="1" s="1"/>
  <c r="K2617" i="1" a="1"/>
  <c r="K2617" i="1" s="1"/>
  <c r="L2617" i="1" s="1"/>
  <c r="K2619" i="1" a="1"/>
  <c r="K2619" i="1" s="1"/>
  <c r="L2619" i="1" s="1"/>
  <c r="K2621" i="1" a="1"/>
  <c r="K2621" i="1" s="1"/>
  <c r="L2621" i="1" s="1"/>
  <c r="K2623" i="1" a="1"/>
  <c r="K2623" i="1" s="1"/>
  <c r="L2623" i="1" s="1"/>
  <c r="K2625" i="1" a="1"/>
  <c r="K2625" i="1" s="1"/>
  <c r="L2625" i="1" s="1"/>
  <c r="K2627" i="1" a="1"/>
  <c r="K2627" i="1" s="1"/>
  <c r="L2627" i="1" s="1"/>
  <c r="K2629" i="1" a="1"/>
  <c r="K2629" i="1" s="1"/>
  <c r="L2629" i="1" s="1"/>
  <c r="K2631" i="1" a="1"/>
  <c r="K2631" i="1" s="1"/>
  <c r="L2631" i="1" s="1"/>
  <c r="K2633" i="1" a="1"/>
  <c r="K2633" i="1" s="1"/>
  <c r="L2633" i="1" s="1"/>
  <c r="K2635" i="1" a="1"/>
  <c r="K2635" i="1" s="1"/>
  <c r="L2635" i="1" s="1"/>
  <c r="K2637" i="1" a="1"/>
  <c r="K2637" i="1" s="1"/>
  <c r="L2637" i="1" s="1"/>
  <c r="K2639" i="1" a="1"/>
  <c r="K2639" i="1" s="1"/>
  <c r="L2639" i="1" s="1"/>
  <c r="K2641" i="1" a="1"/>
  <c r="K2641" i="1" s="1"/>
  <c r="L2641" i="1" s="1"/>
  <c r="K2643" i="1" a="1"/>
  <c r="K2643" i="1" s="1"/>
  <c r="L2643" i="1" s="1"/>
  <c r="K2645" i="1" a="1"/>
  <c r="K2645" i="1" s="1"/>
  <c r="L2645" i="1" s="1"/>
  <c r="K2647" i="1" a="1"/>
  <c r="K2647" i="1" s="1"/>
  <c r="L2647" i="1" s="1"/>
  <c r="K2649" i="1" a="1"/>
  <c r="K2649" i="1" s="1"/>
  <c r="L2649" i="1" s="1"/>
  <c r="K2651" i="1" a="1"/>
  <c r="K2651" i="1" s="1"/>
  <c r="L2651" i="1" s="1"/>
  <c r="K2653" i="1" a="1"/>
  <c r="K2653" i="1" s="1"/>
  <c r="L2653" i="1" s="1"/>
  <c r="K2660" i="1" a="1"/>
  <c r="K2660" i="1" s="1"/>
  <c r="L2660" i="1" s="1"/>
  <c r="K2667" i="1" a="1"/>
  <c r="K2667" i="1" s="1"/>
  <c r="L2667" i="1" s="1"/>
  <c r="K2669" i="1" a="1"/>
  <c r="K2669" i="1" s="1"/>
  <c r="L2669" i="1" s="1"/>
  <c r="K2676" i="1" a="1"/>
  <c r="K2676" i="1" s="1"/>
  <c r="L2676" i="1" s="1"/>
  <c r="K2683" i="1" a="1"/>
  <c r="K2683" i="1" s="1"/>
  <c r="L2683" i="1" s="1"/>
  <c r="K2685" i="1" a="1"/>
  <c r="K2685" i="1" s="1"/>
  <c r="L2685" i="1" s="1"/>
  <c r="K2697" i="1" a="1"/>
  <c r="K2697" i="1" s="1"/>
  <c r="L2697" i="1" s="1"/>
  <c r="K2702" i="1" a="1"/>
  <c r="K2702" i="1" s="1"/>
  <c r="L2702" i="1" s="1"/>
  <c r="K2707" i="1" a="1"/>
  <c r="K2707" i="1" s="1"/>
  <c r="L2707" i="1" s="1"/>
  <c r="K2712" i="1" a="1"/>
  <c r="K2712" i="1" s="1"/>
  <c r="L2712" i="1" s="1"/>
  <c r="K2729" i="1" a="1"/>
  <c r="K2729" i="1" s="1"/>
  <c r="L2729" i="1" s="1"/>
  <c r="K2734" i="1" a="1"/>
  <c r="K2734" i="1" s="1"/>
  <c r="L2734" i="1" s="1"/>
  <c r="K2739" i="1" a="1"/>
  <c r="K2739" i="1" s="1"/>
  <c r="L2739" i="1" s="1"/>
  <c r="K2744" i="1" a="1"/>
  <c r="K2744" i="1" s="1"/>
  <c r="L2744" i="1" s="1"/>
  <c r="K2761" i="1" a="1"/>
  <c r="K2761" i="1" s="1"/>
  <c r="L2761" i="1" s="1"/>
  <c r="K2766" i="1" a="1"/>
  <c r="K2766" i="1" s="1"/>
  <c r="L2766" i="1" s="1"/>
  <c r="K2771" i="1" a="1"/>
  <c r="K2771" i="1" s="1"/>
  <c r="L2771" i="1" s="1"/>
  <c r="K2776" i="1" a="1"/>
  <c r="K2776" i="1" s="1"/>
  <c r="L2776" i="1" s="1"/>
  <c r="K2781" i="1" a="1"/>
  <c r="K2781" i="1" s="1"/>
  <c r="L2781" i="1" s="1"/>
  <c r="K1391" i="1" a="1"/>
  <c r="K1391" i="1" s="1"/>
  <c r="L1391" i="1" s="1"/>
  <c r="M1391" i="1" s="1"/>
  <c r="K2155" i="1" a="1"/>
  <c r="K2155" i="1" s="1"/>
  <c r="L2155" i="1" s="1"/>
  <c r="K2226" i="1" a="1"/>
  <c r="K2226" i="1" s="1"/>
  <c r="L2226" i="1" s="1"/>
  <c r="K2378" i="1" a="1"/>
  <c r="K2378" i="1" s="1"/>
  <c r="L2378" i="1" s="1"/>
  <c r="K2392" i="1" a="1"/>
  <c r="K2392" i="1" s="1"/>
  <c r="L2392" i="1" s="1"/>
  <c r="K2406" i="1" a="1"/>
  <c r="K2406" i="1" s="1"/>
  <c r="L2406" i="1" s="1"/>
  <c r="K2442" i="1" a="1"/>
  <c r="K2442" i="1" s="1"/>
  <c r="L2442" i="1" s="1"/>
  <c r="K2470" i="1" a="1"/>
  <c r="K2470" i="1" s="1"/>
  <c r="L2470" i="1" s="1"/>
  <c r="K2475" i="1" a="1"/>
  <c r="K2475" i="1" s="1"/>
  <c r="L2475" i="1" s="1"/>
  <c r="K2480" i="1" a="1"/>
  <c r="K2480" i="1" s="1"/>
  <c r="L2480" i="1" s="1"/>
  <c r="K2484" i="1" a="1"/>
  <c r="K2484" i="1" s="1"/>
  <c r="L2484" i="1" s="1"/>
  <c r="K2489" i="1" a="1"/>
  <c r="K2489" i="1" s="1"/>
  <c r="L2489" i="1" s="1"/>
  <c r="K2493" i="1" a="1"/>
  <c r="K2493" i="1" s="1"/>
  <c r="L2493" i="1" s="1"/>
  <c r="K2497" i="1" a="1"/>
  <c r="K2497" i="1" s="1"/>
  <c r="L2497" i="1" s="1"/>
  <c r="K2504" i="1" a="1"/>
  <c r="K2504" i="1" s="1"/>
  <c r="L2504" i="1" s="1"/>
  <c r="K2507" i="1" a="1"/>
  <c r="K2507" i="1" s="1"/>
  <c r="L2507" i="1" s="1"/>
  <c r="K2514" i="1" a="1"/>
  <c r="K2514" i="1" s="1"/>
  <c r="L2514" i="1" s="1"/>
  <c r="K2524" i="1" a="1"/>
  <c r="K2524" i="1" s="1"/>
  <c r="L2524" i="1" s="1"/>
  <c r="K2534" i="1" a="1"/>
  <c r="K2534" i="1" s="1"/>
  <c r="L2534" i="1" s="1"/>
  <c r="K2544" i="1" a="1"/>
  <c r="K2544" i="1" s="1"/>
  <c r="L2544" i="1" s="1"/>
  <c r="K2549" i="1" a="1"/>
  <c r="K2549" i="1" s="1"/>
  <c r="L2549" i="1" s="1"/>
  <c r="K2554" i="1" a="1"/>
  <c r="K2554" i="1" s="1"/>
  <c r="L2554" i="1" s="1"/>
  <c r="K2559" i="1" a="1"/>
  <c r="K2559" i="1" s="1"/>
  <c r="L2559" i="1" s="1"/>
  <c r="K2564" i="1" a="1"/>
  <c r="K2564" i="1" s="1"/>
  <c r="L2564" i="1" s="1"/>
  <c r="K2569" i="1" a="1"/>
  <c r="K2569" i="1" s="1"/>
  <c r="L2569" i="1" s="1"/>
  <c r="K2574" i="1" a="1"/>
  <c r="K2574" i="1" s="1"/>
  <c r="L2574" i="1" s="1"/>
  <c r="K2579" i="1" a="1"/>
  <c r="K2579" i="1" s="1"/>
  <c r="L2579" i="1" s="1"/>
  <c r="K2584" i="1" a="1"/>
  <c r="K2584" i="1" s="1"/>
  <c r="L2584" i="1" s="1"/>
  <c r="K2589" i="1" a="1"/>
  <c r="K2589" i="1" s="1"/>
  <c r="L2589" i="1" s="1"/>
  <c r="K2594" i="1" a="1"/>
  <c r="K2594" i="1" s="1"/>
  <c r="L2594" i="1" s="1"/>
  <c r="K2599" i="1" a="1"/>
  <c r="K2599" i="1" s="1"/>
  <c r="L2599" i="1" s="1"/>
  <c r="K2604" i="1" a="1"/>
  <c r="K2604" i="1" s="1"/>
  <c r="L2604" i="1" s="1"/>
  <c r="K2609" i="1" a="1"/>
  <c r="K2609" i="1" s="1"/>
  <c r="L2609" i="1" s="1"/>
  <c r="K2658" i="1" a="1"/>
  <c r="K2658" i="1" s="1"/>
  <c r="L2658" i="1" s="1"/>
  <c r="K2674" i="1" a="1"/>
  <c r="K2674" i="1" s="1"/>
  <c r="L2674" i="1" s="1"/>
  <c r="K2690" i="1" a="1"/>
  <c r="K2690" i="1" s="1"/>
  <c r="L2690" i="1" s="1"/>
  <c r="K2695" i="1" a="1"/>
  <c r="K2695" i="1" s="1"/>
  <c r="L2695" i="1" s="1"/>
  <c r="K2700" i="1" a="1"/>
  <c r="K2700" i="1" s="1"/>
  <c r="L2700" i="1" s="1"/>
  <c r="K2717" i="1" a="1"/>
  <c r="K2717" i="1" s="1"/>
  <c r="L2717" i="1" s="1"/>
  <c r="K2722" i="1" a="1"/>
  <c r="K2722" i="1" s="1"/>
  <c r="L2722" i="1" s="1"/>
  <c r="K2727" i="1" a="1"/>
  <c r="K2727" i="1" s="1"/>
  <c r="L2727" i="1" s="1"/>
  <c r="K2248" i="1" a="1"/>
  <c r="K2248" i="1" s="1"/>
  <c r="L2248" i="1" s="1"/>
  <c r="K2266" i="1" a="1"/>
  <c r="K2266" i="1" s="1"/>
  <c r="L2266" i="1" s="1"/>
  <c r="K2283" i="1" a="1"/>
  <c r="K2283" i="1" s="1"/>
  <c r="L2283" i="1" s="1"/>
  <c r="K2365" i="1" a="1"/>
  <c r="K2365" i="1" s="1"/>
  <c r="L2365" i="1" s="1"/>
  <c r="K2379" i="1" a="1"/>
  <c r="K2379" i="1" s="1"/>
  <c r="L2379" i="1" s="1"/>
  <c r="K2415" i="1" a="1"/>
  <c r="K2415" i="1" s="1"/>
  <c r="L2415" i="1" s="1"/>
  <c r="K2429" i="1" a="1"/>
  <c r="K2429" i="1" s="1"/>
  <c r="L2429" i="1" s="1"/>
  <c r="K2443" i="1" a="1"/>
  <c r="K2443" i="1" s="1"/>
  <c r="L2443" i="1" s="1"/>
  <c r="K2448" i="1" a="1"/>
  <c r="K2448" i="1" s="1"/>
  <c r="L2448" i="1" s="1"/>
  <c r="K2454" i="1" a="1"/>
  <c r="K2454" i="1" s="1"/>
  <c r="L2454" i="1" s="1"/>
  <c r="K2494" i="1" a="1"/>
  <c r="K2494" i="1" s="1"/>
  <c r="L2494" i="1" s="1"/>
  <c r="K2539" i="1" a="1"/>
  <c r="K2539" i="1" s="1"/>
  <c r="L2539" i="1" s="1"/>
  <c r="K2582" i="1" a="1"/>
  <c r="K2582" i="1" s="1"/>
  <c r="L2582" i="1" s="1"/>
  <c r="K2592" i="1" a="1"/>
  <c r="K2592" i="1" s="1"/>
  <c r="L2592" i="1" s="1"/>
  <c r="K2597" i="1" a="1"/>
  <c r="K2597" i="1" s="1"/>
  <c r="L2597" i="1" s="1"/>
  <c r="K2602" i="1" a="1"/>
  <c r="K2602" i="1" s="1"/>
  <c r="L2602" i="1" s="1"/>
  <c r="K2607" i="1" a="1"/>
  <c r="K2607" i="1" s="1"/>
  <c r="L2607" i="1" s="1"/>
  <c r="K2656" i="1" a="1"/>
  <c r="K2656" i="1" s="1"/>
  <c r="L2656" i="1" s="1"/>
  <c r="K2663" i="1" a="1"/>
  <c r="K2663" i="1" s="1"/>
  <c r="L2663" i="1" s="1"/>
  <c r="K2665" i="1" a="1"/>
  <c r="K2665" i="1" s="1"/>
  <c r="L2665" i="1" s="1"/>
  <c r="K2672" i="1" a="1"/>
  <c r="K2672" i="1" s="1"/>
  <c r="L2672" i="1" s="1"/>
  <c r="K2679" i="1" a="1"/>
  <c r="K2679" i="1" s="1"/>
  <c r="L2679" i="1" s="1"/>
  <c r="K2681" i="1" a="1"/>
  <c r="K2681" i="1" s="1"/>
  <c r="L2681" i="1" s="1"/>
  <c r="K2688" i="1" a="1"/>
  <c r="K2688" i="1" s="1"/>
  <c r="L2688" i="1" s="1"/>
  <c r="K2705" i="1" a="1"/>
  <c r="K2705" i="1" s="1"/>
  <c r="L2705" i="1" s="1"/>
  <c r="K2710" i="1" a="1"/>
  <c r="K2710" i="1" s="1"/>
  <c r="L2710" i="1" s="1"/>
  <c r="K2715" i="1" a="1"/>
  <c r="K2715" i="1" s="1"/>
  <c r="L2715" i="1" s="1"/>
  <c r="K2720" i="1" a="1"/>
  <c r="K2720" i="1" s="1"/>
  <c r="L2720" i="1" s="1"/>
  <c r="K2737" i="1" a="1"/>
  <c r="K2737" i="1" s="1"/>
  <c r="L2737" i="1" s="1"/>
  <c r="K2742" i="1" a="1"/>
  <c r="K2742" i="1" s="1"/>
  <c r="L2742" i="1" s="1"/>
  <c r="K2747" i="1" a="1"/>
  <c r="K2747" i="1" s="1"/>
  <c r="L2747" i="1" s="1"/>
  <c r="K2752" i="1" a="1"/>
  <c r="K2752" i="1" s="1"/>
  <c r="L2752" i="1" s="1"/>
  <c r="K2769" i="1" a="1"/>
  <c r="K2769" i="1" s="1"/>
  <c r="L2769" i="1" s="1"/>
  <c r="K2774" i="1" a="1"/>
  <c r="K2774" i="1" s="1"/>
  <c r="L2774" i="1" s="1"/>
  <c r="K2783" i="1" a="1"/>
  <c r="K2783" i="1" s="1"/>
  <c r="L2783" i="1" s="1"/>
  <c r="K2249" i="1" a="1"/>
  <c r="K2249" i="1" s="1"/>
  <c r="L2249" i="1" s="1"/>
  <c r="K2267" i="1" a="1"/>
  <c r="K2267" i="1" s="1"/>
  <c r="L2267" i="1" s="1"/>
  <c r="K2320" i="1" a="1"/>
  <c r="K2320" i="1" s="1"/>
  <c r="L2320" i="1" s="1"/>
  <c r="K2339" i="1" a="1"/>
  <c r="K2339" i="1" s="1"/>
  <c r="L2339" i="1" s="1"/>
  <c r="K2346" i="1" a="1"/>
  <c r="K2346" i="1" s="1"/>
  <c r="L2346" i="1" s="1"/>
  <c r="K2394" i="1" a="1"/>
  <c r="K2394" i="1" s="1"/>
  <c r="L2394" i="1" s="1"/>
  <c r="K2408" i="1" a="1"/>
  <c r="K2408" i="1" s="1"/>
  <c r="L2408" i="1" s="1"/>
  <c r="K2422" i="1" a="1"/>
  <c r="K2422" i="1" s="1"/>
  <c r="L2422" i="1" s="1"/>
  <c r="K2455" i="1" a="1"/>
  <c r="K2455" i="1" s="1"/>
  <c r="L2455" i="1" s="1"/>
  <c r="K2461" i="1" a="1"/>
  <c r="K2461" i="1" s="1"/>
  <c r="L2461" i="1" s="1"/>
  <c r="K2466" i="1" a="1"/>
  <c r="K2466" i="1" s="1"/>
  <c r="L2466" i="1" s="1"/>
  <c r="K2472" i="1" a="1"/>
  <c r="K2472" i="1" s="1"/>
  <c r="L2472" i="1" s="1"/>
  <c r="K2486" i="1" a="1"/>
  <c r="K2486" i="1" s="1"/>
  <c r="L2486" i="1" s="1"/>
  <c r="K2518" i="1" a="1"/>
  <c r="K2518" i="1" s="1"/>
  <c r="L2518" i="1" s="1"/>
  <c r="K2528" i="1" a="1"/>
  <c r="K2528" i="1" s="1"/>
  <c r="L2528" i="1" s="1"/>
  <c r="K2537" i="1" a="1"/>
  <c r="K2537" i="1" s="1"/>
  <c r="L2537" i="1" s="1"/>
  <c r="K2542" i="1" a="1"/>
  <c r="K2542" i="1" s="1"/>
  <c r="L2542" i="1" s="1"/>
  <c r="K2547" i="1" a="1"/>
  <c r="K2547" i="1" s="1"/>
  <c r="L2547" i="1" s="1"/>
  <c r="K2552" i="1" a="1"/>
  <c r="K2552" i="1" s="1"/>
  <c r="L2552" i="1" s="1"/>
  <c r="K2557" i="1" a="1"/>
  <c r="K2557" i="1" s="1"/>
  <c r="L2557" i="1" s="1"/>
  <c r="K2562" i="1" a="1"/>
  <c r="K2562" i="1" s="1"/>
  <c r="L2562" i="1" s="1"/>
  <c r="K2567" i="1" a="1"/>
  <c r="K2567" i="1" s="1"/>
  <c r="L2567" i="1" s="1"/>
  <c r="K2572" i="1" a="1"/>
  <c r="K2572" i="1" s="1"/>
  <c r="L2572" i="1" s="1"/>
  <c r="K2577" i="1" a="1"/>
  <c r="K2577" i="1" s="1"/>
  <c r="L2577" i="1" s="1"/>
  <c r="K2587" i="1" a="1"/>
  <c r="K2587" i="1" s="1"/>
  <c r="L2587" i="1" s="1"/>
  <c r="K2654" i="1" a="1"/>
  <c r="K2654" i="1" s="1"/>
  <c r="L2654" i="1" s="1"/>
  <c r="K2670" i="1" a="1"/>
  <c r="K2670" i="1" s="1"/>
  <c r="L2670" i="1" s="1"/>
  <c r="K2686" i="1" a="1"/>
  <c r="K2686" i="1" s="1"/>
  <c r="L2686" i="1" s="1"/>
  <c r="K2693" i="1" a="1"/>
  <c r="K2693" i="1" s="1"/>
  <c r="L2693" i="1" s="1"/>
  <c r="K2698" i="1" a="1"/>
  <c r="K2698" i="1" s="1"/>
  <c r="L2698" i="1" s="1"/>
  <c r="K2703" i="1" a="1"/>
  <c r="K2703" i="1" s="1"/>
  <c r="L2703" i="1" s="1"/>
  <c r="K2708" i="1" a="1"/>
  <c r="K2708" i="1" s="1"/>
  <c r="L2708" i="1" s="1"/>
  <c r="K2725" i="1" a="1"/>
  <c r="K2725" i="1" s="1"/>
  <c r="L2725" i="1" s="1"/>
  <c r="K2730" i="1" a="1"/>
  <c r="K2730" i="1" s="1"/>
  <c r="L2730" i="1" s="1"/>
  <c r="K2735" i="1" a="1"/>
  <c r="K2735" i="1" s="1"/>
  <c r="L2735" i="1" s="1"/>
  <c r="K2740" i="1" a="1"/>
  <c r="K2740" i="1" s="1"/>
  <c r="L2740" i="1" s="1"/>
  <c r="K2757" i="1" a="1"/>
  <c r="K2757" i="1" s="1"/>
  <c r="L2757" i="1" s="1"/>
  <c r="K2762" i="1" a="1"/>
  <c r="K2762" i="1" s="1"/>
  <c r="L2762" i="1" s="1"/>
  <c r="K2767" i="1" a="1"/>
  <c r="K2767" i="1" s="1"/>
  <c r="L2767" i="1" s="1"/>
  <c r="K2772" i="1" a="1"/>
  <c r="K2772" i="1" s="1"/>
  <c r="L2772" i="1" s="1"/>
  <c r="K2780" i="1" a="1"/>
  <c r="K2780" i="1" s="1"/>
  <c r="L2780" i="1" s="1"/>
  <c r="K2788" i="1" a="1"/>
  <c r="K2788" i="1" s="1"/>
  <c r="L2788" i="1" s="1"/>
  <c r="K2098" i="1" a="1"/>
  <c r="K2098" i="1" s="1"/>
  <c r="L2098" i="1" s="1"/>
  <c r="K2209" i="1" a="1"/>
  <c r="K2209" i="1" s="1"/>
  <c r="L2209" i="1" s="1"/>
  <c r="K2232" i="1" a="1"/>
  <c r="K2232" i="1" s="1"/>
  <c r="L2232" i="1" s="1"/>
  <c r="K2268" i="1" a="1"/>
  <c r="K2268" i="1" s="1"/>
  <c r="L2268" i="1" s="1"/>
  <c r="K2309" i="1" a="1"/>
  <c r="K2309" i="1" s="1"/>
  <c r="L2309" i="1" s="1"/>
  <c r="K2321" i="1" a="1"/>
  <c r="K2321" i="1" s="1"/>
  <c r="L2321" i="1" s="1"/>
  <c r="K2373" i="1" a="1"/>
  <c r="K2373" i="1" s="1"/>
  <c r="L2373" i="1" s="1"/>
  <c r="K2387" i="1" a="1"/>
  <c r="K2387" i="1" s="1"/>
  <c r="L2387" i="1" s="1"/>
  <c r="K2423" i="1" a="1"/>
  <c r="K2423" i="1" s="1"/>
  <c r="L2423" i="1" s="1"/>
  <c r="K2437" i="1" a="1"/>
  <c r="K2437" i="1" s="1"/>
  <c r="L2437" i="1" s="1"/>
  <c r="K2477" i="1" a="1"/>
  <c r="K2477" i="1" s="1"/>
  <c r="L2477" i="1" s="1"/>
  <c r="K2481" i="1" a="1"/>
  <c r="K2481" i="1" s="1"/>
  <c r="L2481" i="1" s="1"/>
  <c r="K2498" i="1" a="1"/>
  <c r="K2498" i="1" s="1"/>
  <c r="L2498" i="1" s="1"/>
  <c r="K2502" i="1" a="1"/>
  <c r="K2502" i="1" s="1"/>
  <c r="L2502" i="1" s="1"/>
  <c r="K2505" i="1" a="1"/>
  <c r="K2505" i="1" s="1"/>
  <c r="L2505" i="1" s="1"/>
  <c r="K2508" i="1" a="1"/>
  <c r="K2508" i="1" s="1"/>
  <c r="L2508" i="1" s="1"/>
  <c r="K2512" i="1" a="1"/>
  <c r="K2512" i="1" s="1"/>
  <c r="L2512" i="1" s="1"/>
  <c r="K2515" i="1" a="1"/>
  <c r="K2515" i="1" s="1"/>
  <c r="L2515" i="1" s="1"/>
  <c r="K2522" i="1" a="1"/>
  <c r="K2522" i="1" s="1"/>
  <c r="L2522" i="1" s="1"/>
  <c r="K2525" i="1" a="1"/>
  <c r="K2525" i="1" s="1"/>
  <c r="L2525" i="1" s="1"/>
  <c r="K2532" i="1" a="1"/>
  <c r="K2532" i="1" s="1"/>
  <c r="L2532" i="1" s="1"/>
  <c r="K2550" i="1" a="1"/>
  <c r="K2550" i="1" s="1"/>
  <c r="L2550" i="1" s="1"/>
  <c r="K2560" i="1" a="1"/>
  <c r="K2560" i="1" s="1"/>
  <c r="L2560" i="1" s="1"/>
  <c r="K2565" i="1" a="1"/>
  <c r="K2565" i="1" s="1"/>
  <c r="L2565" i="1" s="1"/>
  <c r="K2570" i="1" a="1"/>
  <c r="K2570" i="1" s="1"/>
  <c r="L2570" i="1" s="1"/>
  <c r="K2575" i="1" a="1"/>
  <c r="K2575" i="1" s="1"/>
  <c r="L2575" i="1" s="1"/>
  <c r="K2580" i="1" a="1"/>
  <c r="K2580" i="1" s="1"/>
  <c r="L2580" i="1" s="1"/>
  <c r="K2585" i="1" a="1"/>
  <c r="K2585" i="1" s="1"/>
  <c r="L2585" i="1" s="1"/>
  <c r="K2590" i="1" a="1"/>
  <c r="K2590" i="1" s="1"/>
  <c r="L2590" i="1" s="1"/>
  <c r="K2595" i="1" a="1"/>
  <c r="K2595" i="1" s="1"/>
  <c r="L2595" i="1" s="1"/>
  <c r="K2600" i="1" a="1"/>
  <c r="K2600" i="1" s="1"/>
  <c r="L2600" i="1" s="1"/>
  <c r="K2605" i="1" a="1"/>
  <c r="K2605" i="1" s="1"/>
  <c r="L2605" i="1" s="1"/>
  <c r="K2610" i="1" a="1"/>
  <c r="K2610" i="1" s="1"/>
  <c r="L2610" i="1" s="1"/>
  <c r="K2612" i="1" a="1"/>
  <c r="K2612" i="1" s="1"/>
  <c r="L2612" i="1" s="1"/>
  <c r="K2614" i="1" a="1"/>
  <c r="K2614" i="1" s="1"/>
  <c r="L2614" i="1" s="1"/>
  <c r="K2616" i="1" a="1"/>
  <c r="K2616" i="1" s="1"/>
  <c r="L2616" i="1" s="1"/>
  <c r="K2618" i="1" a="1"/>
  <c r="K2618" i="1" s="1"/>
  <c r="L2618" i="1" s="1"/>
  <c r="K2620" i="1" a="1"/>
  <c r="K2620" i="1" s="1"/>
  <c r="L2620" i="1" s="1"/>
  <c r="K2622" i="1" a="1"/>
  <c r="K2622" i="1" s="1"/>
  <c r="L2622" i="1" s="1"/>
  <c r="K2624" i="1" a="1"/>
  <c r="K2624" i="1" s="1"/>
  <c r="L2624" i="1" s="1"/>
  <c r="K2626" i="1" a="1"/>
  <c r="K2626" i="1" s="1"/>
  <c r="L2626" i="1" s="1"/>
  <c r="K2628" i="1" a="1"/>
  <c r="K2628" i="1" s="1"/>
  <c r="L2628" i="1" s="1"/>
  <c r="K2630" i="1" a="1"/>
  <c r="K2630" i="1" s="1"/>
  <c r="L2630" i="1" s="1"/>
  <c r="K2239" i="1" a="1"/>
  <c r="K2239" i="1" s="1"/>
  <c r="L2239" i="1" s="1"/>
  <c r="K2334" i="1" a="1"/>
  <c r="K2334" i="1" s="1"/>
  <c r="L2334" i="1" s="1"/>
  <c r="K2342" i="1" a="1"/>
  <c r="K2342" i="1" s="1"/>
  <c r="L2342" i="1" s="1"/>
  <c r="K2383" i="1" a="1"/>
  <c r="K2383" i="1" s="1"/>
  <c r="L2383" i="1" s="1"/>
  <c r="K2397" i="1" a="1"/>
  <c r="K2397" i="1" s="1"/>
  <c r="L2397" i="1" s="1"/>
  <c r="K2411" i="1" a="1"/>
  <c r="K2411" i="1" s="1"/>
  <c r="L2411" i="1" s="1"/>
  <c r="K2451" i="1" a="1"/>
  <c r="K2451" i="1" s="1"/>
  <c r="L2451" i="1" s="1"/>
  <c r="K2462" i="1" a="1"/>
  <c r="K2462" i="1" s="1"/>
  <c r="L2462" i="1" s="1"/>
  <c r="K2538" i="1" a="1"/>
  <c r="K2538" i="1" s="1"/>
  <c r="L2538" i="1" s="1"/>
  <c r="K2543" i="1" a="1"/>
  <c r="K2543" i="1" s="1"/>
  <c r="L2543" i="1" s="1"/>
  <c r="K2548" i="1" a="1"/>
  <c r="K2548" i="1" s="1"/>
  <c r="L2548" i="1" s="1"/>
  <c r="K2553" i="1" a="1"/>
  <c r="K2553" i="1" s="1"/>
  <c r="L2553" i="1" s="1"/>
  <c r="K2558" i="1" a="1"/>
  <c r="K2558" i="1" s="1"/>
  <c r="L2558" i="1" s="1"/>
  <c r="K2563" i="1" a="1"/>
  <c r="K2563" i="1" s="1"/>
  <c r="L2563" i="1" s="1"/>
  <c r="K2568" i="1" a="1"/>
  <c r="K2568" i="1" s="1"/>
  <c r="L2568" i="1" s="1"/>
  <c r="K2573" i="1" a="1"/>
  <c r="K2573" i="1" s="1"/>
  <c r="L2573" i="1" s="1"/>
  <c r="K2578" i="1" a="1"/>
  <c r="K2578" i="1" s="1"/>
  <c r="L2578" i="1" s="1"/>
  <c r="K2583" i="1" a="1"/>
  <c r="K2583" i="1" s="1"/>
  <c r="L2583" i="1" s="1"/>
  <c r="K2588" i="1" a="1"/>
  <c r="K2588" i="1" s="1"/>
  <c r="L2588" i="1" s="1"/>
  <c r="K2593" i="1" a="1"/>
  <c r="K2593" i="1" s="1"/>
  <c r="L2593" i="1" s="1"/>
  <c r="K2603" i="1" a="1"/>
  <c r="K2603" i="1" s="1"/>
  <c r="L2603" i="1" s="1"/>
  <c r="K2118" i="1" a="1"/>
  <c r="K2118" i="1" s="1"/>
  <c r="L2118" i="1" s="1"/>
  <c r="K2374" i="1" a="1"/>
  <c r="K2374" i="1" s="1"/>
  <c r="L2374" i="1" s="1"/>
  <c r="K2509" i="1" a="1"/>
  <c r="K2509" i="1" s="1"/>
  <c r="L2509" i="1" s="1"/>
  <c r="K2535" i="1" a="1"/>
  <c r="K2535" i="1" s="1"/>
  <c r="L2535" i="1" s="1"/>
  <c r="K2555" i="1" a="1"/>
  <c r="K2555" i="1" s="1"/>
  <c r="L2555" i="1" s="1"/>
  <c r="K2634" i="1" a="1"/>
  <c r="K2634" i="1" s="1"/>
  <c r="L2634" i="1" s="1"/>
  <c r="K2650" i="1" a="1"/>
  <c r="K2650" i="1" s="1"/>
  <c r="L2650" i="1" s="1"/>
  <c r="K2655" i="1" a="1"/>
  <c r="K2655" i="1" s="1"/>
  <c r="L2655" i="1" s="1"/>
  <c r="K2668" i="1" a="1"/>
  <c r="K2668" i="1" s="1"/>
  <c r="L2668" i="1" s="1"/>
  <c r="K2673" i="1" a="1"/>
  <c r="K2673" i="1" s="1"/>
  <c r="L2673" i="1" s="1"/>
  <c r="K2765" i="1" a="1"/>
  <c r="K2765" i="1" s="1"/>
  <c r="L2765" i="1" s="1"/>
  <c r="K2770" i="1" a="1"/>
  <c r="K2770" i="1" s="1"/>
  <c r="L2770" i="1" s="1"/>
  <c r="K2775" i="1" a="1"/>
  <c r="K2775" i="1" s="1"/>
  <c r="L2775" i="1" s="1"/>
  <c r="K2782" i="1" a="1"/>
  <c r="K2782" i="1" s="1"/>
  <c r="L2782" i="1" s="1"/>
  <c r="K2177" i="1" a="1"/>
  <c r="K2177" i="1" s="1"/>
  <c r="L2177" i="1" s="1"/>
  <c r="K2438" i="1" a="1"/>
  <c r="K2438" i="1" s="1"/>
  <c r="L2438" i="1" s="1"/>
  <c r="K2598" i="1" a="1"/>
  <c r="K2598" i="1" s="1"/>
  <c r="L2598" i="1" s="1"/>
  <c r="K2640" i="1" a="1"/>
  <c r="K2640" i="1" s="1"/>
  <c r="L2640" i="1" s="1"/>
  <c r="K2675" i="1" a="1"/>
  <c r="K2675" i="1" s="1"/>
  <c r="L2675" i="1" s="1"/>
  <c r="K2680" i="1" a="1"/>
  <c r="K2680" i="1" s="1"/>
  <c r="L2680" i="1" s="1"/>
  <c r="K2699" i="1" a="1"/>
  <c r="K2699" i="1" s="1"/>
  <c r="L2699" i="1" s="1"/>
  <c r="K2706" i="1" a="1"/>
  <c r="K2706" i="1" s="1"/>
  <c r="L2706" i="1" s="1"/>
  <c r="K2713" i="1" a="1"/>
  <c r="K2713" i="1" s="1"/>
  <c r="L2713" i="1" s="1"/>
  <c r="K2731" i="1" a="1"/>
  <c r="K2731" i="1" s="1"/>
  <c r="L2731" i="1" s="1"/>
  <c r="K2736" i="1" a="1"/>
  <c r="K2736" i="1" s="1"/>
  <c r="L2736" i="1" s="1"/>
  <c r="K2779" i="1" a="1"/>
  <c r="K2779" i="1" s="1"/>
  <c r="L2779" i="1" s="1"/>
  <c r="K2540" i="1" a="1"/>
  <c r="K2540" i="1" s="1"/>
  <c r="L2540" i="1" s="1"/>
  <c r="K2646" i="1" a="1"/>
  <c r="K2646" i="1" s="1"/>
  <c r="L2646" i="1" s="1"/>
  <c r="K2687" i="1" a="1"/>
  <c r="K2687" i="1" s="1"/>
  <c r="L2687" i="1" s="1"/>
  <c r="K2726" i="1" a="1"/>
  <c r="K2726" i="1" s="1"/>
  <c r="L2726" i="1" s="1"/>
  <c r="K2732" i="1" a="1"/>
  <c r="K2732" i="1" s="1"/>
  <c r="L2732" i="1" s="1"/>
  <c r="K2786" i="1" a="1"/>
  <c r="K2786" i="1" s="1"/>
  <c r="L2786" i="1" s="1"/>
  <c r="K2519" i="1" a="1"/>
  <c r="K2519" i="1" s="1"/>
  <c r="L2519" i="1" s="1"/>
  <c r="K2636" i="1" a="1"/>
  <c r="K2636" i="1" s="1"/>
  <c r="L2636" i="1" s="1"/>
  <c r="K2652" i="1" a="1"/>
  <c r="K2652" i="1" s="1"/>
  <c r="L2652" i="1" s="1"/>
  <c r="K2657" i="1" a="1"/>
  <c r="K2657" i="1" s="1"/>
  <c r="L2657" i="1" s="1"/>
  <c r="K2682" i="1" a="1"/>
  <c r="K2682" i="1" s="1"/>
  <c r="L2682" i="1" s="1"/>
  <c r="K2694" i="1" a="1"/>
  <c r="K2694" i="1" s="1"/>
  <c r="L2694" i="1" s="1"/>
  <c r="K2701" i="1" a="1"/>
  <c r="K2701" i="1" s="1"/>
  <c r="L2701" i="1" s="1"/>
  <c r="K2728" i="1" a="1"/>
  <c r="K2728" i="1" s="1"/>
  <c r="L2728" i="1" s="1"/>
  <c r="K2777" i="1" a="1"/>
  <c r="K2777" i="1" s="1"/>
  <c r="L2777" i="1" s="1"/>
  <c r="K2456" i="1" a="1"/>
  <c r="K2456" i="1" s="1"/>
  <c r="L2456" i="1" s="1"/>
  <c r="K2495" i="1" a="1"/>
  <c r="K2495" i="1" s="1"/>
  <c r="L2495" i="1" s="1"/>
  <c r="K2545" i="1" a="1"/>
  <c r="K2545" i="1" s="1"/>
  <c r="L2545" i="1" s="1"/>
  <c r="K2642" i="1" a="1"/>
  <c r="K2642" i="1" s="1"/>
  <c r="L2642" i="1" s="1"/>
  <c r="K2659" i="1" a="1"/>
  <c r="K2659" i="1" s="1"/>
  <c r="L2659" i="1" s="1"/>
  <c r="K2664" i="1" a="1"/>
  <c r="K2664" i="1" s="1"/>
  <c r="L2664" i="1" s="1"/>
  <c r="K2677" i="1" a="1"/>
  <c r="K2677" i="1" s="1"/>
  <c r="L2677" i="1" s="1"/>
  <c r="K2696" i="1" a="1"/>
  <c r="K2696" i="1" s="1"/>
  <c r="L2696" i="1" s="1"/>
  <c r="K2721" i="1" a="1"/>
  <c r="K2721" i="1" s="1"/>
  <c r="L2721" i="1" s="1"/>
  <c r="K2733" i="1" a="1"/>
  <c r="K2733" i="1" s="1"/>
  <c r="L2733" i="1" s="1"/>
  <c r="K2738" i="1" a="1"/>
  <c r="K2738" i="1" s="1"/>
  <c r="L2738" i="1" s="1"/>
  <c r="K2743" i="1" a="1"/>
  <c r="K2743" i="1" s="1"/>
  <c r="L2743" i="1" s="1"/>
  <c r="K2748" i="1" a="1"/>
  <c r="K2748" i="1" s="1"/>
  <c r="L2748" i="1" s="1"/>
  <c r="K2271" i="1" a="1"/>
  <c r="K2271" i="1" s="1"/>
  <c r="L2271" i="1" s="1"/>
  <c r="K2355" i="1" a="1"/>
  <c r="K2355" i="1" s="1"/>
  <c r="L2355" i="1" s="1"/>
  <c r="K2410" i="1" a="1"/>
  <c r="K2410" i="1" s="1"/>
  <c r="L2410" i="1" s="1"/>
  <c r="K2499" i="1" a="1"/>
  <c r="K2499" i="1" s="1"/>
  <c r="L2499" i="1" s="1"/>
  <c r="K2608" i="1" a="1"/>
  <c r="K2608" i="1" s="1"/>
  <c r="L2608" i="1" s="1"/>
  <c r="K2632" i="1" a="1"/>
  <c r="K2632" i="1" s="1"/>
  <c r="L2632" i="1" s="1"/>
  <c r="K2648" i="1" a="1"/>
  <c r="K2648" i="1" s="1"/>
  <c r="L2648" i="1" s="1"/>
  <c r="K2671" i="1" a="1"/>
  <c r="K2671" i="1" s="1"/>
  <c r="L2671" i="1" s="1"/>
  <c r="K2684" i="1" a="1"/>
  <c r="K2684" i="1" s="1"/>
  <c r="L2684" i="1" s="1"/>
  <c r="K2689" i="1" a="1"/>
  <c r="K2689" i="1" s="1"/>
  <c r="L2689" i="1" s="1"/>
  <c r="K2716" i="1" a="1"/>
  <c r="K2716" i="1" s="1"/>
  <c r="L2716" i="1" s="1"/>
  <c r="K2723" i="1" a="1"/>
  <c r="K2723" i="1" s="1"/>
  <c r="L2723" i="1" s="1"/>
  <c r="K2753" i="1" a="1"/>
  <c r="K2753" i="1" s="1"/>
  <c r="L2753" i="1" s="1"/>
  <c r="K2758" i="1" a="1"/>
  <c r="K2758" i="1" s="1"/>
  <c r="L2758" i="1" s="1"/>
  <c r="K2763" i="1" a="1"/>
  <c r="K2763" i="1" s="1"/>
  <c r="L2763" i="1" s="1"/>
  <c r="K2768" i="1" a="1"/>
  <c r="K2768" i="1" s="1"/>
  <c r="L2768" i="1" s="1"/>
  <c r="K2787" i="1" a="1"/>
  <c r="K2787" i="1" s="1"/>
  <c r="L2787" i="1" s="1"/>
  <c r="K2288" i="1" a="1"/>
  <c r="K2288" i="1" s="1"/>
  <c r="L2288" i="1" s="1"/>
  <c r="K2360" i="1" a="1"/>
  <c r="K2360" i="1" s="1"/>
  <c r="L2360" i="1" s="1"/>
  <c r="K2529" i="1" a="1"/>
  <c r="K2529" i="1" s="1"/>
  <c r="L2529" i="1" s="1"/>
  <c r="K2638" i="1" a="1"/>
  <c r="K2638" i="1" s="1"/>
  <c r="L2638" i="1" s="1"/>
  <c r="K2666" i="1" a="1"/>
  <c r="K2666" i="1" s="1"/>
  <c r="L2666" i="1" s="1"/>
  <c r="K2691" i="1" a="1"/>
  <c r="K2691" i="1" s="1"/>
  <c r="L2691" i="1" s="1"/>
  <c r="K2749" i="1" a="1"/>
  <c r="K2749" i="1" s="1"/>
  <c r="L2749" i="1" s="1"/>
  <c r="K2754" i="1" a="1"/>
  <c r="K2754" i="1" s="1"/>
  <c r="L2754" i="1" s="1"/>
  <c r="K2759" i="1" a="1"/>
  <c r="K2759" i="1" s="1"/>
  <c r="L2759" i="1" s="1"/>
  <c r="K2764" i="1" a="1"/>
  <c r="K2764" i="1" s="1"/>
  <c r="L2764" i="1" s="1"/>
  <c r="K2778" i="1" a="1"/>
  <c r="K2778" i="1" s="1"/>
  <c r="L2778" i="1" s="1"/>
  <c r="K2424" i="1" a="1"/>
  <c r="K2424" i="1" s="1"/>
  <c r="L2424" i="1" s="1"/>
  <c r="K2644" i="1" a="1"/>
  <c r="K2644" i="1" s="1"/>
  <c r="L2644" i="1" s="1"/>
  <c r="K2661" i="1" a="1"/>
  <c r="K2661" i="1" s="1"/>
  <c r="L2661" i="1" s="1"/>
  <c r="K2704" i="1" a="1"/>
  <c r="K2704" i="1" s="1"/>
  <c r="L2704" i="1" s="1"/>
  <c r="K2711" i="1" a="1"/>
  <c r="K2711" i="1" s="1"/>
  <c r="L2711" i="1" s="1"/>
  <c r="K2718" i="1" a="1"/>
  <c r="K2718" i="1" s="1"/>
  <c r="L2718" i="1" s="1"/>
  <c r="K2745" i="1" a="1"/>
  <c r="K2745" i="1" s="1"/>
  <c r="L2745" i="1" s="1"/>
  <c r="K2750" i="1" a="1"/>
  <c r="K2750" i="1" s="1"/>
  <c r="L2750" i="1" s="1"/>
  <c r="K2755" i="1" a="1"/>
  <c r="K2755" i="1" s="1"/>
  <c r="L2755" i="1" s="1"/>
  <c r="K2760" i="1" a="1"/>
  <c r="K2760" i="1" s="1"/>
  <c r="L2760" i="1" s="1"/>
  <c r="K2785" i="1" a="1"/>
  <c r="K2785" i="1" s="1"/>
  <c r="L2785" i="1" s="1"/>
  <c r="K5" i="1" a="1"/>
  <c r="K5" i="1" s="1"/>
  <c r="L5" i="1" s="1"/>
  <c r="K13" i="1" a="1"/>
  <c r="K13" i="1" s="1"/>
  <c r="L13" i="1" s="1"/>
  <c r="K27" i="1" a="1"/>
  <c r="K27" i="1" s="1"/>
  <c r="L27" i="1" s="1"/>
  <c r="K35" i="1" a="1"/>
  <c r="K35" i="1" s="1"/>
  <c r="L35" i="1" s="1"/>
  <c r="K42" i="1" a="1"/>
  <c r="K42" i="1" s="1"/>
  <c r="L42" i="1" s="1"/>
  <c r="K49" i="1" a="1"/>
  <c r="K49" i="1" s="1"/>
  <c r="L49" i="1" s="1"/>
  <c r="K56" i="1" a="1"/>
  <c r="K56" i="1" s="1"/>
  <c r="L56" i="1" s="1"/>
  <c r="K64" i="1" a="1"/>
  <c r="K64" i="1" s="1"/>
  <c r="L64" i="1" s="1"/>
  <c r="K72" i="1" a="1"/>
  <c r="K72" i="1" s="1"/>
  <c r="L72" i="1" s="1"/>
  <c r="K86" i="1" a="1"/>
  <c r="K86" i="1" s="1"/>
  <c r="L86" i="1" s="1"/>
  <c r="K94" i="1" a="1"/>
  <c r="K94" i="1" s="1"/>
  <c r="L94" i="1" s="1"/>
  <c r="K102" i="1" a="1"/>
  <c r="K102" i="1" s="1"/>
  <c r="L102" i="1" s="1"/>
  <c r="K110" i="1" a="1"/>
  <c r="K110" i="1" s="1"/>
  <c r="L110" i="1" s="1"/>
  <c r="K116" i="1" a="1"/>
  <c r="K116" i="1" s="1"/>
  <c r="L116" i="1" s="1"/>
  <c r="K124" i="1" a="1"/>
  <c r="K124" i="1" s="1"/>
  <c r="L124" i="1" s="1"/>
  <c r="K132" i="1" a="1"/>
  <c r="K132" i="1" s="1"/>
  <c r="L132" i="1" s="1"/>
  <c r="K139" i="1" a="1"/>
  <c r="K139" i="1" s="1"/>
  <c r="L139" i="1" s="1"/>
  <c r="K146" i="1" a="1"/>
  <c r="K146" i="1" s="1"/>
  <c r="L146" i="1" s="1"/>
  <c r="K153" i="1" a="1"/>
  <c r="K153" i="1" s="1"/>
  <c r="L153" i="1" s="1"/>
  <c r="K161" i="1" a="1"/>
  <c r="K161" i="1" s="1"/>
  <c r="L161" i="1" s="1"/>
  <c r="K174" i="1" a="1"/>
  <c r="K174" i="1" s="1"/>
  <c r="L174" i="1" s="1"/>
  <c r="K180" i="1" a="1"/>
  <c r="K180" i="1" s="1"/>
  <c r="L180" i="1" s="1"/>
  <c r="K187" i="1" a="1"/>
  <c r="K187" i="1" s="1"/>
  <c r="L187" i="1" s="1"/>
  <c r="K194" i="1" a="1"/>
  <c r="K194" i="1" s="1"/>
  <c r="L194" i="1" s="1"/>
  <c r="K214" i="1" a="1"/>
  <c r="K214" i="1" s="1"/>
  <c r="L214" i="1" s="1"/>
  <c r="K221" i="1" a="1"/>
  <c r="K221" i="1" s="1"/>
  <c r="L221" i="1" s="1"/>
  <c r="K234" i="1" a="1"/>
  <c r="K234" i="1" s="1"/>
  <c r="L234" i="1" s="1"/>
  <c r="K241" i="1" a="1"/>
  <c r="K241" i="1" s="1"/>
  <c r="L241" i="1" s="1"/>
  <c r="K248" i="1" a="1"/>
  <c r="K248" i="1" s="1"/>
  <c r="L248" i="1" s="1"/>
  <c r="K255" i="1" a="1"/>
  <c r="K255" i="1" s="1"/>
  <c r="L255" i="1" s="1"/>
  <c r="K261" i="1" a="1"/>
  <c r="K261" i="1" s="1"/>
  <c r="L261" i="1" s="1"/>
  <c r="K268" i="1" a="1"/>
  <c r="K268" i="1" s="1"/>
  <c r="L268" i="1" s="1"/>
  <c r="K275" i="1" a="1"/>
  <c r="K275" i="1" s="1"/>
  <c r="L275" i="1" s="1"/>
  <c r="K281" i="1" a="1"/>
  <c r="K281" i="1" s="1"/>
  <c r="L281" i="1" s="1"/>
  <c r="K6" i="1" a="1"/>
  <c r="K6" i="1" s="1"/>
  <c r="L6" i="1" s="1"/>
  <c r="K14" i="1" a="1"/>
  <c r="K14" i="1" s="1"/>
  <c r="L14" i="1" s="1"/>
  <c r="K20" i="1" a="1"/>
  <c r="K20" i="1" s="1"/>
  <c r="L20" i="1" s="1"/>
  <c r="K28" i="1" a="1"/>
  <c r="K28" i="1" s="1"/>
  <c r="L28" i="1" s="1"/>
  <c r="K43" i="1" a="1"/>
  <c r="K43" i="1" s="1"/>
  <c r="L43" i="1" s="1"/>
  <c r="K50" i="1" a="1"/>
  <c r="K50" i="1" s="1"/>
  <c r="L50" i="1" s="1"/>
  <c r="K57" i="1" a="1"/>
  <c r="K57" i="1" s="1"/>
  <c r="L57" i="1" s="1"/>
  <c r="K65" i="1" a="1"/>
  <c r="K65" i="1" s="1"/>
  <c r="L65" i="1" s="1"/>
  <c r="K73" i="1" a="1"/>
  <c r="K73" i="1" s="1"/>
  <c r="L73" i="1" s="1"/>
  <c r="K80" i="1" a="1"/>
  <c r="K80" i="1" s="1"/>
  <c r="L80" i="1" s="1"/>
  <c r="K87" i="1" a="1"/>
  <c r="K87" i="1" s="1"/>
  <c r="L87" i="1" s="1"/>
  <c r="K95" i="1" a="1"/>
  <c r="K95" i="1" s="1"/>
  <c r="L95" i="1" s="1"/>
  <c r="K103" i="1" a="1"/>
  <c r="K103" i="1" s="1"/>
  <c r="L103" i="1" s="1"/>
  <c r="K111" i="1" a="1"/>
  <c r="K111" i="1" s="1"/>
  <c r="L111" i="1" s="1"/>
  <c r="K117" i="1" a="1"/>
  <c r="K117" i="1" s="1"/>
  <c r="L117" i="1" s="1"/>
  <c r="K125" i="1" a="1"/>
  <c r="K125" i="1" s="1"/>
  <c r="L125" i="1" s="1"/>
  <c r="K133" i="1" a="1"/>
  <c r="K133" i="1" s="1"/>
  <c r="L133" i="1" s="1"/>
  <c r="K140" i="1" a="1"/>
  <c r="K140" i="1" s="1"/>
  <c r="L140" i="1" s="1"/>
  <c r="K147" i="1" a="1"/>
  <c r="K147" i="1" s="1"/>
  <c r="L147" i="1" s="1"/>
  <c r="K154" i="1" a="1"/>
  <c r="K154" i="1" s="1"/>
  <c r="L154" i="1" s="1"/>
  <c r="K162" i="1" a="1"/>
  <c r="K162" i="1" s="1"/>
  <c r="L162" i="1" s="1"/>
  <c r="K168" i="1" a="1"/>
  <c r="K168" i="1" s="1"/>
  <c r="L168" i="1" s="1"/>
  <c r="K175" i="1" a="1"/>
  <c r="K175" i="1" s="1"/>
  <c r="L175" i="1" s="1"/>
  <c r="K181" i="1" a="1"/>
  <c r="K181" i="1" s="1"/>
  <c r="L181" i="1" s="1"/>
  <c r="K188" i="1" a="1"/>
  <c r="K188" i="1" s="1"/>
  <c r="L188" i="1" s="1"/>
  <c r="K195" i="1" a="1"/>
  <c r="K195" i="1" s="1"/>
  <c r="L195" i="1" s="1"/>
  <c r="K201" i="1" a="1"/>
  <c r="K201" i="1" s="1"/>
  <c r="L201" i="1" s="1"/>
  <c r="K208" i="1" a="1"/>
  <c r="K208" i="1" s="1"/>
  <c r="L208" i="1" s="1"/>
  <c r="K215" i="1" a="1"/>
  <c r="K215" i="1" s="1"/>
  <c r="L215" i="1" s="1"/>
  <c r="K222" i="1" a="1"/>
  <c r="K222" i="1" s="1"/>
  <c r="L222" i="1" s="1"/>
  <c r="K228" i="1" a="1"/>
  <c r="K228" i="1" s="1"/>
  <c r="L228" i="1" s="1"/>
  <c r="K235" i="1" a="1"/>
  <c r="K235" i="1" s="1"/>
  <c r="L235" i="1" s="1"/>
  <c r="K242" i="1" a="1"/>
  <c r="K242" i="1" s="1"/>
  <c r="L242" i="1" s="1"/>
  <c r="K262" i="1" a="1"/>
  <c r="K262" i="1" s="1"/>
  <c r="L262" i="1" s="1"/>
  <c r="K269" i="1" a="1"/>
  <c r="K269" i="1" s="1"/>
  <c r="L269" i="1" s="1"/>
  <c r="K282" i="1" a="1"/>
  <c r="K282" i="1" s="1"/>
  <c r="L282" i="1" s="1"/>
  <c r="K7" i="1" a="1"/>
  <c r="K7" i="1" s="1"/>
  <c r="L7" i="1" s="1"/>
  <c r="K15" i="1" a="1"/>
  <c r="K15" i="1" s="1"/>
  <c r="L15" i="1" s="1"/>
  <c r="K21" i="1" a="1"/>
  <c r="K21" i="1" s="1"/>
  <c r="L21" i="1" s="1"/>
  <c r="K29" i="1" a="1"/>
  <c r="K29" i="1" s="1"/>
  <c r="L29" i="1" s="1"/>
  <c r="K36" i="1" a="1"/>
  <c r="K36" i="1" s="1"/>
  <c r="L36" i="1" s="1"/>
  <c r="K44" i="1" a="1"/>
  <c r="K44" i="1" s="1"/>
  <c r="L44" i="1" s="1"/>
  <c r="K51" i="1" a="1"/>
  <c r="K51" i="1" s="1"/>
  <c r="L51" i="1" s="1"/>
  <c r="K58" i="1" a="1"/>
  <c r="K58" i="1" s="1"/>
  <c r="L58" i="1" s="1"/>
  <c r="K66" i="1" a="1"/>
  <c r="K66" i="1" s="1"/>
  <c r="L66" i="1" s="1"/>
  <c r="K74" i="1" a="1"/>
  <c r="K74" i="1" s="1"/>
  <c r="L74" i="1" s="1"/>
  <c r="K81" i="1" a="1"/>
  <c r="K81" i="1" s="1"/>
  <c r="L81" i="1" s="1"/>
  <c r="K88" i="1" a="1"/>
  <c r="K88" i="1" s="1"/>
  <c r="L88" i="1" s="1"/>
  <c r="K96" i="1" a="1"/>
  <c r="K96" i="1" s="1"/>
  <c r="L96" i="1" s="1"/>
  <c r="K104" i="1" a="1"/>
  <c r="K104" i="1" s="1"/>
  <c r="L104" i="1" s="1"/>
  <c r="K118" i="1" a="1"/>
  <c r="K118" i="1" s="1"/>
  <c r="L118" i="1" s="1"/>
  <c r="K126" i="1" a="1"/>
  <c r="K126" i="1" s="1"/>
  <c r="L126" i="1" s="1"/>
  <c r="K134" i="1" a="1"/>
  <c r="K134" i="1" s="1"/>
  <c r="L134" i="1" s="1"/>
  <c r="K141" i="1" a="1"/>
  <c r="K141" i="1" s="1"/>
  <c r="L141" i="1" s="1"/>
  <c r="K155" i="1" a="1"/>
  <c r="K155" i="1" s="1"/>
  <c r="L155" i="1" s="1"/>
  <c r="K163" i="1" a="1"/>
  <c r="K163" i="1" s="1"/>
  <c r="L163" i="1" s="1"/>
  <c r="K182" i="1" a="1"/>
  <c r="K182" i="1" s="1"/>
  <c r="L182" i="1" s="1"/>
  <c r="K189" i="1" a="1"/>
  <c r="K189" i="1" s="1"/>
  <c r="L189" i="1" s="1"/>
  <c r="K202" i="1" a="1"/>
  <c r="K202" i="1" s="1"/>
  <c r="L202" i="1" s="1"/>
  <c r="K209" i="1" a="1"/>
  <c r="K209" i="1" s="1"/>
  <c r="L209" i="1" s="1"/>
  <c r="K216" i="1" a="1"/>
  <c r="K216" i="1" s="1"/>
  <c r="L216" i="1" s="1"/>
  <c r="K223" i="1" a="1"/>
  <c r="K223" i="1" s="1"/>
  <c r="L223" i="1" s="1"/>
  <c r="K229" i="1" a="1"/>
  <c r="K229" i="1" s="1"/>
  <c r="L229" i="1" s="1"/>
  <c r="K236" i="1" a="1"/>
  <c r="K236" i="1" s="1"/>
  <c r="L236" i="1" s="1"/>
  <c r="K243" i="1" a="1"/>
  <c r="K243" i="1" s="1"/>
  <c r="L243" i="1" s="1"/>
  <c r="K249" i="1" a="1"/>
  <c r="K249" i="1" s="1"/>
  <c r="L249" i="1" s="1"/>
  <c r="K256" i="1" a="1"/>
  <c r="K256" i="1" s="1"/>
  <c r="L256" i="1" s="1"/>
  <c r="K263" i="1" a="1"/>
  <c r="K263" i="1" s="1"/>
  <c r="L263" i="1" s="1"/>
  <c r="K270" i="1" a="1"/>
  <c r="K270" i="1" s="1"/>
  <c r="L270" i="1" s="1"/>
  <c r="K276" i="1" a="1"/>
  <c r="K276" i="1" s="1"/>
  <c r="L276" i="1" s="1"/>
  <c r="K283" i="1" a="1"/>
  <c r="K283" i="1" s="1"/>
  <c r="L283" i="1" s="1"/>
  <c r="K290" i="1" a="1"/>
  <c r="K290" i="1" s="1"/>
  <c r="L290" i="1" s="1"/>
  <c r="K311" i="1" a="1"/>
  <c r="K311" i="1" s="1"/>
  <c r="L311" i="1" s="1"/>
  <c r="K318" i="1" a="1"/>
  <c r="K318" i="1" s="1"/>
  <c r="L318" i="1" s="1"/>
  <c r="K324" i="1" a="1"/>
  <c r="K324" i="1" s="1"/>
  <c r="L324" i="1" s="1"/>
  <c r="K336" i="1" a="1"/>
  <c r="K336" i="1" s="1"/>
  <c r="L336" i="1" s="1"/>
  <c r="K342" i="1" a="1"/>
  <c r="K342" i="1" s="1"/>
  <c r="L342" i="1" s="1"/>
  <c r="K349" i="1" a="1"/>
  <c r="K349" i="1" s="1"/>
  <c r="L349" i="1" s="1"/>
  <c r="K355" i="1" a="1"/>
  <c r="K355" i="1" s="1"/>
  <c r="L355" i="1" s="1"/>
  <c r="K8" i="1" a="1"/>
  <c r="K8" i="1" s="1"/>
  <c r="L8" i="1" s="1"/>
  <c r="K22" i="1" a="1"/>
  <c r="K22" i="1" s="1"/>
  <c r="L22" i="1" s="1"/>
  <c r="K30" i="1" a="1"/>
  <c r="K30" i="1" s="1"/>
  <c r="L30" i="1" s="1"/>
  <c r="K37" i="1" a="1"/>
  <c r="K37" i="1" s="1"/>
  <c r="L37" i="1" s="1"/>
  <c r="K45" i="1" a="1"/>
  <c r="K45" i="1" s="1"/>
  <c r="L45" i="1" s="1"/>
  <c r="K59" i="1" a="1"/>
  <c r="K59" i="1" s="1"/>
  <c r="L59" i="1" s="1"/>
  <c r="K67" i="1" a="1"/>
  <c r="K67" i="1" s="1"/>
  <c r="L67" i="1" s="1"/>
  <c r="K75" i="1" a="1"/>
  <c r="K75" i="1" s="1"/>
  <c r="L75" i="1" s="1"/>
  <c r="K82" i="1" a="1"/>
  <c r="K82" i="1" s="1"/>
  <c r="L82" i="1" s="1"/>
  <c r="K89" i="1" a="1"/>
  <c r="K89" i="1" s="1"/>
  <c r="L89" i="1" s="1"/>
  <c r="K97" i="1" a="1"/>
  <c r="K97" i="1" s="1"/>
  <c r="L97" i="1" s="1"/>
  <c r="K105" i="1" a="1"/>
  <c r="K105" i="1" s="1"/>
  <c r="L105" i="1" s="1"/>
  <c r="K112" i="1" a="1"/>
  <c r="K112" i="1" s="1"/>
  <c r="L112" i="1" s="1"/>
  <c r="K119" i="1" a="1"/>
  <c r="K119" i="1" s="1"/>
  <c r="L119" i="1" s="1"/>
  <c r="K127" i="1" a="1"/>
  <c r="K127" i="1" s="1"/>
  <c r="L127" i="1" s="1"/>
  <c r="K135" i="1" a="1"/>
  <c r="K135" i="1" s="1"/>
  <c r="L135" i="1" s="1"/>
  <c r="K142" i="1" a="1"/>
  <c r="K142" i="1" s="1"/>
  <c r="L142" i="1" s="1"/>
  <c r="K148" i="1" a="1"/>
  <c r="K148" i="1" s="1"/>
  <c r="L148" i="1" s="1"/>
  <c r="K156" i="1" a="1"/>
  <c r="K156" i="1" s="1"/>
  <c r="L156" i="1" s="1"/>
  <c r="K169" i="1" a="1"/>
  <c r="K169" i="1" s="1"/>
  <c r="L169" i="1" s="1"/>
  <c r="K176" i="1" a="1"/>
  <c r="K176" i="1" s="1"/>
  <c r="L176" i="1" s="1"/>
  <c r="K183" i="1" a="1"/>
  <c r="K183" i="1" s="1"/>
  <c r="L183" i="1" s="1"/>
  <c r="K190" i="1" a="1"/>
  <c r="K190" i="1" s="1"/>
  <c r="L190" i="1" s="1"/>
  <c r="K196" i="1" a="1"/>
  <c r="K196" i="1" s="1"/>
  <c r="L196" i="1" s="1"/>
  <c r="K203" i="1" a="1"/>
  <c r="K203" i="1" s="1"/>
  <c r="L203" i="1" s="1"/>
  <c r="K210" i="1" a="1"/>
  <c r="K210" i="1" s="1"/>
  <c r="L210" i="1" s="1"/>
  <c r="K230" i="1" a="1"/>
  <c r="K230" i="1" s="1"/>
  <c r="L230" i="1" s="1"/>
  <c r="K237" i="1" a="1"/>
  <c r="K237" i="1" s="1"/>
  <c r="L237" i="1" s="1"/>
  <c r="K250" i="1" a="1"/>
  <c r="K250" i="1" s="1"/>
  <c r="L250" i="1" s="1"/>
  <c r="K10" i="1" a="1"/>
  <c r="K10" i="1" s="1"/>
  <c r="L10" i="1" s="1"/>
  <c r="K17" i="1" a="1"/>
  <c r="K17" i="1" s="1"/>
  <c r="L17" i="1" s="1"/>
  <c r="K24" i="1" a="1"/>
  <c r="K24" i="1" s="1"/>
  <c r="L24" i="1" s="1"/>
  <c r="K32" i="1" a="1"/>
  <c r="K32" i="1" s="1"/>
  <c r="L32" i="1" s="1"/>
  <c r="K39" i="1" a="1"/>
  <c r="K39" i="1" s="1"/>
  <c r="L39" i="1" s="1"/>
  <c r="K47" i="1" a="1"/>
  <c r="K47" i="1" s="1"/>
  <c r="L47" i="1" s="1"/>
  <c r="K53" i="1" a="1"/>
  <c r="K53" i="1" s="1"/>
  <c r="L53" i="1" s="1"/>
  <c r="K61" i="1" a="1"/>
  <c r="K61" i="1" s="1"/>
  <c r="L61" i="1" s="1"/>
  <c r="K69" i="1" a="1"/>
  <c r="K69" i="1" s="1"/>
  <c r="L69" i="1" s="1"/>
  <c r="K77" i="1" a="1"/>
  <c r="K77" i="1" s="1"/>
  <c r="L77" i="1" s="1"/>
  <c r="K91" i="1" a="1"/>
  <c r="K91" i="1" s="1"/>
  <c r="L91" i="1" s="1"/>
  <c r="K99" i="1" a="1"/>
  <c r="K99" i="1" s="1"/>
  <c r="L99" i="1" s="1"/>
  <c r="K107" i="1" a="1"/>
  <c r="K107" i="1" s="1"/>
  <c r="L107" i="1" s="1"/>
  <c r="K114" i="1" a="1"/>
  <c r="K114" i="1" s="1"/>
  <c r="L114" i="1" s="1"/>
  <c r="K121" i="1" a="1"/>
  <c r="K121" i="1" s="1"/>
  <c r="L121" i="1" s="1"/>
  <c r="K129" i="1" a="1"/>
  <c r="K129" i="1" s="1"/>
  <c r="L129" i="1" s="1"/>
  <c r="K136" i="1" a="1"/>
  <c r="K136" i="1" s="1"/>
  <c r="L136" i="1" s="1"/>
  <c r="K150" i="1" a="1"/>
  <c r="K150" i="1" s="1"/>
  <c r="L150" i="1" s="1"/>
  <c r="K158" i="1" a="1"/>
  <c r="K158" i="1" s="1"/>
  <c r="L158" i="1" s="1"/>
  <c r="K165" i="1" a="1"/>
  <c r="K165" i="1" s="1"/>
  <c r="L165" i="1" s="1"/>
  <c r="K171" i="1" a="1"/>
  <c r="K171" i="1" s="1"/>
  <c r="L171" i="1" s="1"/>
  <c r="K178" i="1" a="1"/>
  <c r="K178" i="1" s="1"/>
  <c r="L178" i="1" s="1"/>
  <c r="K198" i="1" a="1"/>
  <c r="K198" i="1" s="1"/>
  <c r="L198" i="1" s="1"/>
  <c r="K205" i="1" a="1"/>
  <c r="K205" i="1" s="1"/>
  <c r="L205" i="1" s="1"/>
  <c r="K218" i="1" a="1"/>
  <c r="K218" i="1" s="1"/>
  <c r="L218" i="1" s="1"/>
  <c r="K225" i="1" a="1"/>
  <c r="K225" i="1" s="1"/>
  <c r="L225" i="1" s="1"/>
  <c r="K232" i="1" a="1"/>
  <c r="K232" i="1" s="1"/>
  <c r="L232" i="1" s="1"/>
  <c r="K239" i="1" a="1"/>
  <c r="K239" i="1" s="1"/>
  <c r="L239" i="1" s="1"/>
  <c r="K245" i="1" a="1"/>
  <c r="K245" i="1" s="1"/>
  <c r="L245" i="1" s="1"/>
  <c r="K252" i="1" a="1"/>
  <c r="K252" i="1" s="1"/>
  <c r="L252" i="1" s="1"/>
  <c r="K259" i="1" a="1"/>
  <c r="K259" i="1" s="1"/>
  <c r="L259" i="1" s="1"/>
  <c r="K265" i="1" a="1"/>
  <c r="K265" i="1" s="1"/>
  <c r="L265" i="1" s="1"/>
  <c r="K272" i="1" a="1"/>
  <c r="K272" i="1" s="1"/>
  <c r="L272" i="1" s="1"/>
  <c r="K279" i="1" a="1"/>
  <c r="K279" i="1" s="1"/>
  <c r="L279" i="1" s="1"/>
  <c r="K286" i="1" a="1"/>
  <c r="K286" i="1" s="1"/>
  <c r="L286" i="1" s="1"/>
  <c r="K292" i="1" a="1"/>
  <c r="K292" i="1" s="1"/>
  <c r="L292" i="1" s="1"/>
  <c r="K299" i="1" a="1"/>
  <c r="K299" i="1" s="1"/>
  <c r="L299" i="1" s="1"/>
  <c r="K306" i="1" a="1"/>
  <c r="K306" i="1" s="1"/>
  <c r="L306" i="1" s="1"/>
  <c r="K313" i="1" a="1"/>
  <c r="K313" i="1" s="1"/>
  <c r="L313" i="1" s="1"/>
  <c r="K320" i="1" a="1"/>
  <c r="K320" i="1" s="1"/>
  <c r="L320" i="1" s="1"/>
  <c r="K326" i="1" a="1"/>
  <c r="K326" i="1" s="1"/>
  <c r="L326" i="1" s="1"/>
  <c r="K332" i="1" a="1"/>
  <c r="K332" i="1" s="1"/>
  <c r="L332" i="1" s="1"/>
  <c r="K338" i="1" a="1"/>
  <c r="K338" i="1" s="1"/>
  <c r="L338" i="1" s="1"/>
  <c r="K345" i="1" a="1"/>
  <c r="K345" i="1" s="1"/>
  <c r="L345" i="1" s="1"/>
  <c r="K364" i="1" a="1"/>
  <c r="K364" i="1" s="1"/>
  <c r="L364" i="1" s="1"/>
  <c r="K11" i="1" a="1"/>
  <c r="K11" i="1" s="1"/>
  <c r="L11" i="1" s="1"/>
  <c r="K18" i="1" a="1"/>
  <c r="K18" i="1" s="1"/>
  <c r="L18" i="1" s="1"/>
  <c r="K25" i="1" a="1"/>
  <c r="K25" i="1" s="1"/>
  <c r="L25" i="1" s="1"/>
  <c r="K33" i="1" a="1"/>
  <c r="K33" i="1" s="1"/>
  <c r="L33" i="1" s="1"/>
  <c r="K40" i="1" a="1"/>
  <c r="K40" i="1" s="1"/>
  <c r="L40" i="1" s="1"/>
  <c r="K54" i="1" a="1"/>
  <c r="K54" i="1" s="1"/>
  <c r="L54" i="1" s="1"/>
  <c r="K62" i="1" a="1"/>
  <c r="K62" i="1" s="1"/>
  <c r="L62" i="1" s="1"/>
  <c r="K70" i="1" a="1"/>
  <c r="K70" i="1" s="1"/>
  <c r="L70" i="1" s="1"/>
  <c r="K78" i="1" a="1"/>
  <c r="K78" i="1" s="1"/>
  <c r="L78" i="1" s="1"/>
  <c r="K84" i="1" a="1"/>
  <c r="K84" i="1" s="1"/>
  <c r="L84" i="1" s="1"/>
  <c r="K92" i="1" a="1"/>
  <c r="K92" i="1" s="1"/>
  <c r="L92" i="1" s="1"/>
  <c r="K100" i="1" a="1"/>
  <c r="K100" i="1" s="1"/>
  <c r="L100" i="1" s="1"/>
  <c r="K108" i="1" a="1"/>
  <c r="K108" i="1" s="1"/>
  <c r="L108" i="1" s="1"/>
  <c r="K115" i="1" a="1"/>
  <c r="K115" i="1" s="1"/>
  <c r="L115" i="1" s="1"/>
  <c r="K122" i="1" a="1"/>
  <c r="K122" i="1" s="1"/>
  <c r="L122" i="1" s="1"/>
  <c r="K130" i="1" a="1"/>
  <c r="K130" i="1" s="1"/>
  <c r="L130" i="1" s="1"/>
  <c r="K137" i="1" a="1"/>
  <c r="K137" i="1" s="1"/>
  <c r="L137" i="1" s="1"/>
  <c r="K144" i="1" a="1"/>
  <c r="K144" i="1" s="1"/>
  <c r="L144" i="1" s="1"/>
  <c r="K151" i="1" a="1"/>
  <c r="K151" i="1" s="1"/>
  <c r="L151" i="1" s="1"/>
  <c r="K159" i="1" a="1"/>
  <c r="K159" i="1" s="1"/>
  <c r="L159" i="1" s="1"/>
  <c r="K166" i="1" a="1"/>
  <c r="K166" i="1" s="1"/>
  <c r="L166" i="1" s="1"/>
  <c r="K172" i="1" a="1"/>
  <c r="K172" i="1" s="1"/>
  <c r="L172" i="1" s="1"/>
  <c r="K179" i="1" a="1"/>
  <c r="K179" i="1" s="1"/>
  <c r="L179" i="1" s="1"/>
  <c r="K185" i="1" a="1"/>
  <c r="K185" i="1" s="1"/>
  <c r="L185" i="1" s="1"/>
  <c r="K192" i="1" a="1"/>
  <c r="K192" i="1" s="1"/>
  <c r="L192" i="1" s="1"/>
  <c r="K199" i="1" a="1"/>
  <c r="K199" i="1" s="1"/>
  <c r="L199" i="1" s="1"/>
  <c r="K206" i="1" a="1"/>
  <c r="K206" i="1" s="1"/>
  <c r="L206" i="1" s="1"/>
  <c r="K212" i="1" a="1"/>
  <c r="K212" i="1" s="1"/>
  <c r="L212" i="1" s="1"/>
  <c r="K219" i="1" a="1"/>
  <c r="K219" i="1" s="1"/>
  <c r="L219" i="1" s="1"/>
  <c r="K226" i="1" a="1"/>
  <c r="K226" i="1" s="1"/>
  <c r="L226" i="1" s="1"/>
  <c r="K246" i="1" a="1"/>
  <c r="K246" i="1" s="1"/>
  <c r="L246" i="1" s="1"/>
  <c r="K253" i="1" a="1"/>
  <c r="K253" i="1" s="1"/>
  <c r="L253" i="1" s="1"/>
  <c r="K266" i="1" a="1"/>
  <c r="K266" i="1" s="1"/>
  <c r="L266" i="1" s="1"/>
  <c r="K273" i="1" a="1"/>
  <c r="K273" i="1" s="1"/>
  <c r="L273" i="1" s="1"/>
  <c r="K280" i="1" a="1"/>
  <c r="K280" i="1" s="1"/>
  <c r="L280" i="1" s="1"/>
  <c r="K287" i="1" a="1"/>
  <c r="K287" i="1" s="1"/>
  <c r="L287" i="1" s="1"/>
  <c r="K293" i="1" a="1"/>
  <c r="K293" i="1" s="1"/>
  <c r="L293" i="1" s="1"/>
  <c r="K300" i="1" a="1"/>
  <c r="K300" i="1" s="1"/>
  <c r="L300" i="1" s="1"/>
  <c r="K307" i="1" a="1"/>
  <c r="K307" i="1" s="1"/>
  <c r="L307" i="1" s="1"/>
  <c r="K314" i="1" a="1"/>
  <c r="K314" i="1" s="1"/>
  <c r="L314" i="1" s="1"/>
  <c r="K321" i="1" a="1"/>
  <c r="K321" i="1" s="1"/>
  <c r="L321" i="1" s="1"/>
  <c r="K327" i="1" a="1"/>
  <c r="K327" i="1" s="1"/>
  <c r="L327" i="1" s="1"/>
  <c r="K333" i="1" a="1"/>
  <c r="K333" i="1" s="1"/>
  <c r="L333" i="1" s="1"/>
  <c r="K339" i="1" a="1"/>
  <c r="K339" i="1" s="1"/>
  <c r="L339" i="1" s="1"/>
  <c r="K346" i="1" a="1"/>
  <c r="K346" i="1" s="1"/>
  <c r="L346" i="1" s="1"/>
  <c r="K351" i="1" a="1"/>
  <c r="K351" i="1" s="1"/>
  <c r="L351" i="1" s="1"/>
  <c r="K358" i="1" a="1"/>
  <c r="K358" i="1" s="1"/>
  <c r="L358" i="1" s="1"/>
  <c r="K4" i="1" a="1"/>
  <c r="K4" i="1" s="1"/>
  <c r="L4" i="1" s="1"/>
  <c r="K12" i="1" a="1"/>
  <c r="K12" i="1" s="1"/>
  <c r="L12" i="1" s="1"/>
  <c r="K19" i="1" a="1"/>
  <c r="K19" i="1" s="1"/>
  <c r="L19" i="1" s="1"/>
  <c r="K26" i="1" a="1"/>
  <c r="K26" i="1" s="1"/>
  <c r="L26" i="1" s="1"/>
  <c r="K34" i="1" a="1"/>
  <c r="K34" i="1" s="1"/>
  <c r="L34" i="1" s="1"/>
  <c r="K41" i="1" a="1"/>
  <c r="K41" i="1" s="1"/>
  <c r="L41" i="1" s="1"/>
  <c r="K48" i="1" a="1"/>
  <c r="K48" i="1" s="1"/>
  <c r="L48" i="1" s="1"/>
  <c r="K55" i="1" a="1"/>
  <c r="K55" i="1" s="1"/>
  <c r="L55" i="1" s="1"/>
  <c r="K63" i="1" a="1"/>
  <c r="K63" i="1" s="1"/>
  <c r="L63" i="1" s="1"/>
  <c r="K71" i="1" a="1"/>
  <c r="K71" i="1" s="1"/>
  <c r="L71" i="1" s="1"/>
  <c r="K79" i="1" a="1"/>
  <c r="K79" i="1" s="1"/>
  <c r="L79" i="1" s="1"/>
  <c r="K85" i="1" a="1"/>
  <c r="K85" i="1" s="1"/>
  <c r="L85" i="1" s="1"/>
  <c r="K93" i="1" a="1"/>
  <c r="K93" i="1" s="1"/>
  <c r="L93" i="1" s="1"/>
  <c r="K101" i="1" a="1"/>
  <c r="K101" i="1" s="1"/>
  <c r="L101" i="1" s="1"/>
  <c r="K109" i="1" a="1"/>
  <c r="K109" i="1" s="1"/>
  <c r="L109" i="1" s="1"/>
  <c r="K123" i="1" a="1"/>
  <c r="K123" i="1" s="1"/>
  <c r="L123" i="1" s="1"/>
  <c r="K131" i="1" a="1"/>
  <c r="K131" i="1" s="1"/>
  <c r="L131" i="1" s="1"/>
  <c r="K138" i="1" a="1"/>
  <c r="K138" i="1" s="1"/>
  <c r="L138" i="1" s="1"/>
  <c r="K145" i="1" a="1"/>
  <c r="K145" i="1" s="1"/>
  <c r="L145" i="1" s="1"/>
  <c r="K152" i="1" a="1"/>
  <c r="K152" i="1" s="1"/>
  <c r="L152" i="1" s="1"/>
  <c r="K160" i="1" a="1"/>
  <c r="K160" i="1" s="1"/>
  <c r="L160" i="1" s="1"/>
  <c r="K167" i="1" a="1"/>
  <c r="K167" i="1" s="1"/>
  <c r="L167" i="1" s="1"/>
  <c r="K173" i="1" a="1"/>
  <c r="K173" i="1" s="1"/>
  <c r="L173" i="1" s="1"/>
  <c r="K186" i="1" a="1"/>
  <c r="K186" i="1" s="1"/>
  <c r="L186" i="1" s="1"/>
  <c r="K193" i="1" a="1"/>
  <c r="K193" i="1" s="1"/>
  <c r="L193" i="1" s="1"/>
  <c r="K200" i="1" a="1"/>
  <c r="K200" i="1" s="1"/>
  <c r="L200" i="1" s="1"/>
  <c r="K207" i="1" a="1"/>
  <c r="K207" i="1" s="1"/>
  <c r="L207" i="1" s="1"/>
  <c r="K213" i="1" a="1"/>
  <c r="K213" i="1" s="1"/>
  <c r="L213" i="1" s="1"/>
  <c r="K220" i="1" a="1"/>
  <c r="K220" i="1" s="1"/>
  <c r="L220" i="1" s="1"/>
  <c r="K227" i="1" a="1"/>
  <c r="K227" i="1" s="1"/>
  <c r="L227" i="1" s="1"/>
  <c r="K233" i="1" a="1"/>
  <c r="K233" i="1" s="1"/>
  <c r="L233" i="1" s="1"/>
  <c r="K240" i="1" a="1"/>
  <c r="K240" i="1" s="1"/>
  <c r="L240" i="1" s="1"/>
  <c r="K247" i="1" a="1"/>
  <c r="K247" i="1" s="1"/>
  <c r="L247" i="1" s="1"/>
  <c r="K254" i="1" a="1"/>
  <c r="K254" i="1" s="1"/>
  <c r="L254" i="1" s="1"/>
  <c r="K260" i="1" a="1"/>
  <c r="K260" i="1" s="1"/>
  <c r="L260" i="1" s="1"/>
  <c r="K267" i="1" a="1"/>
  <c r="K267" i="1" s="1"/>
  <c r="L267" i="1" s="1"/>
  <c r="K274" i="1" a="1"/>
  <c r="K274" i="1" s="1"/>
  <c r="L274" i="1" s="1"/>
  <c r="K294" i="1" a="1"/>
  <c r="K294" i="1" s="1"/>
  <c r="L294" i="1" s="1"/>
  <c r="K31" i="1" a="1"/>
  <c r="K31" i="1" s="1"/>
  <c r="L31" i="1" s="1"/>
  <c r="K90" i="1" a="1"/>
  <c r="K90" i="1" s="1"/>
  <c r="L90" i="1" s="1"/>
  <c r="K149" i="1" a="1"/>
  <c r="K149" i="1" s="1"/>
  <c r="L149" i="1" s="1"/>
  <c r="K204" i="1" a="1"/>
  <c r="K204" i="1" s="1"/>
  <c r="L204" i="1" s="1"/>
  <c r="K257" i="1" a="1"/>
  <c r="K257" i="1" s="1"/>
  <c r="L257" i="1" s="1"/>
  <c r="K284" i="1" a="1"/>
  <c r="K284" i="1" s="1"/>
  <c r="L284" i="1" s="1"/>
  <c r="K297" i="1" a="1"/>
  <c r="K297" i="1" s="1"/>
  <c r="L297" i="1" s="1"/>
  <c r="K309" i="1" a="1"/>
  <c r="K309" i="1" s="1"/>
  <c r="L309" i="1" s="1"/>
  <c r="K330" i="1" a="1"/>
  <c r="K330" i="1" s="1"/>
  <c r="L330" i="1" s="1"/>
  <c r="K359" i="1" a="1"/>
  <c r="K359" i="1" s="1"/>
  <c r="L359" i="1" s="1"/>
  <c r="K373" i="1" a="1"/>
  <c r="K373" i="1" s="1"/>
  <c r="L373" i="1" s="1"/>
  <c r="K380" i="1" a="1"/>
  <c r="K380" i="1" s="1"/>
  <c r="L380" i="1" s="1"/>
  <c r="K385" i="1" a="1"/>
  <c r="K385" i="1" s="1"/>
  <c r="L385" i="1" s="1"/>
  <c r="K391" i="1" a="1"/>
  <c r="K391" i="1" s="1"/>
  <c r="L391" i="1" s="1"/>
  <c r="K398" i="1" a="1"/>
  <c r="K398" i="1" s="1"/>
  <c r="L398" i="1" s="1"/>
  <c r="K411" i="1" a="1"/>
  <c r="K411" i="1" s="1"/>
  <c r="L411" i="1" s="1"/>
  <c r="K416" i="1" a="1"/>
  <c r="K416" i="1" s="1"/>
  <c r="L416" i="1" s="1"/>
  <c r="K429" i="1" a="1"/>
  <c r="K429" i="1" s="1"/>
  <c r="L429" i="1" s="1"/>
  <c r="K434" i="1" a="1"/>
  <c r="K434" i="1" s="1"/>
  <c r="L434" i="1" s="1"/>
  <c r="K439" i="1" a="1"/>
  <c r="K439" i="1" s="1"/>
  <c r="L439" i="1" s="1"/>
  <c r="K452" i="1" a="1"/>
  <c r="K452" i="1" s="1"/>
  <c r="L452" i="1" s="1"/>
  <c r="K475" i="1" a="1"/>
  <c r="K475" i="1" s="1"/>
  <c r="L475" i="1" s="1"/>
  <c r="K480" i="1" a="1"/>
  <c r="K480" i="1" s="1"/>
  <c r="L480" i="1" s="1"/>
  <c r="K486" i="1" a="1"/>
  <c r="K486" i="1" s="1"/>
  <c r="L486" i="1" s="1"/>
  <c r="K498" i="1" a="1"/>
  <c r="K498" i="1" s="1"/>
  <c r="L498" i="1" s="1"/>
  <c r="K504" i="1" a="1"/>
  <c r="K504" i="1" s="1"/>
  <c r="L504" i="1" s="1"/>
  <c r="K516" i="1" a="1"/>
  <c r="K516" i="1" s="1"/>
  <c r="L516" i="1" s="1"/>
  <c r="K521" i="1" a="1"/>
  <c r="K521" i="1" s="1"/>
  <c r="L521" i="1" s="1"/>
  <c r="K533" i="1" a="1"/>
  <c r="K533" i="1" s="1"/>
  <c r="L533" i="1" s="1"/>
  <c r="K539" i="1" a="1"/>
  <c r="K539" i="1" s="1"/>
  <c r="L539" i="1" s="1"/>
  <c r="K544" i="1" a="1"/>
  <c r="K544" i="1" s="1"/>
  <c r="L544" i="1" s="1"/>
  <c r="K550" i="1" a="1"/>
  <c r="K550" i="1" s="1"/>
  <c r="L550" i="1" s="1"/>
  <c r="K556" i="1" a="1"/>
  <c r="K556" i="1" s="1"/>
  <c r="L556" i="1" s="1"/>
  <c r="K562" i="1" a="1"/>
  <c r="K562" i="1" s="1"/>
  <c r="L562" i="1" s="1"/>
  <c r="K568" i="1" a="1"/>
  <c r="K568" i="1" s="1"/>
  <c r="L568" i="1" s="1"/>
  <c r="K574" i="1" a="1"/>
  <c r="K574" i="1" s="1"/>
  <c r="L574" i="1" s="1"/>
  <c r="K581" i="1" a="1"/>
  <c r="K581" i="1" s="1"/>
  <c r="L581" i="1" s="1"/>
  <c r="K595" i="1" a="1"/>
  <c r="K595" i="1" s="1"/>
  <c r="L595" i="1" s="1"/>
  <c r="K601" i="1" a="1"/>
  <c r="K601" i="1" s="1"/>
  <c r="L601" i="1" s="1"/>
  <c r="K609" i="1" a="1"/>
  <c r="K609" i="1" s="1"/>
  <c r="L609" i="1" s="1"/>
  <c r="K616" i="1" a="1"/>
  <c r="K616" i="1" s="1"/>
  <c r="L616" i="1" s="1"/>
  <c r="K623" i="1" a="1"/>
  <c r="K623" i="1" s="1"/>
  <c r="L623" i="1" s="1"/>
  <c r="K630" i="1" a="1"/>
  <c r="K630" i="1" s="1"/>
  <c r="L630" i="1" s="1"/>
  <c r="K638" i="1" a="1"/>
  <c r="K638" i="1" s="1"/>
  <c r="L638" i="1" s="1"/>
  <c r="K646" i="1" a="1"/>
  <c r="K646" i="1" s="1"/>
  <c r="L646" i="1" s="1"/>
  <c r="K653" i="1" a="1"/>
  <c r="K653" i="1" s="1"/>
  <c r="L653" i="1" s="1"/>
  <c r="K660" i="1" a="1"/>
  <c r="K660" i="1" s="1"/>
  <c r="L660" i="1" s="1"/>
  <c r="K666" i="1" a="1"/>
  <c r="K666" i="1" s="1"/>
  <c r="L666" i="1" s="1"/>
  <c r="K673" i="1" a="1"/>
  <c r="K673" i="1" s="1"/>
  <c r="L673" i="1" s="1"/>
  <c r="K685" i="1" a="1"/>
  <c r="K685" i="1" s="1"/>
  <c r="L685" i="1" s="1"/>
  <c r="K692" i="1" a="1"/>
  <c r="K692" i="1" s="1"/>
  <c r="L692" i="1" s="1"/>
  <c r="K698" i="1" a="1"/>
  <c r="K698" i="1" s="1"/>
  <c r="L698" i="1" s="1"/>
  <c r="K705" i="1" a="1"/>
  <c r="K705" i="1" s="1"/>
  <c r="L705" i="1" s="1"/>
  <c r="K719" i="1" a="1"/>
  <c r="K719" i="1" s="1"/>
  <c r="L719" i="1" s="1"/>
  <c r="K725" i="1" a="1"/>
  <c r="K725" i="1" s="1"/>
  <c r="L725" i="1" s="1"/>
  <c r="K730" i="1" a="1"/>
  <c r="K730" i="1" s="1"/>
  <c r="L730" i="1" s="1"/>
  <c r="K744" i="1" a="1"/>
  <c r="K744" i="1" s="1"/>
  <c r="L744" i="1" s="1"/>
  <c r="K751" i="1" a="1"/>
  <c r="K751" i="1" s="1"/>
  <c r="L751" i="1" s="1"/>
  <c r="K757" i="1" a="1"/>
  <c r="K757" i="1" s="1"/>
  <c r="L757" i="1" s="1"/>
  <c r="K763" i="1" a="1"/>
  <c r="K763" i="1" s="1"/>
  <c r="L763" i="1" s="1"/>
  <c r="K770" i="1" a="1"/>
  <c r="K770" i="1" s="1"/>
  <c r="L770" i="1" s="1"/>
  <c r="K776" i="1" a="1"/>
  <c r="K776" i="1" s="1"/>
  <c r="L776" i="1" s="1"/>
  <c r="K790" i="1" a="1"/>
  <c r="K790" i="1" s="1"/>
  <c r="L790" i="1" s="1"/>
  <c r="K802" i="1" a="1"/>
  <c r="K802" i="1" s="1"/>
  <c r="L802" i="1" s="1"/>
  <c r="K809" i="1" a="1"/>
  <c r="K809" i="1" s="1"/>
  <c r="L809" i="1" s="1"/>
  <c r="K817" i="1" a="1"/>
  <c r="K817" i="1" s="1"/>
  <c r="L817" i="1" s="1"/>
  <c r="K824" i="1" a="1"/>
  <c r="K824" i="1" s="1"/>
  <c r="L824" i="1" s="1"/>
  <c r="K832" i="1" a="1"/>
  <c r="K832" i="1" s="1"/>
  <c r="L832" i="1" s="1"/>
  <c r="K840" i="1" a="1"/>
  <c r="K840" i="1" s="1"/>
  <c r="L840" i="1" s="1"/>
  <c r="K847" i="1" a="1"/>
  <c r="K847" i="1" s="1"/>
  <c r="L847" i="1" s="1"/>
  <c r="K855" i="1" a="1"/>
  <c r="K855" i="1" s="1"/>
  <c r="L855" i="1" s="1"/>
  <c r="K863" i="1" a="1"/>
  <c r="K863" i="1" s="1"/>
  <c r="L863" i="1" s="1"/>
  <c r="K871" i="1" a="1"/>
  <c r="K871" i="1" s="1"/>
  <c r="L871" i="1" s="1"/>
  <c r="K879" i="1" a="1"/>
  <c r="K879" i="1" s="1"/>
  <c r="L879" i="1" s="1"/>
  <c r="K887" i="1" a="1"/>
  <c r="K887" i="1" s="1"/>
  <c r="L887" i="1" s="1"/>
  <c r="K895" i="1" a="1"/>
  <c r="K895" i="1" s="1"/>
  <c r="L895" i="1" s="1"/>
  <c r="K903" i="1" a="1"/>
  <c r="K903" i="1" s="1"/>
  <c r="L903" i="1" s="1"/>
  <c r="K911" i="1" a="1"/>
  <c r="K911" i="1" s="1"/>
  <c r="L911" i="1" s="1"/>
  <c r="K919" i="1" a="1"/>
  <c r="K919" i="1" s="1"/>
  <c r="L919" i="1" s="1"/>
  <c r="K927" i="1" a="1"/>
  <c r="K927" i="1" s="1"/>
  <c r="L927" i="1" s="1"/>
  <c r="K935" i="1" a="1"/>
  <c r="K935" i="1" s="1"/>
  <c r="L935" i="1" s="1"/>
  <c r="K943" i="1" a="1"/>
  <c r="K943" i="1" s="1"/>
  <c r="L943" i="1" s="1"/>
  <c r="K951" i="1" a="1"/>
  <c r="K951" i="1" s="1"/>
  <c r="L951" i="1" s="1"/>
  <c r="K959" i="1" a="1"/>
  <c r="K959" i="1" s="1"/>
  <c r="L959" i="1" s="1"/>
  <c r="K967" i="1" a="1"/>
  <c r="K967" i="1" s="1"/>
  <c r="L967" i="1" s="1"/>
  <c r="K975" i="1" a="1"/>
  <c r="K975" i="1" s="1"/>
  <c r="L975" i="1" s="1"/>
  <c r="K983" i="1" a="1"/>
  <c r="K983" i="1" s="1"/>
  <c r="L983" i="1" s="1"/>
  <c r="K991" i="1" a="1"/>
  <c r="K991" i="1" s="1"/>
  <c r="L991" i="1" s="1"/>
  <c r="K999" i="1" a="1"/>
  <c r="K999" i="1" s="1"/>
  <c r="L999" i="1" s="1"/>
  <c r="K1007" i="1" a="1"/>
  <c r="K1007" i="1" s="1"/>
  <c r="L1007" i="1" s="1"/>
  <c r="K1015" i="1" a="1"/>
  <c r="K1015" i="1" s="1"/>
  <c r="L1015" i="1" s="1"/>
  <c r="K1023" i="1" a="1"/>
  <c r="K1023" i="1" s="1"/>
  <c r="L1023" i="1" s="1"/>
  <c r="K1031" i="1" a="1"/>
  <c r="K1031" i="1" s="1"/>
  <c r="L1031" i="1" s="1"/>
  <c r="K1039" i="1" a="1"/>
  <c r="K1039" i="1" s="1"/>
  <c r="L1039" i="1" s="1"/>
  <c r="K1047" i="1" a="1"/>
  <c r="K1047" i="1" s="1"/>
  <c r="L1047" i="1" s="1"/>
  <c r="K1055" i="1" a="1"/>
  <c r="K1055" i="1" s="1"/>
  <c r="L1055" i="1" s="1"/>
  <c r="K1063" i="1" a="1"/>
  <c r="K1063" i="1" s="1"/>
  <c r="L1063" i="1" s="1"/>
  <c r="K1071" i="1" a="1"/>
  <c r="K1071" i="1" s="1"/>
  <c r="L1071" i="1" s="1"/>
  <c r="K1079" i="1" a="1"/>
  <c r="K1079" i="1" s="1"/>
  <c r="L1079" i="1" s="1"/>
  <c r="K1087" i="1" a="1"/>
  <c r="K1087" i="1" s="1"/>
  <c r="L1087" i="1" s="1"/>
  <c r="K1095" i="1" a="1"/>
  <c r="K1095" i="1" s="1"/>
  <c r="L1095" i="1" s="1"/>
  <c r="K1103" i="1" a="1"/>
  <c r="K1103" i="1" s="1"/>
  <c r="L1103" i="1" s="1"/>
  <c r="K1111" i="1" a="1"/>
  <c r="K1111" i="1" s="1"/>
  <c r="L1111" i="1" s="1"/>
  <c r="K1126" i="1" a="1"/>
  <c r="K1126" i="1" s="1"/>
  <c r="L1126" i="1" s="1"/>
  <c r="K1134" i="1" a="1"/>
  <c r="K1134" i="1" s="1"/>
  <c r="L1134" i="1" s="1"/>
  <c r="K1142" i="1" a="1"/>
  <c r="K1142" i="1" s="1"/>
  <c r="L1142" i="1" s="1"/>
  <c r="K1150" i="1" a="1"/>
  <c r="K1150" i="1" s="1"/>
  <c r="L1150" i="1" s="1"/>
  <c r="K1158" i="1" a="1"/>
  <c r="K1158" i="1" s="1"/>
  <c r="L1158" i="1" s="1"/>
  <c r="K1166" i="1" a="1"/>
  <c r="K1166" i="1" s="1"/>
  <c r="L1166" i="1" s="1"/>
  <c r="K1174" i="1" a="1"/>
  <c r="K1174" i="1" s="1"/>
  <c r="L1174" i="1" s="1"/>
  <c r="K1182" i="1" a="1"/>
  <c r="K1182" i="1" s="1"/>
  <c r="L1182" i="1" s="1"/>
  <c r="K1190" i="1" a="1"/>
  <c r="K1190" i="1" s="1"/>
  <c r="L1190" i="1" s="1"/>
  <c r="K1198" i="1" a="1"/>
  <c r="K1198" i="1" s="1"/>
  <c r="L1198" i="1" s="1"/>
  <c r="K1206" i="1" a="1"/>
  <c r="K1206" i="1" s="1"/>
  <c r="L1206" i="1" s="1"/>
  <c r="K1214" i="1" a="1"/>
  <c r="K1214" i="1" s="1"/>
  <c r="L1214" i="1" s="1"/>
  <c r="K1222" i="1" a="1"/>
  <c r="K1222" i="1" s="1"/>
  <c r="L1222" i="1" s="1"/>
  <c r="K1230" i="1" a="1"/>
  <c r="K1230" i="1" s="1"/>
  <c r="L1230" i="1" s="1"/>
  <c r="K1238" i="1" a="1"/>
  <c r="K1238" i="1" s="1"/>
  <c r="L1238" i="1" s="1"/>
  <c r="K1246" i="1" a="1"/>
  <c r="K1246" i="1" s="1"/>
  <c r="L1246" i="1" s="1"/>
  <c r="K38" i="1" a="1"/>
  <c r="K38" i="1" s="1"/>
  <c r="L38" i="1" s="1"/>
  <c r="K98" i="1" a="1"/>
  <c r="K98" i="1" s="1"/>
  <c r="L98" i="1" s="1"/>
  <c r="K157" i="1" a="1"/>
  <c r="K157" i="1" s="1"/>
  <c r="L157" i="1" s="1"/>
  <c r="K211" i="1" a="1"/>
  <c r="K211" i="1" s="1"/>
  <c r="L211" i="1" s="1"/>
  <c r="K258" i="1" a="1"/>
  <c r="K258" i="1" s="1"/>
  <c r="L258" i="1" s="1"/>
  <c r="K285" i="1" a="1"/>
  <c r="K285" i="1" s="1"/>
  <c r="L285" i="1" s="1"/>
  <c r="K298" i="1" a="1"/>
  <c r="K298" i="1" s="1"/>
  <c r="L298" i="1" s="1"/>
  <c r="K310" i="1" a="1"/>
  <c r="K310" i="1" s="1"/>
  <c r="L310" i="1" s="1"/>
  <c r="K322" i="1" a="1"/>
  <c r="K322" i="1" s="1"/>
  <c r="L322" i="1" s="1"/>
  <c r="K331" i="1" a="1"/>
  <c r="K331" i="1" s="1"/>
  <c r="L331" i="1" s="1"/>
  <c r="K340" i="1" a="1"/>
  <c r="K340" i="1" s="1"/>
  <c r="L340" i="1" s="1"/>
  <c r="K350" i="1" a="1"/>
  <c r="K350" i="1" s="1"/>
  <c r="L350" i="1" s="1"/>
  <c r="K360" i="1" a="1"/>
  <c r="K360" i="1" s="1"/>
  <c r="L360" i="1" s="1"/>
  <c r="K367" i="1" a="1"/>
  <c r="K367" i="1" s="1"/>
  <c r="L367" i="1" s="1"/>
  <c r="K386" i="1" a="1"/>
  <c r="K386" i="1" s="1"/>
  <c r="L386" i="1" s="1"/>
  <c r="K392" i="1" a="1"/>
  <c r="K392" i="1" s="1"/>
  <c r="L392" i="1" s="1"/>
  <c r="K405" i="1" a="1"/>
  <c r="K405" i="1" s="1"/>
  <c r="L405" i="1" s="1"/>
  <c r="K412" i="1" a="1"/>
  <c r="K412" i="1" s="1"/>
  <c r="L412" i="1" s="1"/>
  <c r="K417" i="1" a="1"/>
  <c r="K417" i="1" s="1"/>
  <c r="L417" i="1" s="1"/>
  <c r="K423" i="1" a="1"/>
  <c r="K423" i="1" s="1"/>
  <c r="L423" i="1" s="1"/>
  <c r="K435" i="1" a="1"/>
  <c r="K435" i="1" s="1"/>
  <c r="L435" i="1" s="1"/>
  <c r="K440" i="1" a="1"/>
  <c r="K440" i="1" s="1"/>
  <c r="L440" i="1" s="1"/>
  <c r="K446" i="1" a="1"/>
  <c r="K446" i="1" s="1"/>
  <c r="L446" i="1" s="1"/>
  <c r="K457" i="1" a="1"/>
  <c r="K457" i="1" s="1"/>
  <c r="L457" i="1" s="1"/>
  <c r="K463" i="1" a="1"/>
  <c r="K463" i="1" s="1"/>
  <c r="L463" i="1" s="1"/>
  <c r="K469" i="1" a="1"/>
  <c r="K469" i="1" s="1"/>
  <c r="L469" i="1" s="1"/>
  <c r="K476" i="1" a="1"/>
  <c r="K476" i="1" s="1"/>
  <c r="L476" i="1" s="1"/>
  <c r="K481" i="1" a="1"/>
  <c r="K481" i="1" s="1"/>
  <c r="L481" i="1" s="1"/>
  <c r="K493" i="1" a="1"/>
  <c r="K493" i="1" s="1"/>
  <c r="L493" i="1" s="1"/>
  <c r="K499" i="1" a="1"/>
  <c r="K499" i="1" s="1"/>
  <c r="L499" i="1" s="1"/>
  <c r="K505" i="1" a="1"/>
  <c r="K505" i="1" s="1"/>
  <c r="L505" i="1" s="1"/>
  <c r="K510" i="1" a="1"/>
  <c r="K510" i="1" s="1"/>
  <c r="L510" i="1" s="1"/>
  <c r="K517" i="1" a="1"/>
  <c r="K517" i="1" s="1"/>
  <c r="L517" i="1" s="1"/>
  <c r="K522" i="1" a="1"/>
  <c r="K522" i="1" s="1"/>
  <c r="L522" i="1" s="1"/>
  <c r="K527" i="1" a="1"/>
  <c r="K527" i="1" s="1"/>
  <c r="L527" i="1" s="1"/>
  <c r="K540" i="1" a="1"/>
  <c r="K540" i="1" s="1"/>
  <c r="L540" i="1" s="1"/>
  <c r="K545" i="1" a="1"/>
  <c r="K545" i="1" s="1"/>
  <c r="L545" i="1" s="1"/>
  <c r="K563" i="1" a="1"/>
  <c r="K563" i="1" s="1"/>
  <c r="L563" i="1" s="1"/>
  <c r="K569" i="1" a="1"/>
  <c r="K569" i="1" s="1"/>
  <c r="L569" i="1" s="1"/>
  <c r="K582" i="1" a="1"/>
  <c r="K582" i="1" s="1"/>
  <c r="L582" i="1" s="1"/>
  <c r="K588" i="1" a="1"/>
  <c r="K588" i="1" s="1"/>
  <c r="L588" i="1" s="1"/>
  <c r="K602" i="1" a="1"/>
  <c r="K602" i="1" s="1"/>
  <c r="L602" i="1" s="1"/>
  <c r="K610" i="1" a="1"/>
  <c r="K610" i="1" s="1"/>
  <c r="L610" i="1" s="1"/>
  <c r="K617" i="1" a="1"/>
  <c r="K617" i="1" s="1"/>
  <c r="L617" i="1" s="1"/>
  <c r="K624" i="1" a="1"/>
  <c r="K624" i="1" s="1"/>
  <c r="L624" i="1" s="1"/>
  <c r="K631" i="1" a="1"/>
  <c r="K631" i="1" s="1"/>
  <c r="L631" i="1" s="1"/>
  <c r="K639" i="1" a="1"/>
  <c r="K639" i="1" s="1"/>
  <c r="L639" i="1" s="1"/>
  <c r="K647" i="1" a="1"/>
  <c r="K647" i="1" s="1"/>
  <c r="L647" i="1" s="1"/>
  <c r="K654" i="1" a="1"/>
  <c r="K654" i="1" s="1"/>
  <c r="L654" i="1" s="1"/>
  <c r="K661" i="1" a="1"/>
  <c r="K661" i="1" s="1"/>
  <c r="L661" i="1" s="1"/>
  <c r="K667" i="1" a="1"/>
  <c r="K667" i="1" s="1"/>
  <c r="L667" i="1" s="1"/>
  <c r="K674" i="1" a="1"/>
  <c r="K674" i="1" s="1"/>
  <c r="L674" i="1" s="1"/>
  <c r="K680" i="1" a="1"/>
  <c r="K680" i="1" s="1"/>
  <c r="L680" i="1" s="1"/>
  <c r="K686" i="1" a="1"/>
  <c r="K686" i="1" s="1"/>
  <c r="L686" i="1" s="1"/>
  <c r="K693" i="1" a="1"/>
  <c r="K693" i="1" s="1"/>
  <c r="L693" i="1" s="1"/>
  <c r="K699" i="1" a="1"/>
  <c r="K699" i="1" s="1"/>
  <c r="L699" i="1" s="1"/>
  <c r="K712" i="1" a="1"/>
  <c r="K712" i="1" s="1"/>
  <c r="L712" i="1" s="1"/>
  <c r="K731" i="1" a="1"/>
  <c r="K731" i="1" s="1"/>
  <c r="L731" i="1" s="1"/>
  <c r="K738" i="1" a="1"/>
  <c r="K738" i="1" s="1"/>
  <c r="L738" i="1" s="1"/>
  <c r="K745" i="1" a="1"/>
  <c r="K745" i="1" s="1"/>
  <c r="L745" i="1" s="1"/>
  <c r="K758" i="1" a="1"/>
  <c r="K758" i="1" s="1"/>
  <c r="L758" i="1" s="1"/>
  <c r="K764" i="1" a="1"/>
  <c r="K764" i="1" s="1"/>
  <c r="L764" i="1" s="1"/>
  <c r="K771" i="1" a="1"/>
  <c r="K771" i="1" s="1"/>
  <c r="L771" i="1" s="1"/>
  <c r="K777" i="1" a="1"/>
  <c r="K777" i="1" s="1"/>
  <c r="L777" i="1" s="1"/>
  <c r="K784" i="1" a="1"/>
  <c r="K784" i="1" s="1"/>
  <c r="L784" i="1" s="1"/>
  <c r="K791" i="1" a="1"/>
  <c r="K791" i="1" s="1"/>
  <c r="L791" i="1" s="1"/>
  <c r="K796" i="1" a="1"/>
  <c r="K796" i="1" s="1"/>
  <c r="L796" i="1" s="1"/>
  <c r="K803" i="1" a="1"/>
  <c r="K803" i="1" s="1"/>
  <c r="L803" i="1" s="1"/>
  <c r="K810" i="1" a="1"/>
  <c r="K810" i="1" s="1"/>
  <c r="L810" i="1" s="1"/>
  <c r="K818" i="1" a="1"/>
  <c r="K818" i="1" s="1"/>
  <c r="L818" i="1" s="1"/>
  <c r="K825" i="1" a="1"/>
  <c r="K825" i="1" s="1"/>
  <c r="L825" i="1" s="1"/>
  <c r="K833" i="1" a="1"/>
  <c r="K833" i="1" s="1"/>
  <c r="L833" i="1" s="1"/>
  <c r="K841" i="1" a="1"/>
  <c r="K841" i="1" s="1"/>
  <c r="L841" i="1" s="1"/>
  <c r="K848" i="1" a="1"/>
  <c r="K848" i="1" s="1"/>
  <c r="L848" i="1" s="1"/>
  <c r="K856" i="1" a="1"/>
  <c r="K856" i="1" s="1"/>
  <c r="L856" i="1" s="1"/>
  <c r="K864" i="1" a="1"/>
  <c r="K864" i="1" s="1"/>
  <c r="L864" i="1" s="1"/>
  <c r="K872" i="1" a="1"/>
  <c r="K872" i="1" s="1"/>
  <c r="L872" i="1" s="1"/>
  <c r="K880" i="1" a="1"/>
  <c r="K880" i="1" s="1"/>
  <c r="L880" i="1" s="1"/>
  <c r="K888" i="1" a="1"/>
  <c r="K888" i="1" s="1"/>
  <c r="L888" i="1" s="1"/>
  <c r="K896" i="1" a="1"/>
  <c r="K896" i="1" s="1"/>
  <c r="L896" i="1" s="1"/>
  <c r="K904" i="1" a="1"/>
  <c r="K904" i="1" s="1"/>
  <c r="L904" i="1" s="1"/>
  <c r="K912" i="1" a="1"/>
  <c r="K912" i="1" s="1"/>
  <c r="L912" i="1" s="1"/>
  <c r="K920" i="1" a="1"/>
  <c r="K920" i="1" s="1"/>
  <c r="L920" i="1" s="1"/>
  <c r="K928" i="1" a="1"/>
  <c r="K928" i="1" s="1"/>
  <c r="L928" i="1" s="1"/>
  <c r="K936" i="1" a="1"/>
  <c r="K936" i="1" s="1"/>
  <c r="L936" i="1" s="1"/>
  <c r="K944" i="1" a="1"/>
  <c r="K944" i="1" s="1"/>
  <c r="L944" i="1" s="1"/>
  <c r="K952" i="1" a="1"/>
  <c r="K952" i="1" s="1"/>
  <c r="L952" i="1" s="1"/>
  <c r="K960" i="1" a="1"/>
  <c r="K960" i="1" s="1"/>
  <c r="L960" i="1" s="1"/>
  <c r="K968" i="1" a="1"/>
  <c r="K968" i="1" s="1"/>
  <c r="L968" i="1" s="1"/>
  <c r="K976" i="1" a="1"/>
  <c r="K976" i="1" s="1"/>
  <c r="L976" i="1" s="1"/>
  <c r="K984" i="1" a="1"/>
  <c r="K984" i="1" s="1"/>
  <c r="L984" i="1" s="1"/>
  <c r="K992" i="1" a="1"/>
  <c r="K992" i="1" s="1"/>
  <c r="L992" i="1" s="1"/>
  <c r="K1000" i="1" a="1"/>
  <c r="K1000" i="1" s="1"/>
  <c r="L1000" i="1" s="1"/>
  <c r="K1008" i="1" a="1"/>
  <c r="K1008" i="1" s="1"/>
  <c r="L1008" i="1" s="1"/>
  <c r="K1016" i="1" a="1"/>
  <c r="K1016" i="1" s="1"/>
  <c r="L1016" i="1" s="1"/>
  <c r="K1024" i="1" a="1"/>
  <c r="K1024" i="1" s="1"/>
  <c r="L1024" i="1" s="1"/>
  <c r="K1032" i="1" a="1"/>
  <c r="K1032" i="1" s="1"/>
  <c r="L1032" i="1" s="1"/>
  <c r="K1040" i="1" a="1"/>
  <c r="K1040" i="1" s="1"/>
  <c r="L1040" i="1" s="1"/>
  <c r="K1048" i="1" a="1"/>
  <c r="K1048" i="1" s="1"/>
  <c r="L1048" i="1" s="1"/>
  <c r="K1056" i="1" a="1"/>
  <c r="K1056" i="1" s="1"/>
  <c r="L1056" i="1" s="1"/>
  <c r="K1064" i="1" a="1"/>
  <c r="K1064" i="1" s="1"/>
  <c r="L1064" i="1" s="1"/>
  <c r="K1072" i="1" a="1"/>
  <c r="K1072" i="1" s="1"/>
  <c r="L1072" i="1" s="1"/>
  <c r="K1080" i="1" a="1"/>
  <c r="K1080" i="1" s="1"/>
  <c r="L1080" i="1" s="1"/>
  <c r="K1088" i="1" a="1"/>
  <c r="K1088" i="1" s="1"/>
  <c r="L1088" i="1" s="1"/>
  <c r="K1096" i="1" a="1"/>
  <c r="K1096" i="1" s="1"/>
  <c r="L1096" i="1" s="1"/>
  <c r="K1104" i="1" a="1"/>
  <c r="K1104" i="1" s="1"/>
  <c r="L1104" i="1" s="1"/>
  <c r="K1112" i="1" a="1"/>
  <c r="K1112" i="1" s="1"/>
  <c r="L1112" i="1" s="1"/>
  <c r="K1119" i="1" a="1"/>
  <c r="K1119" i="1" s="1"/>
  <c r="L1119" i="1" s="1"/>
  <c r="K1127" i="1" a="1"/>
  <c r="K1127" i="1" s="1"/>
  <c r="L1127" i="1" s="1"/>
  <c r="K1135" i="1" a="1"/>
  <c r="K1135" i="1" s="1"/>
  <c r="L1135" i="1" s="1"/>
  <c r="K1143" i="1" a="1"/>
  <c r="K1143" i="1" s="1"/>
  <c r="L1143" i="1" s="1"/>
  <c r="K1151" i="1" a="1"/>
  <c r="K1151" i="1" s="1"/>
  <c r="L1151" i="1" s="1"/>
  <c r="K1159" i="1" a="1"/>
  <c r="K1159" i="1" s="1"/>
  <c r="L1159" i="1" s="1"/>
  <c r="K1167" i="1" a="1"/>
  <c r="K1167" i="1" s="1"/>
  <c r="L1167" i="1" s="1"/>
  <c r="K1175" i="1" a="1"/>
  <c r="K1175" i="1" s="1"/>
  <c r="L1175" i="1" s="1"/>
  <c r="K1183" i="1" a="1"/>
  <c r="K1183" i="1" s="1"/>
  <c r="L1183" i="1" s="1"/>
  <c r="K1191" i="1" a="1"/>
  <c r="K1191" i="1" s="1"/>
  <c r="L1191" i="1" s="1"/>
  <c r="K1199" i="1" a="1"/>
  <c r="K1199" i="1" s="1"/>
  <c r="L1199" i="1" s="1"/>
  <c r="K1207" i="1" a="1"/>
  <c r="K1207" i="1" s="1"/>
  <c r="L1207" i="1" s="1"/>
  <c r="K1215" i="1" a="1"/>
  <c r="K1215" i="1" s="1"/>
  <c r="L1215" i="1" s="1"/>
  <c r="K1223" i="1" a="1"/>
  <c r="K1223" i="1" s="1"/>
  <c r="L1223" i="1" s="1"/>
  <c r="K1231" i="1" a="1"/>
  <c r="K1231" i="1" s="1"/>
  <c r="L1231" i="1" s="1"/>
  <c r="K1239" i="1" a="1"/>
  <c r="K1239" i="1" s="1"/>
  <c r="L1239" i="1" s="1"/>
  <c r="K1254" i="1" a="1"/>
  <c r="K1254" i="1" s="1"/>
  <c r="L1254" i="1" s="1"/>
  <c r="K1262" i="1" a="1"/>
  <c r="K1262" i="1" s="1"/>
  <c r="L1262" i="1" s="1"/>
  <c r="K1270" i="1" a="1"/>
  <c r="K1270" i="1" s="1"/>
  <c r="L1270" i="1" s="1"/>
  <c r="K1278" i="1" a="1"/>
  <c r="K1278" i="1" s="1"/>
  <c r="L1278" i="1" s="1"/>
  <c r="K1286" i="1" a="1"/>
  <c r="K1286" i="1" s="1"/>
  <c r="L1286" i="1" s="1"/>
  <c r="K1294" i="1" a="1"/>
  <c r="K1294" i="1" s="1"/>
  <c r="L1294" i="1" s="1"/>
  <c r="K1302" i="1" a="1"/>
  <c r="K1302" i="1" s="1"/>
  <c r="L1302" i="1" s="1"/>
  <c r="K1310" i="1" a="1"/>
  <c r="K1310" i="1" s="1"/>
  <c r="L1310" i="1" s="1"/>
  <c r="K1318" i="1" a="1"/>
  <c r="K1318" i="1" s="1"/>
  <c r="L1318" i="1" s="1"/>
  <c r="K1326" i="1" a="1"/>
  <c r="K1326" i="1" s="1"/>
  <c r="L1326" i="1" s="1"/>
  <c r="K1333" i="1" a="1"/>
  <c r="K1333" i="1" s="1"/>
  <c r="L1333" i="1" s="1"/>
  <c r="K1341" i="1" a="1"/>
  <c r="K1341" i="1" s="1"/>
  <c r="L1341" i="1" s="1"/>
  <c r="K1349" i="1" a="1"/>
  <c r="K1349" i="1" s="1"/>
  <c r="L1349" i="1" s="1"/>
  <c r="K1357" i="1" a="1"/>
  <c r="K1357" i="1" s="1"/>
  <c r="L1357" i="1" s="1"/>
  <c r="K1365" i="1" a="1"/>
  <c r="K1365" i="1" s="1"/>
  <c r="L1365" i="1" s="1"/>
  <c r="K1373" i="1" a="1"/>
  <c r="K1373" i="1" s="1"/>
  <c r="L1373" i="1" s="1"/>
  <c r="K1380" i="1" a="1"/>
  <c r="K1380" i="1" s="1"/>
  <c r="L1380" i="1" s="1"/>
  <c r="K1388" i="1" a="1"/>
  <c r="K1388" i="1" s="1"/>
  <c r="L1388" i="1" s="1"/>
  <c r="K46" i="1" a="1"/>
  <c r="K46" i="1" s="1"/>
  <c r="L46" i="1" s="1"/>
  <c r="K106" i="1" a="1"/>
  <c r="K106" i="1" s="1"/>
  <c r="L106" i="1" s="1"/>
  <c r="K164" i="1" a="1"/>
  <c r="K164" i="1" s="1"/>
  <c r="L164" i="1" s="1"/>
  <c r="K217" i="1" a="1"/>
  <c r="K217" i="1" s="1"/>
  <c r="L217" i="1" s="1"/>
  <c r="K264" i="1" a="1"/>
  <c r="K264" i="1" s="1"/>
  <c r="L264" i="1" s="1"/>
  <c r="K288" i="1" a="1"/>
  <c r="K288" i="1" s="1"/>
  <c r="L288" i="1" s="1"/>
  <c r="K301" i="1" a="1"/>
  <c r="K301" i="1" s="1"/>
  <c r="L301" i="1" s="1"/>
  <c r="K312" i="1" a="1"/>
  <c r="K312" i="1" s="1"/>
  <c r="L312" i="1" s="1"/>
  <c r="K341" i="1" a="1"/>
  <c r="K341" i="1" s="1"/>
  <c r="L341" i="1" s="1"/>
  <c r="K352" i="1" a="1"/>
  <c r="K352" i="1" s="1"/>
  <c r="L352" i="1" s="1"/>
  <c r="K361" i="1" a="1"/>
  <c r="K361" i="1" s="1"/>
  <c r="L361" i="1" s="1"/>
  <c r="K368" i="1" a="1"/>
  <c r="K368" i="1" s="1"/>
  <c r="L368" i="1" s="1"/>
  <c r="K374" i="1" a="1"/>
  <c r="K374" i="1" s="1"/>
  <c r="L374" i="1" s="1"/>
  <c r="K381" i="1" a="1"/>
  <c r="K381" i="1" s="1"/>
  <c r="L381" i="1" s="1"/>
  <c r="K387" i="1" a="1"/>
  <c r="K387" i="1" s="1"/>
  <c r="L387" i="1" s="1"/>
  <c r="K393" i="1" a="1"/>
  <c r="K393" i="1" s="1"/>
  <c r="L393" i="1" s="1"/>
  <c r="K399" i="1" a="1"/>
  <c r="K399" i="1" s="1"/>
  <c r="L399" i="1" s="1"/>
  <c r="K418" i="1" a="1"/>
  <c r="K418" i="1" s="1"/>
  <c r="L418" i="1" s="1"/>
  <c r="K424" i="1" a="1"/>
  <c r="K424" i="1" s="1"/>
  <c r="L424" i="1" s="1"/>
  <c r="K430" i="1" a="1"/>
  <c r="K430" i="1" s="1"/>
  <c r="L430" i="1" s="1"/>
  <c r="K436" i="1" a="1"/>
  <c r="K436" i="1" s="1"/>
  <c r="L436" i="1" s="1"/>
  <c r="K441" i="1" a="1"/>
  <c r="K441" i="1" s="1"/>
  <c r="L441" i="1" s="1"/>
  <c r="K453" i="1" a="1"/>
  <c r="K453" i="1" s="1"/>
  <c r="L453" i="1" s="1"/>
  <c r="K458" i="1" a="1"/>
  <c r="K458" i="1" s="1"/>
  <c r="L458" i="1" s="1"/>
  <c r="K464" i="1" a="1"/>
  <c r="K464" i="1" s="1"/>
  <c r="L464" i="1" s="1"/>
  <c r="K482" i="1" a="1"/>
  <c r="K482" i="1" s="1"/>
  <c r="L482" i="1" s="1"/>
  <c r="K487" i="1" a="1"/>
  <c r="K487" i="1" s="1"/>
  <c r="L487" i="1" s="1"/>
  <c r="K500" i="1" a="1"/>
  <c r="K500" i="1" s="1"/>
  <c r="L500" i="1" s="1"/>
  <c r="K506" i="1" a="1"/>
  <c r="K506" i="1" s="1"/>
  <c r="L506" i="1" s="1"/>
  <c r="K523" i="1" a="1"/>
  <c r="K523" i="1" s="1"/>
  <c r="L523" i="1" s="1"/>
  <c r="K528" i="1" a="1"/>
  <c r="K528" i="1" s="1"/>
  <c r="L528" i="1" s="1"/>
  <c r="K534" i="1" a="1"/>
  <c r="K534" i="1" s="1"/>
  <c r="L534" i="1" s="1"/>
  <c r="K546" i="1" a="1"/>
  <c r="K546" i="1" s="1"/>
  <c r="L546" i="1" s="1"/>
  <c r="K551" i="1" a="1"/>
  <c r="K551" i="1" s="1"/>
  <c r="L551" i="1" s="1"/>
  <c r="K557" i="1" a="1"/>
  <c r="K557" i="1" s="1"/>
  <c r="L557" i="1" s="1"/>
  <c r="K564" i="1" a="1"/>
  <c r="K564" i="1" s="1"/>
  <c r="L564" i="1" s="1"/>
  <c r="K570" i="1" a="1"/>
  <c r="K570" i="1" s="1"/>
  <c r="L570" i="1" s="1"/>
  <c r="K575" i="1" a="1"/>
  <c r="K575" i="1" s="1"/>
  <c r="L575" i="1" s="1"/>
  <c r="K583" i="1" a="1"/>
  <c r="K583" i="1" s="1"/>
  <c r="L583" i="1" s="1"/>
  <c r="K589" i="1" a="1"/>
  <c r="K589" i="1" s="1"/>
  <c r="L589" i="1" s="1"/>
  <c r="K596" i="1" a="1"/>
  <c r="K596" i="1" s="1"/>
  <c r="L596" i="1" s="1"/>
  <c r="K603" i="1" a="1"/>
  <c r="K603" i="1" s="1"/>
  <c r="L603" i="1" s="1"/>
  <c r="K611" i="1" a="1"/>
  <c r="K611" i="1" s="1"/>
  <c r="L611" i="1" s="1"/>
  <c r="K618" i="1" a="1"/>
  <c r="K618" i="1" s="1"/>
  <c r="L618" i="1" s="1"/>
  <c r="K625" i="1" a="1"/>
  <c r="K625" i="1" s="1"/>
  <c r="L625" i="1" s="1"/>
  <c r="K632" i="1" a="1"/>
  <c r="K632" i="1" s="1"/>
  <c r="L632" i="1" s="1"/>
  <c r="K640" i="1" a="1"/>
  <c r="K640" i="1" s="1"/>
  <c r="L640" i="1" s="1"/>
  <c r="K648" i="1" a="1"/>
  <c r="K648" i="1" s="1"/>
  <c r="L648" i="1" s="1"/>
  <c r="K655" i="1" a="1"/>
  <c r="K655" i="1" s="1"/>
  <c r="L655" i="1" s="1"/>
  <c r="K662" i="1" a="1"/>
  <c r="K662" i="1" s="1"/>
  <c r="L662" i="1" s="1"/>
  <c r="K668" i="1" a="1"/>
  <c r="K668" i="1" s="1"/>
  <c r="L668" i="1" s="1"/>
  <c r="K675" i="1" a="1"/>
  <c r="K675" i="1" s="1"/>
  <c r="L675" i="1" s="1"/>
  <c r="K687" i="1" a="1"/>
  <c r="K687" i="1" s="1"/>
  <c r="L687" i="1" s="1"/>
  <c r="K694" i="1" a="1"/>
  <c r="K694" i="1" s="1"/>
  <c r="L694" i="1" s="1"/>
  <c r="K700" i="1" a="1"/>
  <c r="K700" i="1" s="1"/>
  <c r="L700" i="1" s="1"/>
  <c r="K706" i="1" a="1"/>
  <c r="K706" i="1" s="1"/>
  <c r="L706" i="1" s="1"/>
  <c r="K713" i="1" a="1"/>
  <c r="K713" i="1" s="1"/>
  <c r="L713" i="1" s="1"/>
  <c r="K720" i="1" a="1"/>
  <c r="K720" i="1" s="1"/>
  <c r="L720" i="1" s="1"/>
  <c r="K726" i="1" a="1"/>
  <c r="K726" i="1" s="1"/>
  <c r="L726" i="1" s="1"/>
  <c r="K732" i="1" a="1"/>
  <c r="K732" i="1" s="1"/>
  <c r="L732" i="1" s="1"/>
  <c r="K739" i="1" a="1"/>
  <c r="K739" i="1" s="1"/>
  <c r="L739" i="1" s="1"/>
  <c r="K746" i="1" a="1"/>
  <c r="K746" i="1" s="1"/>
  <c r="L746" i="1" s="1"/>
  <c r="K752" i="1" a="1"/>
  <c r="K752" i="1" s="1"/>
  <c r="L752" i="1" s="1"/>
  <c r="K759" i="1" a="1"/>
  <c r="K759" i="1" s="1"/>
  <c r="L759" i="1" s="1"/>
  <c r="K765" i="1" a="1"/>
  <c r="K765" i="1" s="1"/>
  <c r="L765" i="1" s="1"/>
  <c r="K778" i="1" a="1"/>
  <c r="K778" i="1" s="1"/>
  <c r="L778" i="1" s="1"/>
  <c r="K792" i="1" a="1"/>
  <c r="K792" i="1" s="1"/>
  <c r="L792" i="1" s="1"/>
  <c r="K811" i="1" a="1"/>
  <c r="K811" i="1" s="1"/>
  <c r="L811" i="1" s="1"/>
  <c r="K819" i="1" a="1"/>
  <c r="K819" i="1" s="1"/>
  <c r="L819" i="1" s="1"/>
  <c r="K826" i="1" a="1"/>
  <c r="K826" i="1" s="1"/>
  <c r="L826" i="1" s="1"/>
  <c r="K834" i="1" a="1"/>
  <c r="K834" i="1" s="1"/>
  <c r="L834" i="1" s="1"/>
  <c r="K842" i="1" a="1"/>
  <c r="K842" i="1" s="1"/>
  <c r="L842" i="1" s="1"/>
  <c r="K849" i="1" a="1"/>
  <c r="K849" i="1" s="1"/>
  <c r="L849" i="1" s="1"/>
  <c r="K857" i="1" a="1"/>
  <c r="K857" i="1" s="1"/>
  <c r="L857" i="1" s="1"/>
  <c r="K865" i="1" a="1"/>
  <c r="K865" i="1" s="1"/>
  <c r="L865" i="1" s="1"/>
  <c r="K873" i="1" a="1"/>
  <c r="K873" i="1" s="1"/>
  <c r="L873" i="1" s="1"/>
  <c r="K881" i="1" a="1"/>
  <c r="K881" i="1" s="1"/>
  <c r="L881" i="1" s="1"/>
  <c r="K889" i="1" a="1"/>
  <c r="K889" i="1" s="1"/>
  <c r="L889" i="1" s="1"/>
  <c r="K897" i="1" a="1"/>
  <c r="K897" i="1" s="1"/>
  <c r="L897" i="1" s="1"/>
  <c r="K905" i="1" a="1"/>
  <c r="K905" i="1" s="1"/>
  <c r="L905" i="1" s="1"/>
  <c r="K913" i="1" a="1"/>
  <c r="K913" i="1" s="1"/>
  <c r="L913" i="1" s="1"/>
  <c r="K921" i="1" a="1"/>
  <c r="K921" i="1" s="1"/>
  <c r="L921" i="1" s="1"/>
  <c r="K929" i="1" a="1"/>
  <c r="K929" i="1" s="1"/>
  <c r="L929" i="1" s="1"/>
  <c r="K937" i="1" a="1"/>
  <c r="K937" i="1" s="1"/>
  <c r="L937" i="1" s="1"/>
  <c r="K945" i="1" a="1"/>
  <c r="K945" i="1" s="1"/>
  <c r="L945" i="1" s="1"/>
  <c r="K953" i="1" a="1"/>
  <c r="K953" i="1" s="1"/>
  <c r="L953" i="1" s="1"/>
  <c r="K961" i="1" a="1"/>
  <c r="K961" i="1" s="1"/>
  <c r="L961" i="1" s="1"/>
  <c r="K969" i="1" a="1"/>
  <c r="K969" i="1" s="1"/>
  <c r="L969" i="1" s="1"/>
  <c r="K977" i="1" a="1"/>
  <c r="K977" i="1" s="1"/>
  <c r="L977" i="1" s="1"/>
  <c r="K985" i="1" a="1"/>
  <c r="K985" i="1" s="1"/>
  <c r="L985" i="1" s="1"/>
  <c r="K993" i="1" a="1"/>
  <c r="K993" i="1" s="1"/>
  <c r="L993" i="1" s="1"/>
  <c r="K1001" i="1" a="1"/>
  <c r="K1001" i="1" s="1"/>
  <c r="L1001" i="1" s="1"/>
  <c r="K1009" i="1" a="1"/>
  <c r="K1009" i="1" s="1"/>
  <c r="L1009" i="1" s="1"/>
  <c r="K1017" i="1" a="1"/>
  <c r="K1017" i="1" s="1"/>
  <c r="L1017" i="1" s="1"/>
  <c r="K1025" i="1" a="1"/>
  <c r="K1025" i="1" s="1"/>
  <c r="L1025" i="1" s="1"/>
  <c r="K1033" i="1" a="1"/>
  <c r="K1033" i="1" s="1"/>
  <c r="L1033" i="1" s="1"/>
  <c r="K1041" i="1" a="1"/>
  <c r="K1041" i="1" s="1"/>
  <c r="L1041" i="1" s="1"/>
  <c r="K1049" i="1" a="1"/>
  <c r="K1049" i="1" s="1"/>
  <c r="L1049" i="1" s="1"/>
  <c r="K1057" i="1" a="1"/>
  <c r="K1057" i="1" s="1"/>
  <c r="L1057" i="1" s="1"/>
  <c r="K1065" i="1" a="1"/>
  <c r="K1065" i="1" s="1"/>
  <c r="L1065" i="1" s="1"/>
  <c r="K1073" i="1" a="1"/>
  <c r="K1073" i="1" s="1"/>
  <c r="L1073" i="1" s="1"/>
  <c r="K1081" i="1" a="1"/>
  <c r="K1081" i="1" s="1"/>
  <c r="L1081" i="1" s="1"/>
  <c r="K1089" i="1" a="1"/>
  <c r="K1089" i="1" s="1"/>
  <c r="L1089" i="1" s="1"/>
  <c r="K1097" i="1" a="1"/>
  <c r="K1097" i="1" s="1"/>
  <c r="L1097" i="1" s="1"/>
  <c r="K1105" i="1" a="1"/>
  <c r="K1105" i="1" s="1"/>
  <c r="L1105" i="1" s="1"/>
  <c r="K1113" i="1" a="1"/>
  <c r="K1113" i="1" s="1"/>
  <c r="L1113" i="1" s="1"/>
  <c r="K1120" i="1" a="1"/>
  <c r="K1120" i="1" s="1"/>
  <c r="L1120" i="1" s="1"/>
  <c r="K1128" i="1" a="1"/>
  <c r="K1128" i="1" s="1"/>
  <c r="L1128" i="1" s="1"/>
  <c r="K1136" i="1" a="1"/>
  <c r="K1136" i="1" s="1"/>
  <c r="L1136" i="1" s="1"/>
  <c r="K1144" i="1" a="1"/>
  <c r="K1144" i="1" s="1"/>
  <c r="L1144" i="1" s="1"/>
  <c r="K1152" i="1" a="1"/>
  <c r="K1152" i="1" s="1"/>
  <c r="L1152" i="1" s="1"/>
  <c r="K1160" i="1" a="1"/>
  <c r="K1160" i="1" s="1"/>
  <c r="L1160" i="1" s="1"/>
  <c r="K1168" i="1" a="1"/>
  <c r="K1168" i="1" s="1"/>
  <c r="L1168" i="1" s="1"/>
  <c r="K1176" i="1" a="1"/>
  <c r="K1176" i="1" s="1"/>
  <c r="L1176" i="1" s="1"/>
  <c r="K1184" i="1" a="1"/>
  <c r="K1184" i="1" s="1"/>
  <c r="L1184" i="1" s="1"/>
  <c r="K1192" i="1" a="1"/>
  <c r="K1192" i="1" s="1"/>
  <c r="L1192" i="1" s="1"/>
  <c r="K1200" i="1" a="1"/>
  <c r="K1200" i="1" s="1"/>
  <c r="L1200" i="1" s="1"/>
  <c r="K1208" i="1" a="1"/>
  <c r="K1208" i="1" s="1"/>
  <c r="L1208" i="1" s="1"/>
  <c r="K1216" i="1" a="1"/>
  <c r="K1216" i="1" s="1"/>
  <c r="L1216" i="1" s="1"/>
  <c r="K1224" i="1" a="1"/>
  <c r="K1224" i="1" s="1"/>
  <c r="L1224" i="1" s="1"/>
  <c r="K1232" i="1" a="1"/>
  <c r="K1232" i="1" s="1"/>
  <c r="L1232" i="1" s="1"/>
  <c r="K1240" i="1" a="1"/>
  <c r="K1240" i="1" s="1"/>
  <c r="L1240" i="1" s="1"/>
  <c r="K1247" i="1" a="1"/>
  <c r="K1247" i="1" s="1"/>
  <c r="L1247" i="1" s="1"/>
  <c r="K1255" i="1" a="1"/>
  <c r="K1255" i="1" s="1"/>
  <c r="L1255" i="1" s="1"/>
  <c r="K52" i="1" a="1"/>
  <c r="K52" i="1" s="1"/>
  <c r="L52" i="1" s="1"/>
  <c r="K113" i="1" a="1"/>
  <c r="K113" i="1" s="1"/>
  <c r="L113" i="1" s="1"/>
  <c r="K170" i="1" a="1"/>
  <c r="K170" i="1" s="1"/>
  <c r="L170" i="1" s="1"/>
  <c r="K224" i="1" a="1"/>
  <c r="K224" i="1" s="1"/>
  <c r="L224" i="1" s="1"/>
  <c r="K289" i="1" a="1"/>
  <c r="K289" i="1" s="1"/>
  <c r="L289" i="1" s="1"/>
  <c r="K302" i="1" a="1"/>
  <c r="K302" i="1" s="1"/>
  <c r="L302" i="1" s="1"/>
  <c r="K323" i="1" a="1"/>
  <c r="K323" i="1" s="1"/>
  <c r="L323" i="1" s="1"/>
  <c r="K334" i="1" a="1"/>
  <c r="K334" i="1" s="1"/>
  <c r="L334" i="1" s="1"/>
  <c r="K343" i="1" a="1"/>
  <c r="K343" i="1" s="1"/>
  <c r="L343" i="1" s="1"/>
  <c r="K353" i="1" a="1"/>
  <c r="K353" i="1" s="1"/>
  <c r="L353" i="1" s="1"/>
  <c r="K362" i="1" a="1"/>
  <c r="K362" i="1" s="1"/>
  <c r="L362" i="1" s="1"/>
  <c r="K369" i="1" a="1"/>
  <c r="K369" i="1" s="1"/>
  <c r="L369" i="1" s="1"/>
  <c r="K375" i="1" a="1"/>
  <c r="K375" i="1" s="1"/>
  <c r="L375" i="1" s="1"/>
  <c r="K388" i="1" a="1"/>
  <c r="K388" i="1" s="1"/>
  <c r="L388" i="1" s="1"/>
  <c r="K394" i="1" a="1"/>
  <c r="K394" i="1" s="1"/>
  <c r="L394" i="1" s="1"/>
  <c r="K400" i="1" a="1"/>
  <c r="K400" i="1" s="1"/>
  <c r="L400" i="1" s="1"/>
  <c r="K406" i="1" a="1"/>
  <c r="K406" i="1" s="1"/>
  <c r="L406" i="1" s="1"/>
  <c r="K413" i="1" a="1"/>
  <c r="K413" i="1" s="1"/>
  <c r="L413" i="1" s="1"/>
  <c r="K419" i="1" a="1"/>
  <c r="K419" i="1" s="1"/>
  <c r="L419" i="1" s="1"/>
  <c r="K425" i="1" a="1"/>
  <c r="K425" i="1" s="1"/>
  <c r="L425" i="1" s="1"/>
  <c r="K442" i="1" a="1"/>
  <c r="K442" i="1" s="1"/>
  <c r="L442" i="1" s="1"/>
  <c r="K447" i="1" a="1"/>
  <c r="K447" i="1" s="1"/>
  <c r="L447" i="1" s="1"/>
  <c r="K459" i="1" a="1"/>
  <c r="K459" i="1" s="1"/>
  <c r="L459" i="1" s="1"/>
  <c r="K465" i="1" a="1"/>
  <c r="K465" i="1" s="1"/>
  <c r="L465" i="1" s="1"/>
  <c r="K470" i="1" a="1"/>
  <c r="K470" i="1" s="1"/>
  <c r="L470" i="1" s="1"/>
  <c r="K477" i="1" a="1"/>
  <c r="K477" i="1" s="1"/>
  <c r="L477" i="1" s="1"/>
  <c r="K483" i="1" a="1"/>
  <c r="K483" i="1" s="1"/>
  <c r="L483" i="1" s="1"/>
  <c r="K488" i="1" a="1"/>
  <c r="K488" i="1" s="1"/>
  <c r="L488" i="1" s="1"/>
  <c r="K494" i="1" a="1"/>
  <c r="K494" i="1" s="1"/>
  <c r="L494" i="1" s="1"/>
  <c r="K511" i="1" a="1"/>
  <c r="K511" i="1" s="1"/>
  <c r="L511" i="1" s="1"/>
  <c r="K518" i="1" a="1"/>
  <c r="K518" i="1" s="1"/>
  <c r="L518" i="1" s="1"/>
  <c r="K524" i="1" a="1"/>
  <c r="K524" i="1" s="1"/>
  <c r="L524" i="1" s="1"/>
  <c r="K529" i="1" a="1"/>
  <c r="K529" i="1" s="1"/>
  <c r="L529" i="1" s="1"/>
  <c r="K535" i="1" a="1"/>
  <c r="K535" i="1" s="1"/>
  <c r="L535" i="1" s="1"/>
  <c r="K541" i="1" a="1"/>
  <c r="K541" i="1" s="1"/>
  <c r="L541" i="1" s="1"/>
  <c r="K547" i="1" a="1"/>
  <c r="K547" i="1" s="1"/>
  <c r="L547" i="1" s="1"/>
  <c r="K552" i="1" a="1"/>
  <c r="K552" i="1" s="1"/>
  <c r="L552" i="1" s="1"/>
  <c r="K558" i="1" a="1"/>
  <c r="K558" i="1" s="1"/>
  <c r="L558" i="1" s="1"/>
  <c r="K571" i="1" a="1"/>
  <c r="K571" i="1" s="1"/>
  <c r="L571" i="1" s="1"/>
  <c r="K576" i="1" a="1"/>
  <c r="K576" i="1" s="1"/>
  <c r="L576" i="1" s="1"/>
  <c r="K590" i="1" a="1"/>
  <c r="K590" i="1" s="1"/>
  <c r="L590" i="1" s="1"/>
  <c r="K597" i="1" a="1"/>
  <c r="K597" i="1" s="1"/>
  <c r="L597" i="1" s="1"/>
  <c r="K604" i="1" a="1"/>
  <c r="K604" i="1" s="1"/>
  <c r="L604" i="1" s="1"/>
  <c r="K612" i="1" a="1"/>
  <c r="K612" i="1" s="1"/>
  <c r="L612" i="1" s="1"/>
  <c r="K619" i="1" a="1"/>
  <c r="K619" i="1" s="1"/>
  <c r="L619" i="1" s="1"/>
  <c r="K626" i="1" a="1"/>
  <c r="K626" i="1" s="1"/>
  <c r="L626" i="1" s="1"/>
  <c r="K633" i="1" a="1"/>
  <c r="K633" i="1" s="1"/>
  <c r="L633" i="1" s="1"/>
  <c r="K641" i="1" a="1"/>
  <c r="K641" i="1" s="1"/>
  <c r="L641" i="1" s="1"/>
  <c r="K649" i="1" a="1"/>
  <c r="K649" i="1" s="1"/>
  <c r="L649" i="1" s="1"/>
  <c r="K656" i="1" a="1"/>
  <c r="K656" i="1" s="1"/>
  <c r="L656" i="1" s="1"/>
  <c r="K663" i="1" a="1"/>
  <c r="K663" i="1" s="1"/>
  <c r="L663" i="1" s="1"/>
  <c r="K681" i="1" a="1"/>
  <c r="K681" i="1" s="1"/>
  <c r="L681" i="1" s="1"/>
  <c r="K688" i="1" a="1"/>
  <c r="K688" i="1" s="1"/>
  <c r="L688" i="1" s="1"/>
  <c r="K695" i="1" a="1"/>
  <c r="K695" i="1" s="1"/>
  <c r="L695" i="1" s="1"/>
  <c r="K707" i="1" a="1"/>
  <c r="K707" i="1" s="1"/>
  <c r="L707" i="1" s="1"/>
  <c r="K714" i="1" a="1"/>
  <c r="K714" i="1" s="1"/>
  <c r="L714" i="1" s="1"/>
  <c r="K727" i="1" a="1"/>
  <c r="K727" i="1" s="1"/>
  <c r="L727" i="1" s="1"/>
  <c r="K733" i="1" a="1"/>
  <c r="K733" i="1" s="1"/>
  <c r="L733" i="1" s="1"/>
  <c r="K740" i="1" a="1"/>
  <c r="K740" i="1" s="1"/>
  <c r="L740" i="1" s="1"/>
  <c r="K747" i="1" a="1"/>
  <c r="K747" i="1" s="1"/>
  <c r="L747" i="1" s="1"/>
  <c r="K760" i="1" a="1"/>
  <c r="K760" i="1" s="1"/>
  <c r="L760" i="1" s="1"/>
  <c r="K766" i="1" a="1"/>
  <c r="K766" i="1" s="1"/>
  <c r="L766" i="1" s="1"/>
  <c r="K772" i="1" a="1"/>
  <c r="K772" i="1" s="1"/>
  <c r="L772" i="1" s="1"/>
  <c r="K779" i="1" a="1"/>
  <c r="K779" i="1" s="1"/>
  <c r="L779" i="1" s="1"/>
  <c r="K785" i="1" a="1"/>
  <c r="K785" i="1" s="1"/>
  <c r="L785" i="1" s="1"/>
  <c r="K797" i="1" a="1"/>
  <c r="K797" i="1" s="1"/>
  <c r="L797" i="1" s="1"/>
  <c r="K804" i="1" a="1"/>
  <c r="K804" i="1" s="1"/>
  <c r="L804" i="1" s="1"/>
  <c r="K812" i="1" a="1"/>
  <c r="K812" i="1" s="1"/>
  <c r="L812" i="1" s="1"/>
  <c r="K827" i="1" a="1"/>
  <c r="K827" i="1" s="1"/>
  <c r="L827" i="1" s="1"/>
  <c r="K835" i="1" a="1"/>
  <c r="K835" i="1" s="1"/>
  <c r="L835" i="1" s="1"/>
  <c r="K843" i="1" a="1"/>
  <c r="K843" i="1" s="1"/>
  <c r="L843" i="1" s="1"/>
  <c r="K850" i="1" a="1"/>
  <c r="K850" i="1" s="1"/>
  <c r="L850" i="1" s="1"/>
  <c r="K858" i="1" a="1"/>
  <c r="K858" i="1" s="1"/>
  <c r="L858" i="1" s="1"/>
  <c r="K866" i="1" a="1"/>
  <c r="K866" i="1" s="1"/>
  <c r="L866" i="1" s="1"/>
  <c r="K874" i="1" a="1"/>
  <c r="K874" i="1" s="1"/>
  <c r="L874" i="1" s="1"/>
  <c r="K882" i="1" a="1"/>
  <c r="K882" i="1" s="1"/>
  <c r="L882" i="1" s="1"/>
  <c r="K890" i="1" a="1"/>
  <c r="K890" i="1" s="1"/>
  <c r="L890" i="1" s="1"/>
  <c r="K898" i="1" a="1"/>
  <c r="K898" i="1" s="1"/>
  <c r="L898" i="1" s="1"/>
  <c r="K906" i="1" a="1"/>
  <c r="K906" i="1" s="1"/>
  <c r="L906" i="1" s="1"/>
  <c r="K914" i="1" a="1"/>
  <c r="K914" i="1" s="1"/>
  <c r="L914" i="1" s="1"/>
  <c r="K922" i="1" a="1"/>
  <c r="K922" i="1" s="1"/>
  <c r="L922" i="1" s="1"/>
  <c r="K930" i="1" a="1"/>
  <c r="K930" i="1" s="1"/>
  <c r="L930" i="1" s="1"/>
  <c r="K938" i="1" a="1"/>
  <c r="K938" i="1" s="1"/>
  <c r="L938" i="1" s="1"/>
  <c r="K946" i="1" a="1"/>
  <c r="K946" i="1" s="1"/>
  <c r="L946" i="1" s="1"/>
  <c r="K954" i="1" a="1"/>
  <c r="K954" i="1" s="1"/>
  <c r="L954" i="1" s="1"/>
  <c r="K962" i="1" a="1"/>
  <c r="K962" i="1" s="1"/>
  <c r="L962" i="1" s="1"/>
  <c r="K970" i="1" a="1"/>
  <c r="K970" i="1" s="1"/>
  <c r="L970" i="1" s="1"/>
  <c r="K978" i="1" a="1"/>
  <c r="K978" i="1" s="1"/>
  <c r="L978" i="1" s="1"/>
  <c r="K986" i="1" a="1"/>
  <c r="K986" i="1" s="1"/>
  <c r="L986" i="1" s="1"/>
  <c r="K994" i="1" a="1"/>
  <c r="K994" i="1" s="1"/>
  <c r="L994" i="1" s="1"/>
  <c r="K1002" i="1" a="1"/>
  <c r="K1002" i="1" s="1"/>
  <c r="L1002" i="1" s="1"/>
  <c r="K1010" i="1" a="1"/>
  <c r="K1010" i="1" s="1"/>
  <c r="L1010" i="1" s="1"/>
  <c r="K1018" i="1" a="1"/>
  <c r="K1018" i="1" s="1"/>
  <c r="L1018" i="1" s="1"/>
  <c r="K1026" i="1" a="1"/>
  <c r="K1026" i="1" s="1"/>
  <c r="L1026" i="1" s="1"/>
  <c r="K1034" i="1" a="1"/>
  <c r="K1034" i="1" s="1"/>
  <c r="L1034" i="1" s="1"/>
  <c r="K1042" i="1" a="1"/>
  <c r="K1042" i="1" s="1"/>
  <c r="L1042" i="1" s="1"/>
  <c r="K1050" i="1" a="1"/>
  <c r="K1050" i="1" s="1"/>
  <c r="L1050" i="1" s="1"/>
  <c r="K1058" i="1" a="1"/>
  <c r="K1058" i="1" s="1"/>
  <c r="L1058" i="1" s="1"/>
  <c r="K1066" i="1" a="1"/>
  <c r="K1066" i="1" s="1"/>
  <c r="L1066" i="1" s="1"/>
  <c r="K1074" i="1" a="1"/>
  <c r="K1074" i="1" s="1"/>
  <c r="L1074" i="1" s="1"/>
  <c r="K1082" i="1" a="1"/>
  <c r="K1082" i="1" s="1"/>
  <c r="L1082" i="1" s="1"/>
  <c r="K1090" i="1" a="1"/>
  <c r="K1090" i="1" s="1"/>
  <c r="L1090" i="1" s="1"/>
  <c r="K1098" i="1" a="1"/>
  <c r="K1098" i="1" s="1"/>
  <c r="L1098" i="1" s="1"/>
  <c r="K1106" i="1" a="1"/>
  <c r="K1106" i="1" s="1"/>
  <c r="L1106" i="1" s="1"/>
  <c r="K1114" i="1" a="1"/>
  <c r="K1114" i="1" s="1"/>
  <c r="L1114" i="1" s="1"/>
  <c r="K1121" i="1" a="1"/>
  <c r="K1121" i="1" s="1"/>
  <c r="L1121" i="1" s="1"/>
  <c r="K1129" i="1" a="1"/>
  <c r="K1129" i="1" s="1"/>
  <c r="L1129" i="1" s="1"/>
  <c r="K1137" i="1" a="1"/>
  <c r="K1137" i="1" s="1"/>
  <c r="L1137" i="1" s="1"/>
  <c r="K1145" i="1" a="1"/>
  <c r="K1145" i="1" s="1"/>
  <c r="L1145" i="1" s="1"/>
  <c r="K1153" i="1" a="1"/>
  <c r="K1153" i="1" s="1"/>
  <c r="L1153" i="1" s="1"/>
  <c r="K9" i="1" a="1"/>
  <c r="K9" i="1" s="1"/>
  <c r="L9" i="1" s="1"/>
  <c r="K68" i="1" a="1"/>
  <c r="K68" i="1" s="1"/>
  <c r="L68" i="1" s="1"/>
  <c r="K128" i="1" a="1"/>
  <c r="K128" i="1" s="1"/>
  <c r="L128" i="1" s="1"/>
  <c r="K184" i="1" a="1"/>
  <c r="K184" i="1" s="1"/>
  <c r="L184" i="1" s="1"/>
  <c r="K238" i="1" a="1"/>
  <c r="K238" i="1" s="1"/>
  <c r="L238" i="1" s="1"/>
  <c r="K304" i="1" a="1"/>
  <c r="K304" i="1" s="1"/>
  <c r="L304" i="1" s="1"/>
  <c r="K316" i="1" a="1"/>
  <c r="K316" i="1" s="1"/>
  <c r="L316" i="1" s="1"/>
  <c r="K325" i="1" a="1"/>
  <c r="K325" i="1" s="1"/>
  <c r="L325" i="1" s="1"/>
  <c r="K347" i="1" a="1"/>
  <c r="K347" i="1" s="1"/>
  <c r="L347" i="1" s="1"/>
  <c r="K356" i="1" a="1"/>
  <c r="K356" i="1" s="1"/>
  <c r="L356" i="1" s="1"/>
  <c r="K371" i="1" a="1"/>
  <c r="K371" i="1" s="1"/>
  <c r="L371" i="1" s="1"/>
  <c r="K377" i="1" a="1"/>
  <c r="K377" i="1" s="1"/>
  <c r="L377" i="1" s="1"/>
  <c r="K396" i="1" a="1"/>
  <c r="K396" i="1" s="1"/>
  <c r="L396" i="1" s="1"/>
  <c r="K402" i="1" a="1"/>
  <c r="K402" i="1" s="1"/>
  <c r="L402" i="1" s="1"/>
  <c r="K408" i="1" a="1"/>
  <c r="K408" i="1" s="1"/>
  <c r="L408" i="1" s="1"/>
  <c r="K414" i="1" a="1"/>
  <c r="K414" i="1" s="1"/>
  <c r="L414" i="1" s="1"/>
  <c r="K421" i="1" a="1"/>
  <c r="K421" i="1" s="1"/>
  <c r="L421" i="1" s="1"/>
  <c r="K427" i="1" a="1"/>
  <c r="K427" i="1" s="1"/>
  <c r="L427" i="1" s="1"/>
  <c r="K432" i="1" a="1"/>
  <c r="K432" i="1" s="1"/>
  <c r="L432" i="1" s="1"/>
  <c r="K444" i="1" a="1"/>
  <c r="K444" i="1" s="1"/>
  <c r="L444" i="1" s="1"/>
  <c r="K449" i="1" a="1"/>
  <c r="K449" i="1" s="1"/>
  <c r="L449" i="1" s="1"/>
  <c r="K466" i="1" a="1"/>
  <c r="K466" i="1" s="1"/>
  <c r="L466" i="1" s="1"/>
  <c r="K472" i="1" a="1"/>
  <c r="K472" i="1" s="1"/>
  <c r="L472" i="1" s="1"/>
  <c r="K478" i="1" a="1"/>
  <c r="K478" i="1" s="1"/>
  <c r="L478" i="1" s="1"/>
  <c r="K490" i="1" a="1"/>
  <c r="K490" i="1" s="1"/>
  <c r="L490" i="1" s="1"/>
  <c r="K495" i="1" a="1"/>
  <c r="K495" i="1" s="1"/>
  <c r="L495" i="1" s="1"/>
  <c r="K508" i="1" a="1"/>
  <c r="K508" i="1" s="1"/>
  <c r="L508" i="1" s="1"/>
  <c r="K513" i="1" a="1"/>
  <c r="K513" i="1" s="1"/>
  <c r="L513" i="1" s="1"/>
  <c r="K519" i="1" a="1"/>
  <c r="K519" i="1" s="1"/>
  <c r="L519" i="1" s="1"/>
  <c r="K525" i="1" a="1"/>
  <c r="K525" i="1" s="1"/>
  <c r="L525" i="1" s="1"/>
  <c r="K531" i="1" a="1"/>
  <c r="K531" i="1" s="1"/>
  <c r="L531" i="1" s="1"/>
  <c r="K537" i="1" a="1"/>
  <c r="K537" i="1" s="1"/>
  <c r="L537" i="1" s="1"/>
  <c r="K542" i="1" a="1"/>
  <c r="K542" i="1" s="1"/>
  <c r="L542" i="1" s="1"/>
  <c r="K553" i="1" a="1"/>
  <c r="K553" i="1" s="1"/>
  <c r="L553" i="1" s="1"/>
  <c r="K559" i="1" a="1"/>
  <c r="K559" i="1" s="1"/>
  <c r="L559" i="1" s="1"/>
  <c r="K578" i="1" a="1"/>
  <c r="K578" i="1" s="1"/>
  <c r="L578" i="1" s="1"/>
  <c r="K585" i="1" a="1"/>
  <c r="K585" i="1" s="1"/>
  <c r="L585" i="1" s="1"/>
  <c r="K592" i="1" a="1"/>
  <c r="K592" i="1" s="1"/>
  <c r="L592" i="1" s="1"/>
  <c r="K599" i="1" a="1"/>
  <c r="K599" i="1" s="1"/>
  <c r="L599" i="1" s="1"/>
  <c r="K606" i="1" a="1"/>
  <c r="K606" i="1" s="1"/>
  <c r="L606" i="1" s="1"/>
  <c r="K614" i="1" a="1"/>
  <c r="K614" i="1" s="1"/>
  <c r="L614" i="1" s="1"/>
  <c r="K620" i="1" a="1"/>
  <c r="K620" i="1" s="1"/>
  <c r="L620" i="1" s="1"/>
  <c r="K635" i="1" a="1"/>
  <c r="K635" i="1" s="1"/>
  <c r="L635" i="1" s="1"/>
  <c r="K643" i="1" a="1"/>
  <c r="K643" i="1" s="1"/>
  <c r="L643" i="1" s="1"/>
  <c r="K651" i="1" a="1"/>
  <c r="K651" i="1" s="1"/>
  <c r="L651" i="1" s="1"/>
  <c r="K658" i="1" a="1"/>
  <c r="K658" i="1" s="1"/>
  <c r="L658" i="1" s="1"/>
  <c r="K664" i="1" a="1"/>
  <c r="K664" i="1" s="1"/>
  <c r="L664" i="1" s="1"/>
  <c r="K670" i="1" a="1"/>
  <c r="K670" i="1" s="1"/>
  <c r="L670" i="1" s="1"/>
  <c r="K677" i="1" a="1"/>
  <c r="K677" i="1" s="1"/>
  <c r="L677" i="1" s="1"/>
  <c r="K683" i="1" a="1"/>
  <c r="K683" i="1" s="1"/>
  <c r="L683" i="1" s="1"/>
  <c r="K690" i="1" a="1"/>
  <c r="K690" i="1" s="1"/>
  <c r="L690" i="1" s="1"/>
  <c r="K696" i="1" a="1"/>
  <c r="K696" i="1" s="1"/>
  <c r="L696" i="1" s="1"/>
  <c r="K702" i="1" a="1"/>
  <c r="K702" i="1" s="1"/>
  <c r="L702" i="1" s="1"/>
  <c r="K709" i="1" a="1"/>
  <c r="K709" i="1" s="1"/>
  <c r="L709" i="1" s="1"/>
  <c r="K716" i="1" a="1"/>
  <c r="K716" i="1" s="1"/>
  <c r="L716" i="1" s="1"/>
  <c r="K722" i="1" a="1"/>
  <c r="K722" i="1" s="1"/>
  <c r="L722" i="1" s="1"/>
  <c r="K735" i="1" a="1"/>
  <c r="K735" i="1" s="1"/>
  <c r="L735" i="1" s="1"/>
  <c r="K742" i="1" a="1"/>
  <c r="K742" i="1" s="1"/>
  <c r="L742" i="1" s="1"/>
  <c r="K754" i="1" a="1"/>
  <c r="K754" i="1" s="1"/>
  <c r="L754" i="1" s="1"/>
  <c r="K761" i="1" a="1"/>
  <c r="K761" i="1" s="1"/>
  <c r="L761" i="1" s="1"/>
  <c r="K768" i="1" a="1"/>
  <c r="K768" i="1" s="1"/>
  <c r="L768" i="1" s="1"/>
  <c r="K774" i="1" a="1"/>
  <c r="K774" i="1" s="1"/>
  <c r="L774" i="1" s="1"/>
  <c r="K781" i="1" a="1"/>
  <c r="K781" i="1" s="1"/>
  <c r="L781" i="1" s="1"/>
  <c r="K787" i="1" a="1"/>
  <c r="K787" i="1" s="1"/>
  <c r="L787" i="1" s="1"/>
  <c r="K799" i="1" a="1"/>
  <c r="K799" i="1" s="1"/>
  <c r="L799" i="1" s="1"/>
  <c r="K806" i="1" a="1"/>
  <c r="K806" i="1" s="1"/>
  <c r="L806" i="1" s="1"/>
  <c r="K814" i="1" a="1"/>
  <c r="K814" i="1" s="1"/>
  <c r="L814" i="1" s="1"/>
  <c r="K821" i="1" a="1"/>
  <c r="K821" i="1" s="1"/>
  <c r="L821" i="1" s="1"/>
  <c r="K829" i="1" a="1"/>
  <c r="K829" i="1" s="1"/>
  <c r="L829" i="1" s="1"/>
  <c r="K837" i="1" a="1"/>
  <c r="K837" i="1" s="1"/>
  <c r="L837" i="1" s="1"/>
  <c r="K845" i="1" a="1"/>
  <c r="K845" i="1" s="1"/>
  <c r="L845" i="1" s="1"/>
  <c r="K852" i="1" a="1"/>
  <c r="K852" i="1" s="1"/>
  <c r="L852" i="1" s="1"/>
  <c r="K860" i="1" a="1"/>
  <c r="K860" i="1" s="1"/>
  <c r="L860" i="1" s="1"/>
  <c r="K868" i="1" a="1"/>
  <c r="K868" i="1" s="1"/>
  <c r="L868" i="1" s="1"/>
  <c r="K876" i="1" a="1"/>
  <c r="K876" i="1" s="1"/>
  <c r="L876" i="1" s="1"/>
  <c r="K884" i="1" a="1"/>
  <c r="K884" i="1" s="1"/>
  <c r="L884" i="1" s="1"/>
  <c r="K892" i="1" a="1"/>
  <c r="K892" i="1" s="1"/>
  <c r="L892" i="1" s="1"/>
  <c r="K900" i="1" a="1"/>
  <c r="K900" i="1" s="1"/>
  <c r="L900" i="1" s="1"/>
  <c r="K908" i="1" a="1"/>
  <c r="K908" i="1" s="1"/>
  <c r="L908" i="1" s="1"/>
  <c r="K916" i="1" a="1"/>
  <c r="K916" i="1" s="1"/>
  <c r="L916" i="1" s="1"/>
  <c r="K924" i="1" a="1"/>
  <c r="K924" i="1" s="1"/>
  <c r="L924" i="1" s="1"/>
  <c r="K932" i="1" a="1"/>
  <c r="K932" i="1" s="1"/>
  <c r="L932" i="1" s="1"/>
  <c r="K940" i="1" a="1"/>
  <c r="K940" i="1" s="1"/>
  <c r="L940" i="1" s="1"/>
  <c r="K948" i="1" a="1"/>
  <c r="K948" i="1" s="1"/>
  <c r="L948" i="1" s="1"/>
  <c r="K956" i="1" a="1"/>
  <c r="K956" i="1" s="1"/>
  <c r="L956" i="1" s="1"/>
  <c r="K964" i="1" a="1"/>
  <c r="K964" i="1" s="1"/>
  <c r="L964" i="1" s="1"/>
  <c r="K972" i="1" a="1"/>
  <c r="K972" i="1" s="1"/>
  <c r="L972" i="1" s="1"/>
  <c r="K980" i="1" a="1"/>
  <c r="K980" i="1" s="1"/>
  <c r="L980" i="1" s="1"/>
  <c r="K988" i="1" a="1"/>
  <c r="K988" i="1" s="1"/>
  <c r="L988" i="1" s="1"/>
  <c r="K996" i="1" a="1"/>
  <c r="K996" i="1" s="1"/>
  <c r="L996" i="1" s="1"/>
  <c r="K1004" i="1" a="1"/>
  <c r="K1004" i="1" s="1"/>
  <c r="L1004" i="1" s="1"/>
  <c r="K1012" i="1" a="1"/>
  <c r="K1012" i="1" s="1"/>
  <c r="L1012" i="1" s="1"/>
  <c r="K1020" i="1" a="1"/>
  <c r="K1020" i="1" s="1"/>
  <c r="L1020" i="1" s="1"/>
  <c r="K1028" i="1" a="1"/>
  <c r="K1028" i="1" s="1"/>
  <c r="L1028" i="1" s="1"/>
  <c r="K1036" i="1" a="1"/>
  <c r="K1036" i="1" s="1"/>
  <c r="L1036" i="1" s="1"/>
  <c r="K1044" i="1" a="1"/>
  <c r="K1044" i="1" s="1"/>
  <c r="L1044" i="1" s="1"/>
  <c r="K1052" i="1" a="1"/>
  <c r="K1052" i="1" s="1"/>
  <c r="L1052" i="1" s="1"/>
  <c r="K1060" i="1" a="1"/>
  <c r="K1060" i="1" s="1"/>
  <c r="L1060" i="1" s="1"/>
  <c r="K1068" i="1" a="1"/>
  <c r="K1068" i="1" s="1"/>
  <c r="L1068" i="1" s="1"/>
  <c r="K1076" i="1" a="1"/>
  <c r="K1076" i="1" s="1"/>
  <c r="L1076" i="1" s="1"/>
  <c r="K1084" i="1" a="1"/>
  <c r="K1084" i="1" s="1"/>
  <c r="L1084" i="1" s="1"/>
  <c r="K1092" i="1" a="1"/>
  <c r="K1092" i="1" s="1"/>
  <c r="L1092" i="1" s="1"/>
  <c r="K1100" i="1" a="1"/>
  <c r="K1100" i="1" s="1"/>
  <c r="L1100" i="1" s="1"/>
  <c r="K1108" i="1" a="1"/>
  <c r="K1108" i="1" s="1"/>
  <c r="L1108" i="1" s="1"/>
  <c r="K1116" i="1" a="1"/>
  <c r="K1116" i="1" s="1"/>
  <c r="L1116" i="1" s="1"/>
  <c r="K1123" i="1" a="1"/>
  <c r="K1123" i="1" s="1"/>
  <c r="L1123" i="1" s="1"/>
  <c r="K1131" i="1" a="1"/>
  <c r="K1131" i="1" s="1"/>
  <c r="L1131" i="1" s="1"/>
  <c r="K1139" i="1" a="1"/>
  <c r="K1139" i="1" s="1"/>
  <c r="L1139" i="1" s="1"/>
  <c r="K1147" i="1" a="1"/>
  <c r="K1147" i="1" s="1"/>
  <c r="L1147" i="1" s="1"/>
  <c r="K1155" i="1" a="1"/>
  <c r="K1155" i="1" s="1"/>
  <c r="L1155" i="1" s="1"/>
  <c r="K1163" i="1" a="1"/>
  <c r="K1163" i="1" s="1"/>
  <c r="L1163" i="1" s="1"/>
  <c r="K1171" i="1" a="1"/>
  <c r="K1171" i="1" s="1"/>
  <c r="L1171" i="1" s="1"/>
  <c r="K1179" i="1" a="1"/>
  <c r="K1179" i="1" s="1"/>
  <c r="L1179" i="1" s="1"/>
  <c r="K1187" i="1" a="1"/>
  <c r="K1187" i="1" s="1"/>
  <c r="L1187" i="1" s="1"/>
  <c r="K1195" i="1" a="1"/>
  <c r="K1195" i="1" s="1"/>
  <c r="L1195" i="1" s="1"/>
  <c r="K1203" i="1" a="1"/>
  <c r="K1203" i="1" s="1"/>
  <c r="L1203" i="1" s="1"/>
  <c r="K1211" i="1" a="1"/>
  <c r="K1211" i="1" s="1"/>
  <c r="L1211" i="1" s="1"/>
  <c r="K1219" i="1" a="1"/>
  <c r="K1219" i="1" s="1"/>
  <c r="L1219" i="1" s="1"/>
  <c r="K1227" i="1" a="1"/>
  <c r="K1227" i="1" s="1"/>
  <c r="L1227" i="1" s="1"/>
  <c r="K1235" i="1" a="1"/>
  <c r="K1235" i="1" s="1"/>
  <c r="L1235" i="1" s="1"/>
  <c r="K1243" i="1" a="1"/>
  <c r="K1243" i="1" s="1"/>
  <c r="L1243" i="1" s="1"/>
  <c r="K1250" i="1" a="1"/>
  <c r="K1250" i="1" s="1"/>
  <c r="L1250" i="1" s="1"/>
  <c r="K1258" i="1" a="1"/>
  <c r="K1258" i="1" s="1"/>
  <c r="L1258" i="1" s="1"/>
  <c r="K1266" i="1" a="1"/>
  <c r="K1266" i="1" s="1"/>
  <c r="L1266" i="1" s="1"/>
  <c r="K1274" i="1" a="1"/>
  <c r="K1274" i="1" s="1"/>
  <c r="L1274" i="1" s="1"/>
  <c r="K1282" i="1" a="1"/>
  <c r="K1282" i="1" s="1"/>
  <c r="L1282" i="1" s="1"/>
  <c r="K1290" i="1" a="1"/>
  <c r="K1290" i="1" s="1"/>
  <c r="L1290" i="1" s="1"/>
  <c r="K1298" i="1" a="1"/>
  <c r="K1298" i="1" s="1"/>
  <c r="L1298" i="1" s="1"/>
  <c r="K1306" i="1" a="1"/>
  <c r="K1306" i="1" s="1"/>
  <c r="L1306" i="1" s="1"/>
  <c r="K1314" i="1" a="1"/>
  <c r="K1314" i="1" s="1"/>
  <c r="L1314" i="1" s="1"/>
  <c r="K1322" i="1" a="1"/>
  <c r="K1322" i="1" s="1"/>
  <c r="L1322" i="1" s="1"/>
  <c r="K1330" i="1" a="1"/>
  <c r="K1330" i="1" s="1"/>
  <c r="L1330" i="1" s="1"/>
  <c r="K1337" i="1" a="1"/>
  <c r="K1337" i="1" s="1"/>
  <c r="L1337" i="1" s="1"/>
  <c r="K1345" i="1" a="1"/>
  <c r="K1345" i="1" s="1"/>
  <c r="L1345" i="1" s="1"/>
  <c r="K1353" i="1" a="1"/>
  <c r="K1353" i="1" s="1"/>
  <c r="L1353" i="1" s="1"/>
  <c r="K1361" i="1" a="1"/>
  <c r="K1361" i="1" s="1"/>
  <c r="L1361" i="1" s="1"/>
  <c r="K1369" i="1" a="1"/>
  <c r="K1369" i="1" s="1"/>
  <c r="L1369" i="1" s="1"/>
  <c r="K1376" i="1" a="1"/>
  <c r="K1376" i="1" s="1"/>
  <c r="L1376" i="1" s="1"/>
  <c r="K1384" i="1" a="1"/>
  <c r="K1384" i="1" s="1"/>
  <c r="L1384" i="1" s="1"/>
  <c r="K16" i="1" a="1"/>
  <c r="K16" i="1" s="1"/>
  <c r="L16" i="1" s="1"/>
  <c r="K76" i="1" a="1"/>
  <c r="K76" i="1" s="1"/>
  <c r="L76" i="1" s="1"/>
  <c r="K191" i="1" a="1"/>
  <c r="K191" i="1" s="1"/>
  <c r="L191" i="1" s="1"/>
  <c r="K244" i="1" a="1"/>
  <c r="K244" i="1" s="1"/>
  <c r="L244" i="1" s="1"/>
  <c r="K277" i="1" a="1"/>
  <c r="K277" i="1" s="1"/>
  <c r="L277" i="1" s="1"/>
  <c r="K295" i="1" a="1"/>
  <c r="K295" i="1" s="1"/>
  <c r="L295" i="1" s="1"/>
  <c r="K305" i="1" a="1"/>
  <c r="K305" i="1" s="1"/>
  <c r="L305" i="1" s="1"/>
  <c r="K317" i="1" a="1"/>
  <c r="K317" i="1" s="1"/>
  <c r="L317" i="1" s="1"/>
  <c r="K328" i="1" a="1"/>
  <c r="K328" i="1" s="1"/>
  <c r="L328" i="1" s="1"/>
  <c r="K348" i="1" a="1"/>
  <c r="K348" i="1" s="1"/>
  <c r="L348" i="1" s="1"/>
  <c r="K357" i="1" a="1"/>
  <c r="K357" i="1" s="1"/>
  <c r="L357" i="1" s="1"/>
  <c r="K365" i="1" a="1"/>
  <c r="K365" i="1" s="1"/>
  <c r="L365" i="1" s="1"/>
  <c r="K372" i="1" a="1"/>
  <c r="K372" i="1" s="1"/>
  <c r="L372" i="1" s="1"/>
  <c r="K378" i="1" a="1"/>
  <c r="K378" i="1" s="1"/>
  <c r="L378" i="1" s="1"/>
  <c r="K383" i="1" a="1"/>
  <c r="K383" i="1" s="1"/>
  <c r="L383" i="1" s="1"/>
  <c r="K390" i="1" a="1"/>
  <c r="K390" i="1" s="1"/>
  <c r="L390" i="1" s="1"/>
  <c r="K403" i="1" a="1"/>
  <c r="K403" i="1" s="1"/>
  <c r="L403" i="1" s="1"/>
  <c r="K409" i="1" a="1"/>
  <c r="K409" i="1" s="1"/>
  <c r="L409" i="1" s="1"/>
  <c r="K428" i="1" a="1"/>
  <c r="K428" i="1" s="1"/>
  <c r="L428" i="1" s="1"/>
  <c r="K433" i="1" a="1"/>
  <c r="K433" i="1" s="1"/>
  <c r="L433" i="1" s="1"/>
  <c r="K438" i="1" a="1"/>
  <c r="K438" i="1" s="1"/>
  <c r="L438" i="1" s="1"/>
  <c r="K450" i="1" a="1"/>
  <c r="K450" i="1" s="1"/>
  <c r="L450" i="1" s="1"/>
  <c r="K455" i="1" a="1"/>
  <c r="K455" i="1" s="1"/>
  <c r="L455" i="1" s="1"/>
  <c r="K461" i="1" a="1"/>
  <c r="K461" i="1" s="1"/>
  <c r="L461" i="1" s="1"/>
  <c r="K467" i="1" a="1"/>
  <c r="K467" i="1" s="1"/>
  <c r="L467" i="1" s="1"/>
  <c r="K473" i="1" a="1"/>
  <c r="K473" i="1" s="1"/>
  <c r="L473" i="1" s="1"/>
  <c r="K485" i="1" a="1"/>
  <c r="K485" i="1" s="1"/>
  <c r="L485" i="1" s="1"/>
  <c r="K491" i="1" a="1"/>
  <c r="K491" i="1" s="1"/>
  <c r="L491" i="1" s="1"/>
  <c r="K496" i="1" a="1"/>
  <c r="K496" i="1" s="1"/>
  <c r="L496" i="1" s="1"/>
  <c r="K502" i="1" a="1"/>
  <c r="K502" i="1" s="1"/>
  <c r="L502" i="1" s="1"/>
  <c r="K514" i="1" a="1"/>
  <c r="K514" i="1" s="1"/>
  <c r="L514" i="1" s="1"/>
  <c r="K520" i="1" a="1"/>
  <c r="K520" i="1" s="1"/>
  <c r="L520" i="1" s="1"/>
  <c r="K532" i="1" a="1"/>
  <c r="K532" i="1" s="1"/>
  <c r="L532" i="1" s="1"/>
  <c r="K538" i="1" a="1"/>
  <c r="K538" i="1" s="1"/>
  <c r="L538" i="1" s="1"/>
  <c r="K549" i="1" a="1"/>
  <c r="K549" i="1" s="1"/>
  <c r="L549" i="1" s="1"/>
  <c r="K554" i="1" a="1"/>
  <c r="K554" i="1" s="1"/>
  <c r="L554" i="1" s="1"/>
  <c r="K560" i="1" a="1"/>
  <c r="K560" i="1" s="1"/>
  <c r="L560" i="1" s="1"/>
  <c r="K566" i="1" a="1"/>
  <c r="K566" i="1" s="1"/>
  <c r="L566" i="1" s="1"/>
  <c r="K573" i="1" a="1"/>
  <c r="K573" i="1" s="1"/>
  <c r="L573" i="1" s="1"/>
  <c r="K579" i="1" a="1"/>
  <c r="K579" i="1" s="1"/>
  <c r="L579" i="1" s="1"/>
  <c r="K586" i="1" a="1"/>
  <c r="K586" i="1" s="1"/>
  <c r="L586" i="1" s="1"/>
  <c r="K593" i="1" a="1"/>
  <c r="K593" i="1" s="1"/>
  <c r="L593" i="1" s="1"/>
  <c r="K607" i="1" a="1"/>
  <c r="K607" i="1" s="1"/>
  <c r="L607" i="1" s="1"/>
  <c r="K615" i="1" a="1"/>
  <c r="K615" i="1" s="1"/>
  <c r="L615" i="1" s="1"/>
  <c r="K621" i="1" a="1"/>
  <c r="K621" i="1" s="1"/>
  <c r="L621" i="1" s="1"/>
  <c r="K628" i="1" a="1"/>
  <c r="K628" i="1" s="1"/>
  <c r="L628" i="1" s="1"/>
  <c r="K636" i="1" a="1"/>
  <c r="K636" i="1" s="1"/>
  <c r="L636" i="1" s="1"/>
  <c r="K644" i="1" a="1"/>
  <c r="K644" i="1" s="1"/>
  <c r="L644" i="1" s="1"/>
  <c r="K659" i="1" a="1"/>
  <c r="K659" i="1" s="1"/>
  <c r="L659" i="1" s="1"/>
  <c r="K671" i="1" a="1"/>
  <c r="K671" i="1" s="1"/>
  <c r="L671" i="1" s="1"/>
  <c r="K678" i="1" a="1"/>
  <c r="K678" i="1" s="1"/>
  <c r="L678" i="1" s="1"/>
  <c r="K684" i="1" a="1"/>
  <c r="K684" i="1" s="1"/>
  <c r="L684" i="1" s="1"/>
  <c r="K691" i="1" a="1"/>
  <c r="K691" i="1" s="1"/>
  <c r="L691" i="1" s="1"/>
  <c r="K703" i="1" a="1"/>
  <c r="K703" i="1" s="1"/>
  <c r="L703" i="1" s="1"/>
  <c r="K710" i="1" a="1"/>
  <c r="K710" i="1" s="1"/>
  <c r="L710" i="1" s="1"/>
  <c r="K717" i="1" a="1"/>
  <c r="K717" i="1" s="1"/>
  <c r="L717" i="1" s="1"/>
  <c r="K723" i="1" a="1"/>
  <c r="K723" i="1" s="1"/>
  <c r="L723" i="1" s="1"/>
  <c r="K729" i="1" a="1"/>
  <c r="K729" i="1" s="1"/>
  <c r="L729" i="1" s="1"/>
  <c r="K736" i="1" a="1"/>
  <c r="K736" i="1" s="1"/>
  <c r="L736" i="1" s="1"/>
  <c r="K743" i="1" a="1"/>
  <c r="K743" i="1" s="1"/>
  <c r="L743" i="1" s="1"/>
  <c r="K749" i="1" a="1"/>
  <c r="K749" i="1" s="1"/>
  <c r="L749" i="1" s="1"/>
  <c r="K755" i="1" a="1"/>
  <c r="K755" i="1" s="1"/>
  <c r="L755" i="1" s="1"/>
  <c r="K769" i="1" a="1"/>
  <c r="K769" i="1" s="1"/>
  <c r="L769" i="1" s="1"/>
  <c r="K775" i="1" a="1"/>
  <c r="K775" i="1" s="1"/>
  <c r="L775" i="1" s="1"/>
  <c r="K782" i="1" a="1"/>
  <c r="K782" i="1" s="1"/>
  <c r="L782" i="1" s="1"/>
  <c r="K788" i="1" a="1"/>
  <c r="K788" i="1" s="1"/>
  <c r="L788" i="1" s="1"/>
  <c r="K794" i="1" a="1"/>
  <c r="K794" i="1" s="1"/>
  <c r="L794" i="1" s="1"/>
  <c r="K800" i="1" a="1"/>
  <c r="K800" i="1" s="1"/>
  <c r="L800" i="1" s="1"/>
  <c r="K807" i="1" a="1"/>
  <c r="K807" i="1" s="1"/>
  <c r="L807" i="1" s="1"/>
  <c r="K815" i="1" a="1"/>
  <c r="K815" i="1" s="1"/>
  <c r="L815" i="1" s="1"/>
  <c r="K822" i="1" a="1"/>
  <c r="K822" i="1" s="1"/>
  <c r="L822" i="1" s="1"/>
  <c r="K830" i="1" a="1"/>
  <c r="K830" i="1" s="1"/>
  <c r="L830" i="1" s="1"/>
  <c r="K838" i="1" a="1"/>
  <c r="K838" i="1" s="1"/>
  <c r="L838" i="1" s="1"/>
  <c r="K846" i="1" a="1"/>
  <c r="K846" i="1" s="1"/>
  <c r="L846" i="1" s="1"/>
  <c r="K853" i="1" a="1"/>
  <c r="K853" i="1" s="1"/>
  <c r="L853" i="1" s="1"/>
  <c r="K861" i="1" a="1"/>
  <c r="K861" i="1" s="1"/>
  <c r="L861" i="1" s="1"/>
  <c r="K869" i="1" a="1"/>
  <c r="K869" i="1" s="1"/>
  <c r="L869" i="1" s="1"/>
  <c r="K877" i="1" a="1"/>
  <c r="K877" i="1" s="1"/>
  <c r="L877" i="1" s="1"/>
  <c r="K885" i="1" a="1"/>
  <c r="K885" i="1" s="1"/>
  <c r="L885" i="1" s="1"/>
  <c r="K893" i="1" a="1"/>
  <c r="K893" i="1" s="1"/>
  <c r="L893" i="1" s="1"/>
  <c r="K901" i="1" a="1"/>
  <c r="K901" i="1" s="1"/>
  <c r="L901" i="1" s="1"/>
  <c r="K909" i="1" a="1"/>
  <c r="K909" i="1" s="1"/>
  <c r="L909" i="1" s="1"/>
  <c r="K917" i="1" a="1"/>
  <c r="K917" i="1" s="1"/>
  <c r="L917" i="1" s="1"/>
  <c r="K925" i="1" a="1"/>
  <c r="K925" i="1" s="1"/>
  <c r="L925" i="1" s="1"/>
  <c r="K933" i="1" a="1"/>
  <c r="K933" i="1" s="1"/>
  <c r="L933" i="1" s="1"/>
  <c r="K941" i="1" a="1"/>
  <c r="K941" i="1" s="1"/>
  <c r="L941" i="1" s="1"/>
  <c r="K949" i="1" a="1"/>
  <c r="K949" i="1" s="1"/>
  <c r="L949" i="1" s="1"/>
  <c r="K957" i="1" a="1"/>
  <c r="K957" i="1" s="1"/>
  <c r="L957" i="1" s="1"/>
  <c r="K965" i="1" a="1"/>
  <c r="K965" i="1" s="1"/>
  <c r="L965" i="1" s="1"/>
  <c r="K973" i="1" a="1"/>
  <c r="K973" i="1" s="1"/>
  <c r="L973" i="1" s="1"/>
  <c r="K981" i="1" a="1"/>
  <c r="K981" i="1" s="1"/>
  <c r="L981" i="1" s="1"/>
  <c r="K989" i="1" a="1"/>
  <c r="K989" i="1" s="1"/>
  <c r="L989" i="1" s="1"/>
  <c r="K997" i="1" a="1"/>
  <c r="K997" i="1" s="1"/>
  <c r="L997" i="1" s="1"/>
  <c r="K1005" i="1" a="1"/>
  <c r="K1005" i="1" s="1"/>
  <c r="L1005" i="1" s="1"/>
  <c r="K1013" i="1" a="1"/>
  <c r="K1013" i="1" s="1"/>
  <c r="L1013" i="1" s="1"/>
  <c r="K1021" i="1" a="1"/>
  <c r="K1021" i="1" s="1"/>
  <c r="L1021" i="1" s="1"/>
  <c r="K1029" i="1" a="1"/>
  <c r="K1029" i="1" s="1"/>
  <c r="L1029" i="1" s="1"/>
  <c r="K1037" i="1" a="1"/>
  <c r="K1037" i="1" s="1"/>
  <c r="L1037" i="1" s="1"/>
  <c r="K1045" i="1" a="1"/>
  <c r="K1045" i="1" s="1"/>
  <c r="L1045" i="1" s="1"/>
  <c r="K1053" i="1" a="1"/>
  <c r="K1053" i="1" s="1"/>
  <c r="L1053" i="1" s="1"/>
  <c r="K1061" i="1" a="1"/>
  <c r="K1061" i="1" s="1"/>
  <c r="L1061" i="1" s="1"/>
  <c r="K1069" i="1" a="1"/>
  <c r="K1069" i="1" s="1"/>
  <c r="L1069" i="1" s="1"/>
  <c r="K1077" i="1" a="1"/>
  <c r="K1077" i="1" s="1"/>
  <c r="L1077" i="1" s="1"/>
  <c r="K1085" i="1" a="1"/>
  <c r="K1085" i="1" s="1"/>
  <c r="L1085" i="1" s="1"/>
  <c r="K1093" i="1" a="1"/>
  <c r="K1093" i="1" s="1"/>
  <c r="L1093" i="1" s="1"/>
  <c r="K1101" i="1" a="1"/>
  <c r="K1101" i="1" s="1"/>
  <c r="L1101" i="1" s="1"/>
  <c r="K1109" i="1" a="1"/>
  <c r="K1109" i="1" s="1"/>
  <c r="L1109" i="1" s="1"/>
  <c r="K1117" i="1" a="1"/>
  <c r="K1117" i="1" s="1"/>
  <c r="L1117" i="1" s="1"/>
  <c r="K1124" i="1" a="1"/>
  <c r="K1124" i="1" s="1"/>
  <c r="L1124" i="1" s="1"/>
  <c r="K1132" i="1" a="1"/>
  <c r="K1132" i="1" s="1"/>
  <c r="L1132" i="1" s="1"/>
  <c r="K1140" i="1" a="1"/>
  <c r="K1140" i="1" s="1"/>
  <c r="L1140" i="1" s="1"/>
  <c r="K1148" i="1" a="1"/>
  <c r="K1148" i="1" s="1"/>
  <c r="L1148" i="1" s="1"/>
  <c r="K1156" i="1" a="1"/>
  <c r="K1156" i="1" s="1"/>
  <c r="L1156" i="1" s="1"/>
  <c r="K1164" i="1" a="1"/>
  <c r="K1164" i="1" s="1"/>
  <c r="L1164" i="1" s="1"/>
  <c r="K1172" i="1" a="1"/>
  <c r="K1172" i="1" s="1"/>
  <c r="L1172" i="1" s="1"/>
  <c r="K1180" i="1" a="1"/>
  <c r="K1180" i="1" s="1"/>
  <c r="L1180" i="1" s="1"/>
  <c r="K1188" i="1" a="1"/>
  <c r="K1188" i="1" s="1"/>
  <c r="L1188" i="1" s="1"/>
  <c r="K1196" i="1" a="1"/>
  <c r="K1196" i="1" s="1"/>
  <c r="L1196" i="1" s="1"/>
  <c r="K1204" i="1" a="1"/>
  <c r="K1204" i="1" s="1"/>
  <c r="L1204" i="1" s="1"/>
  <c r="K1212" i="1" a="1"/>
  <c r="K1212" i="1" s="1"/>
  <c r="L1212" i="1" s="1"/>
  <c r="K1220" i="1" a="1"/>
  <c r="K1220" i="1" s="1"/>
  <c r="L1220" i="1" s="1"/>
  <c r="K1228" i="1" a="1"/>
  <c r="K1228" i="1" s="1"/>
  <c r="L1228" i="1" s="1"/>
  <c r="K1236" i="1" a="1"/>
  <c r="K1236" i="1" s="1"/>
  <c r="L1236" i="1" s="1"/>
  <c r="K1244" i="1" a="1"/>
  <c r="K1244" i="1" s="1"/>
  <c r="L1244" i="1" s="1"/>
  <c r="K1251" i="1" a="1"/>
  <c r="K1251" i="1" s="1"/>
  <c r="L1251" i="1" s="1"/>
  <c r="K1259" i="1" a="1"/>
  <c r="K1259" i="1" s="1"/>
  <c r="L1259" i="1" s="1"/>
  <c r="K1267" i="1" a="1"/>
  <c r="K1267" i="1" s="1"/>
  <c r="L1267" i="1" s="1"/>
  <c r="K1275" i="1" a="1"/>
  <c r="K1275" i="1" s="1"/>
  <c r="L1275" i="1" s="1"/>
  <c r="K1283" i="1" a="1"/>
  <c r="K1283" i="1" s="1"/>
  <c r="L1283" i="1" s="1"/>
  <c r="K1291" i="1" a="1"/>
  <c r="K1291" i="1" s="1"/>
  <c r="L1291" i="1" s="1"/>
  <c r="K1299" i="1" a="1"/>
  <c r="K1299" i="1" s="1"/>
  <c r="L1299" i="1" s="1"/>
  <c r="K1307" i="1" a="1"/>
  <c r="K1307" i="1" s="1"/>
  <c r="L1307" i="1" s="1"/>
  <c r="K1315" i="1" a="1"/>
  <c r="K1315" i="1" s="1"/>
  <c r="L1315" i="1" s="1"/>
  <c r="K1323" i="1" a="1"/>
  <c r="K1323" i="1" s="1"/>
  <c r="L1323" i="1" s="1"/>
  <c r="K1331" i="1" a="1"/>
  <c r="K1331" i="1" s="1"/>
  <c r="L1331" i="1" s="1"/>
  <c r="K1338" i="1" a="1"/>
  <c r="K1338" i="1" s="1"/>
  <c r="L1338" i="1" s="1"/>
  <c r="K1346" i="1" a="1"/>
  <c r="K1346" i="1" s="1"/>
  <c r="L1346" i="1" s="1"/>
  <c r="K1354" i="1" a="1"/>
  <c r="K1354" i="1" s="1"/>
  <c r="L1354" i="1" s="1"/>
  <c r="K1362" i="1" a="1"/>
  <c r="K1362" i="1" s="1"/>
  <c r="L1362" i="1" s="1"/>
  <c r="K1370" i="1" a="1"/>
  <c r="K1370" i="1" s="1"/>
  <c r="L1370" i="1" s="1"/>
  <c r="K1377" i="1" a="1"/>
  <c r="K1377" i="1" s="1"/>
  <c r="L1377" i="1" s="1"/>
  <c r="K1385" i="1" a="1"/>
  <c r="K1385" i="1" s="1"/>
  <c r="L1385" i="1" s="1"/>
  <c r="K143" i="1" a="1"/>
  <c r="K143" i="1" s="1"/>
  <c r="L143" i="1" s="1"/>
  <c r="K296" i="1" a="1"/>
  <c r="K296" i="1" s="1"/>
  <c r="L296" i="1" s="1"/>
  <c r="K337" i="1" a="1"/>
  <c r="K337" i="1" s="1"/>
  <c r="L337" i="1" s="1"/>
  <c r="K397" i="1" a="1"/>
  <c r="K397" i="1" s="1"/>
  <c r="L397" i="1" s="1"/>
  <c r="K422" i="1" a="1"/>
  <c r="K422" i="1" s="1"/>
  <c r="L422" i="1" s="1"/>
  <c r="K445" i="1" a="1"/>
  <c r="K445" i="1" s="1"/>
  <c r="L445" i="1" s="1"/>
  <c r="K468" i="1" a="1"/>
  <c r="K468" i="1" s="1"/>
  <c r="L468" i="1" s="1"/>
  <c r="K492" i="1" a="1"/>
  <c r="K492" i="1" s="1"/>
  <c r="L492" i="1" s="1"/>
  <c r="K515" i="1" a="1"/>
  <c r="K515" i="1" s="1"/>
  <c r="L515" i="1" s="1"/>
  <c r="K561" i="1" a="1"/>
  <c r="K561" i="1" s="1"/>
  <c r="L561" i="1" s="1"/>
  <c r="K587" i="1" a="1"/>
  <c r="K587" i="1" s="1"/>
  <c r="L587" i="1" s="1"/>
  <c r="K645" i="1" a="1"/>
  <c r="K645" i="1" s="1"/>
  <c r="L645" i="1" s="1"/>
  <c r="K672" i="1" a="1"/>
  <c r="K672" i="1" s="1"/>
  <c r="L672" i="1" s="1"/>
  <c r="K697" i="1" a="1"/>
  <c r="K697" i="1" s="1"/>
  <c r="L697" i="1" s="1"/>
  <c r="K724" i="1" a="1"/>
  <c r="K724" i="1" s="1"/>
  <c r="L724" i="1" s="1"/>
  <c r="K750" i="1" a="1"/>
  <c r="K750" i="1" s="1"/>
  <c r="L750" i="1" s="1"/>
  <c r="K801" i="1" a="1"/>
  <c r="K801" i="1" s="1"/>
  <c r="L801" i="1" s="1"/>
  <c r="K831" i="1" a="1"/>
  <c r="K831" i="1" s="1"/>
  <c r="L831" i="1" s="1"/>
  <c r="K862" i="1" a="1"/>
  <c r="K862" i="1" s="1"/>
  <c r="L862" i="1" s="1"/>
  <c r="K894" i="1" a="1"/>
  <c r="K894" i="1" s="1"/>
  <c r="L894" i="1" s="1"/>
  <c r="K926" i="1" a="1"/>
  <c r="K926" i="1" s="1"/>
  <c r="L926" i="1" s="1"/>
  <c r="K958" i="1" a="1"/>
  <c r="K958" i="1" s="1"/>
  <c r="L958" i="1" s="1"/>
  <c r="K990" i="1" a="1"/>
  <c r="K990" i="1" s="1"/>
  <c r="L990" i="1" s="1"/>
  <c r="K1022" i="1" a="1"/>
  <c r="K1022" i="1" s="1"/>
  <c r="L1022" i="1" s="1"/>
  <c r="K1054" i="1" a="1"/>
  <c r="K1054" i="1" s="1"/>
  <c r="L1054" i="1" s="1"/>
  <c r="K1086" i="1" a="1"/>
  <c r="K1086" i="1" s="1"/>
  <c r="L1086" i="1" s="1"/>
  <c r="K1118" i="1" a="1"/>
  <c r="K1118" i="1" s="1"/>
  <c r="L1118" i="1" s="1"/>
  <c r="K1149" i="1" a="1"/>
  <c r="K1149" i="1" s="1"/>
  <c r="L1149" i="1" s="1"/>
  <c r="K1173" i="1" a="1"/>
  <c r="K1173" i="1" s="1"/>
  <c r="L1173" i="1" s="1"/>
  <c r="K1194" i="1" a="1"/>
  <c r="K1194" i="1" s="1"/>
  <c r="L1194" i="1" s="1"/>
  <c r="K1217" i="1" a="1"/>
  <c r="K1217" i="1" s="1"/>
  <c r="L1217" i="1" s="1"/>
  <c r="K1237" i="1" a="1"/>
  <c r="K1237" i="1" s="1"/>
  <c r="L1237" i="1" s="1"/>
  <c r="K1256" i="1" a="1"/>
  <c r="K1256" i="1" s="1"/>
  <c r="L1256" i="1" s="1"/>
  <c r="K1269" i="1" a="1"/>
  <c r="K1269" i="1" s="1"/>
  <c r="L1269" i="1" s="1"/>
  <c r="K1281" i="1" a="1"/>
  <c r="K1281" i="1" s="1"/>
  <c r="L1281" i="1" s="1"/>
  <c r="K1295" i="1" a="1"/>
  <c r="K1295" i="1" s="1"/>
  <c r="L1295" i="1" s="1"/>
  <c r="K1308" i="1" a="1"/>
  <c r="K1308" i="1" s="1"/>
  <c r="L1308" i="1" s="1"/>
  <c r="K1320" i="1" a="1"/>
  <c r="K1320" i="1" s="1"/>
  <c r="L1320" i="1" s="1"/>
  <c r="K1332" i="1" a="1"/>
  <c r="K1332" i="1" s="1"/>
  <c r="L1332" i="1" s="1"/>
  <c r="K1344" i="1" a="1"/>
  <c r="K1344" i="1" s="1"/>
  <c r="L1344" i="1" s="1"/>
  <c r="K1358" i="1" a="1"/>
  <c r="K1358" i="1" s="1"/>
  <c r="L1358" i="1" s="1"/>
  <c r="K1371" i="1" a="1"/>
  <c r="K1371" i="1" s="1"/>
  <c r="L1371" i="1" s="1"/>
  <c r="K1382" i="1" a="1"/>
  <c r="K1382" i="1" s="1"/>
  <c r="L1382" i="1" s="1"/>
  <c r="K177" i="1" a="1"/>
  <c r="K177" i="1" s="1"/>
  <c r="L177" i="1" s="1"/>
  <c r="K303" i="1" a="1"/>
  <c r="K303" i="1" s="1"/>
  <c r="L303" i="1" s="1"/>
  <c r="K344" i="1" a="1"/>
  <c r="K344" i="1" s="1"/>
  <c r="L344" i="1" s="1"/>
  <c r="K376" i="1" a="1"/>
  <c r="K376" i="1" s="1"/>
  <c r="L376" i="1" s="1"/>
  <c r="K401" i="1" a="1"/>
  <c r="K401" i="1" s="1"/>
  <c r="L401" i="1" s="1"/>
  <c r="K426" i="1" a="1"/>
  <c r="K426" i="1" s="1"/>
  <c r="L426" i="1" s="1"/>
  <c r="K448" i="1" a="1"/>
  <c r="K448" i="1" s="1"/>
  <c r="L448" i="1" s="1"/>
  <c r="K471" i="1" a="1"/>
  <c r="K471" i="1" s="1"/>
  <c r="L471" i="1" s="1"/>
  <c r="K565" i="1" a="1"/>
  <c r="K565" i="1" s="1"/>
  <c r="L565" i="1" s="1"/>
  <c r="K591" i="1" a="1"/>
  <c r="K591" i="1" s="1"/>
  <c r="L591" i="1" s="1"/>
  <c r="K650" i="1" a="1"/>
  <c r="K650" i="1" s="1"/>
  <c r="L650" i="1" s="1"/>
  <c r="K676" i="1" a="1"/>
  <c r="K676" i="1" s="1"/>
  <c r="L676" i="1" s="1"/>
  <c r="K701" i="1" a="1"/>
  <c r="K701" i="1" s="1"/>
  <c r="L701" i="1" s="1"/>
  <c r="K728" i="1" a="1"/>
  <c r="K728" i="1" s="1"/>
  <c r="L728" i="1" s="1"/>
  <c r="K753" i="1" a="1"/>
  <c r="K753" i="1" s="1"/>
  <c r="L753" i="1" s="1"/>
  <c r="K780" i="1" a="1"/>
  <c r="K780" i="1" s="1"/>
  <c r="L780" i="1" s="1"/>
  <c r="K805" i="1" a="1"/>
  <c r="K805" i="1" s="1"/>
  <c r="L805" i="1" s="1"/>
  <c r="K836" i="1" a="1"/>
  <c r="K836" i="1" s="1"/>
  <c r="L836" i="1" s="1"/>
  <c r="K867" i="1" a="1"/>
  <c r="K867" i="1" s="1"/>
  <c r="L867" i="1" s="1"/>
  <c r="K899" i="1" a="1"/>
  <c r="K899" i="1" s="1"/>
  <c r="L899" i="1" s="1"/>
  <c r="K931" i="1" a="1"/>
  <c r="K931" i="1" s="1"/>
  <c r="L931" i="1" s="1"/>
  <c r="K963" i="1" a="1"/>
  <c r="K963" i="1" s="1"/>
  <c r="L963" i="1" s="1"/>
  <c r="K995" i="1" a="1"/>
  <c r="K995" i="1" s="1"/>
  <c r="L995" i="1" s="1"/>
  <c r="K1027" i="1" a="1"/>
  <c r="K1027" i="1" s="1"/>
  <c r="L1027" i="1" s="1"/>
  <c r="K1059" i="1" a="1"/>
  <c r="K1059" i="1" s="1"/>
  <c r="L1059" i="1" s="1"/>
  <c r="K1091" i="1" a="1"/>
  <c r="K1091" i="1" s="1"/>
  <c r="L1091" i="1" s="1"/>
  <c r="K1122" i="1" a="1"/>
  <c r="K1122" i="1" s="1"/>
  <c r="L1122" i="1" s="1"/>
  <c r="K1154" i="1" a="1"/>
  <c r="K1154" i="1" s="1"/>
  <c r="L1154" i="1" s="1"/>
  <c r="K1177" i="1" a="1"/>
  <c r="K1177" i="1" s="1"/>
  <c r="L1177" i="1" s="1"/>
  <c r="K1197" i="1" a="1"/>
  <c r="K1197" i="1" s="1"/>
  <c r="L1197" i="1" s="1"/>
  <c r="K1218" i="1" a="1"/>
  <c r="K1218" i="1" s="1"/>
  <c r="L1218" i="1" s="1"/>
  <c r="K1241" i="1" a="1"/>
  <c r="K1241" i="1" s="1"/>
  <c r="L1241" i="1" s="1"/>
  <c r="K1257" i="1" a="1"/>
  <c r="K1257" i="1" s="1"/>
  <c r="L1257" i="1" s="1"/>
  <c r="K1271" i="1" a="1"/>
  <c r="K1271" i="1" s="1"/>
  <c r="L1271" i="1" s="1"/>
  <c r="K1284" i="1" a="1"/>
  <c r="K1284" i="1" s="1"/>
  <c r="L1284" i="1" s="1"/>
  <c r="K1296" i="1" a="1"/>
  <c r="K1296" i="1" s="1"/>
  <c r="L1296" i="1" s="1"/>
  <c r="K1309" i="1" a="1"/>
  <c r="K1309" i="1" s="1"/>
  <c r="L1309" i="1" s="1"/>
  <c r="K1321" i="1" a="1"/>
  <c r="K1321" i="1" s="1"/>
  <c r="L1321" i="1" s="1"/>
  <c r="K1334" i="1" a="1"/>
  <c r="K1334" i="1" s="1"/>
  <c r="L1334" i="1" s="1"/>
  <c r="K1347" i="1" a="1"/>
  <c r="K1347" i="1" s="1"/>
  <c r="L1347" i="1" s="1"/>
  <c r="K1359" i="1" a="1"/>
  <c r="K1359" i="1" s="1"/>
  <c r="L1359" i="1" s="1"/>
  <c r="K1372" i="1" a="1"/>
  <c r="K1372" i="1" s="1"/>
  <c r="L1372" i="1" s="1"/>
  <c r="K1383" i="1" a="1"/>
  <c r="K1383" i="1" s="1"/>
  <c r="L1383" i="1" s="1"/>
  <c r="K197" i="1" a="1"/>
  <c r="K197" i="1" s="1"/>
  <c r="L197" i="1" s="1"/>
  <c r="K308" i="1" a="1"/>
  <c r="K308" i="1" s="1"/>
  <c r="L308" i="1" s="1"/>
  <c r="K379" i="1" a="1"/>
  <c r="K379" i="1" s="1"/>
  <c r="L379" i="1" s="1"/>
  <c r="K404" i="1" a="1"/>
  <c r="K404" i="1" s="1"/>
  <c r="L404" i="1" s="1"/>
  <c r="K451" i="1" a="1"/>
  <c r="K451" i="1" s="1"/>
  <c r="L451" i="1" s="1"/>
  <c r="K474" i="1" a="1"/>
  <c r="K474" i="1" s="1"/>
  <c r="L474" i="1" s="1"/>
  <c r="K497" i="1" a="1"/>
  <c r="K497" i="1" s="1"/>
  <c r="L497" i="1" s="1"/>
  <c r="K543" i="1" a="1"/>
  <c r="K543" i="1" s="1"/>
  <c r="L543" i="1" s="1"/>
  <c r="K567" i="1" a="1"/>
  <c r="K567" i="1" s="1"/>
  <c r="L567" i="1" s="1"/>
  <c r="K594" i="1" a="1"/>
  <c r="K594" i="1" s="1"/>
  <c r="L594" i="1" s="1"/>
  <c r="K622" i="1" a="1"/>
  <c r="K622" i="1" s="1"/>
  <c r="L622" i="1" s="1"/>
  <c r="K652" i="1" a="1"/>
  <c r="K652" i="1" s="1"/>
  <c r="L652" i="1" s="1"/>
  <c r="K679" i="1" a="1"/>
  <c r="K679" i="1" s="1"/>
  <c r="L679" i="1" s="1"/>
  <c r="K704" i="1" a="1"/>
  <c r="K704" i="1" s="1"/>
  <c r="L704" i="1" s="1"/>
  <c r="K756" i="1" a="1"/>
  <c r="K756" i="1" s="1"/>
  <c r="L756" i="1" s="1"/>
  <c r="K783" i="1" a="1"/>
  <c r="K783" i="1" s="1"/>
  <c r="L783" i="1" s="1"/>
  <c r="K808" i="1" a="1"/>
  <c r="K808" i="1" s="1"/>
  <c r="L808" i="1" s="1"/>
  <c r="K839" i="1" a="1"/>
  <c r="K839" i="1" s="1"/>
  <c r="L839" i="1" s="1"/>
  <c r="K870" i="1" a="1"/>
  <c r="K870" i="1" s="1"/>
  <c r="L870" i="1" s="1"/>
  <c r="K902" i="1" a="1"/>
  <c r="K902" i="1" s="1"/>
  <c r="L902" i="1" s="1"/>
  <c r="K934" i="1" a="1"/>
  <c r="K934" i="1" s="1"/>
  <c r="L934" i="1" s="1"/>
  <c r="K966" i="1" a="1"/>
  <c r="K966" i="1" s="1"/>
  <c r="L966" i="1" s="1"/>
  <c r="K998" i="1" a="1"/>
  <c r="K998" i="1" s="1"/>
  <c r="L998" i="1" s="1"/>
  <c r="K1030" i="1" a="1"/>
  <c r="K1030" i="1" s="1"/>
  <c r="L1030" i="1" s="1"/>
  <c r="K1062" i="1" a="1"/>
  <c r="K1062" i="1" s="1"/>
  <c r="L1062" i="1" s="1"/>
  <c r="K1094" i="1" a="1"/>
  <c r="K1094" i="1" s="1"/>
  <c r="L1094" i="1" s="1"/>
  <c r="K1125" i="1" a="1"/>
  <c r="K1125" i="1" s="1"/>
  <c r="L1125" i="1" s="1"/>
  <c r="K1157" i="1" a="1"/>
  <c r="K1157" i="1" s="1"/>
  <c r="L1157" i="1" s="1"/>
  <c r="K1178" i="1" a="1"/>
  <c r="K1178" i="1" s="1"/>
  <c r="L1178" i="1" s="1"/>
  <c r="K1201" i="1" a="1"/>
  <c r="K1201" i="1" s="1"/>
  <c r="L1201" i="1" s="1"/>
  <c r="K1221" i="1" a="1"/>
  <c r="K1221" i="1" s="1"/>
  <c r="L1221" i="1" s="1"/>
  <c r="K1242" i="1" a="1"/>
  <c r="K1242" i="1" s="1"/>
  <c r="L1242" i="1" s="1"/>
  <c r="K1260" i="1" a="1"/>
  <c r="K1260" i="1" s="1"/>
  <c r="L1260" i="1" s="1"/>
  <c r="K1272" i="1" a="1"/>
  <c r="K1272" i="1" s="1"/>
  <c r="L1272" i="1" s="1"/>
  <c r="K1285" i="1" a="1"/>
  <c r="K1285" i="1" s="1"/>
  <c r="L1285" i="1" s="1"/>
  <c r="K1297" i="1" a="1"/>
  <c r="K1297" i="1" s="1"/>
  <c r="L1297" i="1" s="1"/>
  <c r="K1311" i="1" a="1"/>
  <c r="K1311" i="1" s="1"/>
  <c r="L1311" i="1" s="1"/>
  <c r="K1324" i="1" a="1"/>
  <c r="K1324" i="1" s="1"/>
  <c r="L1324" i="1" s="1"/>
  <c r="K1335" i="1" a="1"/>
  <c r="K1335" i="1" s="1"/>
  <c r="L1335" i="1" s="1"/>
  <c r="K1348" i="1" a="1"/>
  <c r="K1348" i="1" s="1"/>
  <c r="L1348" i="1" s="1"/>
  <c r="K1360" i="1" a="1"/>
  <c r="K1360" i="1" s="1"/>
  <c r="L1360" i="1" s="1"/>
  <c r="K1374" i="1" a="1"/>
  <c r="K1374" i="1" s="1"/>
  <c r="L1374" i="1" s="1"/>
  <c r="K1386" i="1" a="1"/>
  <c r="K1386" i="1" s="1"/>
  <c r="L1386" i="1" s="1"/>
  <c r="K231" i="1" a="1"/>
  <c r="K231" i="1" s="1"/>
  <c r="L231" i="1" s="1"/>
  <c r="K315" i="1" a="1"/>
  <c r="K315" i="1" s="1"/>
  <c r="L315" i="1" s="1"/>
  <c r="K354" i="1" a="1"/>
  <c r="K354" i="1" s="1"/>
  <c r="L354" i="1" s="1"/>
  <c r="K382" i="1" a="1"/>
  <c r="K382" i="1" s="1"/>
  <c r="L382" i="1" s="1"/>
  <c r="K407" i="1" a="1"/>
  <c r="K407" i="1" s="1"/>
  <c r="L407" i="1" s="1"/>
  <c r="K431" i="1" a="1"/>
  <c r="K431" i="1" s="1"/>
  <c r="L431" i="1" s="1"/>
  <c r="K454" i="1" a="1"/>
  <c r="K454" i="1" s="1"/>
  <c r="L454" i="1" s="1"/>
  <c r="K501" i="1" a="1"/>
  <c r="K501" i="1" s="1"/>
  <c r="L501" i="1" s="1"/>
  <c r="K548" i="1" a="1"/>
  <c r="K548" i="1" s="1"/>
  <c r="L548" i="1" s="1"/>
  <c r="K572" i="1" a="1"/>
  <c r="K572" i="1" s="1"/>
  <c r="L572" i="1" s="1"/>
  <c r="K598" i="1" a="1"/>
  <c r="K598" i="1" s="1"/>
  <c r="L598" i="1" s="1"/>
  <c r="K627" i="1" a="1"/>
  <c r="K627" i="1" s="1"/>
  <c r="L627" i="1" s="1"/>
  <c r="K657" i="1" a="1"/>
  <c r="K657" i="1" s="1"/>
  <c r="L657" i="1" s="1"/>
  <c r="K682" i="1" a="1"/>
  <c r="K682" i="1" s="1"/>
  <c r="L682" i="1" s="1"/>
  <c r="K708" i="1" a="1"/>
  <c r="K708" i="1" s="1"/>
  <c r="L708" i="1" s="1"/>
  <c r="K734" i="1" a="1"/>
  <c r="K734" i="1" s="1"/>
  <c r="L734" i="1" s="1"/>
  <c r="K786" i="1" a="1"/>
  <c r="K786" i="1" s="1"/>
  <c r="L786" i="1" s="1"/>
  <c r="K813" i="1" a="1"/>
  <c r="K813" i="1" s="1"/>
  <c r="L813" i="1" s="1"/>
  <c r="K844" i="1" a="1"/>
  <c r="K844" i="1" s="1"/>
  <c r="L844" i="1" s="1"/>
  <c r="K875" i="1" a="1"/>
  <c r="K875" i="1" s="1"/>
  <c r="L875" i="1" s="1"/>
  <c r="K907" i="1" a="1"/>
  <c r="K907" i="1" s="1"/>
  <c r="L907" i="1" s="1"/>
  <c r="K939" i="1" a="1"/>
  <c r="K939" i="1" s="1"/>
  <c r="L939" i="1" s="1"/>
  <c r="K971" i="1" a="1"/>
  <c r="K971" i="1" s="1"/>
  <c r="L971" i="1" s="1"/>
  <c r="K1003" i="1" a="1"/>
  <c r="K1003" i="1" s="1"/>
  <c r="L1003" i="1" s="1"/>
  <c r="K1035" i="1" a="1"/>
  <c r="K1035" i="1" s="1"/>
  <c r="L1035" i="1" s="1"/>
  <c r="K1067" i="1" a="1"/>
  <c r="K1067" i="1" s="1"/>
  <c r="L1067" i="1" s="1"/>
  <c r="K1099" i="1" a="1"/>
  <c r="K1099" i="1" s="1"/>
  <c r="L1099" i="1" s="1"/>
  <c r="K1130" i="1" a="1"/>
  <c r="K1130" i="1" s="1"/>
  <c r="L1130" i="1" s="1"/>
  <c r="K1161" i="1" a="1"/>
  <c r="K1161" i="1" s="1"/>
  <c r="L1161" i="1" s="1"/>
  <c r="K1181" i="1" a="1"/>
  <c r="K1181" i="1" s="1"/>
  <c r="L1181" i="1" s="1"/>
  <c r="K1202" i="1" a="1"/>
  <c r="K1202" i="1" s="1"/>
  <c r="L1202" i="1" s="1"/>
  <c r="K1225" i="1" a="1"/>
  <c r="K1225" i="1" s="1"/>
  <c r="L1225" i="1" s="1"/>
  <c r="K1245" i="1" a="1"/>
  <c r="K1245" i="1" s="1"/>
  <c r="L1245" i="1" s="1"/>
  <c r="K1261" i="1" a="1"/>
  <c r="K1261" i="1" s="1"/>
  <c r="L1261" i="1" s="1"/>
  <c r="K1273" i="1" a="1"/>
  <c r="K1273" i="1" s="1"/>
  <c r="L1273" i="1" s="1"/>
  <c r="K1287" i="1" a="1"/>
  <c r="K1287" i="1" s="1"/>
  <c r="L1287" i="1" s="1"/>
  <c r="K1300" i="1" a="1"/>
  <c r="K1300" i="1" s="1"/>
  <c r="L1300" i="1" s="1"/>
  <c r="K1312" i="1" a="1"/>
  <c r="K1312" i="1" s="1"/>
  <c r="L1312" i="1" s="1"/>
  <c r="K1325" i="1" a="1"/>
  <c r="K1325" i="1" s="1"/>
  <c r="L1325" i="1" s="1"/>
  <c r="K1336" i="1" a="1"/>
  <c r="K1336" i="1" s="1"/>
  <c r="L1336" i="1" s="1"/>
  <c r="K1350" i="1" a="1"/>
  <c r="K1350" i="1" s="1"/>
  <c r="L1350" i="1" s="1"/>
  <c r="K1363" i="1" a="1"/>
  <c r="K1363" i="1" s="1"/>
  <c r="L1363" i="1" s="1"/>
  <c r="K1387" i="1" a="1"/>
  <c r="K1387" i="1" s="1"/>
  <c r="L1387" i="1" s="1"/>
  <c r="K23" i="1" a="1"/>
  <c r="K23" i="1" s="1"/>
  <c r="L23" i="1" s="1"/>
  <c r="K251" i="1" a="1"/>
  <c r="K251" i="1" s="1"/>
  <c r="L251" i="1" s="1"/>
  <c r="K319" i="1" a="1"/>
  <c r="K319" i="1" s="1"/>
  <c r="L319" i="1" s="1"/>
  <c r="K384" i="1" a="1"/>
  <c r="K384" i="1" s="1"/>
  <c r="L384" i="1" s="1"/>
  <c r="K410" i="1" a="1"/>
  <c r="K410" i="1" s="1"/>
  <c r="L410" i="1" s="1"/>
  <c r="K456" i="1" a="1"/>
  <c r="K456" i="1" s="1"/>
  <c r="L456" i="1" s="1"/>
  <c r="K479" i="1" a="1"/>
  <c r="K479" i="1" s="1"/>
  <c r="L479" i="1" s="1"/>
  <c r="K503" i="1" a="1"/>
  <c r="K503" i="1" s="1"/>
  <c r="L503" i="1" s="1"/>
  <c r="K526" i="1" a="1"/>
  <c r="K526" i="1" s="1"/>
  <c r="L526" i="1" s="1"/>
  <c r="K600" i="1" a="1"/>
  <c r="K600" i="1" s="1"/>
  <c r="L600" i="1" s="1"/>
  <c r="K629" i="1" a="1"/>
  <c r="K629" i="1" s="1"/>
  <c r="L629" i="1" s="1"/>
  <c r="K711" i="1" a="1"/>
  <c r="K711" i="1" s="1"/>
  <c r="L711" i="1" s="1"/>
  <c r="K737" i="1" a="1"/>
  <c r="K737" i="1" s="1"/>
  <c r="L737" i="1" s="1"/>
  <c r="K762" i="1" a="1"/>
  <c r="K762" i="1" s="1"/>
  <c r="L762" i="1" s="1"/>
  <c r="K789" i="1" a="1"/>
  <c r="K789" i="1" s="1"/>
  <c r="L789" i="1" s="1"/>
  <c r="K816" i="1" a="1"/>
  <c r="K816" i="1" s="1"/>
  <c r="L816" i="1" s="1"/>
  <c r="K878" i="1" a="1"/>
  <c r="K878" i="1" s="1"/>
  <c r="L878" i="1" s="1"/>
  <c r="K910" i="1" a="1"/>
  <c r="K910" i="1" s="1"/>
  <c r="L910" i="1" s="1"/>
  <c r="K942" i="1" a="1"/>
  <c r="K942" i="1" s="1"/>
  <c r="L942" i="1" s="1"/>
  <c r="K974" i="1" a="1"/>
  <c r="K974" i="1" s="1"/>
  <c r="L974" i="1" s="1"/>
  <c r="K1006" i="1" a="1"/>
  <c r="K1006" i="1" s="1"/>
  <c r="L1006" i="1" s="1"/>
  <c r="K1038" i="1" a="1"/>
  <c r="K1038" i="1" s="1"/>
  <c r="L1038" i="1" s="1"/>
  <c r="K1070" i="1" a="1"/>
  <c r="K1070" i="1" s="1"/>
  <c r="L1070" i="1" s="1"/>
  <c r="K1102" i="1" a="1"/>
  <c r="K1102" i="1" s="1"/>
  <c r="L1102" i="1" s="1"/>
  <c r="K1133" i="1" a="1"/>
  <c r="K1133" i="1" s="1"/>
  <c r="L1133" i="1" s="1"/>
  <c r="K1162" i="1" a="1"/>
  <c r="K1162" i="1" s="1"/>
  <c r="L1162" i="1" s="1"/>
  <c r="K1185" i="1" a="1"/>
  <c r="K1185" i="1" s="1"/>
  <c r="L1185" i="1" s="1"/>
  <c r="K1205" i="1" a="1"/>
  <c r="K1205" i="1" s="1"/>
  <c r="L1205" i="1" s="1"/>
  <c r="K1226" i="1" a="1"/>
  <c r="K1226" i="1" s="1"/>
  <c r="L1226" i="1" s="1"/>
  <c r="K1248" i="1" a="1"/>
  <c r="K1248" i="1" s="1"/>
  <c r="L1248" i="1" s="1"/>
  <c r="K1263" i="1" a="1"/>
  <c r="K1263" i="1" s="1"/>
  <c r="L1263" i="1" s="1"/>
  <c r="K1276" i="1" a="1"/>
  <c r="K1276" i="1" s="1"/>
  <c r="L1276" i="1" s="1"/>
  <c r="K1288" i="1" a="1"/>
  <c r="K1288" i="1" s="1"/>
  <c r="L1288" i="1" s="1"/>
  <c r="K1301" i="1" a="1"/>
  <c r="K1301" i="1" s="1"/>
  <c r="L1301" i="1" s="1"/>
  <c r="K1313" i="1" a="1"/>
  <c r="K1313" i="1" s="1"/>
  <c r="L1313" i="1" s="1"/>
  <c r="K1327" i="1" a="1"/>
  <c r="K1327" i="1" s="1"/>
  <c r="L1327" i="1" s="1"/>
  <c r="K1339" i="1" a="1"/>
  <c r="K1339" i="1" s="1"/>
  <c r="L1339" i="1" s="1"/>
  <c r="K1351" i="1" a="1"/>
  <c r="K1351" i="1" s="1"/>
  <c r="L1351" i="1" s="1"/>
  <c r="K1364" i="1" a="1"/>
  <c r="K1364" i="1" s="1"/>
  <c r="L1364" i="1" s="1"/>
  <c r="K1375" i="1" a="1"/>
  <c r="K1375" i="1" s="1"/>
  <c r="L1375" i="1" s="1"/>
  <c r="K1389" i="1" a="1"/>
  <c r="K1389" i="1" s="1"/>
  <c r="L1389" i="1" s="1"/>
  <c r="K60" i="1" a="1"/>
  <c r="K60" i="1" s="1"/>
  <c r="L60" i="1" s="1"/>
  <c r="K271" i="1" a="1"/>
  <c r="K271" i="1" s="1"/>
  <c r="L271" i="1" s="1"/>
  <c r="K363" i="1" a="1"/>
  <c r="K363" i="1" s="1"/>
  <c r="L363" i="1" s="1"/>
  <c r="K389" i="1" a="1"/>
  <c r="K389" i="1" s="1"/>
  <c r="L389" i="1" s="1"/>
  <c r="K437" i="1" a="1"/>
  <c r="K437" i="1" s="1"/>
  <c r="L437" i="1" s="1"/>
  <c r="K460" i="1" a="1"/>
  <c r="K460" i="1" s="1"/>
  <c r="L460" i="1" s="1"/>
  <c r="K484" i="1" a="1"/>
  <c r="K484" i="1" s="1"/>
  <c r="L484" i="1" s="1"/>
  <c r="K507" i="1" a="1"/>
  <c r="K507" i="1" s="1"/>
  <c r="L507" i="1" s="1"/>
  <c r="K530" i="1" a="1"/>
  <c r="K530" i="1" s="1"/>
  <c r="L530" i="1" s="1"/>
  <c r="K577" i="1" a="1"/>
  <c r="K577" i="1" s="1"/>
  <c r="L577" i="1" s="1"/>
  <c r="K605" i="1" a="1"/>
  <c r="K605" i="1" s="1"/>
  <c r="L605" i="1" s="1"/>
  <c r="K634" i="1" a="1"/>
  <c r="K634" i="1" s="1"/>
  <c r="L634" i="1" s="1"/>
  <c r="K689" i="1" a="1"/>
  <c r="K689" i="1" s="1"/>
  <c r="L689" i="1" s="1"/>
  <c r="K715" i="1" a="1"/>
  <c r="K715" i="1" s="1"/>
  <c r="L715" i="1" s="1"/>
  <c r="K741" i="1" a="1"/>
  <c r="K741" i="1" s="1"/>
  <c r="L741" i="1" s="1"/>
  <c r="K767" i="1" a="1"/>
  <c r="K767" i="1" s="1"/>
  <c r="L767" i="1" s="1"/>
  <c r="K793" i="1" a="1"/>
  <c r="K793" i="1" s="1"/>
  <c r="L793" i="1" s="1"/>
  <c r="K820" i="1" a="1"/>
  <c r="K820" i="1" s="1"/>
  <c r="L820" i="1" s="1"/>
  <c r="K851" i="1" a="1"/>
  <c r="K851" i="1" s="1"/>
  <c r="L851" i="1" s="1"/>
  <c r="K883" i="1" a="1"/>
  <c r="K883" i="1" s="1"/>
  <c r="L883" i="1" s="1"/>
  <c r="K915" i="1" a="1"/>
  <c r="K915" i="1" s="1"/>
  <c r="L915" i="1" s="1"/>
  <c r="K947" i="1" a="1"/>
  <c r="K947" i="1" s="1"/>
  <c r="L947" i="1" s="1"/>
  <c r="K979" i="1" a="1"/>
  <c r="K979" i="1" s="1"/>
  <c r="L979" i="1" s="1"/>
  <c r="K1011" i="1" a="1"/>
  <c r="K1011" i="1" s="1"/>
  <c r="L1011" i="1" s="1"/>
  <c r="K1043" i="1" a="1"/>
  <c r="K1043" i="1" s="1"/>
  <c r="L1043" i="1" s="1"/>
  <c r="K1075" i="1" a="1"/>
  <c r="K1075" i="1" s="1"/>
  <c r="L1075" i="1" s="1"/>
  <c r="K1107" i="1" a="1"/>
  <c r="K1107" i="1" s="1"/>
  <c r="L1107" i="1" s="1"/>
  <c r="K1138" i="1" a="1"/>
  <c r="K1138" i="1" s="1"/>
  <c r="L1138" i="1" s="1"/>
  <c r="K1165" i="1" a="1"/>
  <c r="K1165" i="1" s="1"/>
  <c r="L1165" i="1" s="1"/>
  <c r="K1186" i="1" a="1"/>
  <c r="K1186" i="1" s="1"/>
  <c r="L1186" i="1" s="1"/>
  <c r="K1209" i="1" a="1"/>
  <c r="K1209" i="1" s="1"/>
  <c r="L1209" i="1" s="1"/>
  <c r="K1229" i="1" a="1"/>
  <c r="K1229" i="1" s="1"/>
  <c r="L1229" i="1" s="1"/>
  <c r="K1249" i="1" a="1"/>
  <c r="K1249" i="1" s="1"/>
  <c r="L1249" i="1" s="1"/>
  <c r="K1264" i="1" a="1"/>
  <c r="K1264" i="1" s="1"/>
  <c r="L1264" i="1" s="1"/>
  <c r="K1277" i="1" a="1"/>
  <c r="K1277" i="1" s="1"/>
  <c r="L1277" i="1" s="1"/>
  <c r="K1289" i="1" a="1"/>
  <c r="K1289" i="1" s="1"/>
  <c r="L1289" i="1" s="1"/>
  <c r="K1303" i="1" a="1"/>
  <c r="K1303" i="1" s="1"/>
  <c r="L1303" i="1" s="1"/>
  <c r="K1316" i="1" a="1"/>
  <c r="K1316" i="1" s="1"/>
  <c r="L1316" i="1" s="1"/>
  <c r="K1328" i="1" a="1"/>
  <c r="K1328" i="1" s="1"/>
  <c r="L1328" i="1" s="1"/>
  <c r="K1340" i="1" a="1"/>
  <c r="K1340" i="1" s="1"/>
  <c r="L1340" i="1" s="1"/>
  <c r="K1352" i="1" a="1"/>
  <c r="K1352" i="1" s="1"/>
  <c r="L1352" i="1" s="1"/>
  <c r="K1366" i="1" a="1"/>
  <c r="K1366" i="1" s="1"/>
  <c r="L1366" i="1" s="1"/>
  <c r="K1378" i="1" a="1"/>
  <c r="K1378" i="1" s="1"/>
  <c r="L1378" i="1" s="1"/>
  <c r="K3" i="1" a="1"/>
  <c r="K3" i="1" s="1"/>
  <c r="L3" i="1" s="1"/>
  <c r="M3" i="1" s="1"/>
  <c r="M4" i="1" s="1"/>
  <c r="M5" i="1" s="1"/>
  <c r="M6" i="1" s="1"/>
  <c r="M7" i="1" s="1"/>
  <c r="K83" i="1" a="1"/>
  <c r="K83" i="1" s="1"/>
  <c r="L83" i="1" s="1"/>
  <c r="K278" i="1" a="1"/>
  <c r="K278" i="1" s="1"/>
  <c r="L278" i="1" s="1"/>
  <c r="K329" i="1" a="1"/>
  <c r="K329" i="1" s="1"/>
  <c r="L329" i="1" s="1"/>
  <c r="K366" i="1" a="1"/>
  <c r="K366" i="1" s="1"/>
  <c r="L366" i="1" s="1"/>
  <c r="K415" i="1" a="1"/>
  <c r="K415" i="1" s="1"/>
  <c r="L415" i="1" s="1"/>
  <c r="K462" i="1" a="1"/>
  <c r="K462" i="1" s="1"/>
  <c r="L462" i="1" s="1"/>
  <c r="K509" i="1" a="1"/>
  <c r="K509" i="1" s="1"/>
  <c r="L509" i="1" s="1"/>
  <c r="K555" i="1" a="1"/>
  <c r="K555" i="1" s="1"/>
  <c r="L555" i="1" s="1"/>
  <c r="K580" i="1" a="1"/>
  <c r="K580" i="1" s="1"/>
  <c r="L580" i="1" s="1"/>
  <c r="K608" i="1" a="1"/>
  <c r="K608" i="1" s="1"/>
  <c r="L608" i="1" s="1"/>
  <c r="K637" i="1" a="1"/>
  <c r="K637" i="1" s="1"/>
  <c r="L637" i="1" s="1"/>
  <c r="K665" i="1" a="1"/>
  <c r="K665" i="1" s="1"/>
  <c r="L665" i="1" s="1"/>
  <c r="K718" i="1" a="1"/>
  <c r="K718" i="1" s="1"/>
  <c r="L718" i="1" s="1"/>
  <c r="K795" i="1" a="1"/>
  <c r="K795" i="1" s="1"/>
  <c r="L795" i="1" s="1"/>
  <c r="K823" i="1" a="1"/>
  <c r="K823" i="1" s="1"/>
  <c r="L823" i="1" s="1"/>
  <c r="K854" i="1" a="1"/>
  <c r="K854" i="1" s="1"/>
  <c r="L854" i="1" s="1"/>
  <c r="K886" i="1" a="1"/>
  <c r="K886" i="1" s="1"/>
  <c r="L886" i="1" s="1"/>
  <c r="K918" i="1" a="1"/>
  <c r="K918" i="1" s="1"/>
  <c r="L918" i="1" s="1"/>
  <c r="K950" i="1" a="1"/>
  <c r="K950" i="1" s="1"/>
  <c r="L950" i="1" s="1"/>
  <c r="K982" i="1" a="1"/>
  <c r="K982" i="1" s="1"/>
  <c r="L982" i="1" s="1"/>
  <c r="K1014" i="1" a="1"/>
  <c r="K1014" i="1" s="1"/>
  <c r="L1014" i="1" s="1"/>
  <c r="K1046" i="1" a="1"/>
  <c r="K1046" i="1" s="1"/>
  <c r="L1046" i="1" s="1"/>
  <c r="K1078" i="1" a="1"/>
  <c r="K1078" i="1" s="1"/>
  <c r="L1078" i="1" s="1"/>
  <c r="K1110" i="1" a="1"/>
  <c r="K1110" i="1" s="1"/>
  <c r="L1110" i="1" s="1"/>
  <c r="K1141" i="1" a="1"/>
  <c r="K1141" i="1" s="1"/>
  <c r="L1141" i="1" s="1"/>
  <c r="K1169" i="1" a="1"/>
  <c r="K1169" i="1" s="1"/>
  <c r="L1169" i="1" s="1"/>
  <c r="K1189" i="1" a="1"/>
  <c r="K1189" i="1" s="1"/>
  <c r="L1189" i="1" s="1"/>
  <c r="K1210" i="1" a="1"/>
  <c r="K1210" i="1" s="1"/>
  <c r="L1210" i="1" s="1"/>
  <c r="K1233" i="1" a="1"/>
  <c r="K1233" i="1" s="1"/>
  <c r="L1233" i="1" s="1"/>
  <c r="K1252" i="1" a="1"/>
  <c r="K1252" i="1" s="1"/>
  <c r="L1252" i="1" s="1"/>
  <c r="K1265" i="1" a="1"/>
  <c r="K1265" i="1" s="1"/>
  <c r="L1265" i="1" s="1"/>
  <c r="K1279" i="1" a="1"/>
  <c r="K1279" i="1" s="1"/>
  <c r="L1279" i="1" s="1"/>
  <c r="K1292" i="1" a="1"/>
  <c r="K1292" i="1" s="1"/>
  <c r="L1292" i="1" s="1"/>
  <c r="K1304" i="1" a="1"/>
  <c r="K1304" i="1" s="1"/>
  <c r="L1304" i="1" s="1"/>
  <c r="K1317" i="1" a="1"/>
  <c r="K1317" i="1" s="1"/>
  <c r="L1317" i="1" s="1"/>
  <c r="K1329" i="1" a="1"/>
  <c r="K1329" i="1" s="1"/>
  <c r="L1329" i="1" s="1"/>
  <c r="K1342" i="1" a="1"/>
  <c r="K1342" i="1" s="1"/>
  <c r="L1342" i="1" s="1"/>
  <c r="K1355" i="1" a="1"/>
  <c r="K1355" i="1" s="1"/>
  <c r="L1355" i="1" s="1"/>
  <c r="K1367" i="1" a="1"/>
  <c r="K1367" i="1" s="1"/>
  <c r="L1367" i="1" s="1"/>
  <c r="K1379" i="1" a="1"/>
  <c r="K1379" i="1" s="1"/>
  <c r="L1379" i="1" s="1"/>
  <c r="K443" i="1" a="1"/>
  <c r="K443" i="1" s="1"/>
  <c r="L443" i="1" s="1"/>
  <c r="K642" i="1" a="1"/>
  <c r="K642" i="1" s="1"/>
  <c r="L642" i="1" s="1"/>
  <c r="K859" i="1" a="1"/>
  <c r="K859" i="1" s="1"/>
  <c r="L859" i="1" s="1"/>
  <c r="K1115" i="1" a="1"/>
  <c r="K1115" i="1" s="1"/>
  <c r="L1115" i="1" s="1"/>
  <c r="K1280" i="1" a="1"/>
  <c r="K1280" i="1" s="1"/>
  <c r="L1280" i="1" s="1"/>
  <c r="K1381" i="1" a="1"/>
  <c r="K1381" i="1" s="1"/>
  <c r="L1381" i="1" s="1"/>
  <c r="K669" i="1" a="1"/>
  <c r="K669" i="1" s="1"/>
  <c r="L669" i="1" s="1"/>
  <c r="K891" i="1" a="1"/>
  <c r="K891" i="1" s="1"/>
  <c r="L891" i="1" s="1"/>
  <c r="K1146" i="1" a="1"/>
  <c r="K1146" i="1" s="1"/>
  <c r="L1146" i="1" s="1"/>
  <c r="K1293" i="1" a="1"/>
  <c r="K1293" i="1" s="1"/>
  <c r="L1293" i="1" s="1"/>
  <c r="K120" i="1" a="1"/>
  <c r="K120" i="1" s="1"/>
  <c r="L120" i="1" s="1"/>
  <c r="K489" i="1" a="1"/>
  <c r="K489" i="1" s="1"/>
  <c r="L489" i="1" s="1"/>
  <c r="K923" i="1" a="1"/>
  <c r="K923" i="1" s="1"/>
  <c r="L923" i="1" s="1"/>
  <c r="K1170" i="1" a="1"/>
  <c r="K1170" i="1" s="1"/>
  <c r="L1170" i="1" s="1"/>
  <c r="K1305" i="1" a="1"/>
  <c r="K1305" i="1" s="1"/>
  <c r="L1305" i="1" s="1"/>
  <c r="K291" i="1" a="1"/>
  <c r="K291" i="1" s="1"/>
  <c r="L291" i="1" s="1"/>
  <c r="K512" i="1" a="1"/>
  <c r="K512" i="1" s="1"/>
  <c r="L512" i="1" s="1"/>
  <c r="K721" i="1" a="1"/>
  <c r="K721" i="1" s="1"/>
  <c r="L721" i="1" s="1"/>
  <c r="K955" i="1" a="1"/>
  <c r="K955" i="1" s="1"/>
  <c r="L955" i="1" s="1"/>
  <c r="K1193" i="1" a="1"/>
  <c r="K1193" i="1" s="1"/>
  <c r="L1193" i="1" s="1"/>
  <c r="K1319" i="1" a="1"/>
  <c r="K1319" i="1" s="1"/>
  <c r="L1319" i="1" s="1"/>
  <c r="K335" i="1" a="1"/>
  <c r="K335" i="1" s="1"/>
  <c r="L335" i="1" s="1"/>
  <c r="K536" i="1" a="1"/>
  <c r="K536" i="1" s="1"/>
  <c r="L536" i="1" s="1"/>
  <c r="K748" i="1" a="1"/>
  <c r="K748" i="1" s="1"/>
  <c r="L748" i="1" s="1"/>
  <c r="K987" i="1" a="1"/>
  <c r="K987" i="1" s="1"/>
  <c r="L987" i="1" s="1"/>
  <c r="K1213" i="1" a="1"/>
  <c r="K1213" i="1" s="1"/>
  <c r="L1213" i="1" s="1"/>
  <c r="K370" i="1" a="1"/>
  <c r="K370" i="1" s="1"/>
  <c r="L370" i="1" s="1"/>
  <c r="K773" i="1" a="1"/>
  <c r="K773" i="1" s="1"/>
  <c r="L773" i="1" s="1"/>
  <c r="K1019" i="1" a="1"/>
  <c r="K1019" i="1" s="1"/>
  <c r="L1019" i="1" s="1"/>
  <c r="K1234" i="1" a="1"/>
  <c r="K1234" i="1" s="1"/>
  <c r="L1234" i="1" s="1"/>
  <c r="K1343" i="1" a="1"/>
  <c r="K1343" i="1" s="1"/>
  <c r="L1343" i="1" s="1"/>
  <c r="K395" i="1" a="1"/>
  <c r="K395" i="1" s="1"/>
  <c r="L395" i="1" s="1"/>
  <c r="K584" i="1" a="1"/>
  <c r="K584" i="1" s="1"/>
  <c r="L584" i="1" s="1"/>
  <c r="K798" i="1" a="1"/>
  <c r="K798" i="1" s="1"/>
  <c r="L798" i="1" s="1"/>
  <c r="K1051" i="1" a="1"/>
  <c r="K1051" i="1" s="1"/>
  <c r="L1051" i="1" s="1"/>
  <c r="K1253" i="1" a="1"/>
  <c r="K1253" i="1" s="1"/>
  <c r="L1253" i="1" s="1"/>
  <c r="K1356" i="1" a="1"/>
  <c r="K1356" i="1" s="1"/>
  <c r="L1356" i="1" s="1"/>
  <c r="K420" i="1" a="1"/>
  <c r="K420" i="1" s="1"/>
  <c r="L420" i="1" s="1"/>
  <c r="K613" i="1" a="1"/>
  <c r="K613" i="1" s="1"/>
  <c r="L613" i="1" s="1"/>
  <c r="K828" i="1" a="1"/>
  <c r="K828" i="1" s="1"/>
  <c r="L828" i="1" s="1"/>
  <c r="K1083" i="1" a="1"/>
  <c r="K1083" i="1" s="1"/>
  <c r="L1083" i="1" s="1"/>
  <c r="K1268" i="1" a="1"/>
  <c r="K1268" i="1" s="1"/>
  <c r="L1268" i="1" s="1"/>
  <c r="K1368" i="1" a="1"/>
  <c r="K1368" i="1" s="1"/>
  <c r="L1368" i="1" s="1"/>
  <c r="K2793" i="1" a="1"/>
  <c r="K2793" i="1" s="1"/>
  <c r="L2793" i="1" s="1"/>
  <c r="K2799" i="1" a="1"/>
  <c r="K2799" i="1" s="1"/>
  <c r="L2799" i="1" s="1"/>
  <c r="K2805" i="1" a="1"/>
  <c r="K2805" i="1" s="1"/>
  <c r="L2805" i="1" s="1"/>
  <c r="K2810" i="1" a="1"/>
  <c r="K2810" i="1" s="1"/>
  <c r="L2810" i="1" s="1"/>
  <c r="K2816" i="1" a="1"/>
  <c r="K2816" i="1" s="1"/>
  <c r="L2816" i="1" s="1"/>
  <c r="K2822" i="1" a="1"/>
  <c r="K2822" i="1" s="1"/>
  <c r="L2822" i="1" s="1"/>
  <c r="K2828" i="1" a="1"/>
  <c r="K2828" i="1" s="1"/>
  <c r="L2828" i="1" s="1"/>
  <c r="K2834" i="1" a="1"/>
  <c r="K2834" i="1" s="1"/>
  <c r="L2834" i="1" s="1"/>
  <c r="K2840" i="1" a="1"/>
  <c r="K2840" i="1" s="1"/>
  <c r="L2840" i="1" s="1"/>
  <c r="K2847" i="1" a="1"/>
  <c r="K2847" i="1" s="1"/>
  <c r="L2847" i="1" s="1"/>
  <c r="K2853" i="1" a="1"/>
  <c r="K2853" i="1" s="1"/>
  <c r="L2853" i="1" s="1"/>
  <c r="K2858" i="1" a="1"/>
  <c r="K2858" i="1" s="1"/>
  <c r="L2858" i="1" s="1"/>
  <c r="K2864" i="1" a="1"/>
  <c r="K2864" i="1" s="1"/>
  <c r="L2864" i="1" s="1"/>
  <c r="K2870" i="1" a="1"/>
  <c r="K2870" i="1" s="1"/>
  <c r="L2870" i="1" s="1"/>
  <c r="K2876" i="1" a="1"/>
  <c r="K2876" i="1" s="1"/>
  <c r="L2876" i="1" s="1"/>
  <c r="K2882" i="1" a="1"/>
  <c r="K2882" i="1" s="1"/>
  <c r="L2882" i="1" s="1"/>
  <c r="K2888" i="1" a="1"/>
  <c r="K2888" i="1" s="1"/>
  <c r="L2888" i="1" s="1"/>
  <c r="K2895" i="1" a="1"/>
  <c r="K2895" i="1" s="1"/>
  <c r="L2895" i="1" s="1"/>
  <c r="K2901" i="1" a="1"/>
  <c r="K2901" i="1" s="1"/>
  <c r="L2901" i="1" s="1"/>
  <c r="K2906" i="1" a="1"/>
  <c r="K2906" i="1" s="1"/>
  <c r="L2906" i="1" s="1"/>
  <c r="K2913" i="1" a="1"/>
  <c r="K2913" i="1" s="1"/>
  <c r="L2913" i="1" s="1"/>
  <c r="K2919" i="1" a="1"/>
  <c r="K2919" i="1" s="1"/>
  <c r="L2919" i="1" s="1"/>
  <c r="K2925" i="1" a="1"/>
  <c r="K2925" i="1" s="1"/>
  <c r="L2925" i="1" s="1"/>
  <c r="K2931" i="1" a="1"/>
  <c r="K2931" i="1" s="1"/>
  <c r="L2931" i="1" s="1"/>
  <c r="K2937" i="1" a="1"/>
  <c r="K2937" i="1" s="1"/>
  <c r="L2937" i="1" s="1"/>
  <c r="K2955" i="1" a="1"/>
  <c r="K2955" i="1" s="1"/>
  <c r="L2955" i="1" s="1"/>
  <c r="K2979" i="1" a="1"/>
  <c r="K2979" i="1" s="1"/>
  <c r="L2979" i="1" s="1"/>
  <c r="K2811" i="1" a="1"/>
  <c r="K2811" i="1" s="1"/>
  <c r="L2811" i="1" s="1"/>
  <c r="K2817" i="1" a="1"/>
  <c r="K2817" i="1" s="1"/>
  <c r="L2817" i="1" s="1"/>
  <c r="K2823" i="1" a="1"/>
  <c r="K2823" i="1" s="1"/>
  <c r="L2823" i="1" s="1"/>
  <c r="K2829" i="1" a="1"/>
  <c r="K2829" i="1" s="1"/>
  <c r="L2829" i="1" s="1"/>
  <c r="K2835" i="1" a="1"/>
  <c r="K2835" i="1" s="1"/>
  <c r="L2835" i="1" s="1"/>
  <c r="K2841" i="1" a="1"/>
  <c r="K2841" i="1" s="1"/>
  <c r="L2841" i="1" s="1"/>
  <c r="K2859" i="1" a="1"/>
  <c r="K2859" i="1" s="1"/>
  <c r="L2859" i="1" s="1"/>
  <c r="K2865" i="1" a="1"/>
  <c r="K2865" i="1" s="1"/>
  <c r="L2865" i="1" s="1"/>
  <c r="K2871" i="1" a="1"/>
  <c r="K2871" i="1" s="1"/>
  <c r="L2871" i="1" s="1"/>
  <c r="K2877" i="1" a="1"/>
  <c r="K2877" i="1" s="1"/>
  <c r="L2877" i="1" s="1"/>
  <c r="K2883" i="1" a="1"/>
  <c r="K2883" i="1" s="1"/>
  <c r="L2883" i="1" s="1"/>
  <c r="K2889" i="1" a="1"/>
  <c r="K2889" i="1" s="1"/>
  <c r="L2889" i="1" s="1"/>
  <c r="K2907" i="1" a="1"/>
  <c r="K2907" i="1" s="1"/>
  <c r="L2907" i="1" s="1"/>
  <c r="K2926" i="1" a="1"/>
  <c r="K2926" i="1" s="1"/>
  <c r="L2926" i="1" s="1"/>
  <c r="K2932" i="1" a="1"/>
  <c r="K2932" i="1" s="1"/>
  <c r="L2932" i="1" s="1"/>
  <c r="K2944" i="1" a="1"/>
  <c r="K2944" i="1" s="1"/>
  <c r="L2944" i="1" s="1"/>
  <c r="K2950" i="1" a="1"/>
  <c r="K2950" i="1" s="1"/>
  <c r="L2950" i="1" s="1"/>
  <c r="K2956" i="1" a="1"/>
  <c r="K2956" i="1" s="1"/>
  <c r="L2956" i="1" s="1"/>
  <c r="K2962" i="1" a="1"/>
  <c r="K2962" i="1" s="1"/>
  <c r="L2962" i="1" s="1"/>
  <c r="K2968" i="1" a="1"/>
  <c r="K2968" i="1" s="1"/>
  <c r="L2968" i="1" s="1"/>
  <c r="K2974" i="1" a="1"/>
  <c r="K2974" i="1" s="1"/>
  <c r="L2974" i="1" s="1"/>
  <c r="K2980" i="1" a="1"/>
  <c r="K2980" i="1" s="1"/>
  <c r="L2980" i="1" s="1"/>
  <c r="K2986" i="1" a="1"/>
  <c r="K2986" i="1" s="1"/>
  <c r="L2986" i="1" s="1"/>
  <c r="K2993" i="1" a="1"/>
  <c r="K2993" i="1" s="1"/>
  <c r="L2993" i="1" s="1"/>
  <c r="K2794" i="1" a="1"/>
  <c r="K2794" i="1" s="1"/>
  <c r="L2794" i="1" s="1"/>
  <c r="K2795" i="1" a="1"/>
  <c r="K2795" i="1" s="1"/>
  <c r="L2795" i="1" s="1"/>
  <c r="K2801" i="1" a="1"/>
  <c r="K2801" i="1" s="1"/>
  <c r="L2801" i="1" s="1"/>
  <c r="K2807" i="1" a="1"/>
  <c r="K2807" i="1" s="1"/>
  <c r="L2807" i="1" s="1"/>
  <c r="K2813" i="1" a="1"/>
  <c r="K2813" i="1" s="1"/>
  <c r="L2813" i="1" s="1"/>
  <c r="K2818" i="1" a="1"/>
  <c r="K2818" i="1" s="1"/>
  <c r="L2818" i="1" s="1"/>
  <c r="K2824" i="1" a="1"/>
  <c r="K2824" i="1" s="1"/>
  <c r="L2824" i="1" s="1"/>
  <c r="K2831" i="1" a="1"/>
  <c r="K2831" i="1" s="1"/>
  <c r="L2831" i="1" s="1"/>
  <c r="K2837" i="1" a="1"/>
  <c r="K2837" i="1" s="1"/>
  <c r="L2837" i="1" s="1"/>
  <c r="K2843" i="1" a="1"/>
  <c r="K2843" i="1" s="1"/>
  <c r="L2843" i="1" s="1"/>
  <c r="K2849" i="1" a="1"/>
  <c r="K2849" i="1" s="1"/>
  <c r="L2849" i="1" s="1"/>
  <c r="K2855" i="1" a="1"/>
  <c r="K2855" i="1" s="1"/>
  <c r="L2855" i="1" s="1"/>
  <c r="K2861" i="1" a="1"/>
  <c r="K2861" i="1" s="1"/>
  <c r="L2861" i="1" s="1"/>
  <c r="K2866" i="1" a="1"/>
  <c r="K2866" i="1" s="1"/>
  <c r="L2866" i="1" s="1"/>
  <c r="K2872" i="1" a="1"/>
  <c r="K2872" i="1" s="1"/>
  <c r="L2872" i="1" s="1"/>
  <c r="K2879" i="1" a="1"/>
  <c r="K2879" i="1" s="1"/>
  <c r="L2879" i="1" s="1"/>
  <c r="K2885" i="1" a="1"/>
  <c r="K2885" i="1" s="1"/>
  <c r="L2885" i="1" s="1"/>
  <c r="K2796" i="1" a="1"/>
  <c r="K2796" i="1" s="1"/>
  <c r="L2796" i="1" s="1"/>
  <c r="K2819" i="1" a="1"/>
  <c r="K2819" i="1" s="1"/>
  <c r="L2819" i="1" s="1"/>
  <c r="K2825" i="1" a="1"/>
  <c r="K2825" i="1" s="1"/>
  <c r="L2825" i="1" s="1"/>
  <c r="K2844" i="1" a="1"/>
  <c r="K2844" i="1" s="1"/>
  <c r="L2844" i="1" s="1"/>
  <c r="K2867" i="1" a="1"/>
  <c r="K2867" i="1" s="1"/>
  <c r="L2867" i="1" s="1"/>
  <c r="K2873" i="1" a="1"/>
  <c r="K2873" i="1" s="1"/>
  <c r="L2873" i="1" s="1"/>
  <c r="K2891" i="1" a="1"/>
  <c r="K2891" i="1" s="1"/>
  <c r="L2891" i="1" s="1"/>
  <c r="K2910" i="1" a="1"/>
  <c r="K2910" i="1" s="1"/>
  <c r="L2910" i="1" s="1"/>
  <c r="K2916" i="1" a="1"/>
  <c r="K2916" i="1" s="1"/>
  <c r="L2916" i="1" s="1"/>
  <c r="K2928" i="1" a="1"/>
  <c r="K2928" i="1" s="1"/>
  <c r="L2928" i="1" s="1"/>
  <c r="K2934" i="1" a="1"/>
  <c r="K2934" i="1" s="1"/>
  <c r="L2934" i="1" s="1"/>
  <c r="K2940" i="1" a="1"/>
  <c r="K2940" i="1" s="1"/>
  <c r="L2940" i="1" s="1"/>
  <c r="K2946" i="1" a="1"/>
  <c r="K2946" i="1" s="1"/>
  <c r="L2946" i="1" s="1"/>
  <c r="K2952" i="1" a="1"/>
  <c r="K2952" i="1" s="1"/>
  <c r="L2952" i="1" s="1"/>
  <c r="K2959" i="1" a="1"/>
  <c r="K2959" i="1" s="1"/>
  <c r="L2959" i="1" s="1"/>
  <c r="K2965" i="1" a="1"/>
  <c r="K2965" i="1" s="1"/>
  <c r="L2965" i="1" s="1"/>
  <c r="K2970" i="1" a="1"/>
  <c r="K2970" i="1" s="1"/>
  <c r="L2970" i="1" s="1"/>
  <c r="K2976" i="1" a="1"/>
  <c r="K2976" i="1" s="1"/>
  <c r="L2976" i="1" s="1"/>
  <c r="K2982" i="1" a="1"/>
  <c r="K2982" i="1" s="1"/>
  <c r="L2982" i="1" s="1"/>
  <c r="K2989" i="1" a="1"/>
  <c r="K2989" i="1" s="1"/>
  <c r="L2989" i="1" s="1"/>
  <c r="K2791" i="1" a="1"/>
  <c r="K2791" i="1" s="1"/>
  <c r="L2791" i="1" s="1"/>
  <c r="K2797" i="1" a="1"/>
  <c r="K2797" i="1" s="1"/>
  <c r="L2797" i="1" s="1"/>
  <c r="K2802" i="1" a="1"/>
  <c r="K2802" i="1" s="1"/>
  <c r="L2802" i="1" s="1"/>
  <c r="K2808" i="1" a="1"/>
  <c r="K2808" i="1" s="1"/>
  <c r="L2808" i="1" s="1"/>
  <c r="K2814" i="1" a="1"/>
  <c r="K2814" i="1" s="1"/>
  <c r="L2814" i="1" s="1"/>
  <c r="K2820" i="1" a="1"/>
  <c r="K2820" i="1" s="1"/>
  <c r="L2820" i="1" s="1"/>
  <c r="K2832" i="1" a="1"/>
  <c r="K2832" i="1" s="1"/>
  <c r="L2832" i="1" s="1"/>
  <c r="K2838" i="1" a="1"/>
  <c r="K2838" i="1" s="1"/>
  <c r="L2838" i="1" s="1"/>
  <c r="K2845" i="1" a="1"/>
  <c r="K2845" i="1" s="1"/>
  <c r="L2845" i="1" s="1"/>
  <c r="K2850" i="1" a="1"/>
  <c r="K2850" i="1" s="1"/>
  <c r="L2850" i="1" s="1"/>
  <c r="K2856" i="1" a="1"/>
  <c r="K2856" i="1" s="1"/>
  <c r="L2856" i="1" s="1"/>
  <c r="K2862" i="1" a="1"/>
  <c r="K2862" i="1" s="1"/>
  <c r="L2862" i="1" s="1"/>
  <c r="K2868" i="1" a="1"/>
  <c r="K2868" i="1" s="1"/>
  <c r="L2868" i="1" s="1"/>
  <c r="K2880" i="1" a="1"/>
  <c r="K2880" i="1" s="1"/>
  <c r="L2880" i="1" s="1"/>
  <c r="K2886" i="1" a="1"/>
  <c r="K2886" i="1" s="1"/>
  <c r="L2886" i="1" s="1"/>
  <c r="K2892" i="1" a="1"/>
  <c r="K2892" i="1" s="1"/>
  <c r="L2892" i="1" s="1"/>
  <c r="K2898" i="1" a="1"/>
  <c r="K2898" i="1" s="1"/>
  <c r="L2898" i="1" s="1"/>
  <c r="K2904" i="1" a="1"/>
  <c r="K2904" i="1" s="1"/>
  <c r="L2904" i="1" s="1"/>
  <c r="K2911" i="1" a="1"/>
  <c r="K2911" i="1" s="1"/>
  <c r="L2911" i="1" s="1"/>
  <c r="K2917" i="1" a="1"/>
  <c r="K2917" i="1" s="1"/>
  <c r="L2917" i="1" s="1"/>
  <c r="K2922" i="1" a="1"/>
  <c r="K2922" i="1" s="1"/>
  <c r="L2922" i="1" s="1"/>
  <c r="K2929" i="1" a="1"/>
  <c r="K2929" i="1" s="1"/>
  <c r="L2929" i="1" s="1"/>
  <c r="K2935" i="1" a="1"/>
  <c r="K2935" i="1" s="1"/>
  <c r="L2935" i="1" s="1"/>
  <c r="K2941" i="1" a="1"/>
  <c r="K2941" i="1" s="1"/>
  <c r="L2941" i="1" s="1"/>
  <c r="K2947" i="1" a="1"/>
  <c r="K2947" i="1" s="1"/>
  <c r="L2947" i="1" s="1"/>
  <c r="K2953" i="1" a="1"/>
  <c r="K2953" i="1" s="1"/>
  <c r="L2953" i="1" s="1"/>
  <c r="K2971" i="1" a="1"/>
  <c r="K2971" i="1" s="1"/>
  <c r="L2971" i="1" s="1"/>
  <c r="K2977" i="1" a="1"/>
  <c r="K2977" i="1" s="1"/>
  <c r="L2977" i="1" s="1"/>
  <c r="K2983" i="1" a="1"/>
  <c r="K2983" i="1" s="1"/>
  <c r="L2983" i="1" s="1"/>
  <c r="K2990" i="1" a="1"/>
  <c r="K2990" i="1" s="1"/>
  <c r="L2990" i="1" s="1"/>
  <c r="K2996" i="1" a="1"/>
  <c r="K2996" i="1" s="1"/>
  <c r="L2996" i="1" s="1"/>
  <c r="K3002" i="1" a="1"/>
  <c r="K3002" i="1" s="1"/>
  <c r="L3002" i="1" s="1"/>
  <c r="K3009" i="1" a="1"/>
  <c r="K3009" i="1" s="1"/>
  <c r="L3009" i="1" s="1"/>
  <c r="K2803" i="1" a="1"/>
  <c r="K2803" i="1" s="1"/>
  <c r="L2803" i="1" s="1"/>
  <c r="K2809" i="1" a="1"/>
  <c r="K2809" i="1" s="1"/>
  <c r="L2809" i="1" s="1"/>
  <c r="K2815" i="1" a="1"/>
  <c r="K2815" i="1" s="1"/>
  <c r="L2815" i="1" s="1"/>
  <c r="K2821" i="1" a="1"/>
  <c r="K2821" i="1" s="1"/>
  <c r="L2821" i="1" s="1"/>
  <c r="K2826" i="1" a="1"/>
  <c r="K2826" i="1" s="1"/>
  <c r="L2826" i="1" s="1"/>
  <c r="K2833" i="1" a="1"/>
  <c r="K2833" i="1" s="1"/>
  <c r="L2833" i="1" s="1"/>
  <c r="K2839" i="1" a="1"/>
  <c r="K2839" i="1" s="1"/>
  <c r="L2839" i="1" s="1"/>
  <c r="K2851" i="1" a="1"/>
  <c r="K2851" i="1" s="1"/>
  <c r="L2851" i="1" s="1"/>
  <c r="K2857" i="1" a="1"/>
  <c r="K2857" i="1" s="1"/>
  <c r="L2857" i="1" s="1"/>
  <c r="K2863" i="1" a="1"/>
  <c r="K2863" i="1" s="1"/>
  <c r="L2863" i="1" s="1"/>
  <c r="K2869" i="1" a="1"/>
  <c r="K2869" i="1" s="1"/>
  <c r="L2869" i="1" s="1"/>
  <c r="K2874" i="1" a="1"/>
  <c r="K2874" i="1" s="1"/>
  <c r="L2874" i="1" s="1"/>
  <c r="K2881" i="1" a="1"/>
  <c r="K2881" i="1" s="1"/>
  <c r="L2881" i="1" s="1"/>
  <c r="K2887" i="1" a="1"/>
  <c r="K2887" i="1" s="1"/>
  <c r="L2887" i="1" s="1"/>
  <c r="K2893" i="1" a="1"/>
  <c r="K2893" i="1" s="1"/>
  <c r="L2893" i="1" s="1"/>
  <c r="K2899" i="1" a="1"/>
  <c r="K2899" i="1" s="1"/>
  <c r="L2899" i="1" s="1"/>
  <c r="K2905" i="1" a="1"/>
  <c r="K2905" i="1" s="1"/>
  <c r="L2905" i="1" s="1"/>
  <c r="K2923" i="1" a="1"/>
  <c r="K2923" i="1" s="1"/>
  <c r="L2923" i="1" s="1"/>
  <c r="K2942" i="1" a="1"/>
  <c r="K2942" i="1" s="1"/>
  <c r="L2942" i="1" s="1"/>
  <c r="K2948" i="1" a="1"/>
  <c r="K2948" i="1" s="1"/>
  <c r="L2948" i="1" s="1"/>
  <c r="K2960" i="1" a="1"/>
  <c r="K2960" i="1" s="1"/>
  <c r="L2960" i="1" s="1"/>
  <c r="K2966" i="1" a="1"/>
  <c r="K2966" i="1" s="1"/>
  <c r="L2966" i="1" s="1"/>
  <c r="K2972" i="1" a="1"/>
  <c r="K2972" i="1" s="1"/>
  <c r="L2972" i="1" s="1"/>
  <c r="K2991" i="1" a="1"/>
  <c r="K2991" i="1" s="1"/>
  <c r="L2991" i="1" s="1"/>
  <c r="K2997" i="1" a="1"/>
  <c r="K2997" i="1" s="1"/>
  <c r="L2997" i="1" s="1"/>
  <c r="K3003" i="1" a="1"/>
  <c r="K3003" i="1" s="1"/>
  <c r="L3003" i="1" s="1"/>
  <c r="K2792" i="1" a="1"/>
  <c r="K2792" i="1" s="1"/>
  <c r="L2792" i="1" s="1"/>
  <c r="K2798" i="1" a="1"/>
  <c r="K2798" i="1" s="1"/>
  <c r="L2798" i="1" s="1"/>
  <c r="K2804" i="1" a="1"/>
  <c r="K2804" i="1" s="1"/>
  <c r="L2804" i="1" s="1"/>
  <c r="K2827" i="1" a="1"/>
  <c r="K2827" i="1" s="1"/>
  <c r="L2827" i="1" s="1"/>
  <c r="K2846" i="1" a="1"/>
  <c r="K2846" i="1" s="1"/>
  <c r="L2846" i="1" s="1"/>
  <c r="K2852" i="1" a="1"/>
  <c r="K2852" i="1" s="1"/>
  <c r="L2852" i="1" s="1"/>
  <c r="K2875" i="1" a="1"/>
  <c r="K2875" i="1" s="1"/>
  <c r="L2875" i="1" s="1"/>
  <c r="K2894" i="1" a="1"/>
  <c r="K2894" i="1" s="1"/>
  <c r="L2894" i="1" s="1"/>
  <c r="K2900" i="1" a="1"/>
  <c r="K2900" i="1" s="1"/>
  <c r="L2900" i="1" s="1"/>
  <c r="K2912" i="1" a="1"/>
  <c r="K2912" i="1" s="1"/>
  <c r="L2912" i="1" s="1"/>
  <c r="K2918" i="1" a="1"/>
  <c r="K2918" i="1" s="1"/>
  <c r="L2918" i="1" s="1"/>
  <c r="K2924" i="1" a="1"/>
  <c r="K2924" i="1" s="1"/>
  <c r="L2924" i="1" s="1"/>
  <c r="K2930" i="1" a="1"/>
  <c r="K2930" i="1" s="1"/>
  <c r="L2930" i="1" s="1"/>
  <c r="K2936" i="1" a="1"/>
  <c r="K2936" i="1" s="1"/>
  <c r="L2936" i="1" s="1"/>
  <c r="K2943" i="1" a="1"/>
  <c r="K2943" i="1" s="1"/>
  <c r="L2943" i="1" s="1"/>
  <c r="K2949" i="1" a="1"/>
  <c r="K2949" i="1" s="1"/>
  <c r="L2949" i="1" s="1"/>
  <c r="K2954" i="1" a="1"/>
  <c r="K2954" i="1" s="1"/>
  <c r="L2954" i="1" s="1"/>
  <c r="K2961" i="1" a="1"/>
  <c r="K2961" i="1" s="1"/>
  <c r="L2961" i="1" s="1"/>
  <c r="K2967" i="1" a="1"/>
  <c r="K2967" i="1" s="1"/>
  <c r="L2967" i="1" s="1"/>
  <c r="K2973" i="1" a="1"/>
  <c r="K2973" i="1" s="1"/>
  <c r="L2973" i="1" s="1"/>
  <c r="K2978" i="1" a="1"/>
  <c r="K2978" i="1" s="1"/>
  <c r="L2978" i="1" s="1"/>
  <c r="K2984" i="1" a="1"/>
  <c r="K2984" i="1" s="1"/>
  <c r="L2984" i="1" s="1"/>
  <c r="K2836" i="1" a="1"/>
  <c r="K2836" i="1" s="1"/>
  <c r="L2836" i="1" s="1"/>
  <c r="K2884" i="1" a="1"/>
  <c r="K2884" i="1" s="1"/>
  <c r="L2884" i="1" s="1"/>
  <c r="K2909" i="1" a="1"/>
  <c r="K2909" i="1" s="1"/>
  <c r="L2909" i="1" s="1"/>
  <c r="K2958" i="1" a="1"/>
  <c r="K2958" i="1" s="1"/>
  <c r="L2958" i="1" s="1"/>
  <c r="K2998" i="1" a="1"/>
  <c r="K2998" i="1" s="1"/>
  <c r="L2998" i="1" s="1"/>
  <c r="K3007" i="1" a="1"/>
  <c r="K3007" i="1" s="1"/>
  <c r="L3007" i="1" s="1"/>
  <c r="K3020" i="1" a="1"/>
  <c r="K3020" i="1" s="1"/>
  <c r="L3020" i="1" s="1"/>
  <c r="K3026" i="1" a="1"/>
  <c r="K3026" i="1" s="1"/>
  <c r="L3026" i="1" s="1"/>
  <c r="K3032" i="1" a="1"/>
  <c r="K3032" i="1" s="1"/>
  <c r="L3032" i="1" s="1"/>
  <c r="K3052" i="1" a="1"/>
  <c r="K3052" i="1" s="1"/>
  <c r="L3052" i="1" s="1"/>
  <c r="K3058" i="1" a="1"/>
  <c r="K3058" i="1" s="1"/>
  <c r="L3058" i="1" s="1"/>
  <c r="K3064" i="1" a="1"/>
  <c r="K3064" i="1" s="1"/>
  <c r="L3064" i="1" s="1"/>
  <c r="K3083" i="1" a="1"/>
  <c r="K3083" i="1" s="1"/>
  <c r="L3083" i="1" s="1"/>
  <c r="K3089" i="1" a="1"/>
  <c r="K3089" i="1" s="1"/>
  <c r="L3089" i="1" s="1"/>
  <c r="K3095" i="1" a="1"/>
  <c r="K3095" i="1" s="1"/>
  <c r="L3095" i="1" s="1"/>
  <c r="K3101" i="1" a="1"/>
  <c r="K3101" i="1" s="1"/>
  <c r="L3101" i="1" s="1"/>
  <c r="K3107" i="1" a="1"/>
  <c r="K3107" i="1" s="1"/>
  <c r="L3107" i="1" s="1"/>
  <c r="K3113" i="1" a="1"/>
  <c r="K3113" i="1" s="1"/>
  <c r="L3113" i="1" s="1"/>
  <c r="K3119" i="1" a="1"/>
  <c r="K3119" i="1" s="1"/>
  <c r="L3119" i="1" s="1"/>
  <c r="K3125" i="1" a="1"/>
  <c r="K3125" i="1" s="1"/>
  <c r="L3125" i="1" s="1"/>
  <c r="K3130" i="1" a="1"/>
  <c r="K3130" i="1" s="1"/>
  <c r="L3130" i="1" s="1"/>
  <c r="K3136" i="1" a="1"/>
  <c r="K3136" i="1" s="1"/>
  <c r="L3136" i="1" s="1"/>
  <c r="K3141" i="1" a="1"/>
  <c r="K3141" i="1" s="1"/>
  <c r="L3141" i="1" s="1"/>
  <c r="K3152" i="1" a="1"/>
  <c r="K3152" i="1" s="1"/>
  <c r="L3152" i="1" s="1"/>
  <c r="K3157" i="1" a="1"/>
  <c r="K3157" i="1" s="1"/>
  <c r="L3157" i="1" s="1"/>
  <c r="K3164" i="1" a="1"/>
  <c r="K3164" i="1" s="1"/>
  <c r="L3164" i="1" s="1"/>
  <c r="K3170" i="1" a="1"/>
  <c r="K3170" i="1" s="1"/>
  <c r="L3170" i="1" s="1"/>
  <c r="K3177" i="1" a="1"/>
  <c r="K3177" i="1" s="1"/>
  <c r="L3177" i="1" s="1"/>
  <c r="K3192" i="1" a="1"/>
  <c r="K3192" i="1" s="1"/>
  <c r="L3192" i="1" s="1"/>
  <c r="K3200" i="1" a="1"/>
  <c r="K3200" i="1" s="1"/>
  <c r="L3200" i="1" s="1"/>
  <c r="K3206" i="1" a="1"/>
  <c r="K3206" i="1" s="1"/>
  <c r="L3206" i="1" s="1"/>
  <c r="K3214" i="1" a="1"/>
  <c r="K3214" i="1" s="1"/>
  <c r="L3214" i="1" s="1"/>
  <c r="K3221" i="1" a="1"/>
  <c r="K3221" i="1" s="1"/>
  <c r="L3221" i="1" s="1"/>
  <c r="K3229" i="1" a="1"/>
  <c r="K3229" i="1" s="1"/>
  <c r="L3229" i="1" s="1"/>
  <c r="K3236" i="1" a="1"/>
  <c r="K3236" i="1" s="1"/>
  <c r="L3236" i="1" s="1"/>
  <c r="K3243" i="1" a="1"/>
  <c r="K3243" i="1" s="1"/>
  <c r="L3243" i="1" s="1"/>
  <c r="K3250" i="1" a="1"/>
  <c r="K3250" i="1" s="1"/>
  <c r="L3250" i="1" s="1"/>
  <c r="K3258" i="1" a="1"/>
  <c r="K3258" i="1" s="1"/>
  <c r="L3258" i="1" s="1"/>
  <c r="K3265" i="1" a="1"/>
  <c r="K3265" i="1" s="1"/>
  <c r="L3265" i="1" s="1"/>
  <c r="K3272" i="1" a="1"/>
  <c r="K3272" i="1" s="1"/>
  <c r="L3272" i="1" s="1"/>
  <c r="K3280" i="1" a="1"/>
  <c r="K3280" i="1" s="1"/>
  <c r="L3280" i="1" s="1"/>
  <c r="K3287" i="1" a="1"/>
  <c r="K3287" i="1" s="1"/>
  <c r="L3287" i="1" s="1"/>
  <c r="K3295" i="1" a="1"/>
  <c r="K3295" i="1" s="1"/>
  <c r="L3295" i="1" s="1"/>
  <c r="K3301" i="1" a="1"/>
  <c r="K3301" i="1" s="1"/>
  <c r="L3301" i="1" s="1"/>
  <c r="K3309" i="1" a="1"/>
  <c r="K3309" i="1" s="1"/>
  <c r="L3309" i="1" s="1"/>
  <c r="K3316" i="1" a="1"/>
  <c r="K3316" i="1" s="1"/>
  <c r="L3316" i="1" s="1"/>
  <c r="K3324" i="1" a="1"/>
  <c r="K3324" i="1" s="1"/>
  <c r="L3324" i="1" s="1"/>
  <c r="K3331" i="1" a="1"/>
  <c r="K3331" i="1" s="1"/>
  <c r="L3331" i="1" s="1"/>
  <c r="K3338" i="1" a="1"/>
  <c r="K3338" i="1" s="1"/>
  <c r="L3338" i="1" s="1"/>
  <c r="K3345" i="1" a="1"/>
  <c r="K3345" i="1" s="1"/>
  <c r="L3345" i="1" s="1"/>
  <c r="K3353" i="1" a="1"/>
  <c r="K3353" i="1" s="1"/>
  <c r="L3353" i="1" s="1"/>
  <c r="K3367" i="1" a="1"/>
  <c r="K3367" i="1" s="1"/>
  <c r="L3367" i="1" s="1"/>
  <c r="K3375" i="1" a="1"/>
  <c r="K3375" i="1" s="1"/>
  <c r="L3375" i="1" s="1"/>
  <c r="K3382" i="1" a="1"/>
  <c r="K3382" i="1" s="1"/>
  <c r="L3382" i="1" s="1"/>
  <c r="K3390" i="1" a="1"/>
  <c r="K3390" i="1" s="1"/>
  <c r="L3390" i="1" s="1"/>
  <c r="K3404" i="1" a="1"/>
  <c r="K3404" i="1" s="1"/>
  <c r="L3404" i="1" s="1"/>
  <c r="K3411" i="1" a="1"/>
  <c r="K3411" i="1" s="1"/>
  <c r="L3411" i="1" s="1"/>
  <c r="K3419" i="1" a="1"/>
  <c r="K3419" i="1" s="1"/>
  <c r="L3419" i="1" s="1"/>
  <c r="K2842" i="1" a="1"/>
  <c r="K2842" i="1" s="1"/>
  <c r="L2842" i="1" s="1"/>
  <c r="K2914" i="1" a="1"/>
  <c r="K2914" i="1" s="1"/>
  <c r="L2914" i="1" s="1"/>
  <c r="K2938" i="1" a="1"/>
  <c r="K2938" i="1" s="1"/>
  <c r="L2938" i="1" s="1"/>
  <c r="K2963" i="1" a="1"/>
  <c r="K2963" i="1" s="1"/>
  <c r="L2963" i="1" s="1"/>
  <c r="K2985" i="1" a="1"/>
  <c r="K2985" i="1" s="1"/>
  <c r="L2985" i="1" s="1"/>
  <c r="K2999" i="1" a="1"/>
  <c r="K2999" i="1" s="1"/>
  <c r="L2999" i="1" s="1"/>
  <c r="K3014" i="1" a="1"/>
  <c r="K3014" i="1" s="1"/>
  <c r="L3014" i="1" s="1"/>
  <c r="K3021" i="1" a="1"/>
  <c r="K3021" i="1" s="1"/>
  <c r="L3021" i="1" s="1"/>
  <c r="K3027" i="1" a="1"/>
  <c r="K3027" i="1" s="1"/>
  <c r="L3027" i="1" s="1"/>
  <c r="K3033" i="1" a="1"/>
  <c r="K3033" i="1" s="1"/>
  <c r="L3033" i="1" s="1"/>
  <c r="K3040" i="1" a="1"/>
  <c r="K3040" i="1" s="1"/>
  <c r="L3040" i="1" s="1"/>
  <c r="K3046" i="1" a="1"/>
  <c r="K3046" i="1" s="1"/>
  <c r="L3046" i="1" s="1"/>
  <c r="K3053" i="1" a="1"/>
  <c r="K3053" i="1" s="1"/>
  <c r="L3053" i="1" s="1"/>
  <c r="K3059" i="1" a="1"/>
  <c r="K3059" i="1" s="1"/>
  <c r="L3059" i="1" s="1"/>
  <c r="K3065" i="1" a="1"/>
  <c r="K3065" i="1" s="1"/>
  <c r="L3065" i="1" s="1"/>
  <c r="K3072" i="1" a="1"/>
  <c r="K3072" i="1" s="1"/>
  <c r="L3072" i="1" s="1"/>
  <c r="K3078" i="1" a="1"/>
  <c r="K3078" i="1" s="1"/>
  <c r="L3078" i="1" s="1"/>
  <c r="K3084" i="1" a="1"/>
  <c r="K3084" i="1" s="1"/>
  <c r="L3084" i="1" s="1"/>
  <c r="K3102" i="1" a="1"/>
  <c r="K3102" i="1" s="1"/>
  <c r="L3102" i="1" s="1"/>
  <c r="K3108" i="1" a="1"/>
  <c r="K3108" i="1" s="1"/>
  <c r="L3108" i="1" s="1"/>
  <c r="K3131" i="1" a="1"/>
  <c r="K3131" i="1" s="1"/>
  <c r="L3131" i="1" s="1"/>
  <c r="K3142" i="1" a="1"/>
  <c r="K3142" i="1" s="1"/>
  <c r="L3142" i="1" s="1"/>
  <c r="K3147" i="1" a="1"/>
  <c r="K3147" i="1" s="1"/>
  <c r="L3147" i="1" s="1"/>
  <c r="K3158" i="1" a="1"/>
  <c r="K3158" i="1" s="1"/>
  <c r="L3158" i="1" s="1"/>
  <c r="K3171" i="1" a="1"/>
  <c r="K3171" i="1" s="1"/>
  <c r="L3171" i="1" s="1"/>
  <c r="K3178" i="1" a="1"/>
  <c r="K3178" i="1" s="1"/>
  <c r="L3178" i="1" s="1"/>
  <c r="K3185" i="1" a="1"/>
  <c r="K3185" i="1" s="1"/>
  <c r="L3185" i="1" s="1"/>
  <c r="K3193" i="1" a="1"/>
  <c r="K3193" i="1" s="1"/>
  <c r="L3193" i="1" s="1"/>
  <c r="K3207" i="1" a="1"/>
  <c r="K3207" i="1" s="1"/>
  <c r="L3207" i="1" s="1"/>
  <c r="K3215" i="1" a="1"/>
  <c r="K3215" i="1" s="1"/>
  <c r="L3215" i="1" s="1"/>
  <c r="K2800" i="1" a="1"/>
  <c r="K2800" i="1" s="1"/>
  <c r="L2800" i="1" s="1"/>
  <c r="K2848" i="1" a="1"/>
  <c r="K2848" i="1" s="1"/>
  <c r="L2848" i="1" s="1"/>
  <c r="K2890" i="1" a="1"/>
  <c r="K2890" i="1" s="1"/>
  <c r="L2890" i="1" s="1"/>
  <c r="K2915" i="1" a="1"/>
  <c r="K2915" i="1" s="1"/>
  <c r="L2915" i="1" s="1"/>
  <c r="K2939" i="1" a="1"/>
  <c r="K2939" i="1" s="1"/>
  <c r="L2939" i="1" s="1"/>
  <c r="K2964" i="1" a="1"/>
  <c r="K2964" i="1" s="1"/>
  <c r="L2964" i="1" s="1"/>
  <c r="K2987" i="1" a="1"/>
  <c r="K2987" i="1" s="1"/>
  <c r="L2987" i="1" s="1"/>
  <c r="K3008" i="1" a="1"/>
  <c r="K3008" i="1" s="1"/>
  <c r="L3008" i="1" s="1"/>
  <c r="K3015" i="1" a="1"/>
  <c r="K3015" i="1" s="1"/>
  <c r="L3015" i="1" s="1"/>
  <c r="K3022" i="1" a="1"/>
  <c r="K3022" i="1" s="1"/>
  <c r="L3022" i="1" s="1"/>
  <c r="K3028" i="1" a="1"/>
  <c r="K3028" i="1" s="1"/>
  <c r="L3028" i="1" s="1"/>
  <c r="K3034" i="1" a="1"/>
  <c r="K3034" i="1" s="1"/>
  <c r="L3034" i="1" s="1"/>
  <c r="K3041" i="1" a="1"/>
  <c r="K3041" i="1" s="1"/>
  <c r="L3041" i="1" s="1"/>
  <c r="K3047" i="1" a="1"/>
  <c r="K3047" i="1" s="1"/>
  <c r="L3047" i="1" s="1"/>
  <c r="K3054" i="1" a="1"/>
  <c r="K3054" i="1" s="1"/>
  <c r="L3054" i="1" s="1"/>
  <c r="K3060" i="1" a="1"/>
  <c r="K3060" i="1" s="1"/>
  <c r="L3060" i="1" s="1"/>
  <c r="K3066" i="1" a="1"/>
  <c r="K3066" i="1" s="1"/>
  <c r="L3066" i="1" s="1"/>
  <c r="K3073" i="1" a="1"/>
  <c r="K3073" i="1" s="1"/>
  <c r="L3073" i="1" s="1"/>
  <c r="K3079" i="1" a="1"/>
  <c r="K3079" i="1" s="1"/>
  <c r="L3079" i="1" s="1"/>
  <c r="K3085" i="1" a="1"/>
  <c r="K3085" i="1" s="1"/>
  <c r="L3085" i="1" s="1"/>
  <c r="K3090" i="1" a="1"/>
  <c r="K3090" i="1" s="1"/>
  <c r="L3090" i="1" s="1"/>
  <c r="K3096" i="1" a="1"/>
  <c r="K3096" i="1" s="1"/>
  <c r="L3096" i="1" s="1"/>
  <c r="K3103" i="1" a="1"/>
  <c r="K3103" i="1" s="1"/>
  <c r="L3103" i="1" s="1"/>
  <c r="K3109" i="1" a="1"/>
  <c r="K3109" i="1" s="1"/>
  <c r="L3109" i="1" s="1"/>
  <c r="K3114" i="1" a="1"/>
  <c r="K3114" i="1" s="1"/>
  <c r="L3114" i="1" s="1"/>
  <c r="K3120" i="1" a="1"/>
  <c r="K3120" i="1" s="1"/>
  <c r="L3120" i="1" s="1"/>
  <c r="K3126" i="1" a="1"/>
  <c r="K3126" i="1" s="1"/>
  <c r="L3126" i="1" s="1"/>
  <c r="K3132" i="1" a="1"/>
  <c r="K3132" i="1" s="1"/>
  <c r="L3132" i="1" s="1"/>
  <c r="K3137" i="1" a="1"/>
  <c r="K3137" i="1" s="1"/>
  <c r="L3137" i="1" s="1"/>
  <c r="K3148" i="1" a="1"/>
  <c r="K3148" i="1" s="1"/>
  <c r="L3148" i="1" s="1"/>
  <c r="K3153" i="1" a="1"/>
  <c r="K3153" i="1" s="1"/>
  <c r="L3153" i="1" s="1"/>
  <c r="K3159" i="1" a="1"/>
  <c r="K3159" i="1" s="1"/>
  <c r="L3159" i="1" s="1"/>
  <c r="K3165" i="1" a="1"/>
  <c r="K3165" i="1" s="1"/>
  <c r="L3165" i="1" s="1"/>
  <c r="K3172" i="1" a="1"/>
  <c r="K3172" i="1" s="1"/>
  <c r="L3172" i="1" s="1"/>
  <c r="K2806" i="1" a="1"/>
  <c r="K2806" i="1" s="1"/>
  <c r="L2806" i="1" s="1"/>
  <c r="K2854" i="1" a="1"/>
  <c r="K2854" i="1" s="1"/>
  <c r="L2854" i="1" s="1"/>
  <c r="K2896" i="1" a="1"/>
  <c r="K2896" i="1" s="1"/>
  <c r="L2896" i="1" s="1"/>
  <c r="K2920" i="1" a="1"/>
  <c r="K2920" i="1" s="1"/>
  <c r="L2920" i="1" s="1"/>
  <c r="K2945" i="1" a="1"/>
  <c r="K2945" i="1" s="1"/>
  <c r="L2945" i="1" s="1"/>
  <c r="K2969" i="1" a="1"/>
  <c r="K2969" i="1" s="1"/>
  <c r="L2969" i="1" s="1"/>
  <c r="K2988" i="1" a="1"/>
  <c r="K2988" i="1" s="1"/>
  <c r="L2988" i="1" s="1"/>
  <c r="K3000" i="1" a="1"/>
  <c r="K3000" i="1" s="1"/>
  <c r="L3000" i="1" s="1"/>
  <c r="K3023" i="1" a="1"/>
  <c r="K3023" i="1" s="1"/>
  <c r="L3023" i="1" s="1"/>
  <c r="K3029" i="1" a="1"/>
  <c r="K3029" i="1" s="1"/>
  <c r="L3029" i="1" s="1"/>
  <c r="K3035" i="1" a="1"/>
  <c r="K3035" i="1" s="1"/>
  <c r="L3035" i="1" s="1"/>
  <c r="K3055" i="1" a="1"/>
  <c r="K3055" i="1" s="1"/>
  <c r="L3055" i="1" s="1"/>
  <c r="K3061" i="1" a="1"/>
  <c r="K3061" i="1" s="1"/>
  <c r="L3061" i="1" s="1"/>
  <c r="K3067" i="1" a="1"/>
  <c r="K3067" i="1" s="1"/>
  <c r="L3067" i="1" s="1"/>
  <c r="K3091" i="1" a="1"/>
  <c r="K3091" i="1" s="1"/>
  <c r="L3091" i="1" s="1"/>
  <c r="K3097" i="1" a="1"/>
  <c r="K3097" i="1" s="1"/>
  <c r="L3097" i="1" s="1"/>
  <c r="K3115" i="1" a="1"/>
  <c r="K3115" i="1" s="1"/>
  <c r="L3115" i="1" s="1"/>
  <c r="K3121" i="1" a="1"/>
  <c r="K3121" i="1" s="1"/>
  <c r="L3121" i="1" s="1"/>
  <c r="K3127" i="1" a="1"/>
  <c r="K3127" i="1" s="1"/>
  <c r="L3127" i="1" s="1"/>
  <c r="K3138" i="1" a="1"/>
  <c r="K3138" i="1" s="1"/>
  <c r="L3138" i="1" s="1"/>
  <c r="K3143" i="1" a="1"/>
  <c r="K3143" i="1" s="1"/>
  <c r="L3143" i="1" s="1"/>
  <c r="K3154" i="1" a="1"/>
  <c r="K3154" i="1" s="1"/>
  <c r="L3154" i="1" s="1"/>
  <c r="K3160" i="1" a="1"/>
  <c r="K3160" i="1" s="1"/>
  <c r="L3160" i="1" s="1"/>
  <c r="K3166" i="1" a="1"/>
  <c r="K3166" i="1" s="1"/>
  <c r="L3166" i="1" s="1"/>
  <c r="K3180" i="1" a="1"/>
  <c r="K3180" i="1" s="1"/>
  <c r="L3180" i="1" s="1"/>
  <c r="K3187" i="1" a="1"/>
  <c r="K3187" i="1" s="1"/>
  <c r="L3187" i="1" s="1"/>
  <c r="K3195" i="1" a="1"/>
  <c r="K3195" i="1" s="1"/>
  <c r="L3195" i="1" s="1"/>
  <c r="K3202" i="1" a="1"/>
  <c r="K3202" i="1" s="1"/>
  <c r="L3202" i="1" s="1"/>
  <c r="K3209" i="1" a="1"/>
  <c r="K3209" i="1" s="1"/>
  <c r="L3209" i="1" s="1"/>
  <c r="K3224" i="1" a="1"/>
  <c r="K3224" i="1" s="1"/>
  <c r="L3224" i="1" s="1"/>
  <c r="K3232" i="1" a="1"/>
  <c r="K3232" i="1" s="1"/>
  <c r="L3232" i="1" s="1"/>
  <c r="K3238" i="1" a="1"/>
  <c r="K3238" i="1" s="1"/>
  <c r="L3238" i="1" s="1"/>
  <c r="K3246" i="1" a="1"/>
  <c r="K3246" i="1" s="1"/>
  <c r="L3246" i="1" s="1"/>
  <c r="K3253" i="1" a="1"/>
  <c r="K3253" i="1" s="1"/>
  <c r="L3253" i="1" s="1"/>
  <c r="K3261" i="1" a="1"/>
  <c r="K3261" i="1" s="1"/>
  <c r="L3261" i="1" s="1"/>
  <c r="K3268" i="1" a="1"/>
  <c r="K3268" i="1" s="1"/>
  <c r="L3268" i="1" s="1"/>
  <c r="K3275" i="1" a="1"/>
  <c r="K3275" i="1" s="1"/>
  <c r="L3275" i="1" s="1"/>
  <c r="K3282" i="1" a="1"/>
  <c r="K3282" i="1" s="1"/>
  <c r="L3282" i="1" s="1"/>
  <c r="K3290" i="1" a="1"/>
  <c r="K3290" i="1" s="1"/>
  <c r="L3290" i="1" s="1"/>
  <c r="K3297" i="1" a="1"/>
  <c r="K3297" i="1" s="1"/>
  <c r="L3297" i="1" s="1"/>
  <c r="K3304" i="1" a="1"/>
  <c r="K3304" i="1" s="1"/>
  <c r="L3304" i="1" s="1"/>
  <c r="K3312" i="1" a="1"/>
  <c r="K3312" i="1" s="1"/>
  <c r="L3312" i="1" s="1"/>
  <c r="K3319" i="1" a="1"/>
  <c r="K3319" i="1" s="1"/>
  <c r="L3319" i="1" s="1"/>
  <c r="K3327" i="1" a="1"/>
  <c r="K3327" i="1" s="1"/>
  <c r="L3327" i="1" s="1"/>
  <c r="K3333" i="1" a="1"/>
  <c r="K3333" i="1" s="1"/>
  <c r="L3333" i="1" s="1"/>
  <c r="K3341" i="1" a="1"/>
  <c r="K3341" i="1" s="1"/>
  <c r="L3341" i="1" s="1"/>
  <c r="K3348" i="1" a="1"/>
  <c r="K3348" i="1" s="1"/>
  <c r="L3348" i="1" s="1"/>
  <c r="K3356" i="1" a="1"/>
  <c r="K3356" i="1" s="1"/>
  <c r="L3356" i="1" s="1"/>
  <c r="K3363" i="1" a="1"/>
  <c r="K3363" i="1" s="1"/>
  <c r="L3363" i="1" s="1"/>
  <c r="K3370" i="1" a="1"/>
  <c r="K3370" i="1" s="1"/>
  <c r="L3370" i="1" s="1"/>
  <c r="K3377" i="1" a="1"/>
  <c r="K3377" i="1" s="1"/>
  <c r="L3377" i="1" s="1"/>
  <c r="K3385" i="1" a="1"/>
  <c r="K3385" i="1" s="1"/>
  <c r="L3385" i="1" s="1"/>
  <c r="K3399" i="1" a="1"/>
  <c r="K3399" i="1" s="1"/>
  <c r="L3399" i="1" s="1"/>
  <c r="K3407" i="1" a="1"/>
  <c r="K3407" i="1" s="1"/>
  <c r="L3407" i="1" s="1"/>
  <c r="K3414" i="1" a="1"/>
  <c r="K3414" i="1" s="1"/>
  <c r="L3414" i="1" s="1"/>
  <c r="K3422" i="1" a="1"/>
  <c r="K3422" i="1" s="1"/>
  <c r="L3422" i="1" s="1"/>
  <c r="K3436" i="1" a="1"/>
  <c r="K3436" i="1" s="1"/>
  <c r="L3436" i="1" s="1"/>
  <c r="K3443" i="1" a="1"/>
  <c r="K3443" i="1" s="1"/>
  <c r="L3443" i="1" s="1"/>
  <c r="K3451" i="1" a="1"/>
  <c r="K3451" i="1" s="1"/>
  <c r="L3451" i="1" s="1"/>
  <c r="K3458" i="1" a="1"/>
  <c r="K3458" i="1" s="1"/>
  <c r="L3458" i="1" s="1"/>
  <c r="K3465" i="1" a="1"/>
  <c r="K3465" i="1" s="1"/>
  <c r="L3465" i="1" s="1"/>
  <c r="K3479" i="1" a="1"/>
  <c r="K3479" i="1" s="1"/>
  <c r="L3479" i="1" s="1"/>
  <c r="K3487" i="1" a="1"/>
  <c r="K3487" i="1" s="1"/>
  <c r="L3487" i="1" s="1"/>
  <c r="K3493" i="1" a="1"/>
  <c r="K3493" i="1" s="1"/>
  <c r="L3493" i="1" s="1"/>
  <c r="K3500" i="1" a="1"/>
  <c r="K3500" i="1" s="1"/>
  <c r="L3500" i="1" s="1"/>
  <c r="K3507" i="1" a="1"/>
  <c r="K3507" i="1" s="1"/>
  <c r="L3507" i="1" s="1"/>
  <c r="K3514" i="1" a="1"/>
  <c r="K3514" i="1" s="1"/>
  <c r="L3514" i="1" s="1"/>
  <c r="K3520" i="1" a="1"/>
  <c r="K3520" i="1" s="1"/>
  <c r="L3520" i="1" s="1"/>
  <c r="K3526" i="1" a="1"/>
  <c r="K3526" i="1" s="1"/>
  <c r="L3526" i="1" s="1"/>
  <c r="K2812" i="1" a="1"/>
  <c r="K2812" i="1" s="1"/>
  <c r="L2812" i="1" s="1"/>
  <c r="K2860" i="1" a="1"/>
  <c r="K2860" i="1" s="1"/>
  <c r="L2860" i="1" s="1"/>
  <c r="K2897" i="1" a="1"/>
  <c r="K2897" i="1" s="1"/>
  <c r="L2897" i="1" s="1"/>
  <c r="K2921" i="1" a="1"/>
  <c r="K2921" i="1" s="1"/>
  <c r="L2921" i="1" s="1"/>
  <c r="K2992" i="1" a="1"/>
  <c r="K2992" i="1" s="1"/>
  <c r="L2992" i="1" s="1"/>
  <c r="K3001" i="1" a="1"/>
  <c r="K3001" i="1" s="1"/>
  <c r="L3001" i="1" s="1"/>
  <c r="K3010" i="1" a="1"/>
  <c r="K3010" i="1" s="1"/>
  <c r="L3010" i="1" s="1"/>
  <c r="K3016" i="1" a="1"/>
  <c r="K3016" i="1" s="1"/>
  <c r="L3016" i="1" s="1"/>
  <c r="K3036" i="1" a="1"/>
  <c r="K3036" i="1" s="1"/>
  <c r="L3036" i="1" s="1"/>
  <c r="K3042" i="1" a="1"/>
  <c r="K3042" i="1" s="1"/>
  <c r="L3042" i="1" s="1"/>
  <c r="K3048" i="1" a="1"/>
  <c r="K3048" i="1" s="1"/>
  <c r="L3048" i="1" s="1"/>
  <c r="K3068" i="1" a="1"/>
  <c r="K3068" i="1" s="1"/>
  <c r="L3068" i="1" s="1"/>
  <c r="K3074" i="1" a="1"/>
  <c r="K3074" i="1" s="1"/>
  <c r="L3074" i="1" s="1"/>
  <c r="K3080" i="1" a="1"/>
  <c r="K3080" i="1" s="1"/>
  <c r="L3080" i="1" s="1"/>
  <c r="K3086" i="1" a="1"/>
  <c r="K3086" i="1" s="1"/>
  <c r="L3086" i="1" s="1"/>
  <c r="K3092" i="1" a="1"/>
  <c r="K3092" i="1" s="1"/>
  <c r="L3092" i="1" s="1"/>
  <c r="K3104" i="1" a="1"/>
  <c r="K3104" i="1" s="1"/>
  <c r="L3104" i="1" s="1"/>
  <c r="K3110" i="1" a="1"/>
  <c r="K3110" i="1" s="1"/>
  <c r="L3110" i="1" s="1"/>
  <c r="K3116" i="1" a="1"/>
  <c r="K3116" i="1" s="1"/>
  <c r="L3116" i="1" s="1"/>
  <c r="K3133" i="1" a="1"/>
  <c r="K3133" i="1" s="1"/>
  <c r="L3133" i="1" s="1"/>
  <c r="K3144" i="1" a="1"/>
  <c r="K3144" i="1" s="1"/>
  <c r="L3144" i="1" s="1"/>
  <c r="K3149" i="1" a="1"/>
  <c r="K3149" i="1" s="1"/>
  <c r="L3149" i="1" s="1"/>
  <c r="K3167" i="1" a="1"/>
  <c r="K3167" i="1" s="1"/>
  <c r="L3167" i="1" s="1"/>
  <c r="K3173" i="1" a="1"/>
  <c r="K3173" i="1" s="1"/>
  <c r="L3173" i="1" s="1"/>
  <c r="K3181" i="1" a="1"/>
  <c r="K3181" i="1" s="1"/>
  <c r="L3181" i="1" s="1"/>
  <c r="K3188" i="1" a="1"/>
  <c r="K3188" i="1" s="1"/>
  <c r="L3188" i="1" s="1"/>
  <c r="K3196" i="1" a="1"/>
  <c r="K3196" i="1" s="1"/>
  <c r="L3196" i="1" s="1"/>
  <c r="K3203" i="1" a="1"/>
  <c r="K3203" i="1" s="1"/>
  <c r="L3203" i="1" s="1"/>
  <c r="K3210" i="1" a="1"/>
  <c r="K3210" i="1" s="1"/>
  <c r="L3210" i="1" s="1"/>
  <c r="K3217" i="1" a="1"/>
  <c r="K3217" i="1" s="1"/>
  <c r="L3217" i="1" s="1"/>
  <c r="K3225" i="1" a="1"/>
  <c r="K3225" i="1" s="1"/>
  <c r="L3225" i="1" s="1"/>
  <c r="K3239" i="1" a="1"/>
  <c r="K3239" i="1" s="1"/>
  <c r="L3239" i="1" s="1"/>
  <c r="K3247" i="1" a="1"/>
  <c r="K3247" i="1" s="1"/>
  <c r="L3247" i="1" s="1"/>
  <c r="K3254" i="1" a="1"/>
  <c r="K3254" i="1" s="1"/>
  <c r="L3254" i="1" s="1"/>
  <c r="K3262" i="1" a="1"/>
  <c r="K3262" i="1" s="1"/>
  <c r="L3262" i="1" s="1"/>
  <c r="K3276" i="1" a="1"/>
  <c r="K3276" i="1" s="1"/>
  <c r="L3276" i="1" s="1"/>
  <c r="K3283" i="1" a="1"/>
  <c r="K3283" i="1" s="1"/>
  <c r="L3283" i="1" s="1"/>
  <c r="K3291" i="1" a="1"/>
  <c r="K3291" i="1" s="1"/>
  <c r="L3291" i="1" s="1"/>
  <c r="K3298" i="1" a="1"/>
  <c r="K3298" i="1" s="1"/>
  <c r="L3298" i="1" s="1"/>
  <c r="K3305" i="1" a="1"/>
  <c r="K3305" i="1" s="1"/>
  <c r="L3305" i="1" s="1"/>
  <c r="K3320" i="1" a="1"/>
  <c r="K3320" i="1" s="1"/>
  <c r="L3320" i="1" s="1"/>
  <c r="K3328" i="1" a="1"/>
  <c r="K3328" i="1" s="1"/>
  <c r="L3328" i="1" s="1"/>
  <c r="K3334" i="1" a="1"/>
  <c r="K3334" i="1" s="1"/>
  <c r="L3334" i="1" s="1"/>
  <c r="K3342" i="1" a="1"/>
  <c r="K3342" i="1" s="1"/>
  <c r="L3342" i="1" s="1"/>
  <c r="K3349" i="1" a="1"/>
  <c r="K3349" i="1" s="1"/>
  <c r="L3349" i="1" s="1"/>
  <c r="K3357" i="1" a="1"/>
  <c r="K3357" i="1" s="1"/>
  <c r="L3357" i="1" s="1"/>
  <c r="K3364" i="1" a="1"/>
  <c r="K3364" i="1" s="1"/>
  <c r="L3364" i="1" s="1"/>
  <c r="K3371" i="1" a="1"/>
  <c r="K3371" i="1" s="1"/>
  <c r="L3371" i="1" s="1"/>
  <c r="K3378" i="1" a="1"/>
  <c r="K3378" i="1" s="1"/>
  <c r="L3378" i="1" s="1"/>
  <c r="K3386" i="1" a="1"/>
  <c r="K3386" i="1" s="1"/>
  <c r="L3386" i="1" s="1"/>
  <c r="K3393" i="1" a="1"/>
  <c r="K3393" i="1" s="1"/>
  <c r="L3393" i="1" s="1"/>
  <c r="K3400" i="1" a="1"/>
  <c r="K3400" i="1" s="1"/>
  <c r="L3400" i="1" s="1"/>
  <c r="K3408" i="1" a="1"/>
  <c r="K3408" i="1" s="1"/>
  <c r="L3408" i="1" s="1"/>
  <c r="K3415" i="1" a="1"/>
  <c r="K3415" i="1" s="1"/>
  <c r="L3415" i="1" s="1"/>
  <c r="K3423" i="1" a="1"/>
  <c r="K3423" i="1" s="1"/>
  <c r="L3423" i="1" s="1"/>
  <c r="K3429" i="1" a="1"/>
  <c r="K3429" i="1" s="1"/>
  <c r="L3429" i="1" s="1"/>
  <c r="K3437" i="1" a="1"/>
  <c r="K3437" i="1" s="1"/>
  <c r="L3437" i="1" s="1"/>
  <c r="K3444" i="1" a="1"/>
  <c r="K3444" i="1" s="1"/>
  <c r="L3444" i="1" s="1"/>
  <c r="K3452" i="1" a="1"/>
  <c r="K3452" i="1" s="1"/>
  <c r="L3452" i="1" s="1"/>
  <c r="K3459" i="1" a="1"/>
  <c r="K3459" i="1" s="1"/>
  <c r="L3459" i="1" s="1"/>
  <c r="K3466" i="1" a="1"/>
  <c r="K3466" i="1" s="1"/>
  <c r="L3466" i="1" s="1"/>
  <c r="K3473" i="1" a="1"/>
  <c r="K3473" i="1" s="1"/>
  <c r="L3473" i="1" s="1"/>
  <c r="K3480" i="1" a="1"/>
  <c r="K3480" i="1" s="1"/>
  <c r="L3480" i="1" s="1"/>
  <c r="K3488" i="1" a="1"/>
  <c r="K3488" i="1" s="1"/>
  <c r="L3488" i="1" s="1"/>
  <c r="K3494" i="1" a="1"/>
  <c r="K3494" i="1" s="1"/>
  <c r="L3494" i="1" s="1"/>
  <c r="K3508" i="1" a="1"/>
  <c r="K3508" i="1" s="1"/>
  <c r="L3508" i="1" s="1"/>
  <c r="K3521" i="1" a="1"/>
  <c r="K3521" i="1" s="1"/>
  <c r="L3521" i="1" s="1"/>
  <c r="K3527" i="1" a="1"/>
  <c r="K3527" i="1" s="1"/>
  <c r="L3527" i="1" s="1"/>
  <c r="K3533" i="1" a="1"/>
  <c r="K3533" i="1" s="1"/>
  <c r="L3533" i="1" s="1"/>
  <c r="K2902" i="1" a="1"/>
  <c r="K2902" i="1" s="1"/>
  <c r="L2902" i="1" s="1"/>
  <c r="K2927" i="1" a="1"/>
  <c r="K2927" i="1" s="1"/>
  <c r="L2927" i="1" s="1"/>
  <c r="K2951" i="1" a="1"/>
  <c r="K2951" i="1" s="1"/>
  <c r="L2951" i="1" s="1"/>
  <c r="K2975" i="1" a="1"/>
  <c r="K2975" i="1" s="1"/>
  <c r="L2975" i="1" s="1"/>
  <c r="K3004" i="1" a="1"/>
  <c r="K3004" i="1" s="1"/>
  <c r="L3004" i="1" s="1"/>
  <c r="K3011" i="1" a="1"/>
  <c r="K3011" i="1" s="1"/>
  <c r="L3011" i="1" s="1"/>
  <c r="K3017" i="1" a="1"/>
  <c r="K3017" i="1" s="1"/>
  <c r="L3017" i="1" s="1"/>
  <c r="K3024" i="1" a="1"/>
  <c r="K3024" i="1" s="1"/>
  <c r="L3024" i="1" s="1"/>
  <c r="K3030" i="1" a="1"/>
  <c r="K3030" i="1" s="1"/>
  <c r="L3030" i="1" s="1"/>
  <c r="K3037" i="1" a="1"/>
  <c r="K3037" i="1" s="1"/>
  <c r="L3037" i="1" s="1"/>
  <c r="K3043" i="1" a="1"/>
  <c r="K3043" i="1" s="1"/>
  <c r="L3043" i="1" s="1"/>
  <c r="K3049" i="1" a="1"/>
  <c r="K3049" i="1" s="1"/>
  <c r="L3049" i="1" s="1"/>
  <c r="K3056" i="1" a="1"/>
  <c r="K3056" i="1" s="1"/>
  <c r="L3056" i="1" s="1"/>
  <c r="K3062" i="1" a="1"/>
  <c r="K3062" i="1" s="1"/>
  <c r="L3062" i="1" s="1"/>
  <c r="K3069" i="1" a="1"/>
  <c r="K3069" i="1" s="1"/>
  <c r="L3069" i="1" s="1"/>
  <c r="K3075" i="1" a="1"/>
  <c r="K3075" i="1" s="1"/>
  <c r="L3075" i="1" s="1"/>
  <c r="K3081" i="1" a="1"/>
  <c r="K3081" i="1" s="1"/>
  <c r="L3081" i="1" s="1"/>
  <c r="K3087" i="1" a="1"/>
  <c r="K3087" i="1" s="1"/>
  <c r="L3087" i="1" s="1"/>
  <c r="K3093" i="1" a="1"/>
  <c r="K3093" i="1" s="1"/>
  <c r="L3093" i="1" s="1"/>
  <c r="K3098" i="1" a="1"/>
  <c r="K3098" i="1" s="1"/>
  <c r="L3098" i="1" s="1"/>
  <c r="K3105" i="1" a="1"/>
  <c r="K3105" i="1" s="1"/>
  <c r="L3105" i="1" s="1"/>
  <c r="K3111" i="1" a="1"/>
  <c r="K3111" i="1" s="1"/>
  <c r="L3111" i="1" s="1"/>
  <c r="K3117" i="1" a="1"/>
  <c r="K3117" i="1" s="1"/>
  <c r="L3117" i="1" s="1"/>
  <c r="K3122" i="1" a="1"/>
  <c r="K3122" i="1" s="1"/>
  <c r="L3122" i="1" s="1"/>
  <c r="K3128" i="1" a="1"/>
  <c r="K3128" i="1" s="1"/>
  <c r="L3128" i="1" s="1"/>
  <c r="K3134" i="1" a="1"/>
  <c r="K3134" i="1" s="1"/>
  <c r="L3134" i="1" s="1"/>
  <c r="K3139" i="1" a="1"/>
  <c r="K3139" i="1" s="1"/>
  <c r="L3139" i="1" s="1"/>
  <c r="K3150" i="1" a="1"/>
  <c r="K3150" i="1" s="1"/>
  <c r="L3150" i="1" s="1"/>
  <c r="K3155" i="1" a="1"/>
  <c r="K3155" i="1" s="1"/>
  <c r="L3155" i="1" s="1"/>
  <c r="K3161" i="1" a="1"/>
  <c r="K3161" i="1" s="1"/>
  <c r="L3161" i="1" s="1"/>
  <c r="K3168" i="1" a="1"/>
  <c r="K3168" i="1" s="1"/>
  <c r="L3168" i="1" s="1"/>
  <c r="K3174" i="1" a="1"/>
  <c r="K3174" i="1" s="1"/>
  <c r="L3174" i="1" s="1"/>
  <c r="K3182" i="1" a="1"/>
  <c r="K3182" i="1" s="1"/>
  <c r="L3182" i="1" s="1"/>
  <c r="K3189" i="1" a="1"/>
  <c r="K3189" i="1" s="1"/>
  <c r="L3189" i="1" s="1"/>
  <c r="K3197" i="1" a="1"/>
  <c r="K3197" i="1" s="1"/>
  <c r="L3197" i="1" s="1"/>
  <c r="K3204" i="1" a="1"/>
  <c r="K3204" i="1" s="1"/>
  <c r="L3204" i="1" s="1"/>
  <c r="K3211" i="1" a="1"/>
  <c r="K3211" i="1" s="1"/>
  <c r="L3211" i="1" s="1"/>
  <c r="K3218" i="1" a="1"/>
  <c r="K3218" i="1" s="1"/>
  <c r="L3218" i="1" s="1"/>
  <c r="K3226" i="1" a="1"/>
  <c r="K3226" i="1" s="1"/>
  <c r="L3226" i="1" s="1"/>
  <c r="K3233" i="1" a="1"/>
  <c r="K3233" i="1" s="1"/>
  <c r="L3233" i="1" s="1"/>
  <c r="K3240" i="1" a="1"/>
  <c r="K3240" i="1" s="1"/>
  <c r="L3240" i="1" s="1"/>
  <c r="K3248" i="1" a="1"/>
  <c r="K3248" i="1" s="1"/>
  <c r="L3248" i="1" s="1"/>
  <c r="K3255" i="1" a="1"/>
  <c r="K3255" i="1" s="1"/>
  <c r="L3255" i="1" s="1"/>
  <c r="K3263" i="1" a="1"/>
  <c r="K3263" i="1" s="1"/>
  <c r="L3263" i="1" s="1"/>
  <c r="K3269" i="1" a="1"/>
  <c r="K3269" i="1" s="1"/>
  <c r="L3269" i="1" s="1"/>
  <c r="K3277" i="1" a="1"/>
  <c r="K3277" i="1" s="1"/>
  <c r="L3277" i="1" s="1"/>
  <c r="K3284" i="1" a="1"/>
  <c r="K3284" i="1" s="1"/>
  <c r="L3284" i="1" s="1"/>
  <c r="K3292" i="1" a="1"/>
  <c r="K3292" i="1" s="1"/>
  <c r="L3292" i="1" s="1"/>
  <c r="K3299" i="1" a="1"/>
  <c r="K3299" i="1" s="1"/>
  <c r="L3299" i="1" s="1"/>
  <c r="K3306" i="1" a="1"/>
  <c r="K3306" i="1" s="1"/>
  <c r="L3306" i="1" s="1"/>
  <c r="K3313" i="1" a="1"/>
  <c r="K3313" i="1" s="1"/>
  <c r="L3313" i="1" s="1"/>
  <c r="K3321" i="1" a="1"/>
  <c r="K3321" i="1" s="1"/>
  <c r="L3321" i="1" s="1"/>
  <c r="K3335" i="1" a="1"/>
  <c r="K3335" i="1" s="1"/>
  <c r="L3335" i="1" s="1"/>
  <c r="K3343" i="1" a="1"/>
  <c r="K3343" i="1" s="1"/>
  <c r="L3343" i="1" s="1"/>
  <c r="K3350" i="1" a="1"/>
  <c r="K3350" i="1" s="1"/>
  <c r="L3350" i="1" s="1"/>
  <c r="K3358" i="1" a="1"/>
  <c r="K3358" i="1" s="1"/>
  <c r="L3358" i="1" s="1"/>
  <c r="K3372" i="1" a="1"/>
  <c r="K3372" i="1" s="1"/>
  <c r="L3372" i="1" s="1"/>
  <c r="K3379" i="1" a="1"/>
  <c r="K3379" i="1" s="1"/>
  <c r="L3379" i="1" s="1"/>
  <c r="K3387" i="1" a="1"/>
  <c r="K3387" i="1" s="1"/>
  <c r="L3387" i="1" s="1"/>
  <c r="K3394" i="1" a="1"/>
  <c r="K3394" i="1" s="1"/>
  <c r="L3394" i="1" s="1"/>
  <c r="K3401" i="1" a="1"/>
  <c r="K3401" i="1" s="1"/>
  <c r="L3401" i="1" s="1"/>
  <c r="K3416" i="1" a="1"/>
  <c r="K3416" i="1" s="1"/>
  <c r="L3416" i="1" s="1"/>
  <c r="K2830" i="1" a="1"/>
  <c r="K2830" i="1" s="1"/>
  <c r="L2830" i="1" s="1"/>
  <c r="K2878" i="1" a="1"/>
  <c r="K2878" i="1" s="1"/>
  <c r="L2878" i="1" s="1"/>
  <c r="K2908" i="1" a="1"/>
  <c r="K2908" i="1" s="1"/>
  <c r="L2908" i="1" s="1"/>
  <c r="K2933" i="1" a="1"/>
  <c r="K2933" i="1" s="1"/>
  <c r="L2933" i="1" s="1"/>
  <c r="K2957" i="1" a="1"/>
  <c r="K2957" i="1" s="1"/>
  <c r="L2957" i="1" s="1"/>
  <c r="K2981" i="1" a="1"/>
  <c r="K2981" i="1" s="1"/>
  <c r="L2981" i="1" s="1"/>
  <c r="K2995" i="1" a="1"/>
  <c r="K2995" i="1" s="1"/>
  <c r="L2995" i="1" s="1"/>
  <c r="K3006" i="1" a="1"/>
  <c r="K3006" i="1" s="1"/>
  <c r="L3006" i="1" s="1"/>
  <c r="K3013" i="1" a="1"/>
  <c r="K3013" i="1" s="1"/>
  <c r="L3013" i="1" s="1"/>
  <c r="K3019" i="1" a="1"/>
  <c r="K3019" i="1" s="1"/>
  <c r="L3019" i="1" s="1"/>
  <c r="K3039" i="1" a="1"/>
  <c r="K3039" i="1" s="1"/>
  <c r="L3039" i="1" s="1"/>
  <c r="K3045" i="1" a="1"/>
  <c r="K3045" i="1" s="1"/>
  <c r="L3045" i="1" s="1"/>
  <c r="K3051" i="1" a="1"/>
  <c r="K3051" i="1" s="1"/>
  <c r="L3051" i="1" s="1"/>
  <c r="K3071" i="1" a="1"/>
  <c r="K3071" i="1" s="1"/>
  <c r="L3071" i="1" s="1"/>
  <c r="K3077" i="1" a="1"/>
  <c r="K3077" i="1" s="1"/>
  <c r="L3077" i="1" s="1"/>
  <c r="K3082" i="1" a="1"/>
  <c r="K3082" i="1" s="1"/>
  <c r="L3082" i="1" s="1"/>
  <c r="K3088" i="1" a="1"/>
  <c r="K3088" i="1" s="1"/>
  <c r="L3088" i="1" s="1"/>
  <c r="K3094" i="1" a="1"/>
  <c r="K3094" i="1" s="1"/>
  <c r="L3094" i="1" s="1"/>
  <c r="K3100" i="1" a="1"/>
  <c r="K3100" i="1" s="1"/>
  <c r="L3100" i="1" s="1"/>
  <c r="K3106" i="1" a="1"/>
  <c r="K3106" i="1" s="1"/>
  <c r="L3106" i="1" s="1"/>
  <c r="K3112" i="1" a="1"/>
  <c r="K3112" i="1" s="1"/>
  <c r="L3112" i="1" s="1"/>
  <c r="K3118" i="1" a="1"/>
  <c r="K3118" i="1" s="1"/>
  <c r="L3118" i="1" s="1"/>
  <c r="K3124" i="1" a="1"/>
  <c r="K3124" i="1" s="1"/>
  <c r="L3124" i="1" s="1"/>
  <c r="K3135" i="1" a="1"/>
  <c r="K3135" i="1" s="1"/>
  <c r="L3135" i="1" s="1"/>
  <c r="K3146" i="1" a="1"/>
  <c r="K3146" i="1" s="1"/>
  <c r="L3146" i="1" s="1"/>
  <c r="K3151" i="1" a="1"/>
  <c r="K3151" i="1" s="1"/>
  <c r="L3151" i="1" s="1"/>
  <c r="K3163" i="1" a="1"/>
  <c r="K3163" i="1" s="1"/>
  <c r="L3163" i="1" s="1"/>
  <c r="K3169" i="1" a="1"/>
  <c r="K3169" i="1" s="1"/>
  <c r="L3169" i="1" s="1"/>
  <c r="K3176" i="1" a="1"/>
  <c r="K3176" i="1" s="1"/>
  <c r="L3176" i="1" s="1"/>
  <c r="K3184" i="1" a="1"/>
  <c r="K3184" i="1" s="1"/>
  <c r="L3184" i="1" s="1"/>
  <c r="K3191" i="1" a="1"/>
  <c r="K3191" i="1" s="1"/>
  <c r="L3191" i="1" s="1"/>
  <c r="K3199" i="1" a="1"/>
  <c r="K3199" i="1" s="1"/>
  <c r="L3199" i="1" s="1"/>
  <c r="K3205" i="1" a="1"/>
  <c r="K3205" i="1" s="1"/>
  <c r="L3205" i="1" s="1"/>
  <c r="K3213" i="1" a="1"/>
  <c r="K3213" i="1" s="1"/>
  <c r="L3213" i="1" s="1"/>
  <c r="K3220" i="1" a="1"/>
  <c r="K3220" i="1" s="1"/>
  <c r="L3220" i="1" s="1"/>
  <c r="K3228" i="1" a="1"/>
  <c r="K3228" i="1" s="1"/>
  <c r="L3228" i="1" s="1"/>
  <c r="K3235" i="1" a="1"/>
  <c r="K3235" i="1" s="1"/>
  <c r="L3235" i="1" s="1"/>
  <c r="K3242" i="1" a="1"/>
  <c r="K3242" i="1" s="1"/>
  <c r="L3242" i="1" s="1"/>
  <c r="K3249" i="1" a="1"/>
  <c r="K3249" i="1" s="1"/>
  <c r="L3249" i="1" s="1"/>
  <c r="K3257" i="1" a="1"/>
  <c r="K3257" i="1" s="1"/>
  <c r="L3257" i="1" s="1"/>
  <c r="K3271" i="1" a="1"/>
  <c r="K3271" i="1" s="1"/>
  <c r="L3271" i="1" s="1"/>
  <c r="K3279" i="1" a="1"/>
  <c r="K3279" i="1" s="1"/>
  <c r="L3279" i="1" s="1"/>
  <c r="K3286" i="1" a="1"/>
  <c r="K3286" i="1" s="1"/>
  <c r="L3286" i="1" s="1"/>
  <c r="K3294" i="1" a="1"/>
  <c r="K3294" i="1" s="1"/>
  <c r="L3294" i="1" s="1"/>
  <c r="K3308" i="1" a="1"/>
  <c r="K3308" i="1" s="1"/>
  <c r="L3308" i="1" s="1"/>
  <c r="K3315" i="1" a="1"/>
  <c r="K3315" i="1" s="1"/>
  <c r="L3315" i="1" s="1"/>
  <c r="K3323" i="1" a="1"/>
  <c r="K3323" i="1" s="1"/>
  <c r="L3323" i="1" s="1"/>
  <c r="K3330" i="1" a="1"/>
  <c r="K3330" i="1" s="1"/>
  <c r="L3330" i="1" s="1"/>
  <c r="K3337" i="1" a="1"/>
  <c r="K3337" i="1" s="1"/>
  <c r="L3337" i="1" s="1"/>
  <c r="K3352" i="1" a="1"/>
  <c r="K3352" i="1" s="1"/>
  <c r="L3352" i="1" s="1"/>
  <c r="K3360" i="1" a="1"/>
  <c r="K3360" i="1" s="1"/>
  <c r="L3360" i="1" s="1"/>
  <c r="K3366" i="1" a="1"/>
  <c r="K3366" i="1" s="1"/>
  <c r="L3366" i="1" s="1"/>
  <c r="K3374" i="1" a="1"/>
  <c r="K3374" i="1" s="1"/>
  <c r="L3374" i="1" s="1"/>
  <c r="K3381" i="1" a="1"/>
  <c r="K3381" i="1" s="1"/>
  <c r="L3381" i="1" s="1"/>
  <c r="K3389" i="1" a="1"/>
  <c r="K3389" i="1" s="1"/>
  <c r="L3389" i="1" s="1"/>
  <c r="K3396" i="1" a="1"/>
  <c r="K3396" i="1" s="1"/>
  <c r="L3396" i="1" s="1"/>
  <c r="K3403" i="1" a="1"/>
  <c r="K3403" i="1" s="1"/>
  <c r="L3403" i="1" s="1"/>
  <c r="K3410" i="1" a="1"/>
  <c r="K3410" i="1" s="1"/>
  <c r="L3410" i="1" s="1"/>
  <c r="K3418" i="1" a="1"/>
  <c r="K3418" i="1" s="1"/>
  <c r="L3418" i="1" s="1"/>
  <c r="K3425" i="1" a="1"/>
  <c r="K3425" i="1" s="1"/>
  <c r="L3425" i="1" s="1"/>
  <c r="K3432" i="1" a="1"/>
  <c r="K3432" i="1" s="1"/>
  <c r="L3432" i="1" s="1"/>
  <c r="K3440" i="1" a="1"/>
  <c r="K3440" i="1" s="1"/>
  <c r="L3440" i="1" s="1"/>
  <c r="K3447" i="1" a="1"/>
  <c r="K3447" i="1" s="1"/>
  <c r="L3447" i="1" s="1"/>
  <c r="K3455" i="1" a="1"/>
  <c r="K3455" i="1" s="1"/>
  <c r="L3455" i="1" s="1"/>
  <c r="K3461" i="1" a="1"/>
  <c r="K3461" i="1" s="1"/>
  <c r="L3461" i="1" s="1"/>
  <c r="K3469" i="1" a="1"/>
  <c r="K3469" i="1" s="1"/>
  <c r="L3469" i="1" s="1"/>
  <c r="K3476" i="1" a="1"/>
  <c r="K3476" i="1" s="1"/>
  <c r="L3476" i="1" s="1"/>
  <c r="K3483" i="1" a="1"/>
  <c r="K3483" i="1" s="1"/>
  <c r="L3483" i="1" s="1"/>
  <c r="K3490" i="1" a="1"/>
  <c r="K3490" i="1" s="1"/>
  <c r="L3490" i="1" s="1"/>
  <c r="K3497" i="1" a="1"/>
  <c r="K3497" i="1" s="1"/>
  <c r="L3497" i="1" s="1"/>
  <c r="K3503" i="1" a="1"/>
  <c r="K3503" i="1" s="1"/>
  <c r="L3503" i="1" s="1"/>
  <c r="K3510" i="1" a="1"/>
  <c r="K3510" i="1" s="1"/>
  <c r="L3510" i="1" s="1"/>
  <c r="K2994" i="1" a="1"/>
  <c r="K2994" i="1" s="1"/>
  <c r="L2994" i="1" s="1"/>
  <c r="K3050" i="1" a="1"/>
  <c r="K3050" i="1" s="1"/>
  <c r="L3050" i="1" s="1"/>
  <c r="K3099" i="1" a="1"/>
  <c r="K3099" i="1" s="1"/>
  <c r="L3099" i="1" s="1"/>
  <c r="K3145" i="1" a="1"/>
  <c r="K3145" i="1" s="1"/>
  <c r="L3145" i="1" s="1"/>
  <c r="K3186" i="1" a="1"/>
  <c r="K3186" i="1" s="1"/>
  <c r="L3186" i="1" s="1"/>
  <c r="K3216" i="1" a="1"/>
  <c r="K3216" i="1" s="1"/>
  <c r="L3216" i="1" s="1"/>
  <c r="K3256" i="1" a="1"/>
  <c r="K3256" i="1" s="1"/>
  <c r="L3256" i="1" s="1"/>
  <c r="K3274" i="1" a="1"/>
  <c r="K3274" i="1" s="1"/>
  <c r="L3274" i="1" s="1"/>
  <c r="K3296" i="1" a="1"/>
  <c r="K3296" i="1" s="1"/>
  <c r="L3296" i="1" s="1"/>
  <c r="K3314" i="1" a="1"/>
  <c r="K3314" i="1" s="1"/>
  <c r="L3314" i="1" s="1"/>
  <c r="K3354" i="1" a="1"/>
  <c r="K3354" i="1" s="1"/>
  <c r="L3354" i="1" s="1"/>
  <c r="K3373" i="1" a="1"/>
  <c r="K3373" i="1" s="1"/>
  <c r="L3373" i="1" s="1"/>
  <c r="K3392" i="1" a="1"/>
  <c r="K3392" i="1" s="1"/>
  <c r="L3392" i="1" s="1"/>
  <c r="K3412" i="1" a="1"/>
  <c r="K3412" i="1" s="1"/>
  <c r="L3412" i="1" s="1"/>
  <c r="K3427" i="1" a="1"/>
  <c r="K3427" i="1" s="1"/>
  <c r="L3427" i="1" s="1"/>
  <c r="K3439" i="1" a="1"/>
  <c r="K3439" i="1" s="1"/>
  <c r="L3439" i="1" s="1"/>
  <c r="K3450" i="1" a="1"/>
  <c r="K3450" i="1" s="1"/>
  <c r="L3450" i="1" s="1"/>
  <c r="K3462" i="1" a="1"/>
  <c r="K3462" i="1" s="1"/>
  <c r="L3462" i="1" s="1"/>
  <c r="K3474" i="1" a="1"/>
  <c r="K3474" i="1" s="1"/>
  <c r="L3474" i="1" s="1"/>
  <c r="K3485" i="1" a="1"/>
  <c r="K3485" i="1" s="1"/>
  <c r="L3485" i="1" s="1"/>
  <c r="K3496" i="1" a="1"/>
  <c r="K3496" i="1" s="1"/>
  <c r="L3496" i="1" s="1"/>
  <c r="K3506" i="1" a="1"/>
  <c r="K3506" i="1" s="1"/>
  <c r="L3506" i="1" s="1"/>
  <c r="K3547" i="1" a="1"/>
  <c r="K3547" i="1" s="1"/>
  <c r="L3547" i="1" s="1"/>
  <c r="K3554" i="1" a="1"/>
  <c r="K3554" i="1" s="1"/>
  <c r="L3554" i="1" s="1"/>
  <c r="K3560" i="1" a="1"/>
  <c r="K3560" i="1" s="1"/>
  <c r="L3560" i="1" s="1"/>
  <c r="K3565" i="1" a="1"/>
  <c r="K3565" i="1" s="1"/>
  <c r="L3565" i="1" s="1"/>
  <c r="K3572" i="1" a="1"/>
  <c r="K3572" i="1" s="1"/>
  <c r="L3572" i="1" s="1"/>
  <c r="K3578" i="1" a="1"/>
  <c r="K3578" i="1" s="1"/>
  <c r="L3578" i="1" s="1"/>
  <c r="K3584" i="1" a="1"/>
  <c r="K3584" i="1" s="1"/>
  <c r="L3584" i="1" s="1"/>
  <c r="K3590" i="1" a="1"/>
  <c r="K3590" i="1" s="1"/>
  <c r="L3590" i="1" s="1"/>
  <c r="K3596" i="1" a="1"/>
  <c r="K3596" i="1" s="1"/>
  <c r="L3596" i="1" s="1"/>
  <c r="K3602" i="1" a="1"/>
  <c r="K3602" i="1" s="1"/>
  <c r="L3602" i="1" s="1"/>
  <c r="K3608" i="1" a="1"/>
  <c r="K3608" i="1" s="1"/>
  <c r="L3608" i="1" s="1"/>
  <c r="K3613" i="1" a="1"/>
  <c r="K3613" i="1" s="1"/>
  <c r="L3613" i="1" s="1"/>
  <c r="K3620" i="1" a="1"/>
  <c r="K3620" i="1" s="1"/>
  <c r="L3620" i="1" s="1"/>
  <c r="K3626" i="1" a="1"/>
  <c r="K3626" i="1" s="1"/>
  <c r="L3626" i="1" s="1"/>
  <c r="K3632" i="1" a="1"/>
  <c r="K3632" i="1" s="1"/>
  <c r="L3632" i="1" s="1"/>
  <c r="K3638" i="1" a="1"/>
  <c r="K3638" i="1" s="1"/>
  <c r="L3638" i="1" s="1"/>
  <c r="K3644" i="1" a="1"/>
  <c r="K3644" i="1" s="1"/>
  <c r="L3644" i="1" s="1"/>
  <c r="K3649" i="1" a="1"/>
  <c r="K3649" i="1" s="1"/>
  <c r="L3649" i="1" s="1"/>
  <c r="K3656" i="1" a="1"/>
  <c r="K3656" i="1" s="1"/>
  <c r="L3656" i="1" s="1"/>
  <c r="K3662" i="1" a="1"/>
  <c r="K3662" i="1" s="1"/>
  <c r="L3662" i="1" s="1"/>
  <c r="K3668" i="1" a="1"/>
  <c r="K3668" i="1" s="1"/>
  <c r="L3668" i="1" s="1"/>
  <c r="K3674" i="1" a="1"/>
  <c r="K3674" i="1" s="1"/>
  <c r="L3674" i="1" s="1"/>
  <c r="K3680" i="1" a="1"/>
  <c r="K3680" i="1" s="1"/>
  <c r="L3680" i="1" s="1"/>
  <c r="K3686" i="1" a="1"/>
  <c r="K3686" i="1" s="1"/>
  <c r="L3686" i="1" s="1"/>
  <c r="K3698" i="1" a="1"/>
  <c r="K3698" i="1" s="1"/>
  <c r="L3698" i="1" s="1"/>
  <c r="K3704" i="1" a="1"/>
  <c r="K3704" i="1" s="1"/>
  <c r="L3704" i="1" s="1"/>
  <c r="K3710" i="1" a="1"/>
  <c r="K3710" i="1" s="1"/>
  <c r="L3710" i="1" s="1"/>
  <c r="K3716" i="1" a="1"/>
  <c r="K3716" i="1" s="1"/>
  <c r="L3716" i="1" s="1"/>
  <c r="K3721" i="1" a="1"/>
  <c r="K3721" i="1" s="1"/>
  <c r="L3721" i="1" s="1"/>
  <c r="K3727" i="1" a="1"/>
  <c r="K3727" i="1" s="1"/>
  <c r="L3727" i="1" s="1"/>
  <c r="K3733" i="1" a="1"/>
  <c r="K3733" i="1" s="1"/>
  <c r="L3733" i="1" s="1"/>
  <c r="K3739" i="1" a="1"/>
  <c r="K3739" i="1" s="1"/>
  <c r="L3739" i="1" s="1"/>
  <c r="K3762" i="1" a="1"/>
  <c r="K3762" i="1" s="1"/>
  <c r="L3762" i="1" s="1"/>
  <c r="K3768" i="1" a="1"/>
  <c r="K3768" i="1" s="1"/>
  <c r="L3768" i="1" s="1"/>
  <c r="K3774" i="1" a="1"/>
  <c r="K3774" i="1" s="1"/>
  <c r="L3774" i="1" s="1"/>
  <c r="K3780" i="1" a="1"/>
  <c r="K3780" i="1" s="1"/>
  <c r="L3780" i="1" s="1"/>
  <c r="K3785" i="1" a="1"/>
  <c r="K3785" i="1" s="1"/>
  <c r="L3785" i="1" s="1"/>
  <c r="K3791" i="1" a="1"/>
  <c r="K3791" i="1" s="1"/>
  <c r="L3791" i="1" s="1"/>
  <c r="K3797" i="1" a="1"/>
  <c r="K3797" i="1" s="1"/>
  <c r="L3797" i="1" s="1"/>
  <c r="K3803" i="1" a="1"/>
  <c r="K3803" i="1" s="1"/>
  <c r="L3803" i="1" s="1"/>
  <c r="K3826" i="1" a="1"/>
  <c r="K3826" i="1" s="1"/>
  <c r="L3826" i="1" s="1"/>
  <c r="K3832" i="1" a="1"/>
  <c r="K3832" i="1" s="1"/>
  <c r="L3832" i="1" s="1"/>
  <c r="K3838" i="1" a="1"/>
  <c r="K3838" i="1" s="1"/>
  <c r="L3838" i="1" s="1"/>
  <c r="K3844" i="1" a="1"/>
  <c r="K3844" i="1" s="1"/>
  <c r="L3844" i="1" s="1"/>
  <c r="K3849" i="1" a="1"/>
  <c r="K3849" i="1" s="1"/>
  <c r="L3849" i="1" s="1"/>
  <c r="K3855" i="1" a="1"/>
  <c r="K3855" i="1" s="1"/>
  <c r="L3855" i="1" s="1"/>
  <c r="K3861" i="1" a="1"/>
  <c r="K3861" i="1" s="1"/>
  <c r="L3861" i="1" s="1"/>
  <c r="K3867" i="1" a="1"/>
  <c r="K3867" i="1" s="1"/>
  <c r="L3867" i="1" s="1"/>
  <c r="K3005" i="1" a="1"/>
  <c r="K3005" i="1" s="1"/>
  <c r="L3005" i="1" s="1"/>
  <c r="K3057" i="1" a="1"/>
  <c r="K3057" i="1" s="1"/>
  <c r="L3057" i="1" s="1"/>
  <c r="K3190" i="1" a="1"/>
  <c r="K3190" i="1" s="1"/>
  <c r="L3190" i="1" s="1"/>
  <c r="K3219" i="1" a="1"/>
  <c r="K3219" i="1" s="1"/>
  <c r="L3219" i="1" s="1"/>
  <c r="K3237" i="1" a="1"/>
  <c r="K3237" i="1" s="1"/>
  <c r="L3237" i="1" s="1"/>
  <c r="K3259" i="1" a="1"/>
  <c r="K3259" i="1" s="1"/>
  <c r="L3259" i="1" s="1"/>
  <c r="K3278" i="1" a="1"/>
  <c r="K3278" i="1" s="1"/>
  <c r="L3278" i="1" s="1"/>
  <c r="K3317" i="1" a="1"/>
  <c r="K3317" i="1" s="1"/>
  <c r="L3317" i="1" s="1"/>
  <c r="K3336" i="1" a="1"/>
  <c r="K3336" i="1" s="1"/>
  <c r="L3336" i="1" s="1"/>
  <c r="K3355" i="1" a="1"/>
  <c r="K3355" i="1" s="1"/>
  <c r="L3355" i="1" s="1"/>
  <c r="K3376" i="1" a="1"/>
  <c r="K3376" i="1" s="1"/>
  <c r="L3376" i="1" s="1"/>
  <c r="K3395" i="1" a="1"/>
  <c r="K3395" i="1" s="1"/>
  <c r="L3395" i="1" s="1"/>
  <c r="K3413" i="1" a="1"/>
  <c r="K3413" i="1" s="1"/>
  <c r="L3413" i="1" s="1"/>
  <c r="K3428" i="1" a="1"/>
  <c r="K3428" i="1" s="1"/>
  <c r="L3428" i="1" s="1"/>
  <c r="K3453" i="1" a="1"/>
  <c r="K3453" i="1" s="1"/>
  <c r="L3453" i="1" s="1"/>
  <c r="K3463" i="1" a="1"/>
  <c r="K3463" i="1" s="1"/>
  <c r="L3463" i="1" s="1"/>
  <c r="K3475" i="1" a="1"/>
  <c r="K3475" i="1" s="1"/>
  <c r="L3475" i="1" s="1"/>
  <c r="K3486" i="1" a="1"/>
  <c r="K3486" i="1" s="1"/>
  <c r="L3486" i="1" s="1"/>
  <c r="K3498" i="1" a="1"/>
  <c r="K3498" i="1" s="1"/>
  <c r="L3498" i="1" s="1"/>
  <c r="K3517" i="1" a="1"/>
  <c r="K3517" i="1" s="1"/>
  <c r="L3517" i="1" s="1"/>
  <c r="K3525" i="1" a="1"/>
  <c r="K3525" i="1" s="1"/>
  <c r="L3525" i="1" s="1"/>
  <c r="K3534" i="1" a="1"/>
  <c r="K3534" i="1" s="1"/>
  <c r="L3534" i="1" s="1"/>
  <c r="K3541" i="1" a="1"/>
  <c r="K3541" i="1" s="1"/>
  <c r="L3541" i="1" s="1"/>
  <c r="K3548" i="1" a="1"/>
  <c r="K3548" i="1" s="1"/>
  <c r="L3548" i="1" s="1"/>
  <c r="K3566" i="1" a="1"/>
  <c r="K3566" i="1" s="1"/>
  <c r="L3566" i="1" s="1"/>
  <c r="K3585" i="1" a="1"/>
  <c r="K3585" i="1" s="1"/>
  <c r="L3585" i="1" s="1"/>
  <c r="K3591" i="1" a="1"/>
  <c r="K3591" i="1" s="1"/>
  <c r="L3591" i="1" s="1"/>
  <c r="K3614" i="1" a="1"/>
  <c r="K3614" i="1" s="1"/>
  <c r="L3614" i="1" s="1"/>
  <c r="K3633" i="1" a="1"/>
  <c r="K3633" i="1" s="1"/>
  <c r="L3633" i="1" s="1"/>
  <c r="K3639" i="1" a="1"/>
  <c r="K3639" i="1" s="1"/>
  <c r="L3639" i="1" s="1"/>
  <c r="K3650" i="1" a="1"/>
  <c r="K3650" i="1" s="1"/>
  <c r="L3650" i="1" s="1"/>
  <c r="K3675" i="1" a="1"/>
  <c r="K3675" i="1" s="1"/>
  <c r="L3675" i="1" s="1"/>
  <c r="K3687" i="1" a="1"/>
  <c r="K3687" i="1" s="1"/>
  <c r="L3687" i="1" s="1"/>
  <c r="K3693" i="1" a="1"/>
  <c r="K3693" i="1" s="1"/>
  <c r="L3693" i="1" s="1"/>
  <c r="K3699" i="1" a="1"/>
  <c r="K3699" i="1" s="1"/>
  <c r="L3699" i="1" s="1"/>
  <c r="K3722" i="1" a="1"/>
  <c r="K3722" i="1" s="1"/>
  <c r="L3722" i="1" s="1"/>
  <c r="K3728" i="1" a="1"/>
  <c r="K3728" i="1" s="1"/>
  <c r="L3728" i="1" s="1"/>
  <c r="K3734" i="1" a="1"/>
  <c r="K3734" i="1" s="1"/>
  <c r="L3734" i="1" s="1"/>
  <c r="K3740" i="1" a="1"/>
  <c r="K3740" i="1" s="1"/>
  <c r="L3740" i="1" s="1"/>
  <c r="K3012" i="1" a="1"/>
  <c r="K3012" i="1" s="1"/>
  <c r="L3012" i="1" s="1"/>
  <c r="K3063" i="1" a="1"/>
  <c r="K3063" i="1" s="1"/>
  <c r="L3063" i="1" s="1"/>
  <c r="K3156" i="1" a="1"/>
  <c r="K3156" i="1" s="1"/>
  <c r="L3156" i="1" s="1"/>
  <c r="K3194" i="1" a="1"/>
  <c r="K3194" i="1" s="1"/>
  <c r="L3194" i="1" s="1"/>
  <c r="K3222" i="1" a="1"/>
  <c r="K3222" i="1" s="1"/>
  <c r="L3222" i="1" s="1"/>
  <c r="K3241" i="1" a="1"/>
  <c r="K3241" i="1" s="1"/>
  <c r="L3241" i="1" s="1"/>
  <c r="K3260" i="1" a="1"/>
  <c r="K3260" i="1" s="1"/>
  <c r="L3260" i="1" s="1"/>
  <c r="K3300" i="1" a="1"/>
  <c r="K3300" i="1" s="1"/>
  <c r="L3300" i="1" s="1"/>
  <c r="K3318" i="1" a="1"/>
  <c r="K3318" i="1" s="1"/>
  <c r="L3318" i="1" s="1"/>
  <c r="K3339" i="1" a="1"/>
  <c r="K3339" i="1" s="1"/>
  <c r="L3339" i="1" s="1"/>
  <c r="K3359" i="1" a="1"/>
  <c r="K3359" i="1" s="1"/>
  <c r="L3359" i="1" s="1"/>
  <c r="K3397" i="1" a="1"/>
  <c r="K3397" i="1" s="1"/>
  <c r="L3397" i="1" s="1"/>
  <c r="K3417" i="1" a="1"/>
  <c r="K3417" i="1" s="1"/>
  <c r="L3417" i="1" s="1"/>
  <c r="K3430" i="1" a="1"/>
  <c r="K3430" i="1" s="1"/>
  <c r="L3430" i="1" s="1"/>
  <c r="K3441" i="1" a="1"/>
  <c r="K3441" i="1" s="1"/>
  <c r="L3441" i="1" s="1"/>
  <c r="K3454" i="1" a="1"/>
  <c r="K3454" i="1" s="1"/>
  <c r="L3454" i="1" s="1"/>
  <c r="K3464" i="1" a="1"/>
  <c r="K3464" i="1" s="1"/>
  <c r="L3464" i="1" s="1"/>
  <c r="K3509" i="1" a="1"/>
  <c r="K3509" i="1" s="1"/>
  <c r="L3509" i="1" s="1"/>
  <c r="K3518" i="1" a="1"/>
  <c r="K3518" i="1" s="1"/>
  <c r="L3518" i="1" s="1"/>
  <c r="K3528" i="1" a="1"/>
  <c r="K3528" i="1" s="1"/>
  <c r="L3528" i="1" s="1"/>
  <c r="K3535" i="1" a="1"/>
  <c r="K3535" i="1" s="1"/>
  <c r="L3535" i="1" s="1"/>
  <c r="K3542" i="1" a="1"/>
  <c r="K3542" i="1" s="1"/>
  <c r="L3542" i="1" s="1"/>
  <c r="K3555" i="1" a="1"/>
  <c r="K3555" i="1" s="1"/>
  <c r="L3555" i="1" s="1"/>
  <c r="K3561" i="1" a="1"/>
  <c r="K3561" i="1" s="1"/>
  <c r="L3561" i="1" s="1"/>
  <c r="K3567" i="1" a="1"/>
  <c r="K3567" i="1" s="1"/>
  <c r="L3567" i="1" s="1"/>
  <c r="K3573" i="1" a="1"/>
  <c r="K3573" i="1" s="1"/>
  <c r="L3573" i="1" s="1"/>
  <c r="K3579" i="1" a="1"/>
  <c r="K3579" i="1" s="1"/>
  <c r="L3579" i="1" s="1"/>
  <c r="K3586" i="1" a="1"/>
  <c r="K3586" i="1" s="1"/>
  <c r="L3586" i="1" s="1"/>
  <c r="K3592" i="1" a="1"/>
  <c r="K3592" i="1" s="1"/>
  <c r="L3592" i="1" s="1"/>
  <c r="K3597" i="1" a="1"/>
  <c r="K3597" i="1" s="1"/>
  <c r="L3597" i="1" s="1"/>
  <c r="K3603" i="1" a="1"/>
  <c r="K3603" i="1" s="1"/>
  <c r="L3603" i="1" s="1"/>
  <c r="K3609" i="1" a="1"/>
  <c r="K3609" i="1" s="1"/>
  <c r="L3609" i="1" s="1"/>
  <c r="K3615" i="1" a="1"/>
  <c r="K3615" i="1" s="1"/>
  <c r="L3615" i="1" s="1"/>
  <c r="K3621" i="1" a="1"/>
  <c r="K3621" i="1" s="1"/>
  <c r="L3621" i="1" s="1"/>
  <c r="K3627" i="1" a="1"/>
  <c r="K3627" i="1" s="1"/>
  <c r="L3627" i="1" s="1"/>
  <c r="K3634" i="1" a="1"/>
  <c r="K3634" i="1" s="1"/>
  <c r="L3634" i="1" s="1"/>
  <c r="K3640" i="1" a="1"/>
  <c r="K3640" i="1" s="1"/>
  <c r="L3640" i="1" s="1"/>
  <c r="K3645" i="1" a="1"/>
  <c r="K3645" i="1" s="1"/>
  <c r="L3645" i="1" s="1"/>
  <c r="K3651" i="1" a="1"/>
  <c r="K3651" i="1" s="1"/>
  <c r="L3651" i="1" s="1"/>
  <c r="K3657" i="1" a="1"/>
  <c r="K3657" i="1" s="1"/>
  <c r="L3657" i="1" s="1"/>
  <c r="K3663" i="1" a="1"/>
  <c r="K3663" i="1" s="1"/>
  <c r="L3663" i="1" s="1"/>
  <c r="K3669" i="1" a="1"/>
  <c r="K3669" i="1" s="1"/>
  <c r="L3669" i="1" s="1"/>
  <c r="K3676" i="1" a="1"/>
  <c r="K3676" i="1" s="1"/>
  <c r="L3676" i="1" s="1"/>
  <c r="K3681" i="1" a="1"/>
  <c r="K3681" i="1" s="1"/>
  <c r="L3681" i="1" s="1"/>
  <c r="K3688" i="1" a="1"/>
  <c r="K3688" i="1" s="1"/>
  <c r="L3688" i="1" s="1"/>
  <c r="K3694" i="1" a="1"/>
  <c r="K3694" i="1" s="1"/>
  <c r="L3694" i="1" s="1"/>
  <c r="K3700" i="1" a="1"/>
  <c r="K3700" i="1" s="1"/>
  <c r="L3700" i="1" s="1"/>
  <c r="K3705" i="1" a="1"/>
  <c r="K3705" i="1" s="1"/>
  <c r="L3705" i="1" s="1"/>
  <c r="K3711" i="1" a="1"/>
  <c r="K3711" i="1" s="1"/>
  <c r="L3711" i="1" s="1"/>
  <c r="K3717" i="1" a="1"/>
  <c r="K3717" i="1" s="1"/>
  <c r="L3717" i="1" s="1"/>
  <c r="K3723" i="1" a="1"/>
  <c r="K3723" i="1" s="1"/>
  <c r="L3723" i="1" s="1"/>
  <c r="K3746" i="1" a="1"/>
  <c r="K3746" i="1" s="1"/>
  <c r="L3746" i="1" s="1"/>
  <c r="K3752" i="1" a="1"/>
  <c r="K3752" i="1" s="1"/>
  <c r="L3752" i="1" s="1"/>
  <c r="K3758" i="1" a="1"/>
  <c r="K3758" i="1" s="1"/>
  <c r="L3758" i="1" s="1"/>
  <c r="K3764" i="1" a="1"/>
  <c r="K3764" i="1" s="1"/>
  <c r="L3764" i="1" s="1"/>
  <c r="K3769" i="1" a="1"/>
  <c r="K3769" i="1" s="1"/>
  <c r="L3769" i="1" s="1"/>
  <c r="K3775" i="1" a="1"/>
  <c r="K3775" i="1" s="1"/>
  <c r="L3775" i="1" s="1"/>
  <c r="K3781" i="1" a="1"/>
  <c r="K3781" i="1" s="1"/>
  <c r="L3781" i="1" s="1"/>
  <c r="K3787" i="1" a="1"/>
  <c r="K3787" i="1" s="1"/>
  <c r="L3787" i="1" s="1"/>
  <c r="K3810" i="1" a="1"/>
  <c r="K3810" i="1" s="1"/>
  <c r="L3810" i="1" s="1"/>
  <c r="K3816" i="1" a="1"/>
  <c r="K3816" i="1" s="1"/>
  <c r="L3816" i="1" s="1"/>
  <c r="K3822" i="1" a="1"/>
  <c r="K3822" i="1" s="1"/>
  <c r="L3822" i="1" s="1"/>
  <c r="K3828" i="1" a="1"/>
  <c r="K3828" i="1" s="1"/>
  <c r="L3828" i="1" s="1"/>
  <c r="K3833" i="1" a="1"/>
  <c r="K3833" i="1" s="1"/>
  <c r="L3833" i="1" s="1"/>
  <c r="K3839" i="1" a="1"/>
  <c r="K3839" i="1" s="1"/>
  <c r="L3839" i="1" s="1"/>
  <c r="K3845" i="1" a="1"/>
  <c r="K3845" i="1" s="1"/>
  <c r="L3845" i="1" s="1"/>
  <c r="K3851" i="1" a="1"/>
  <c r="K3851" i="1" s="1"/>
  <c r="L3851" i="1" s="1"/>
  <c r="K3874" i="1" a="1"/>
  <c r="K3874" i="1" s="1"/>
  <c r="L3874" i="1" s="1"/>
  <c r="K3880" i="1" a="1"/>
  <c r="K3880" i="1" s="1"/>
  <c r="L3880" i="1" s="1"/>
  <c r="K3886" i="1" a="1"/>
  <c r="K3886" i="1" s="1"/>
  <c r="L3886" i="1" s="1"/>
  <c r="K3892" i="1" a="1"/>
  <c r="K3892" i="1" s="1"/>
  <c r="L3892" i="1" s="1"/>
  <c r="K3897" i="1" a="1"/>
  <c r="K3897" i="1" s="1"/>
  <c r="L3897" i="1" s="1"/>
  <c r="K3903" i="1" a="1"/>
  <c r="K3903" i="1" s="1"/>
  <c r="L3903" i="1" s="1"/>
  <c r="K3909" i="1" a="1"/>
  <c r="K3909" i="1" s="1"/>
  <c r="L3909" i="1" s="1"/>
  <c r="K3914" i="1" a="1"/>
  <c r="K3914" i="1" s="1"/>
  <c r="L3914" i="1" s="1"/>
  <c r="K3925" i="1" a="1"/>
  <c r="K3925" i="1" s="1"/>
  <c r="L3925" i="1" s="1"/>
  <c r="K3930" i="1" a="1"/>
  <c r="K3930" i="1" s="1"/>
  <c r="L3930" i="1" s="1"/>
  <c r="K3941" i="1" a="1"/>
  <c r="K3941" i="1" s="1"/>
  <c r="L3941" i="1" s="1"/>
  <c r="K3946" i="1" a="1"/>
  <c r="K3946" i="1" s="1"/>
  <c r="L3946" i="1" s="1"/>
  <c r="K3952" i="1" a="1"/>
  <c r="K3952" i="1" s="1"/>
  <c r="L3952" i="1" s="1"/>
  <c r="K3959" i="1" a="1"/>
  <c r="K3959" i="1" s="1"/>
  <c r="L3959" i="1" s="1"/>
  <c r="K3965" i="1" a="1"/>
  <c r="K3965" i="1" s="1"/>
  <c r="L3965" i="1" s="1"/>
  <c r="K3973" i="1" a="1"/>
  <c r="K3973" i="1" s="1"/>
  <c r="L3973" i="1" s="1"/>
  <c r="K3981" i="1" a="1"/>
  <c r="K3981" i="1" s="1"/>
  <c r="L3981" i="1" s="1"/>
  <c r="K3989" i="1" a="1"/>
  <c r="K3989" i="1" s="1"/>
  <c r="L3989" i="1" s="1"/>
  <c r="K3997" i="1" a="1"/>
  <c r="K3997" i="1" s="1"/>
  <c r="L3997" i="1" s="1"/>
  <c r="K4005" i="1" a="1"/>
  <c r="K4005" i="1" s="1"/>
  <c r="L4005" i="1" s="1"/>
  <c r="K4013" i="1" a="1"/>
  <c r="K4013" i="1" s="1"/>
  <c r="L4013" i="1" s="1"/>
  <c r="K4021" i="1" a="1"/>
  <c r="K4021" i="1" s="1"/>
  <c r="L4021" i="1" s="1"/>
  <c r="K4029" i="1" a="1"/>
  <c r="K4029" i="1" s="1"/>
  <c r="L4029" i="1" s="1"/>
  <c r="K4037" i="1" a="1"/>
  <c r="K4037" i="1" s="1"/>
  <c r="L4037" i="1" s="1"/>
  <c r="K4045" i="1" a="1"/>
  <c r="K4045" i="1" s="1"/>
  <c r="L4045" i="1" s="1"/>
  <c r="K4053" i="1" a="1"/>
  <c r="K4053" i="1" s="1"/>
  <c r="L4053" i="1" s="1"/>
  <c r="K4061" i="1" a="1"/>
  <c r="K4061" i="1" s="1"/>
  <c r="L4061" i="1" s="1"/>
  <c r="K4069" i="1" a="1"/>
  <c r="K4069" i="1" s="1"/>
  <c r="L4069" i="1" s="1"/>
  <c r="K4077" i="1" a="1"/>
  <c r="K4077" i="1" s="1"/>
  <c r="L4077" i="1" s="1"/>
  <c r="K4085" i="1" a="1"/>
  <c r="K4085" i="1" s="1"/>
  <c r="L4085" i="1" s="1"/>
  <c r="K4093" i="1" a="1"/>
  <c r="K4093" i="1" s="1"/>
  <c r="L4093" i="1" s="1"/>
  <c r="K4101" i="1" a="1"/>
  <c r="K4101" i="1" s="1"/>
  <c r="L4101" i="1" s="1"/>
  <c r="K4109" i="1" a="1"/>
  <c r="K4109" i="1" s="1"/>
  <c r="L4109" i="1" s="1"/>
  <c r="K4117" i="1" a="1"/>
  <c r="K4117" i="1" s="1"/>
  <c r="L4117" i="1" s="1"/>
  <c r="K4125" i="1" a="1"/>
  <c r="K4125" i="1" s="1"/>
  <c r="L4125" i="1" s="1"/>
  <c r="K4133" i="1" a="1"/>
  <c r="K4133" i="1" s="1"/>
  <c r="L4133" i="1" s="1"/>
  <c r="K4141" i="1" a="1"/>
  <c r="K4141" i="1" s="1"/>
  <c r="L4141" i="1" s="1"/>
  <c r="K3018" i="1" a="1"/>
  <c r="K3018" i="1" s="1"/>
  <c r="L3018" i="1" s="1"/>
  <c r="K3070" i="1" a="1"/>
  <c r="K3070" i="1" s="1"/>
  <c r="L3070" i="1" s="1"/>
  <c r="K3162" i="1" a="1"/>
  <c r="K3162" i="1" s="1"/>
  <c r="L3162" i="1" s="1"/>
  <c r="K3198" i="1" a="1"/>
  <c r="K3198" i="1" s="1"/>
  <c r="L3198" i="1" s="1"/>
  <c r="K3223" i="1" a="1"/>
  <c r="K3223" i="1" s="1"/>
  <c r="L3223" i="1" s="1"/>
  <c r="K3244" i="1" a="1"/>
  <c r="K3244" i="1" s="1"/>
  <c r="L3244" i="1" s="1"/>
  <c r="K3264" i="1" a="1"/>
  <c r="K3264" i="1" s="1"/>
  <c r="L3264" i="1" s="1"/>
  <c r="K3281" i="1" a="1"/>
  <c r="K3281" i="1" s="1"/>
  <c r="L3281" i="1" s="1"/>
  <c r="K3302" i="1" a="1"/>
  <c r="K3302" i="1" s="1"/>
  <c r="L3302" i="1" s="1"/>
  <c r="K3322" i="1" a="1"/>
  <c r="K3322" i="1" s="1"/>
  <c r="L3322" i="1" s="1"/>
  <c r="K3340" i="1" a="1"/>
  <c r="K3340" i="1" s="1"/>
  <c r="L3340" i="1" s="1"/>
  <c r="K3361" i="1" a="1"/>
  <c r="K3361" i="1" s="1"/>
  <c r="L3361" i="1" s="1"/>
  <c r="K3380" i="1" a="1"/>
  <c r="K3380" i="1" s="1"/>
  <c r="L3380" i="1" s="1"/>
  <c r="K3398" i="1" a="1"/>
  <c r="K3398" i="1" s="1"/>
  <c r="L3398" i="1" s="1"/>
  <c r="K3420" i="1" a="1"/>
  <c r="K3420" i="1" s="1"/>
  <c r="L3420" i="1" s="1"/>
  <c r="K3431" i="1" a="1"/>
  <c r="K3431" i="1" s="1"/>
  <c r="L3431" i="1" s="1"/>
  <c r="K3442" i="1" a="1"/>
  <c r="K3442" i="1" s="1"/>
  <c r="L3442" i="1" s="1"/>
  <c r="K3456" i="1" a="1"/>
  <c r="K3456" i="1" s="1"/>
  <c r="L3456" i="1" s="1"/>
  <c r="K3467" i="1" a="1"/>
  <c r="K3467" i="1" s="1"/>
  <c r="L3467" i="1" s="1"/>
  <c r="K3477" i="1" a="1"/>
  <c r="K3477" i="1" s="1"/>
  <c r="L3477" i="1" s="1"/>
  <c r="K3489" i="1" a="1"/>
  <c r="K3489" i="1" s="1"/>
  <c r="L3489" i="1" s="1"/>
  <c r="K3499" i="1" a="1"/>
  <c r="K3499" i="1" s="1"/>
  <c r="L3499" i="1" s="1"/>
  <c r="K3511" i="1" a="1"/>
  <c r="K3511" i="1" s="1"/>
  <c r="L3511" i="1" s="1"/>
  <c r="K3519" i="1" a="1"/>
  <c r="K3519" i="1" s="1"/>
  <c r="L3519" i="1" s="1"/>
  <c r="K3529" i="1" a="1"/>
  <c r="K3529" i="1" s="1"/>
  <c r="L3529" i="1" s="1"/>
  <c r="K3536" i="1" a="1"/>
  <c r="K3536" i="1" s="1"/>
  <c r="L3536" i="1" s="1"/>
  <c r="K3543" i="1" a="1"/>
  <c r="K3543" i="1" s="1"/>
  <c r="L3543" i="1" s="1"/>
  <c r="K3549" i="1" a="1"/>
  <c r="K3549" i="1" s="1"/>
  <c r="L3549" i="1" s="1"/>
  <c r="K3556" i="1" a="1"/>
  <c r="K3556" i="1" s="1"/>
  <c r="L3556" i="1" s="1"/>
  <c r="K3562" i="1" a="1"/>
  <c r="K3562" i="1" s="1"/>
  <c r="L3562" i="1" s="1"/>
  <c r="K3568" i="1" a="1"/>
  <c r="K3568" i="1" s="1"/>
  <c r="L3568" i="1" s="1"/>
  <c r="K3574" i="1" a="1"/>
  <c r="K3574" i="1" s="1"/>
  <c r="L3574" i="1" s="1"/>
  <c r="K3580" i="1" a="1"/>
  <c r="K3580" i="1" s="1"/>
  <c r="L3580" i="1" s="1"/>
  <c r="K3598" i="1" a="1"/>
  <c r="K3598" i="1" s="1"/>
  <c r="L3598" i="1" s="1"/>
  <c r="K3604" i="1" a="1"/>
  <c r="K3604" i="1" s="1"/>
  <c r="L3604" i="1" s="1"/>
  <c r="K3610" i="1" a="1"/>
  <c r="K3610" i="1" s="1"/>
  <c r="L3610" i="1" s="1"/>
  <c r="K3616" i="1" a="1"/>
  <c r="K3616" i="1" s="1"/>
  <c r="L3616" i="1" s="1"/>
  <c r="K3622" i="1" a="1"/>
  <c r="K3622" i="1" s="1"/>
  <c r="L3622" i="1" s="1"/>
  <c r="K3628" i="1" a="1"/>
  <c r="K3628" i="1" s="1"/>
  <c r="L3628" i="1" s="1"/>
  <c r="K3646" i="1" a="1"/>
  <c r="K3646" i="1" s="1"/>
  <c r="L3646" i="1" s="1"/>
  <c r="K2903" i="1" a="1"/>
  <c r="K2903" i="1" s="1"/>
  <c r="L2903" i="1" s="1"/>
  <c r="K3025" i="1" a="1"/>
  <c r="K3025" i="1" s="1"/>
  <c r="L3025" i="1" s="1"/>
  <c r="K3076" i="1" a="1"/>
  <c r="K3076" i="1" s="1"/>
  <c r="L3076" i="1" s="1"/>
  <c r="K3123" i="1" a="1"/>
  <c r="K3123" i="1" s="1"/>
  <c r="L3123" i="1" s="1"/>
  <c r="K3201" i="1" a="1"/>
  <c r="K3201" i="1" s="1"/>
  <c r="L3201" i="1" s="1"/>
  <c r="K3227" i="1" a="1"/>
  <c r="K3227" i="1" s="1"/>
  <c r="L3227" i="1" s="1"/>
  <c r="K3245" i="1" a="1"/>
  <c r="K3245" i="1" s="1"/>
  <c r="L3245" i="1" s="1"/>
  <c r="K3266" i="1" a="1"/>
  <c r="K3266" i="1" s="1"/>
  <c r="L3266" i="1" s="1"/>
  <c r="K3285" i="1" a="1"/>
  <c r="K3285" i="1" s="1"/>
  <c r="L3285" i="1" s="1"/>
  <c r="K3303" i="1" a="1"/>
  <c r="K3303" i="1" s="1"/>
  <c r="L3303" i="1" s="1"/>
  <c r="K3325" i="1" a="1"/>
  <c r="K3325" i="1" s="1"/>
  <c r="L3325" i="1" s="1"/>
  <c r="K3344" i="1" a="1"/>
  <c r="K3344" i="1" s="1"/>
  <c r="L3344" i="1" s="1"/>
  <c r="K3362" i="1" a="1"/>
  <c r="K3362" i="1" s="1"/>
  <c r="L3362" i="1" s="1"/>
  <c r="K3383" i="1" a="1"/>
  <c r="K3383" i="1" s="1"/>
  <c r="L3383" i="1" s="1"/>
  <c r="K3402" i="1" a="1"/>
  <c r="K3402" i="1" s="1"/>
  <c r="L3402" i="1" s="1"/>
  <c r="K3421" i="1" a="1"/>
  <c r="K3421" i="1" s="1"/>
  <c r="L3421" i="1" s="1"/>
  <c r="K3433" i="1" a="1"/>
  <c r="K3433" i="1" s="1"/>
  <c r="L3433" i="1" s="1"/>
  <c r="K3445" i="1" a="1"/>
  <c r="K3445" i="1" s="1"/>
  <c r="L3445" i="1" s="1"/>
  <c r="K3468" i="1" a="1"/>
  <c r="K3468" i="1" s="1"/>
  <c r="L3468" i="1" s="1"/>
  <c r="K3478" i="1" a="1"/>
  <c r="K3478" i="1" s="1"/>
  <c r="L3478" i="1" s="1"/>
  <c r="K3491" i="1" a="1"/>
  <c r="K3491" i="1" s="1"/>
  <c r="L3491" i="1" s="1"/>
  <c r="K3501" i="1" a="1"/>
  <c r="K3501" i="1" s="1"/>
  <c r="L3501" i="1" s="1"/>
  <c r="K3512" i="1" a="1"/>
  <c r="K3512" i="1" s="1"/>
  <c r="L3512" i="1" s="1"/>
  <c r="K3522" i="1" a="1"/>
  <c r="K3522" i="1" s="1"/>
  <c r="L3522" i="1" s="1"/>
  <c r="K3530" i="1" a="1"/>
  <c r="K3530" i="1" s="1"/>
  <c r="L3530" i="1" s="1"/>
  <c r="K3537" i="1" a="1"/>
  <c r="K3537" i="1" s="1"/>
  <c r="L3537" i="1" s="1"/>
  <c r="K3544" i="1" a="1"/>
  <c r="K3544" i="1" s="1"/>
  <c r="L3544" i="1" s="1"/>
  <c r="K3550" i="1" a="1"/>
  <c r="K3550" i="1" s="1"/>
  <c r="L3550" i="1" s="1"/>
  <c r="K3569" i="1" a="1"/>
  <c r="K3569" i="1" s="1"/>
  <c r="L3569" i="1" s="1"/>
  <c r="K3575" i="1" a="1"/>
  <c r="K3575" i="1" s="1"/>
  <c r="L3575" i="1" s="1"/>
  <c r="K3587" i="1" a="1"/>
  <c r="K3587" i="1" s="1"/>
  <c r="L3587" i="1" s="1"/>
  <c r="K3593" i="1" a="1"/>
  <c r="K3593" i="1" s="1"/>
  <c r="L3593" i="1" s="1"/>
  <c r="K3599" i="1" a="1"/>
  <c r="K3599" i="1" s="1"/>
  <c r="L3599" i="1" s="1"/>
  <c r="K3617" i="1" a="1"/>
  <c r="K3617" i="1" s="1"/>
  <c r="L3617" i="1" s="1"/>
  <c r="K3623" i="1" a="1"/>
  <c r="K3623" i="1" s="1"/>
  <c r="L3623" i="1" s="1"/>
  <c r="K3635" i="1" a="1"/>
  <c r="K3635" i="1" s="1"/>
  <c r="L3635" i="1" s="1"/>
  <c r="K3641" i="1" a="1"/>
  <c r="K3641" i="1" s="1"/>
  <c r="L3641" i="1" s="1"/>
  <c r="K3659" i="1" a="1"/>
  <c r="K3659" i="1" s="1"/>
  <c r="L3659" i="1" s="1"/>
  <c r="K3671" i="1" a="1"/>
  <c r="K3671" i="1" s="1"/>
  <c r="L3671" i="1" s="1"/>
  <c r="K3677" i="1" a="1"/>
  <c r="K3677" i="1" s="1"/>
  <c r="L3677" i="1" s="1"/>
  <c r="K3683" i="1" a="1"/>
  <c r="K3683" i="1" s="1"/>
  <c r="L3683" i="1" s="1"/>
  <c r="K3689" i="1" a="1"/>
  <c r="K3689" i="1" s="1"/>
  <c r="L3689" i="1" s="1"/>
  <c r="K3695" i="1" a="1"/>
  <c r="K3695" i="1" s="1"/>
  <c r="L3695" i="1" s="1"/>
  <c r="K3701" i="1" a="1"/>
  <c r="K3701" i="1" s="1"/>
  <c r="L3701" i="1" s="1"/>
  <c r="K3707" i="1" a="1"/>
  <c r="K3707" i="1" s="1"/>
  <c r="L3707" i="1" s="1"/>
  <c r="K3730" i="1" a="1"/>
  <c r="K3730" i="1" s="1"/>
  <c r="L3730" i="1" s="1"/>
  <c r="K3736" i="1" a="1"/>
  <c r="K3736" i="1" s="1"/>
  <c r="L3736" i="1" s="1"/>
  <c r="K3742" i="1" a="1"/>
  <c r="K3742" i="1" s="1"/>
  <c r="L3742" i="1" s="1"/>
  <c r="K3748" i="1" a="1"/>
  <c r="K3748" i="1" s="1"/>
  <c r="L3748" i="1" s="1"/>
  <c r="K3753" i="1" a="1"/>
  <c r="K3753" i="1" s="1"/>
  <c r="L3753" i="1" s="1"/>
  <c r="K3759" i="1" a="1"/>
  <c r="K3759" i="1" s="1"/>
  <c r="L3759" i="1" s="1"/>
  <c r="K3765" i="1" a="1"/>
  <c r="K3765" i="1" s="1"/>
  <c r="L3765" i="1" s="1"/>
  <c r="K3771" i="1" a="1"/>
  <c r="K3771" i="1" s="1"/>
  <c r="L3771" i="1" s="1"/>
  <c r="K3794" i="1" a="1"/>
  <c r="K3794" i="1" s="1"/>
  <c r="L3794" i="1" s="1"/>
  <c r="K3800" i="1" a="1"/>
  <c r="K3800" i="1" s="1"/>
  <c r="L3800" i="1" s="1"/>
  <c r="K3806" i="1" a="1"/>
  <c r="K3806" i="1" s="1"/>
  <c r="L3806" i="1" s="1"/>
  <c r="K3812" i="1" a="1"/>
  <c r="K3812" i="1" s="1"/>
  <c r="L3812" i="1" s="1"/>
  <c r="K3817" i="1" a="1"/>
  <c r="K3817" i="1" s="1"/>
  <c r="L3817" i="1" s="1"/>
  <c r="K3823" i="1" a="1"/>
  <c r="K3823" i="1" s="1"/>
  <c r="L3823" i="1" s="1"/>
  <c r="K3829" i="1" a="1"/>
  <c r="K3829" i="1" s="1"/>
  <c r="L3829" i="1" s="1"/>
  <c r="K3835" i="1" a="1"/>
  <c r="K3835" i="1" s="1"/>
  <c r="L3835" i="1" s="1"/>
  <c r="K3858" i="1" a="1"/>
  <c r="K3858" i="1" s="1"/>
  <c r="L3858" i="1" s="1"/>
  <c r="K3864" i="1" a="1"/>
  <c r="K3864" i="1" s="1"/>
  <c r="L3864" i="1" s="1"/>
  <c r="K3870" i="1" a="1"/>
  <c r="K3870" i="1" s="1"/>
  <c r="L3870" i="1" s="1"/>
  <c r="K3876" i="1" a="1"/>
  <c r="K3876" i="1" s="1"/>
  <c r="L3876" i="1" s="1"/>
  <c r="K3881" i="1" a="1"/>
  <c r="K3881" i="1" s="1"/>
  <c r="L3881" i="1" s="1"/>
  <c r="K3887" i="1" a="1"/>
  <c r="K3887" i="1" s="1"/>
  <c r="L3887" i="1" s="1"/>
  <c r="K3893" i="1" a="1"/>
  <c r="K3893" i="1" s="1"/>
  <c r="L3893" i="1" s="1"/>
  <c r="K3899" i="1" a="1"/>
  <c r="K3899" i="1" s="1"/>
  <c r="L3899" i="1" s="1"/>
  <c r="K3910" i="1" a="1"/>
  <c r="K3910" i="1" s="1"/>
  <c r="L3910" i="1" s="1"/>
  <c r="K3921" i="1" a="1"/>
  <c r="K3921" i="1" s="1"/>
  <c r="L3921" i="1" s="1"/>
  <c r="K3926" i="1" a="1"/>
  <c r="K3926" i="1" s="1"/>
  <c r="L3926" i="1" s="1"/>
  <c r="K3937" i="1" a="1"/>
  <c r="K3937" i="1" s="1"/>
  <c r="L3937" i="1" s="1"/>
  <c r="K3942" i="1" a="1"/>
  <c r="K3942" i="1" s="1"/>
  <c r="L3942" i="1" s="1"/>
  <c r="K3954" i="1" a="1"/>
  <c r="K3954" i="1" s="1"/>
  <c r="L3954" i="1" s="1"/>
  <c r="K3960" i="1" a="1"/>
  <c r="K3960" i="1" s="1"/>
  <c r="L3960" i="1" s="1"/>
  <c r="K3967" i="1" a="1"/>
  <c r="K3967" i="1" s="1"/>
  <c r="L3967" i="1" s="1"/>
  <c r="K3975" i="1" a="1"/>
  <c r="K3975" i="1" s="1"/>
  <c r="L3975" i="1" s="1"/>
  <c r="K3983" i="1" a="1"/>
  <c r="K3983" i="1" s="1"/>
  <c r="L3983" i="1" s="1"/>
  <c r="K3991" i="1" a="1"/>
  <c r="K3991" i="1" s="1"/>
  <c r="L3991" i="1" s="1"/>
  <c r="K3999" i="1" a="1"/>
  <c r="K3999" i="1" s="1"/>
  <c r="L3999" i="1" s="1"/>
  <c r="K4007" i="1" a="1"/>
  <c r="K4007" i="1" s="1"/>
  <c r="L4007" i="1" s="1"/>
  <c r="K3031" i="1" a="1"/>
  <c r="K3031" i="1" s="1"/>
  <c r="L3031" i="1" s="1"/>
  <c r="K3129" i="1" a="1"/>
  <c r="K3129" i="1" s="1"/>
  <c r="L3129" i="1" s="1"/>
  <c r="K3175" i="1" a="1"/>
  <c r="K3175" i="1" s="1"/>
  <c r="L3175" i="1" s="1"/>
  <c r="K3230" i="1" a="1"/>
  <c r="K3230" i="1" s="1"/>
  <c r="L3230" i="1" s="1"/>
  <c r="K3267" i="1" a="1"/>
  <c r="K3267" i="1" s="1"/>
  <c r="L3267" i="1" s="1"/>
  <c r="K3288" i="1" a="1"/>
  <c r="K3288" i="1" s="1"/>
  <c r="L3288" i="1" s="1"/>
  <c r="K3307" i="1" a="1"/>
  <c r="K3307" i="1" s="1"/>
  <c r="L3307" i="1" s="1"/>
  <c r="K3326" i="1" a="1"/>
  <c r="K3326" i="1" s="1"/>
  <c r="L3326" i="1" s="1"/>
  <c r="K3346" i="1" a="1"/>
  <c r="K3346" i="1" s="1"/>
  <c r="L3346" i="1" s="1"/>
  <c r="K3365" i="1" a="1"/>
  <c r="K3365" i="1" s="1"/>
  <c r="L3365" i="1" s="1"/>
  <c r="K3384" i="1" a="1"/>
  <c r="K3384" i="1" s="1"/>
  <c r="L3384" i="1" s="1"/>
  <c r="K3405" i="1" a="1"/>
  <c r="K3405" i="1" s="1"/>
  <c r="L3405" i="1" s="1"/>
  <c r="K3424" i="1" a="1"/>
  <c r="K3424" i="1" s="1"/>
  <c r="L3424" i="1" s="1"/>
  <c r="K3434" i="1" a="1"/>
  <c r="K3434" i="1" s="1"/>
  <c r="L3434" i="1" s="1"/>
  <c r="K3446" i="1" a="1"/>
  <c r="K3446" i="1" s="1"/>
  <c r="L3446" i="1" s="1"/>
  <c r="K3457" i="1" a="1"/>
  <c r="K3457" i="1" s="1"/>
  <c r="L3457" i="1" s="1"/>
  <c r="K3470" i="1" a="1"/>
  <c r="K3470" i="1" s="1"/>
  <c r="L3470" i="1" s="1"/>
  <c r="K3481" i="1" a="1"/>
  <c r="K3481" i="1" s="1"/>
  <c r="L3481" i="1" s="1"/>
  <c r="K3492" i="1" a="1"/>
  <c r="K3492" i="1" s="1"/>
  <c r="L3492" i="1" s="1"/>
  <c r="K3502" i="1" a="1"/>
  <c r="K3502" i="1" s="1"/>
  <c r="L3502" i="1" s="1"/>
  <c r="K3513" i="1" a="1"/>
  <c r="K3513" i="1" s="1"/>
  <c r="L3513" i="1" s="1"/>
  <c r="K3538" i="1" a="1"/>
  <c r="K3538" i="1" s="1"/>
  <c r="L3538" i="1" s="1"/>
  <c r="K3545" i="1" a="1"/>
  <c r="K3545" i="1" s="1"/>
  <c r="L3545" i="1" s="1"/>
  <c r="K3551" i="1" a="1"/>
  <c r="K3551" i="1" s="1"/>
  <c r="L3551" i="1" s="1"/>
  <c r="K3557" i="1" a="1"/>
  <c r="K3557" i="1" s="1"/>
  <c r="L3557" i="1" s="1"/>
  <c r="K3563" i="1" a="1"/>
  <c r="K3563" i="1" s="1"/>
  <c r="L3563" i="1" s="1"/>
  <c r="K3570" i="1" a="1"/>
  <c r="K3570" i="1" s="1"/>
  <c r="L3570" i="1" s="1"/>
  <c r="K3576" i="1" a="1"/>
  <c r="K3576" i="1" s="1"/>
  <c r="L3576" i="1" s="1"/>
  <c r="K3581" i="1" a="1"/>
  <c r="K3581" i="1" s="1"/>
  <c r="L3581" i="1" s="1"/>
  <c r="K3588" i="1" a="1"/>
  <c r="K3588" i="1" s="1"/>
  <c r="L3588" i="1" s="1"/>
  <c r="K3594" i="1" a="1"/>
  <c r="K3594" i="1" s="1"/>
  <c r="L3594" i="1" s="1"/>
  <c r="K3600" i="1" a="1"/>
  <c r="K3600" i="1" s="1"/>
  <c r="L3600" i="1" s="1"/>
  <c r="K3605" i="1" a="1"/>
  <c r="K3605" i="1" s="1"/>
  <c r="L3605" i="1" s="1"/>
  <c r="K3611" i="1" a="1"/>
  <c r="K3611" i="1" s="1"/>
  <c r="L3611" i="1" s="1"/>
  <c r="K3618" i="1" a="1"/>
  <c r="K3618" i="1" s="1"/>
  <c r="L3618" i="1" s="1"/>
  <c r="K3624" i="1" a="1"/>
  <c r="K3624" i="1" s="1"/>
  <c r="L3624" i="1" s="1"/>
  <c r="K3629" i="1" a="1"/>
  <c r="K3629" i="1" s="1"/>
  <c r="L3629" i="1" s="1"/>
  <c r="K3636" i="1" a="1"/>
  <c r="K3636" i="1" s="1"/>
  <c r="L3636" i="1" s="1"/>
  <c r="K3642" i="1" a="1"/>
  <c r="K3642" i="1" s="1"/>
  <c r="L3642" i="1" s="1"/>
  <c r="K3647" i="1" a="1"/>
  <c r="K3647" i="1" s="1"/>
  <c r="L3647" i="1" s="1"/>
  <c r="K3653" i="1" a="1"/>
  <c r="K3653" i="1" s="1"/>
  <c r="L3653" i="1" s="1"/>
  <c r="K3660" i="1" a="1"/>
  <c r="K3660" i="1" s="1"/>
  <c r="L3660" i="1" s="1"/>
  <c r="K3665" i="1" a="1"/>
  <c r="K3665" i="1" s="1"/>
  <c r="L3665" i="1" s="1"/>
  <c r="K3672" i="1" a="1"/>
  <c r="K3672" i="1" s="1"/>
  <c r="L3672" i="1" s="1"/>
  <c r="K3678" i="1" a="1"/>
  <c r="K3678" i="1" s="1"/>
  <c r="L3678" i="1" s="1"/>
  <c r="K3684" i="1" a="1"/>
  <c r="K3684" i="1" s="1"/>
  <c r="L3684" i="1" s="1"/>
  <c r="K3690" i="1" a="1"/>
  <c r="K3690" i="1" s="1"/>
  <c r="L3690" i="1" s="1"/>
  <c r="K3696" i="1" a="1"/>
  <c r="K3696" i="1" s="1"/>
  <c r="L3696" i="1" s="1"/>
  <c r="K3702" i="1" a="1"/>
  <c r="K3702" i="1" s="1"/>
  <c r="L3702" i="1" s="1"/>
  <c r="K3708" i="1" a="1"/>
  <c r="K3708" i="1" s="1"/>
  <c r="L3708" i="1" s="1"/>
  <c r="K3713" i="1" a="1"/>
  <c r="K3713" i="1" s="1"/>
  <c r="L3713" i="1" s="1"/>
  <c r="K3719" i="1" a="1"/>
  <c r="K3719" i="1" s="1"/>
  <c r="L3719" i="1" s="1"/>
  <c r="K3725" i="1" a="1"/>
  <c r="K3725" i="1" s="1"/>
  <c r="L3725" i="1" s="1"/>
  <c r="K3731" i="1" a="1"/>
  <c r="K3731" i="1" s="1"/>
  <c r="L3731" i="1" s="1"/>
  <c r="K3754" i="1" a="1"/>
  <c r="K3754" i="1" s="1"/>
  <c r="L3754" i="1" s="1"/>
  <c r="K3760" i="1" a="1"/>
  <c r="K3760" i="1" s="1"/>
  <c r="L3760" i="1" s="1"/>
  <c r="K3766" i="1" a="1"/>
  <c r="K3766" i="1" s="1"/>
  <c r="L3766" i="1" s="1"/>
  <c r="K3772" i="1" a="1"/>
  <c r="K3772" i="1" s="1"/>
  <c r="L3772" i="1" s="1"/>
  <c r="K3777" i="1" a="1"/>
  <c r="K3777" i="1" s="1"/>
  <c r="L3777" i="1" s="1"/>
  <c r="K3783" i="1" a="1"/>
  <c r="K3783" i="1" s="1"/>
  <c r="L3783" i="1" s="1"/>
  <c r="K3789" i="1" a="1"/>
  <c r="K3789" i="1" s="1"/>
  <c r="L3789" i="1" s="1"/>
  <c r="K3795" i="1" a="1"/>
  <c r="K3795" i="1" s="1"/>
  <c r="L3795" i="1" s="1"/>
  <c r="K3818" i="1" a="1"/>
  <c r="K3818" i="1" s="1"/>
  <c r="L3818" i="1" s="1"/>
  <c r="K3824" i="1" a="1"/>
  <c r="K3824" i="1" s="1"/>
  <c r="L3824" i="1" s="1"/>
  <c r="K3830" i="1" a="1"/>
  <c r="K3830" i="1" s="1"/>
  <c r="L3830" i="1" s="1"/>
  <c r="K3836" i="1" a="1"/>
  <c r="K3836" i="1" s="1"/>
  <c r="L3836" i="1" s="1"/>
  <c r="K3841" i="1" a="1"/>
  <c r="K3841" i="1" s="1"/>
  <c r="L3841" i="1" s="1"/>
  <c r="K3847" i="1" a="1"/>
  <c r="K3847" i="1" s="1"/>
  <c r="L3847" i="1" s="1"/>
  <c r="K3853" i="1" a="1"/>
  <c r="K3853" i="1" s="1"/>
  <c r="L3853" i="1" s="1"/>
  <c r="K3859" i="1" a="1"/>
  <c r="K3859" i="1" s="1"/>
  <c r="L3859" i="1" s="1"/>
  <c r="K3882" i="1" a="1"/>
  <c r="K3882" i="1" s="1"/>
  <c r="L3882" i="1" s="1"/>
  <c r="K3888" i="1" a="1"/>
  <c r="K3888" i="1" s="1"/>
  <c r="L3888" i="1" s="1"/>
  <c r="K3038" i="1" a="1"/>
  <c r="K3038" i="1" s="1"/>
  <c r="L3038" i="1" s="1"/>
  <c r="K3179" i="1" a="1"/>
  <c r="K3179" i="1" s="1"/>
  <c r="L3179" i="1" s="1"/>
  <c r="K3208" i="1" a="1"/>
  <c r="K3208" i="1" s="1"/>
  <c r="L3208" i="1" s="1"/>
  <c r="K3231" i="1" a="1"/>
  <c r="K3231" i="1" s="1"/>
  <c r="L3231" i="1" s="1"/>
  <c r="K3251" i="1" a="1"/>
  <c r="K3251" i="1" s="1"/>
  <c r="L3251" i="1" s="1"/>
  <c r="K3270" i="1" a="1"/>
  <c r="K3270" i="1" s="1"/>
  <c r="L3270" i="1" s="1"/>
  <c r="K3289" i="1" a="1"/>
  <c r="K3289" i="1" s="1"/>
  <c r="L3289" i="1" s="1"/>
  <c r="K3310" i="1" a="1"/>
  <c r="K3310" i="1" s="1"/>
  <c r="L3310" i="1" s="1"/>
  <c r="K3329" i="1" a="1"/>
  <c r="K3329" i="1" s="1"/>
  <c r="L3329" i="1" s="1"/>
  <c r="K3347" i="1" a="1"/>
  <c r="K3347" i="1" s="1"/>
  <c r="L3347" i="1" s="1"/>
  <c r="K3368" i="1" a="1"/>
  <c r="K3368" i="1" s="1"/>
  <c r="L3368" i="1" s="1"/>
  <c r="K3388" i="1" a="1"/>
  <c r="K3388" i="1" s="1"/>
  <c r="L3388" i="1" s="1"/>
  <c r="K3406" i="1" a="1"/>
  <c r="K3406" i="1" s="1"/>
  <c r="L3406" i="1" s="1"/>
  <c r="K3435" i="1" a="1"/>
  <c r="K3435" i="1" s="1"/>
  <c r="L3435" i="1" s="1"/>
  <c r="K3448" i="1" a="1"/>
  <c r="K3448" i="1" s="1"/>
  <c r="L3448" i="1" s="1"/>
  <c r="K3460" i="1" a="1"/>
  <c r="K3460" i="1" s="1"/>
  <c r="L3460" i="1" s="1"/>
  <c r="K3471" i="1" a="1"/>
  <c r="K3471" i="1" s="1"/>
  <c r="L3471" i="1" s="1"/>
  <c r="K3482" i="1" a="1"/>
  <c r="K3482" i="1" s="1"/>
  <c r="L3482" i="1" s="1"/>
  <c r="K3504" i="1" a="1"/>
  <c r="K3504" i="1" s="1"/>
  <c r="L3504" i="1" s="1"/>
  <c r="K3515" i="1" a="1"/>
  <c r="K3515" i="1" s="1"/>
  <c r="L3515" i="1" s="1"/>
  <c r="K3523" i="1" a="1"/>
  <c r="K3523" i="1" s="1"/>
  <c r="L3523" i="1" s="1"/>
  <c r="K3531" i="1" a="1"/>
  <c r="K3531" i="1" s="1"/>
  <c r="L3531" i="1" s="1"/>
  <c r="K3539" i="1" a="1"/>
  <c r="K3539" i="1" s="1"/>
  <c r="L3539" i="1" s="1"/>
  <c r="K3546" i="1" a="1"/>
  <c r="K3546" i="1" s="1"/>
  <c r="L3546" i="1" s="1"/>
  <c r="K3552" i="1" a="1"/>
  <c r="K3552" i="1" s="1"/>
  <c r="L3552" i="1" s="1"/>
  <c r="K3558" i="1" a="1"/>
  <c r="K3558" i="1" s="1"/>
  <c r="L3558" i="1" s="1"/>
  <c r="K3564" i="1" a="1"/>
  <c r="K3564" i="1" s="1"/>
  <c r="L3564" i="1" s="1"/>
  <c r="K3582" i="1" a="1"/>
  <c r="K3582" i="1" s="1"/>
  <c r="L3582" i="1" s="1"/>
  <c r="K3606" i="1" a="1"/>
  <c r="K3606" i="1" s="1"/>
  <c r="L3606" i="1" s="1"/>
  <c r="K3612" i="1" a="1"/>
  <c r="K3612" i="1" s="1"/>
  <c r="L3612" i="1" s="1"/>
  <c r="K3630" i="1" a="1"/>
  <c r="K3630" i="1" s="1"/>
  <c r="L3630" i="1" s="1"/>
  <c r="K3648" i="1" a="1"/>
  <c r="K3648" i="1" s="1"/>
  <c r="L3648" i="1" s="1"/>
  <c r="K3654" i="1" a="1"/>
  <c r="K3654" i="1" s="1"/>
  <c r="L3654" i="1" s="1"/>
  <c r="K3666" i="1" a="1"/>
  <c r="K3666" i="1" s="1"/>
  <c r="L3666" i="1" s="1"/>
  <c r="K3691" i="1" a="1"/>
  <c r="K3691" i="1" s="1"/>
  <c r="L3691" i="1" s="1"/>
  <c r="K3714" i="1" a="1"/>
  <c r="K3714" i="1" s="1"/>
  <c r="L3714" i="1" s="1"/>
  <c r="K3720" i="1" a="1"/>
  <c r="K3720" i="1" s="1"/>
  <c r="L3720" i="1" s="1"/>
  <c r="K3726" i="1" a="1"/>
  <c r="K3726" i="1" s="1"/>
  <c r="L3726" i="1" s="1"/>
  <c r="K3732" i="1" a="1"/>
  <c r="K3732" i="1" s="1"/>
  <c r="L3732" i="1" s="1"/>
  <c r="K3737" i="1" a="1"/>
  <c r="K3737" i="1" s="1"/>
  <c r="L3737" i="1" s="1"/>
  <c r="K3743" i="1" a="1"/>
  <c r="K3743" i="1" s="1"/>
  <c r="L3743" i="1" s="1"/>
  <c r="K3749" i="1" a="1"/>
  <c r="K3749" i="1" s="1"/>
  <c r="L3749" i="1" s="1"/>
  <c r="K3755" i="1" a="1"/>
  <c r="K3755" i="1" s="1"/>
  <c r="L3755" i="1" s="1"/>
  <c r="K3778" i="1" a="1"/>
  <c r="K3778" i="1" s="1"/>
  <c r="L3778" i="1" s="1"/>
  <c r="K3784" i="1" a="1"/>
  <c r="K3784" i="1" s="1"/>
  <c r="L3784" i="1" s="1"/>
  <c r="K3790" i="1" a="1"/>
  <c r="K3790" i="1" s="1"/>
  <c r="L3790" i="1" s="1"/>
  <c r="K3796" i="1" a="1"/>
  <c r="K3796" i="1" s="1"/>
  <c r="L3796" i="1" s="1"/>
  <c r="K3801" i="1" a="1"/>
  <c r="K3801" i="1" s="1"/>
  <c r="L3801" i="1" s="1"/>
  <c r="K3807" i="1" a="1"/>
  <c r="K3807" i="1" s="1"/>
  <c r="L3807" i="1" s="1"/>
  <c r="K3813" i="1" a="1"/>
  <c r="K3813" i="1" s="1"/>
  <c r="L3813" i="1" s="1"/>
  <c r="K3819" i="1" a="1"/>
  <c r="K3819" i="1" s="1"/>
  <c r="L3819" i="1" s="1"/>
  <c r="K3842" i="1" a="1"/>
  <c r="K3842" i="1" s="1"/>
  <c r="L3842" i="1" s="1"/>
  <c r="K3848" i="1" a="1"/>
  <c r="K3848" i="1" s="1"/>
  <c r="L3848" i="1" s="1"/>
  <c r="K3854" i="1" a="1"/>
  <c r="K3854" i="1" s="1"/>
  <c r="L3854" i="1" s="1"/>
  <c r="K3860" i="1" a="1"/>
  <c r="K3860" i="1" s="1"/>
  <c r="L3860" i="1" s="1"/>
  <c r="K3865" i="1" a="1"/>
  <c r="K3865" i="1" s="1"/>
  <c r="L3865" i="1" s="1"/>
  <c r="K3871" i="1" a="1"/>
  <c r="K3871" i="1" s="1"/>
  <c r="L3871" i="1" s="1"/>
  <c r="K3877" i="1" a="1"/>
  <c r="K3877" i="1" s="1"/>
  <c r="L3877" i="1" s="1"/>
  <c r="K3883" i="1" a="1"/>
  <c r="K3883" i="1" s="1"/>
  <c r="L3883" i="1" s="1"/>
  <c r="K3906" i="1" a="1"/>
  <c r="K3906" i="1" s="1"/>
  <c r="L3906" i="1" s="1"/>
  <c r="K3917" i="1" a="1"/>
  <c r="K3917" i="1" s="1"/>
  <c r="L3917" i="1" s="1"/>
  <c r="K3922" i="1" a="1"/>
  <c r="K3922" i="1" s="1"/>
  <c r="L3922" i="1" s="1"/>
  <c r="K3933" i="1" a="1"/>
  <c r="K3933" i="1" s="1"/>
  <c r="L3933" i="1" s="1"/>
  <c r="K3938" i="1" a="1"/>
  <c r="K3938" i="1" s="1"/>
  <c r="L3938" i="1" s="1"/>
  <c r="K3949" i="1" a="1"/>
  <c r="K3949" i="1" s="1"/>
  <c r="L3949" i="1" s="1"/>
  <c r="K3962" i="1" a="1"/>
  <c r="K3962" i="1" s="1"/>
  <c r="L3962" i="1" s="1"/>
  <c r="K3969" i="1" a="1"/>
  <c r="K3969" i="1" s="1"/>
  <c r="L3969" i="1" s="1"/>
  <c r="K3977" i="1" a="1"/>
  <c r="K3977" i="1" s="1"/>
  <c r="L3977" i="1" s="1"/>
  <c r="K3985" i="1" a="1"/>
  <c r="K3985" i="1" s="1"/>
  <c r="L3985" i="1" s="1"/>
  <c r="K3993" i="1" a="1"/>
  <c r="K3993" i="1" s="1"/>
  <c r="L3993" i="1" s="1"/>
  <c r="K4001" i="1" a="1"/>
  <c r="K4001" i="1" s="1"/>
  <c r="L4001" i="1" s="1"/>
  <c r="K4009" i="1" a="1"/>
  <c r="K4009" i="1" s="1"/>
  <c r="L4009" i="1" s="1"/>
  <c r="K4017" i="1" a="1"/>
  <c r="K4017" i="1" s="1"/>
  <c r="L4017" i="1" s="1"/>
  <c r="K4025" i="1" a="1"/>
  <c r="K4025" i="1" s="1"/>
  <c r="L4025" i="1" s="1"/>
  <c r="K4033" i="1" a="1"/>
  <c r="K4033" i="1" s="1"/>
  <c r="L4033" i="1" s="1"/>
  <c r="K4041" i="1" a="1"/>
  <c r="K4041" i="1" s="1"/>
  <c r="L4041" i="1" s="1"/>
  <c r="K4049" i="1" a="1"/>
  <c r="K4049" i="1" s="1"/>
  <c r="L4049" i="1" s="1"/>
  <c r="K4057" i="1" a="1"/>
  <c r="K4057" i="1" s="1"/>
  <c r="L4057" i="1" s="1"/>
  <c r="K4065" i="1" a="1"/>
  <c r="K4065" i="1" s="1"/>
  <c r="L4065" i="1" s="1"/>
  <c r="K4073" i="1" a="1"/>
  <c r="K4073" i="1" s="1"/>
  <c r="L4073" i="1" s="1"/>
  <c r="K4081" i="1" a="1"/>
  <c r="K4081" i="1" s="1"/>
  <c r="L4081" i="1" s="1"/>
  <c r="K4089" i="1" a="1"/>
  <c r="K4089" i="1" s="1"/>
  <c r="L4089" i="1" s="1"/>
  <c r="K4097" i="1" a="1"/>
  <c r="K4097" i="1" s="1"/>
  <c r="L4097" i="1" s="1"/>
  <c r="K4105" i="1" a="1"/>
  <c r="K4105" i="1" s="1"/>
  <c r="L4105" i="1" s="1"/>
  <c r="K4113" i="1" a="1"/>
  <c r="K4113" i="1" s="1"/>
  <c r="L4113" i="1" s="1"/>
  <c r="K4121" i="1" a="1"/>
  <c r="K4121" i="1" s="1"/>
  <c r="L4121" i="1" s="1"/>
  <c r="K4129" i="1" a="1"/>
  <c r="K4129" i="1" s="1"/>
  <c r="L4129" i="1" s="1"/>
  <c r="K3234" i="1" a="1"/>
  <c r="K3234" i="1" s="1"/>
  <c r="L3234" i="1" s="1"/>
  <c r="K3391" i="1" a="1"/>
  <c r="K3391" i="1" s="1"/>
  <c r="L3391" i="1" s="1"/>
  <c r="K3495" i="1" a="1"/>
  <c r="K3495" i="1" s="1"/>
  <c r="L3495" i="1" s="1"/>
  <c r="K3559" i="1" a="1"/>
  <c r="K3559" i="1" s="1"/>
  <c r="L3559" i="1" s="1"/>
  <c r="K3607" i="1" a="1"/>
  <c r="K3607" i="1" s="1"/>
  <c r="L3607" i="1" s="1"/>
  <c r="K3652" i="1" a="1"/>
  <c r="K3652" i="1" s="1"/>
  <c r="L3652" i="1" s="1"/>
  <c r="K3724" i="1" a="1"/>
  <c r="K3724" i="1" s="1"/>
  <c r="L3724" i="1" s="1"/>
  <c r="K3745" i="1" a="1"/>
  <c r="K3745" i="1" s="1"/>
  <c r="L3745" i="1" s="1"/>
  <c r="K3761" i="1" a="1"/>
  <c r="K3761" i="1" s="1"/>
  <c r="L3761" i="1" s="1"/>
  <c r="K3776" i="1" a="1"/>
  <c r="K3776" i="1" s="1"/>
  <c r="L3776" i="1" s="1"/>
  <c r="K3792" i="1" a="1"/>
  <c r="K3792" i="1" s="1"/>
  <c r="L3792" i="1" s="1"/>
  <c r="K3808" i="1" a="1"/>
  <c r="K3808" i="1" s="1"/>
  <c r="L3808" i="1" s="1"/>
  <c r="K3869" i="1" a="1"/>
  <c r="K3869" i="1" s="1"/>
  <c r="L3869" i="1" s="1"/>
  <c r="K3895" i="1" a="1"/>
  <c r="K3895" i="1" s="1"/>
  <c r="L3895" i="1" s="1"/>
  <c r="K3904" i="1" a="1"/>
  <c r="K3904" i="1" s="1"/>
  <c r="L3904" i="1" s="1"/>
  <c r="K3913" i="1" a="1"/>
  <c r="K3913" i="1" s="1"/>
  <c r="L3913" i="1" s="1"/>
  <c r="K3939" i="1" a="1"/>
  <c r="K3939" i="1" s="1"/>
  <c r="L3939" i="1" s="1"/>
  <c r="K3947" i="1" a="1"/>
  <c r="K3947" i="1" s="1"/>
  <c r="L3947" i="1" s="1"/>
  <c r="K3957" i="1" a="1"/>
  <c r="K3957" i="1" s="1"/>
  <c r="L3957" i="1" s="1"/>
  <c r="K3968" i="1" a="1"/>
  <c r="K3968" i="1" s="1"/>
  <c r="L3968" i="1" s="1"/>
  <c r="K3980" i="1" a="1"/>
  <c r="K3980" i="1" s="1"/>
  <c r="L3980" i="1" s="1"/>
  <c r="K3994" i="1" a="1"/>
  <c r="K3994" i="1" s="1"/>
  <c r="L3994" i="1" s="1"/>
  <c r="K4006" i="1" a="1"/>
  <c r="K4006" i="1" s="1"/>
  <c r="L4006" i="1" s="1"/>
  <c r="K4018" i="1" a="1"/>
  <c r="K4018" i="1" s="1"/>
  <c r="L4018" i="1" s="1"/>
  <c r="K4028" i="1" a="1"/>
  <c r="K4028" i="1" s="1"/>
  <c r="L4028" i="1" s="1"/>
  <c r="K4039" i="1" a="1"/>
  <c r="K4039" i="1" s="1"/>
  <c r="L4039" i="1" s="1"/>
  <c r="K4050" i="1" a="1"/>
  <c r="K4050" i="1" s="1"/>
  <c r="L4050" i="1" s="1"/>
  <c r="K4060" i="1" a="1"/>
  <c r="K4060" i="1" s="1"/>
  <c r="L4060" i="1" s="1"/>
  <c r="K4071" i="1" a="1"/>
  <c r="K4071" i="1" s="1"/>
  <c r="L4071" i="1" s="1"/>
  <c r="K4082" i="1" a="1"/>
  <c r="K4082" i="1" s="1"/>
  <c r="L4082" i="1" s="1"/>
  <c r="K4092" i="1" a="1"/>
  <c r="K4092" i="1" s="1"/>
  <c r="L4092" i="1" s="1"/>
  <c r="K4103" i="1" a="1"/>
  <c r="K4103" i="1" s="1"/>
  <c r="L4103" i="1" s="1"/>
  <c r="K4114" i="1" a="1"/>
  <c r="K4114" i="1" s="1"/>
  <c r="L4114" i="1" s="1"/>
  <c r="K4124" i="1" a="1"/>
  <c r="K4124" i="1" s="1"/>
  <c r="L4124" i="1" s="1"/>
  <c r="K4135" i="1" a="1"/>
  <c r="K4135" i="1" s="1"/>
  <c r="L4135" i="1" s="1"/>
  <c r="K4144" i="1" a="1"/>
  <c r="K4144" i="1" s="1"/>
  <c r="L4144" i="1" s="1"/>
  <c r="K4152" i="1" a="1"/>
  <c r="K4152" i="1" s="1"/>
  <c r="L4152" i="1" s="1"/>
  <c r="K4160" i="1" a="1"/>
  <c r="K4160" i="1" s="1"/>
  <c r="L4160" i="1" s="1"/>
  <c r="K4168" i="1" a="1"/>
  <c r="K4168" i="1" s="1"/>
  <c r="L4168" i="1" s="1"/>
  <c r="K4176" i="1" a="1"/>
  <c r="K4176" i="1" s="1"/>
  <c r="L4176" i="1" s="1"/>
  <c r="K4184" i="1" a="1"/>
  <c r="K4184" i="1" s="1"/>
  <c r="L4184" i="1" s="1"/>
  <c r="K3252" i="1" a="1"/>
  <c r="K3252" i="1" s="1"/>
  <c r="L3252" i="1" s="1"/>
  <c r="K3409" i="1" a="1"/>
  <c r="K3409" i="1" s="1"/>
  <c r="L3409" i="1" s="1"/>
  <c r="K3505" i="1" a="1"/>
  <c r="K3505" i="1" s="1"/>
  <c r="L3505" i="1" s="1"/>
  <c r="K3655" i="1" a="1"/>
  <c r="K3655" i="1" s="1"/>
  <c r="L3655" i="1" s="1"/>
  <c r="K3679" i="1" a="1"/>
  <c r="K3679" i="1" s="1"/>
  <c r="L3679" i="1" s="1"/>
  <c r="K3703" i="1" a="1"/>
  <c r="K3703" i="1" s="1"/>
  <c r="L3703" i="1" s="1"/>
  <c r="K3747" i="1" a="1"/>
  <c r="K3747" i="1" s="1"/>
  <c r="L3747" i="1" s="1"/>
  <c r="K3763" i="1" a="1"/>
  <c r="K3763" i="1" s="1"/>
  <c r="L3763" i="1" s="1"/>
  <c r="K3779" i="1" a="1"/>
  <c r="K3779" i="1" s="1"/>
  <c r="L3779" i="1" s="1"/>
  <c r="K3793" i="1" a="1"/>
  <c r="K3793" i="1" s="1"/>
  <c r="L3793" i="1" s="1"/>
  <c r="K3809" i="1" a="1"/>
  <c r="K3809" i="1" s="1"/>
  <c r="L3809" i="1" s="1"/>
  <c r="K3825" i="1" a="1"/>
  <c r="K3825" i="1" s="1"/>
  <c r="L3825" i="1" s="1"/>
  <c r="K3840" i="1" a="1"/>
  <c r="K3840" i="1" s="1"/>
  <c r="L3840" i="1" s="1"/>
  <c r="K3856" i="1" a="1"/>
  <c r="K3856" i="1" s="1"/>
  <c r="L3856" i="1" s="1"/>
  <c r="K3872" i="1" a="1"/>
  <c r="K3872" i="1" s="1"/>
  <c r="L3872" i="1" s="1"/>
  <c r="K3885" i="1" a="1"/>
  <c r="K3885" i="1" s="1"/>
  <c r="L3885" i="1" s="1"/>
  <c r="K3896" i="1" a="1"/>
  <c r="K3896" i="1" s="1"/>
  <c r="L3896" i="1" s="1"/>
  <c r="K3905" i="1" a="1"/>
  <c r="K3905" i="1" s="1"/>
  <c r="L3905" i="1" s="1"/>
  <c r="K3923" i="1" a="1"/>
  <c r="K3923" i="1" s="1"/>
  <c r="L3923" i="1" s="1"/>
  <c r="K3931" i="1" a="1"/>
  <c r="K3931" i="1" s="1"/>
  <c r="L3931" i="1" s="1"/>
  <c r="K3948" i="1" a="1"/>
  <c r="K3948" i="1" s="1"/>
  <c r="L3948" i="1" s="1"/>
  <c r="K3958" i="1" a="1"/>
  <c r="K3958" i="1" s="1"/>
  <c r="L3958" i="1" s="1"/>
  <c r="K3970" i="1" a="1"/>
  <c r="K3970" i="1" s="1"/>
  <c r="L3970" i="1" s="1"/>
  <c r="K3982" i="1" a="1"/>
  <c r="K3982" i="1" s="1"/>
  <c r="L3982" i="1" s="1"/>
  <c r="K3995" i="1" a="1"/>
  <c r="K3995" i="1" s="1"/>
  <c r="L3995" i="1" s="1"/>
  <c r="K4008" i="1" a="1"/>
  <c r="K4008" i="1" s="1"/>
  <c r="L4008" i="1" s="1"/>
  <c r="K4019" i="1" a="1"/>
  <c r="K4019" i="1" s="1"/>
  <c r="L4019" i="1" s="1"/>
  <c r="K4030" i="1" a="1"/>
  <c r="K4030" i="1" s="1"/>
  <c r="L4030" i="1" s="1"/>
  <c r="K4040" i="1" a="1"/>
  <c r="K4040" i="1" s="1"/>
  <c r="L4040" i="1" s="1"/>
  <c r="K4051" i="1" a="1"/>
  <c r="K4051" i="1" s="1"/>
  <c r="L4051" i="1" s="1"/>
  <c r="K4062" i="1" a="1"/>
  <c r="K4062" i="1" s="1"/>
  <c r="L4062" i="1" s="1"/>
  <c r="K4072" i="1" a="1"/>
  <c r="K4072" i="1" s="1"/>
  <c r="L4072" i="1" s="1"/>
  <c r="K4083" i="1" a="1"/>
  <c r="K4083" i="1" s="1"/>
  <c r="L4083" i="1" s="1"/>
  <c r="K4094" i="1" a="1"/>
  <c r="K4094" i="1" s="1"/>
  <c r="L4094" i="1" s="1"/>
  <c r="K4104" i="1" a="1"/>
  <c r="K4104" i="1" s="1"/>
  <c r="L4104" i="1" s="1"/>
  <c r="K4115" i="1" a="1"/>
  <c r="K4115" i="1" s="1"/>
  <c r="L4115" i="1" s="1"/>
  <c r="K4126" i="1" a="1"/>
  <c r="K4126" i="1" s="1"/>
  <c r="L4126" i="1" s="1"/>
  <c r="K4136" i="1" a="1"/>
  <c r="K4136" i="1" s="1"/>
  <c r="L4136" i="1" s="1"/>
  <c r="K4145" i="1" a="1"/>
  <c r="K4145" i="1" s="1"/>
  <c r="L4145" i="1" s="1"/>
  <c r="K4153" i="1" a="1"/>
  <c r="K4153" i="1" s="1"/>
  <c r="L4153" i="1" s="1"/>
  <c r="K4161" i="1" a="1"/>
  <c r="K4161" i="1" s="1"/>
  <c r="L4161" i="1" s="1"/>
  <c r="K4169" i="1" a="1"/>
  <c r="K4169" i="1" s="1"/>
  <c r="L4169" i="1" s="1"/>
  <c r="K4177" i="1" a="1"/>
  <c r="K4177" i="1" s="1"/>
  <c r="L4177" i="1" s="1"/>
  <c r="K4185" i="1" a="1"/>
  <c r="K4185" i="1" s="1"/>
  <c r="L4185" i="1" s="1"/>
  <c r="K3273" i="1" a="1"/>
  <c r="K3273" i="1" s="1"/>
  <c r="L3273" i="1" s="1"/>
  <c r="K3426" i="1" a="1"/>
  <c r="K3426" i="1" s="1"/>
  <c r="L3426" i="1" s="1"/>
  <c r="K3516" i="1" a="1"/>
  <c r="K3516" i="1" s="1"/>
  <c r="L3516" i="1" s="1"/>
  <c r="K3571" i="1" a="1"/>
  <c r="K3571" i="1" s="1"/>
  <c r="L3571" i="1" s="1"/>
  <c r="K3619" i="1" a="1"/>
  <c r="K3619" i="1" s="1"/>
  <c r="L3619" i="1" s="1"/>
  <c r="K3658" i="1" a="1"/>
  <c r="K3658" i="1" s="1"/>
  <c r="L3658" i="1" s="1"/>
  <c r="K3682" i="1" a="1"/>
  <c r="K3682" i="1" s="1"/>
  <c r="L3682" i="1" s="1"/>
  <c r="K3706" i="1" a="1"/>
  <c r="K3706" i="1" s="1"/>
  <c r="L3706" i="1" s="1"/>
  <c r="K3729" i="1" a="1"/>
  <c r="K3729" i="1" s="1"/>
  <c r="L3729" i="1" s="1"/>
  <c r="K3750" i="1" a="1"/>
  <c r="K3750" i="1" s="1"/>
  <c r="L3750" i="1" s="1"/>
  <c r="K3811" i="1" a="1"/>
  <c r="K3811" i="1" s="1"/>
  <c r="L3811" i="1" s="1"/>
  <c r="K3827" i="1" a="1"/>
  <c r="K3827" i="1" s="1"/>
  <c r="L3827" i="1" s="1"/>
  <c r="K3843" i="1" a="1"/>
  <c r="K3843" i="1" s="1"/>
  <c r="L3843" i="1" s="1"/>
  <c r="K3857" i="1" a="1"/>
  <c r="K3857" i="1" s="1"/>
  <c r="L3857" i="1" s="1"/>
  <c r="K3873" i="1" a="1"/>
  <c r="K3873" i="1" s="1"/>
  <c r="L3873" i="1" s="1"/>
  <c r="K3907" i="1" a="1"/>
  <c r="K3907" i="1" s="1"/>
  <c r="L3907" i="1" s="1"/>
  <c r="K3915" i="1" a="1"/>
  <c r="K3915" i="1" s="1"/>
  <c r="L3915" i="1" s="1"/>
  <c r="K3932" i="1" a="1"/>
  <c r="K3932" i="1" s="1"/>
  <c r="L3932" i="1" s="1"/>
  <c r="K3940" i="1" a="1"/>
  <c r="K3940" i="1" s="1"/>
  <c r="L3940" i="1" s="1"/>
  <c r="K3950" i="1" a="1"/>
  <c r="K3950" i="1" s="1"/>
  <c r="L3950" i="1" s="1"/>
  <c r="K3971" i="1" a="1"/>
  <c r="K3971" i="1" s="1"/>
  <c r="L3971" i="1" s="1"/>
  <c r="K3984" i="1" a="1"/>
  <c r="K3984" i="1" s="1"/>
  <c r="L3984" i="1" s="1"/>
  <c r="K3996" i="1" a="1"/>
  <c r="K3996" i="1" s="1"/>
  <c r="L3996" i="1" s="1"/>
  <c r="K4010" i="1" a="1"/>
  <c r="K4010" i="1" s="1"/>
  <c r="L4010" i="1" s="1"/>
  <c r="K4020" i="1" a="1"/>
  <c r="K4020" i="1" s="1"/>
  <c r="L4020" i="1" s="1"/>
  <c r="K4031" i="1" a="1"/>
  <c r="K4031" i="1" s="1"/>
  <c r="L4031" i="1" s="1"/>
  <c r="K4042" i="1" a="1"/>
  <c r="K4042" i="1" s="1"/>
  <c r="L4042" i="1" s="1"/>
  <c r="K4052" i="1" a="1"/>
  <c r="K4052" i="1" s="1"/>
  <c r="L4052" i="1" s="1"/>
  <c r="K4063" i="1" a="1"/>
  <c r="K4063" i="1" s="1"/>
  <c r="L4063" i="1" s="1"/>
  <c r="K4074" i="1" a="1"/>
  <c r="K4074" i="1" s="1"/>
  <c r="L4074" i="1" s="1"/>
  <c r="K4084" i="1" a="1"/>
  <c r="K4084" i="1" s="1"/>
  <c r="L4084" i="1" s="1"/>
  <c r="K4095" i="1" a="1"/>
  <c r="K4095" i="1" s="1"/>
  <c r="L4095" i="1" s="1"/>
  <c r="K4106" i="1" a="1"/>
  <c r="K4106" i="1" s="1"/>
  <c r="L4106" i="1" s="1"/>
  <c r="K4116" i="1" a="1"/>
  <c r="K4116" i="1" s="1"/>
  <c r="L4116" i="1" s="1"/>
  <c r="K4127" i="1" a="1"/>
  <c r="K4127" i="1" s="1"/>
  <c r="L4127" i="1" s="1"/>
  <c r="K4137" i="1" a="1"/>
  <c r="K4137" i="1" s="1"/>
  <c r="L4137" i="1" s="1"/>
  <c r="K4146" i="1" a="1"/>
  <c r="K4146" i="1" s="1"/>
  <c r="L4146" i="1" s="1"/>
  <c r="K4154" i="1" a="1"/>
  <c r="K4154" i="1" s="1"/>
  <c r="L4154" i="1" s="1"/>
  <c r="K4162" i="1" a="1"/>
  <c r="K4162" i="1" s="1"/>
  <c r="L4162" i="1" s="1"/>
  <c r="K4170" i="1" a="1"/>
  <c r="K4170" i="1" s="1"/>
  <c r="L4170" i="1" s="1"/>
  <c r="K4178" i="1" a="1"/>
  <c r="K4178" i="1" s="1"/>
  <c r="L4178" i="1" s="1"/>
  <c r="K4186" i="1" a="1"/>
  <c r="K4186" i="1" s="1"/>
  <c r="L4186" i="1" s="1"/>
  <c r="K3044" i="1" a="1"/>
  <c r="K3044" i="1" s="1"/>
  <c r="L3044" i="1" s="1"/>
  <c r="K3293" i="1" a="1"/>
  <c r="K3293" i="1" s="1"/>
  <c r="L3293" i="1" s="1"/>
  <c r="K3438" i="1" a="1"/>
  <c r="K3438" i="1" s="1"/>
  <c r="L3438" i="1" s="1"/>
  <c r="K3524" i="1" a="1"/>
  <c r="K3524" i="1" s="1"/>
  <c r="L3524" i="1" s="1"/>
  <c r="K3577" i="1" a="1"/>
  <c r="K3577" i="1" s="1"/>
  <c r="L3577" i="1" s="1"/>
  <c r="K3625" i="1" a="1"/>
  <c r="K3625" i="1" s="1"/>
  <c r="L3625" i="1" s="1"/>
  <c r="K3661" i="1" a="1"/>
  <c r="K3661" i="1" s="1"/>
  <c r="L3661" i="1" s="1"/>
  <c r="K3685" i="1" a="1"/>
  <c r="K3685" i="1" s="1"/>
  <c r="L3685" i="1" s="1"/>
  <c r="K3709" i="1" a="1"/>
  <c r="K3709" i="1" s="1"/>
  <c r="L3709" i="1" s="1"/>
  <c r="K3751" i="1" a="1"/>
  <c r="K3751" i="1" s="1"/>
  <c r="L3751" i="1" s="1"/>
  <c r="K3767" i="1" a="1"/>
  <c r="K3767" i="1" s="1"/>
  <c r="L3767" i="1" s="1"/>
  <c r="K3782" i="1" a="1"/>
  <c r="K3782" i="1" s="1"/>
  <c r="L3782" i="1" s="1"/>
  <c r="K3798" i="1" a="1"/>
  <c r="K3798" i="1" s="1"/>
  <c r="L3798" i="1" s="1"/>
  <c r="K3814" i="1" a="1"/>
  <c r="K3814" i="1" s="1"/>
  <c r="L3814" i="1" s="1"/>
  <c r="K3875" i="1" a="1"/>
  <c r="K3875" i="1" s="1"/>
  <c r="L3875" i="1" s="1"/>
  <c r="K3889" i="1" a="1"/>
  <c r="K3889" i="1" s="1"/>
  <c r="L3889" i="1" s="1"/>
  <c r="K3898" i="1" a="1"/>
  <c r="K3898" i="1" s="1"/>
  <c r="L3898" i="1" s="1"/>
  <c r="K3916" i="1" a="1"/>
  <c r="K3916" i="1" s="1"/>
  <c r="L3916" i="1" s="1"/>
  <c r="K3924" i="1" a="1"/>
  <c r="K3924" i="1" s="1"/>
  <c r="L3924" i="1" s="1"/>
  <c r="K3951" i="1" a="1"/>
  <c r="K3951" i="1" s="1"/>
  <c r="L3951" i="1" s="1"/>
  <c r="K3961" i="1" a="1"/>
  <c r="K3961" i="1" s="1"/>
  <c r="L3961" i="1" s="1"/>
  <c r="K3972" i="1" a="1"/>
  <c r="K3972" i="1" s="1"/>
  <c r="L3972" i="1" s="1"/>
  <c r="K3986" i="1" a="1"/>
  <c r="K3986" i="1" s="1"/>
  <c r="L3986" i="1" s="1"/>
  <c r="K3998" i="1" a="1"/>
  <c r="K3998" i="1" s="1"/>
  <c r="L3998" i="1" s="1"/>
  <c r="K4011" i="1" a="1"/>
  <c r="K4011" i="1" s="1"/>
  <c r="L4011" i="1" s="1"/>
  <c r="K4022" i="1" a="1"/>
  <c r="K4022" i="1" s="1"/>
  <c r="L4022" i="1" s="1"/>
  <c r="K4032" i="1" a="1"/>
  <c r="K4032" i="1" s="1"/>
  <c r="L4032" i="1" s="1"/>
  <c r="K4043" i="1" a="1"/>
  <c r="K4043" i="1" s="1"/>
  <c r="L4043" i="1" s="1"/>
  <c r="K4054" i="1" a="1"/>
  <c r="K4054" i="1" s="1"/>
  <c r="L4054" i="1" s="1"/>
  <c r="K4064" i="1" a="1"/>
  <c r="K4064" i="1" s="1"/>
  <c r="L4064" i="1" s="1"/>
  <c r="K4075" i="1" a="1"/>
  <c r="K4075" i="1" s="1"/>
  <c r="L4075" i="1" s="1"/>
  <c r="K4086" i="1" a="1"/>
  <c r="K4086" i="1" s="1"/>
  <c r="L4086" i="1" s="1"/>
  <c r="K4096" i="1" a="1"/>
  <c r="K4096" i="1" s="1"/>
  <c r="L4096" i="1" s="1"/>
  <c r="K4107" i="1" a="1"/>
  <c r="K4107" i="1" s="1"/>
  <c r="L4107" i="1" s="1"/>
  <c r="K4118" i="1" a="1"/>
  <c r="K4118" i="1" s="1"/>
  <c r="L4118" i="1" s="1"/>
  <c r="K4128" i="1" a="1"/>
  <c r="K4128" i="1" s="1"/>
  <c r="L4128" i="1" s="1"/>
  <c r="K4138" i="1" a="1"/>
  <c r="K4138" i="1" s="1"/>
  <c r="L4138" i="1" s="1"/>
  <c r="K4147" i="1" a="1"/>
  <c r="K4147" i="1" s="1"/>
  <c r="L4147" i="1" s="1"/>
  <c r="K4155" i="1" a="1"/>
  <c r="K4155" i="1" s="1"/>
  <c r="L4155" i="1" s="1"/>
  <c r="K4163" i="1" a="1"/>
  <c r="K4163" i="1" s="1"/>
  <c r="L4163" i="1" s="1"/>
  <c r="K4171" i="1" a="1"/>
  <c r="K4171" i="1" s="1"/>
  <c r="L4171" i="1" s="1"/>
  <c r="K4179" i="1" a="1"/>
  <c r="K4179" i="1" s="1"/>
  <c r="L4179" i="1" s="1"/>
  <c r="K4187" i="1" a="1"/>
  <c r="K4187" i="1" s="1"/>
  <c r="L4187" i="1" s="1"/>
  <c r="K3311" i="1" a="1"/>
  <c r="K3311" i="1" s="1"/>
  <c r="L3311" i="1" s="1"/>
  <c r="K3449" i="1" a="1"/>
  <c r="K3449" i="1" s="1"/>
  <c r="L3449" i="1" s="1"/>
  <c r="K3532" i="1" a="1"/>
  <c r="K3532" i="1" s="1"/>
  <c r="L3532" i="1" s="1"/>
  <c r="K3583" i="1" a="1"/>
  <c r="K3583" i="1" s="1"/>
  <c r="L3583" i="1" s="1"/>
  <c r="K3631" i="1" a="1"/>
  <c r="K3631" i="1" s="1"/>
  <c r="L3631" i="1" s="1"/>
  <c r="K3664" i="1" a="1"/>
  <c r="K3664" i="1" s="1"/>
  <c r="L3664" i="1" s="1"/>
  <c r="K3712" i="1" a="1"/>
  <c r="K3712" i="1" s="1"/>
  <c r="L3712" i="1" s="1"/>
  <c r="K3735" i="1" a="1"/>
  <c r="K3735" i="1" s="1"/>
  <c r="L3735" i="1" s="1"/>
  <c r="K3799" i="1" a="1"/>
  <c r="K3799" i="1" s="1"/>
  <c r="L3799" i="1" s="1"/>
  <c r="K3815" i="1" a="1"/>
  <c r="K3815" i="1" s="1"/>
  <c r="L3815" i="1" s="1"/>
  <c r="K3831" i="1" a="1"/>
  <c r="K3831" i="1" s="1"/>
  <c r="L3831" i="1" s="1"/>
  <c r="K3846" i="1" a="1"/>
  <c r="K3846" i="1" s="1"/>
  <c r="L3846" i="1" s="1"/>
  <c r="K3862" i="1" a="1"/>
  <c r="K3862" i="1" s="1"/>
  <c r="L3862" i="1" s="1"/>
  <c r="K3878" i="1" a="1"/>
  <c r="K3878" i="1" s="1"/>
  <c r="L3878" i="1" s="1"/>
  <c r="K3890" i="1" a="1"/>
  <c r="K3890" i="1" s="1"/>
  <c r="L3890" i="1" s="1"/>
  <c r="K3900" i="1" a="1"/>
  <c r="K3900" i="1" s="1"/>
  <c r="L3900" i="1" s="1"/>
  <c r="K3908" i="1" a="1"/>
  <c r="K3908" i="1" s="1"/>
  <c r="L3908" i="1" s="1"/>
  <c r="K3934" i="1" a="1"/>
  <c r="K3934" i="1" s="1"/>
  <c r="L3934" i="1" s="1"/>
  <c r="K3943" i="1" a="1"/>
  <c r="K3943" i="1" s="1"/>
  <c r="L3943" i="1" s="1"/>
  <c r="K3963" i="1" a="1"/>
  <c r="K3963" i="1" s="1"/>
  <c r="L3963" i="1" s="1"/>
  <c r="K3974" i="1" a="1"/>
  <c r="K3974" i="1" s="1"/>
  <c r="L3974" i="1" s="1"/>
  <c r="K3987" i="1" a="1"/>
  <c r="K3987" i="1" s="1"/>
  <c r="L3987" i="1" s="1"/>
  <c r="K4000" i="1" a="1"/>
  <c r="K4000" i="1" s="1"/>
  <c r="L4000" i="1" s="1"/>
  <c r="K4012" i="1" a="1"/>
  <c r="K4012" i="1" s="1"/>
  <c r="L4012" i="1" s="1"/>
  <c r="K4023" i="1" a="1"/>
  <c r="K4023" i="1" s="1"/>
  <c r="L4023" i="1" s="1"/>
  <c r="K4034" i="1" a="1"/>
  <c r="K4034" i="1" s="1"/>
  <c r="L4034" i="1" s="1"/>
  <c r="K4044" i="1" a="1"/>
  <c r="K4044" i="1" s="1"/>
  <c r="L4044" i="1" s="1"/>
  <c r="K4055" i="1" a="1"/>
  <c r="K4055" i="1" s="1"/>
  <c r="L4055" i="1" s="1"/>
  <c r="K4066" i="1" a="1"/>
  <c r="K4066" i="1" s="1"/>
  <c r="L4066" i="1" s="1"/>
  <c r="K4076" i="1" a="1"/>
  <c r="K4076" i="1" s="1"/>
  <c r="L4076" i="1" s="1"/>
  <c r="K4087" i="1" a="1"/>
  <c r="K4087" i="1" s="1"/>
  <c r="L4087" i="1" s="1"/>
  <c r="K4098" i="1" a="1"/>
  <c r="K4098" i="1" s="1"/>
  <c r="L4098" i="1" s="1"/>
  <c r="K4108" i="1" a="1"/>
  <c r="K4108" i="1" s="1"/>
  <c r="L4108" i="1" s="1"/>
  <c r="K4119" i="1" a="1"/>
  <c r="K4119" i="1" s="1"/>
  <c r="L4119" i="1" s="1"/>
  <c r="K4130" i="1" a="1"/>
  <c r="K4130" i="1" s="1"/>
  <c r="L4130" i="1" s="1"/>
  <c r="K4139" i="1" a="1"/>
  <c r="K4139" i="1" s="1"/>
  <c r="L4139" i="1" s="1"/>
  <c r="K4148" i="1" a="1"/>
  <c r="K4148" i="1" s="1"/>
  <c r="L4148" i="1" s="1"/>
  <c r="K4156" i="1" a="1"/>
  <c r="K4156" i="1" s="1"/>
  <c r="L4156" i="1" s="1"/>
  <c r="K4164" i="1" a="1"/>
  <c r="K4164" i="1" s="1"/>
  <c r="L4164" i="1" s="1"/>
  <c r="K4172" i="1" a="1"/>
  <c r="K4172" i="1" s="1"/>
  <c r="L4172" i="1" s="1"/>
  <c r="K4180" i="1" a="1"/>
  <c r="K4180" i="1" s="1"/>
  <c r="L4180" i="1" s="1"/>
  <c r="K2790" i="1" a="1"/>
  <c r="K2790" i="1" s="1"/>
  <c r="L2790" i="1" s="1"/>
  <c r="M2790" i="1" s="1"/>
  <c r="K3140" i="1" a="1"/>
  <c r="K3140" i="1" s="1"/>
  <c r="L3140" i="1" s="1"/>
  <c r="K3332" i="1" a="1"/>
  <c r="K3332" i="1" s="1"/>
  <c r="L3332" i="1" s="1"/>
  <c r="K3540" i="1" a="1"/>
  <c r="K3540" i="1" s="1"/>
  <c r="L3540" i="1" s="1"/>
  <c r="K3589" i="1" a="1"/>
  <c r="K3589" i="1" s="1"/>
  <c r="L3589" i="1" s="1"/>
  <c r="K3637" i="1" a="1"/>
  <c r="K3637" i="1" s="1"/>
  <c r="L3637" i="1" s="1"/>
  <c r="K3667" i="1" a="1"/>
  <c r="K3667" i="1" s="1"/>
  <c r="L3667" i="1" s="1"/>
  <c r="K3692" i="1" a="1"/>
  <c r="K3692" i="1" s="1"/>
  <c r="L3692" i="1" s="1"/>
  <c r="K3715" i="1" a="1"/>
  <c r="K3715" i="1" s="1"/>
  <c r="L3715" i="1" s="1"/>
  <c r="K3738" i="1" a="1"/>
  <c r="K3738" i="1" s="1"/>
  <c r="L3738" i="1" s="1"/>
  <c r="K3756" i="1" a="1"/>
  <c r="K3756" i="1" s="1"/>
  <c r="L3756" i="1" s="1"/>
  <c r="K3770" i="1" a="1"/>
  <c r="K3770" i="1" s="1"/>
  <c r="L3770" i="1" s="1"/>
  <c r="K3786" i="1" a="1"/>
  <c r="K3786" i="1" s="1"/>
  <c r="L3786" i="1" s="1"/>
  <c r="K3802" i="1" a="1"/>
  <c r="K3802" i="1" s="1"/>
  <c r="L3802" i="1" s="1"/>
  <c r="K3863" i="1" a="1"/>
  <c r="K3863" i="1" s="1"/>
  <c r="L3863" i="1" s="1"/>
  <c r="K3879" i="1" a="1"/>
  <c r="K3879" i="1" s="1"/>
  <c r="L3879" i="1" s="1"/>
  <c r="K3891" i="1" a="1"/>
  <c r="K3891" i="1" s="1"/>
  <c r="L3891" i="1" s="1"/>
  <c r="K3901" i="1" a="1"/>
  <c r="K3901" i="1" s="1"/>
  <c r="L3901" i="1" s="1"/>
  <c r="K3918" i="1" a="1"/>
  <c r="K3918" i="1" s="1"/>
  <c r="L3918" i="1" s="1"/>
  <c r="K3927" i="1" a="1"/>
  <c r="K3927" i="1" s="1"/>
  <c r="L3927" i="1" s="1"/>
  <c r="K3935" i="1" a="1"/>
  <c r="K3935" i="1" s="1"/>
  <c r="L3935" i="1" s="1"/>
  <c r="K3944" i="1" a="1"/>
  <c r="K3944" i="1" s="1"/>
  <c r="L3944" i="1" s="1"/>
  <c r="K3953" i="1" a="1"/>
  <c r="K3953" i="1" s="1"/>
  <c r="L3953" i="1" s="1"/>
  <c r="K3976" i="1" a="1"/>
  <c r="K3976" i="1" s="1"/>
  <c r="L3976" i="1" s="1"/>
  <c r="K3988" i="1" a="1"/>
  <c r="K3988" i="1" s="1"/>
  <c r="L3988" i="1" s="1"/>
  <c r="K4002" i="1" a="1"/>
  <c r="K4002" i="1" s="1"/>
  <c r="L4002" i="1" s="1"/>
  <c r="K4014" i="1" a="1"/>
  <c r="K4014" i="1" s="1"/>
  <c r="L4014" i="1" s="1"/>
  <c r="K4024" i="1" a="1"/>
  <c r="K4024" i="1" s="1"/>
  <c r="L4024" i="1" s="1"/>
  <c r="K4035" i="1" a="1"/>
  <c r="K4035" i="1" s="1"/>
  <c r="L4035" i="1" s="1"/>
  <c r="K4046" i="1" a="1"/>
  <c r="K4046" i="1" s="1"/>
  <c r="L4046" i="1" s="1"/>
  <c r="K4056" i="1" a="1"/>
  <c r="K4056" i="1" s="1"/>
  <c r="L4056" i="1" s="1"/>
  <c r="K4067" i="1" a="1"/>
  <c r="K4067" i="1" s="1"/>
  <c r="L4067" i="1" s="1"/>
  <c r="K4078" i="1" a="1"/>
  <c r="K4078" i="1" s="1"/>
  <c r="L4078" i="1" s="1"/>
  <c r="K4088" i="1" a="1"/>
  <c r="K4088" i="1" s="1"/>
  <c r="L4088" i="1" s="1"/>
  <c r="K4099" i="1" a="1"/>
  <c r="K4099" i="1" s="1"/>
  <c r="L4099" i="1" s="1"/>
  <c r="K4110" i="1" a="1"/>
  <c r="K4110" i="1" s="1"/>
  <c r="L4110" i="1" s="1"/>
  <c r="K4120" i="1" a="1"/>
  <c r="K4120" i="1" s="1"/>
  <c r="L4120" i="1" s="1"/>
  <c r="K4131" i="1" a="1"/>
  <c r="K4131" i="1" s="1"/>
  <c r="L4131" i="1" s="1"/>
  <c r="K4140" i="1" a="1"/>
  <c r="K4140" i="1" s="1"/>
  <c r="L4140" i="1" s="1"/>
  <c r="K4149" i="1" a="1"/>
  <c r="K4149" i="1" s="1"/>
  <c r="L4149" i="1" s="1"/>
  <c r="K4157" i="1" a="1"/>
  <c r="K4157" i="1" s="1"/>
  <c r="L4157" i="1" s="1"/>
  <c r="K4165" i="1" a="1"/>
  <c r="K4165" i="1" s="1"/>
  <c r="L4165" i="1" s="1"/>
  <c r="K4173" i="1" a="1"/>
  <c r="K4173" i="1" s="1"/>
  <c r="L4173" i="1" s="1"/>
  <c r="K4181" i="1" a="1"/>
  <c r="K4181" i="1" s="1"/>
  <c r="L4181" i="1" s="1"/>
  <c r="K4189" i="1" a="1"/>
  <c r="K4189" i="1" s="1"/>
  <c r="K3212" i="1" a="1"/>
  <c r="K3212" i="1" s="1"/>
  <c r="L3212" i="1" s="1"/>
  <c r="K3369" i="1" a="1"/>
  <c r="K3369" i="1" s="1"/>
  <c r="L3369" i="1" s="1"/>
  <c r="K3484" i="1" a="1"/>
  <c r="K3484" i="1" s="1"/>
  <c r="L3484" i="1" s="1"/>
  <c r="K3553" i="1" a="1"/>
  <c r="K3553" i="1" s="1"/>
  <c r="L3553" i="1" s="1"/>
  <c r="K3601" i="1" a="1"/>
  <c r="K3601" i="1" s="1"/>
  <c r="L3601" i="1" s="1"/>
  <c r="K3673" i="1" a="1"/>
  <c r="K3673" i="1" s="1"/>
  <c r="L3673" i="1" s="1"/>
  <c r="K3697" i="1" a="1"/>
  <c r="K3697" i="1" s="1"/>
  <c r="L3697" i="1" s="1"/>
  <c r="K3744" i="1" a="1"/>
  <c r="K3744" i="1" s="1"/>
  <c r="L3744" i="1" s="1"/>
  <c r="K3805" i="1" a="1"/>
  <c r="K3805" i="1" s="1"/>
  <c r="L3805" i="1" s="1"/>
  <c r="K3821" i="1" a="1"/>
  <c r="K3821" i="1" s="1"/>
  <c r="L3821" i="1" s="1"/>
  <c r="K3837" i="1" a="1"/>
  <c r="K3837" i="1" s="1"/>
  <c r="L3837" i="1" s="1"/>
  <c r="K3852" i="1" a="1"/>
  <c r="K3852" i="1" s="1"/>
  <c r="L3852" i="1" s="1"/>
  <c r="K3868" i="1" a="1"/>
  <c r="K3868" i="1" s="1"/>
  <c r="L3868" i="1" s="1"/>
  <c r="K3884" i="1" a="1"/>
  <c r="K3884" i="1" s="1"/>
  <c r="L3884" i="1" s="1"/>
  <c r="K3894" i="1" a="1"/>
  <c r="K3894" i="1" s="1"/>
  <c r="L3894" i="1" s="1"/>
  <c r="K3912" i="1" a="1"/>
  <c r="K3912" i="1" s="1"/>
  <c r="L3912" i="1" s="1"/>
  <c r="K3920" i="1" a="1"/>
  <c r="K3920" i="1" s="1"/>
  <c r="L3920" i="1" s="1"/>
  <c r="K3929" i="1" a="1"/>
  <c r="K3929" i="1" s="1"/>
  <c r="L3929" i="1" s="1"/>
  <c r="K3956" i="1" a="1"/>
  <c r="K3956" i="1" s="1"/>
  <c r="L3956" i="1" s="1"/>
  <c r="K3966" i="1" a="1"/>
  <c r="K3966" i="1" s="1"/>
  <c r="L3966" i="1" s="1"/>
  <c r="K3979" i="1" a="1"/>
  <c r="K3979" i="1" s="1"/>
  <c r="L3979" i="1" s="1"/>
  <c r="K3992" i="1" a="1"/>
  <c r="K3992" i="1" s="1"/>
  <c r="L3992" i="1" s="1"/>
  <c r="K4004" i="1" a="1"/>
  <c r="K4004" i="1" s="1"/>
  <c r="L4004" i="1" s="1"/>
  <c r="K4016" i="1" a="1"/>
  <c r="K4016" i="1" s="1"/>
  <c r="L4016" i="1" s="1"/>
  <c r="K4027" i="1" a="1"/>
  <c r="K4027" i="1" s="1"/>
  <c r="L4027" i="1" s="1"/>
  <c r="K4038" i="1" a="1"/>
  <c r="K4038" i="1" s="1"/>
  <c r="L4038" i="1" s="1"/>
  <c r="K4048" i="1" a="1"/>
  <c r="K4048" i="1" s="1"/>
  <c r="L4048" i="1" s="1"/>
  <c r="K4059" i="1" a="1"/>
  <c r="K4059" i="1" s="1"/>
  <c r="L4059" i="1" s="1"/>
  <c r="K4070" i="1" a="1"/>
  <c r="K4070" i="1" s="1"/>
  <c r="L4070" i="1" s="1"/>
  <c r="K4080" i="1" a="1"/>
  <c r="K4080" i="1" s="1"/>
  <c r="L4080" i="1" s="1"/>
  <c r="K4091" i="1" a="1"/>
  <c r="K4091" i="1" s="1"/>
  <c r="L4091" i="1" s="1"/>
  <c r="K4102" i="1" a="1"/>
  <c r="K4102" i="1" s="1"/>
  <c r="L4102" i="1" s="1"/>
  <c r="K4112" i="1" a="1"/>
  <c r="K4112" i="1" s="1"/>
  <c r="L4112" i="1" s="1"/>
  <c r="K4123" i="1" a="1"/>
  <c r="K4123" i="1" s="1"/>
  <c r="L4123" i="1" s="1"/>
  <c r="K4134" i="1" a="1"/>
  <c r="K4134" i="1" s="1"/>
  <c r="L4134" i="1" s="1"/>
  <c r="K4143" i="1" a="1"/>
  <c r="K4143" i="1" s="1"/>
  <c r="L4143" i="1" s="1"/>
  <c r="K4151" i="1" a="1"/>
  <c r="K4151" i="1" s="1"/>
  <c r="L4151" i="1" s="1"/>
  <c r="K4159" i="1" a="1"/>
  <c r="K4159" i="1" s="1"/>
  <c r="L4159" i="1" s="1"/>
  <c r="K4167" i="1" a="1"/>
  <c r="K4167" i="1" s="1"/>
  <c r="L4167" i="1" s="1"/>
  <c r="K4175" i="1" a="1"/>
  <c r="K4175" i="1" s="1"/>
  <c r="L4175" i="1" s="1"/>
  <c r="K4183" i="1" a="1"/>
  <c r="K4183" i="1" s="1"/>
  <c r="L4183" i="1" s="1"/>
  <c r="K3670" i="1" a="1"/>
  <c r="K3670" i="1" s="1"/>
  <c r="L3670" i="1" s="1"/>
  <c r="K3820" i="1" a="1"/>
  <c r="K3820" i="1" s="1"/>
  <c r="L3820" i="1" s="1"/>
  <c r="K3919" i="1" a="1"/>
  <c r="K3919" i="1" s="1"/>
  <c r="L3919" i="1" s="1"/>
  <c r="K4003" i="1" a="1"/>
  <c r="K4003" i="1" s="1"/>
  <c r="L4003" i="1" s="1"/>
  <c r="K4090" i="1" a="1"/>
  <c r="K4090" i="1" s="1"/>
  <c r="L4090" i="1" s="1"/>
  <c r="K4166" i="1" a="1"/>
  <c r="K4166" i="1" s="1"/>
  <c r="L4166" i="1" s="1"/>
  <c r="K3834" i="1" a="1"/>
  <c r="K3834" i="1" s="1"/>
  <c r="L3834" i="1" s="1"/>
  <c r="K3928" i="1" a="1"/>
  <c r="K3928" i="1" s="1"/>
  <c r="L3928" i="1" s="1"/>
  <c r="K4015" i="1" a="1"/>
  <c r="K4015" i="1" s="1"/>
  <c r="L4015" i="1" s="1"/>
  <c r="K4100" i="1" a="1"/>
  <c r="K4100" i="1" s="1"/>
  <c r="L4100" i="1" s="1"/>
  <c r="K4174" i="1" a="1"/>
  <c r="K4174" i="1" s="1"/>
  <c r="L4174" i="1" s="1"/>
  <c r="K3183" i="1" a="1"/>
  <c r="K3183" i="1" s="1"/>
  <c r="L3183" i="1" s="1"/>
  <c r="K3718" i="1" a="1"/>
  <c r="K3718" i="1" s="1"/>
  <c r="L3718" i="1" s="1"/>
  <c r="K3850" i="1" a="1"/>
  <c r="K3850" i="1" s="1"/>
  <c r="L3850" i="1" s="1"/>
  <c r="K3936" i="1" a="1"/>
  <c r="K3936" i="1" s="1"/>
  <c r="L3936" i="1" s="1"/>
  <c r="K4026" i="1" a="1"/>
  <c r="K4026" i="1" s="1"/>
  <c r="L4026" i="1" s="1"/>
  <c r="K4111" i="1" a="1"/>
  <c r="K4111" i="1" s="1"/>
  <c r="L4111" i="1" s="1"/>
  <c r="K4182" i="1" a="1"/>
  <c r="K4182" i="1" s="1"/>
  <c r="L4182" i="1" s="1"/>
  <c r="K3351" i="1" a="1"/>
  <c r="K3351" i="1" s="1"/>
  <c r="L3351" i="1" s="1"/>
  <c r="K3741" i="1" a="1"/>
  <c r="K3741" i="1" s="1"/>
  <c r="L3741" i="1" s="1"/>
  <c r="K3866" i="1" a="1"/>
  <c r="K3866" i="1" s="1"/>
  <c r="L3866" i="1" s="1"/>
  <c r="K3945" i="1" a="1"/>
  <c r="K3945" i="1" s="1"/>
  <c r="L3945" i="1" s="1"/>
  <c r="K4036" i="1" a="1"/>
  <c r="K4036" i="1" s="1"/>
  <c r="L4036" i="1" s="1"/>
  <c r="K4122" i="1" a="1"/>
  <c r="K4122" i="1" s="1"/>
  <c r="L4122" i="1" s="1"/>
  <c r="K3472" i="1" a="1"/>
  <c r="K3472" i="1" s="1"/>
  <c r="L3472" i="1" s="1"/>
  <c r="K3757" i="1" a="1"/>
  <c r="K3757" i="1" s="1"/>
  <c r="L3757" i="1" s="1"/>
  <c r="K3955" i="1" a="1"/>
  <c r="K3955" i="1" s="1"/>
  <c r="L3955" i="1" s="1"/>
  <c r="K4047" i="1" a="1"/>
  <c r="K4047" i="1" s="1"/>
  <c r="L4047" i="1" s="1"/>
  <c r="K4132" i="1" a="1"/>
  <c r="K4132" i="1" s="1"/>
  <c r="L4132" i="1" s="1"/>
  <c r="K3773" i="1" a="1"/>
  <c r="K3773" i="1" s="1"/>
  <c r="L3773" i="1" s="1"/>
  <c r="K3964" i="1" a="1"/>
  <c r="K3964" i="1" s="1"/>
  <c r="L3964" i="1" s="1"/>
  <c r="K4058" i="1" a="1"/>
  <c r="K4058" i="1" s="1"/>
  <c r="L4058" i="1" s="1"/>
  <c r="K4142" i="1" a="1"/>
  <c r="K4142" i="1" s="1"/>
  <c r="L4142" i="1" s="1"/>
  <c r="K3595" i="1" a="1"/>
  <c r="K3595" i="1" s="1"/>
  <c r="L3595" i="1" s="1"/>
  <c r="K3788" i="1" a="1"/>
  <c r="K3788" i="1" s="1"/>
  <c r="L3788" i="1" s="1"/>
  <c r="K3902" i="1" a="1"/>
  <c r="K3902" i="1" s="1"/>
  <c r="L3902" i="1" s="1"/>
  <c r="K3978" i="1" a="1"/>
  <c r="K3978" i="1" s="1"/>
  <c r="L3978" i="1" s="1"/>
  <c r="K4068" i="1" a="1"/>
  <c r="K4068" i="1" s="1"/>
  <c r="L4068" i="1" s="1"/>
  <c r="K4150" i="1" a="1"/>
  <c r="K4150" i="1" s="1"/>
  <c r="L4150" i="1" s="1"/>
  <c r="K3643" i="1" a="1"/>
  <c r="K3643" i="1" s="1"/>
  <c r="L3643" i="1" s="1"/>
  <c r="K3804" i="1" a="1"/>
  <c r="K3804" i="1" s="1"/>
  <c r="L3804" i="1" s="1"/>
  <c r="K3911" i="1" a="1"/>
  <c r="K3911" i="1" s="1"/>
  <c r="L3911" i="1" s="1"/>
  <c r="K3990" i="1" a="1"/>
  <c r="K3990" i="1" s="1"/>
  <c r="L3990" i="1" s="1"/>
  <c r="K4079" i="1" a="1"/>
  <c r="K4079" i="1" s="1"/>
  <c r="L4079" i="1" s="1"/>
  <c r="K4158" i="1" a="1"/>
  <c r="K4158" i="1" s="1"/>
  <c r="L4158" i="1" s="1"/>
  <c r="V232" i="1"/>
  <c r="L4189" i="1"/>
  <c r="M4190" i="1" s="1"/>
  <c r="K4204" i="1" a="1"/>
  <c r="K4204" i="1" s="1"/>
  <c r="L4204" i="1" s="1"/>
  <c r="K4208" i="1" a="1"/>
  <c r="K4208" i="1" s="1"/>
  <c r="L4208" i="1" s="1"/>
  <c r="K4212" i="1" a="1"/>
  <c r="K4212" i="1" s="1"/>
  <c r="L4212" i="1" s="1"/>
  <c r="K4219" i="1" a="1"/>
  <c r="K4219" i="1" s="1"/>
  <c r="L4219" i="1" s="1"/>
  <c r="K4223" i="1" a="1"/>
  <c r="K4223" i="1" s="1"/>
  <c r="L4223" i="1" s="1"/>
  <c r="K4227" i="1" a="1"/>
  <c r="K4227" i="1" s="1"/>
  <c r="L4227" i="1" s="1"/>
  <c r="K4231" i="1" a="1"/>
  <c r="K4231" i="1" s="1"/>
  <c r="L4231" i="1" s="1"/>
  <c r="K4235" i="1" a="1"/>
  <c r="K4235" i="1" s="1"/>
  <c r="L4235" i="1" s="1"/>
  <c r="K4238" i="1" a="1"/>
  <c r="K4238" i="1" s="1"/>
  <c r="L4238" i="1" s="1"/>
  <c r="K4242" i="1" a="1"/>
  <c r="K4242" i="1" s="1"/>
  <c r="L4242" i="1" s="1"/>
  <c r="K4246" i="1" a="1"/>
  <c r="K4246" i="1" s="1"/>
  <c r="L4246" i="1" s="1"/>
  <c r="K4249" i="1" a="1"/>
  <c r="K4249" i="1" s="1"/>
  <c r="L4249" i="1" s="1"/>
  <c r="K4253" i="1" a="1"/>
  <c r="K4253" i="1" s="1"/>
  <c r="L4253" i="1" s="1"/>
  <c r="K4257" i="1" a="1"/>
  <c r="K4257" i="1" s="1"/>
  <c r="L4257" i="1" s="1"/>
  <c r="K4261" i="1" a="1"/>
  <c r="K4261" i="1" s="1"/>
  <c r="L4261" i="1" s="1"/>
  <c r="K4265" i="1" a="1"/>
  <c r="K4265" i="1" s="1"/>
  <c r="L4265" i="1" s="1"/>
  <c r="K4268" i="1" a="1"/>
  <c r="K4268" i="1" s="1"/>
  <c r="L4268" i="1" s="1"/>
  <c r="K4279" i="1" a="1"/>
  <c r="K4279" i="1" s="1"/>
  <c r="L4279" i="1" s="1"/>
  <c r="K4283" i="1" a="1"/>
  <c r="K4283" i="1" s="1"/>
  <c r="L4283" i="1" s="1"/>
  <c r="K4302" i="1" a="1"/>
  <c r="K4302" i="1" s="1"/>
  <c r="L4302" i="1" s="1"/>
  <c r="K4306" i="1" a="1"/>
  <c r="K4306" i="1" s="1"/>
  <c r="L4306" i="1" s="1"/>
  <c r="K4310" i="1" a="1"/>
  <c r="K4310" i="1" s="1"/>
  <c r="L4310" i="1" s="1"/>
  <c r="K4314" i="1" a="1"/>
  <c r="K4314" i="1" s="1"/>
  <c r="L4314" i="1" s="1"/>
  <c r="K4345" i="1" a="1"/>
  <c r="K4345" i="1" s="1"/>
  <c r="L4345" i="1" s="1"/>
  <c r="K4367" i="1" a="1"/>
  <c r="K4367" i="1" s="1"/>
  <c r="L4367" i="1" s="1"/>
  <c r="K4371" i="1" a="1"/>
  <c r="K4371" i="1" s="1"/>
  <c r="L4371" i="1" s="1"/>
  <c r="K4375" i="1" a="1"/>
  <c r="K4375" i="1" s="1"/>
  <c r="L4375" i="1" s="1"/>
  <c r="K4402" i="1" a="1"/>
  <c r="K4402" i="1" s="1"/>
  <c r="L4402" i="1" s="1"/>
  <c r="K4416" i="1" a="1"/>
  <c r="K4416" i="1" s="1"/>
  <c r="L4416" i="1" s="1"/>
  <c r="K4423" i="1" a="1"/>
  <c r="K4423" i="1" s="1"/>
  <c r="L4423" i="1" s="1"/>
  <c r="K4427" i="1" a="1"/>
  <c r="K4427" i="1" s="1"/>
  <c r="L4427" i="1" s="1"/>
  <c r="K4453" i="1" a="1"/>
  <c r="K4453" i="1" s="1"/>
  <c r="L4453" i="1" s="1"/>
  <c r="K4468" i="1" a="1"/>
  <c r="K4468" i="1" s="1"/>
  <c r="L4468" i="1" s="1"/>
  <c r="K4491" i="1" a="1"/>
  <c r="K4491" i="1" s="1"/>
  <c r="L4491" i="1" s="1"/>
  <c r="K4517" i="1" a="1"/>
  <c r="K4517" i="1" s="1"/>
  <c r="L4517" i="1" s="1"/>
  <c r="K4521" i="1" a="1"/>
  <c r="K4521" i="1" s="1"/>
  <c r="L4521" i="1" s="1"/>
  <c r="K4525" i="1" a="1"/>
  <c r="K4525" i="1" s="1"/>
  <c r="L4525" i="1" s="1"/>
  <c r="K4529" i="1" a="1"/>
  <c r="K4529" i="1" s="1"/>
  <c r="L4529" i="1" s="1"/>
  <c r="K4533" i="1" a="1"/>
  <c r="K4533" i="1" s="1"/>
  <c r="L4533" i="1" s="1"/>
  <c r="K4537" i="1" a="1"/>
  <c r="K4537" i="1" s="1"/>
  <c r="L4537" i="1" s="1"/>
  <c r="K4541" i="1" a="1"/>
  <c r="K4541" i="1" s="1"/>
  <c r="L4541" i="1" s="1"/>
  <c r="K4545" i="1" a="1"/>
  <c r="K4545" i="1" s="1"/>
  <c r="L4545" i="1" s="1"/>
  <c r="K4549" i="1" a="1"/>
  <c r="K4549" i="1" s="1"/>
  <c r="L4549" i="1" s="1"/>
  <c r="K4553" i="1" a="1"/>
  <c r="K4553" i="1" s="1"/>
  <c r="L4553" i="1" s="1"/>
  <c r="K4557" i="1" a="1"/>
  <c r="K4557" i="1" s="1"/>
  <c r="L4557" i="1" s="1"/>
  <c r="K4561" i="1" a="1"/>
  <c r="K4561" i="1" s="1"/>
  <c r="L4561" i="1" s="1"/>
  <c r="K4564" i="1" a="1"/>
  <c r="K4564" i="1" s="1"/>
  <c r="L4564" i="1" s="1"/>
  <c r="K4568" i="1" a="1"/>
  <c r="K4568" i="1" s="1"/>
  <c r="L4568" i="1" s="1"/>
  <c r="K4572" i="1" a="1"/>
  <c r="K4572" i="1" s="1"/>
  <c r="L4572" i="1" s="1"/>
  <c r="K4576" i="1" a="1"/>
  <c r="K4576" i="1" s="1"/>
  <c r="L4576" i="1" s="1"/>
  <c r="K4580" i="1" a="1"/>
  <c r="K4580" i="1" s="1"/>
  <c r="L4580" i="1" s="1"/>
  <c r="K4584" i="1" a="1"/>
  <c r="K4584" i="1" s="1"/>
  <c r="L4584" i="1" s="1"/>
  <c r="K4591" i="1" a="1"/>
  <c r="K4591" i="1" s="1"/>
  <c r="L4591" i="1" s="1"/>
  <c r="K4595" i="1" a="1"/>
  <c r="K4595" i="1" s="1"/>
  <c r="L4595" i="1" s="1"/>
  <c r="K4599" i="1" a="1"/>
  <c r="K4599" i="1" s="1"/>
  <c r="L4599" i="1" s="1"/>
  <c r="K4603" i="1" a="1"/>
  <c r="K4603" i="1" s="1"/>
  <c r="L4603" i="1" s="1"/>
  <c r="K4607" i="1" a="1"/>
  <c r="K4607" i="1" s="1"/>
  <c r="L4607" i="1" s="1"/>
  <c r="K4622" i="1" a="1"/>
  <c r="K4622" i="1" s="1"/>
  <c r="L4622" i="1" s="1"/>
  <c r="K4626" i="1" a="1"/>
  <c r="K4626" i="1" s="1"/>
  <c r="L4626" i="1" s="1"/>
  <c r="K4630" i="1" a="1"/>
  <c r="K4630" i="1" s="1"/>
  <c r="L4630" i="1" s="1"/>
  <c r="K4633" i="1" a="1"/>
  <c r="K4633" i="1" s="1"/>
  <c r="L4633" i="1" s="1"/>
  <c r="K4636" i="1" a="1"/>
  <c r="K4636" i="1" s="1"/>
  <c r="L4636" i="1" s="1"/>
  <c r="K4640" i="1" a="1"/>
  <c r="K4640" i="1" s="1"/>
  <c r="L4640" i="1" s="1"/>
  <c r="K4651" i="1" a="1"/>
  <c r="K4651" i="1" s="1"/>
  <c r="L4651" i="1" s="1"/>
  <c r="K4658" i="1" a="1"/>
  <c r="K4658" i="1" s="1"/>
  <c r="L4658" i="1" s="1"/>
  <c r="K4665" i="1" a="1"/>
  <c r="K4665" i="1" s="1"/>
  <c r="L4665" i="1" s="1"/>
  <c r="K4668" i="1" a="1"/>
  <c r="K4668" i="1" s="1"/>
  <c r="L4668" i="1" s="1"/>
  <c r="K4675" i="1" a="1"/>
  <c r="K4675" i="1" s="1"/>
  <c r="L4675" i="1" s="1"/>
  <c r="K4679" i="1" a="1"/>
  <c r="K4679" i="1" s="1"/>
  <c r="L4679" i="1" s="1"/>
  <c r="K4683" i="1" a="1"/>
  <c r="K4683" i="1" s="1"/>
  <c r="L4683" i="1" s="1"/>
  <c r="K4690" i="1" a="1"/>
  <c r="K4690" i="1" s="1"/>
  <c r="L4690" i="1" s="1"/>
  <c r="K4697" i="1" a="1"/>
  <c r="K4697" i="1" s="1"/>
  <c r="L4697" i="1" s="1"/>
  <c r="K4701" i="1" a="1"/>
  <c r="K4701" i="1" s="1"/>
  <c r="L4701" i="1" s="1"/>
  <c r="K4193" i="1" a="1"/>
  <c r="K4193" i="1" s="1"/>
  <c r="L4193" i="1" s="1"/>
  <c r="K4197" i="1" a="1"/>
  <c r="K4197" i="1" s="1"/>
  <c r="L4197" i="1" s="1"/>
  <c r="K4201" i="1" a="1"/>
  <c r="K4201" i="1" s="1"/>
  <c r="L4201" i="1" s="1"/>
  <c r="K4216" i="1" a="1"/>
  <c r="K4216" i="1" s="1"/>
  <c r="L4216" i="1" s="1"/>
  <c r="K4272" i="1" a="1"/>
  <c r="K4272" i="1" s="1"/>
  <c r="L4272" i="1" s="1"/>
  <c r="K4276" i="1" a="1"/>
  <c r="K4276" i="1" s="1"/>
  <c r="L4276" i="1" s="1"/>
  <c r="K4287" i="1" a="1"/>
  <c r="K4287" i="1" s="1"/>
  <c r="L4287" i="1" s="1"/>
  <c r="K4291" i="1" a="1"/>
  <c r="K4291" i="1" s="1"/>
  <c r="L4291" i="1" s="1"/>
  <c r="K4295" i="1" a="1"/>
  <c r="K4295" i="1" s="1"/>
  <c r="L4295" i="1" s="1"/>
  <c r="K4318" i="1" a="1"/>
  <c r="K4318" i="1" s="1"/>
  <c r="L4318" i="1" s="1"/>
  <c r="K4322" i="1" a="1"/>
  <c r="K4322" i="1" s="1"/>
  <c r="L4322" i="1" s="1"/>
  <c r="K4326" i="1" a="1"/>
  <c r="K4326" i="1" s="1"/>
  <c r="L4326" i="1" s="1"/>
  <c r="K4330" i="1" a="1"/>
  <c r="K4330" i="1" s="1"/>
  <c r="L4330" i="1" s="1"/>
  <c r="K4334" i="1" a="1"/>
  <c r="K4334" i="1" s="1"/>
  <c r="L4334" i="1" s="1"/>
  <c r="K4338" i="1" a="1"/>
  <c r="K4338" i="1" s="1"/>
  <c r="L4338" i="1" s="1"/>
  <c r="K4342" i="1" a="1"/>
  <c r="K4342" i="1" s="1"/>
  <c r="L4342" i="1" s="1"/>
  <c r="K4349" i="1" a="1"/>
  <c r="K4349" i="1" s="1"/>
  <c r="L4349" i="1" s="1"/>
  <c r="K4356" i="1" a="1"/>
  <c r="K4356" i="1" s="1"/>
  <c r="L4356" i="1" s="1"/>
  <c r="K4360" i="1" a="1"/>
  <c r="K4360" i="1" s="1"/>
  <c r="L4360" i="1" s="1"/>
  <c r="K4364" i="1" a="1"/>
  <c r="K4364" i="1" s="1"/>
  <c r="L4364" i="1" s="1"/>
  <c r="K4379" i="1" a="1"/>
  <c r="K4379" i="1" s="1"/>
  <c r="L4379" i="1" s="1"/>
  <c r="K4383" i="1" a="1"/>
  <c r="K4383" i="1" s="1"/>
  <c r="L4383" i="1" s="1"/>
  <c r="K4387" i="1" a="1"/>
  <c r="K4387" i="1" s="1"/>
  <c r="L4387" i="1" s="1"/>
  <c r="K4391" i="1" a="1"/>
  <c r="K4391" i="1" s="1"/>
  <c r="L4391" i="1" s="1"/>
  <c r="K4395" i="1" a="1"/>
  <c r="K4395" i="1" s="1"/>
  <c r="L4395" i="1" s="1"/>
  <c r="K4399" i="1" a="1"/>
  <c r="K4399" i="1" s="1"/>
  <c r="L4399" i="1" s="1"/>
  <c r="K4409" i="1" a="1"/>
  <c r="K4409" i="1" s="1"/>
  <c r="L4409" i="1" s="1"/>
  <c r="K4430" i="1" a="1"/>
  <c r="K4430" i="1" s="1"/>
  <c r="L4430" i="1" s="1"/>
  <c r="K4434" i="1" a="1"/>
  <c r="K4434" i="1" s="1"/>
  <c r="L4434" i="1" s="1"/>
  <c r="K4438" i="1" a="1"/>
  <c r="K4438" i="1" s="1"/>
  <c r="L4438" i="1" s="1"/>
  <c r="K4442" i="1" a="1"/>
  <c r="K4442" i="1" s="1"/>
  <c r="L4442" i="1" s="1"/>
  <c r="K4446" i="1" a="1"/>
  <c r="K4446" i="1" s="1"/>
  <c r="L4446" i="1" s="1"/>
  <c r="K4450" i="1" a="1"/>
  <c r="K4450" i="1" s="1"/>
  <c r="L4450" i="1" s="1"/>
  <c r="K4457" i="1" a="1"/>
  <c r="K4457" i="1" s="1"/>
  <c r="L4457" i="1" s="1"/>
  <c r="K4461" i="1" a="1"/>
  <c r="K4461" i="1" s="1"/>
  <c r="L4461" i="1" s="1"/>
  <c r="K4472" i="1" a="1"/>
  <c r="K4472" i="1" s="1"/>
  <c r="L4472" i="1" s="1"/>
  <c r="K4476" i="1" a="1"/>
  <c r="K4476" i="1" s="1"/>
  <c r="L4476" i="1" s="1"/>
  <c r="K4480" i="1" a="1"/>
  <c r="K4480" i="1" s="1"/>
  <c r="L4480" i="1" s="1"/>
  <c r="K4484" i="1" a="1"/>
  <c r="K4484" i="1" s="1"/>
  <c r="L4484" i="1" s="1"/>
  <c r="K4488" i="1" a="1"/>
  <c r="K4488" i="1" s="1"/>
  <c r="L4488" i="1" s="1"/>
  <c r="K4495" i="1" a="1"/>
  <c r="K4495" i="1" s="1"/>
  <c r="L4495" i="1" s="1"/>
  <c r="K4499" i="1" a="1"/>
  <c r="K4499" i="1" s="1"/>
  <c r="L4499" i="1" s="1"/>
  <c r="K4502" i="1" a="1"/>
  <c r="K4502" i="1" s="1"/>
  <c r="L4502" i="1" s="1"/>
  <c r="K4506" i="1" a="1"/>
  <c r="K4506" i="1" s="1"/>
  <c r="L4506" i="1" s="1"/>
  <c r="K4510" i="1" a="1"/>
  <c r="K4510" i="1" s="1"/>
  <c r="L4510" i="1" s="1"/>
  <c r="K4205" i="1" a="1"/>
  <c r="K4205" i="1" s="1"/>
  <c r="L4205" i="1" s="1"/>
  <c r="K4209" i="1" a="1"/>
  <c r="K4209" i="1" s="1"/>
  <c r="L4209" i="1" s="1"/>
  <c r="K4213" i="1" a="1"/>
  <c r="K4213" i="1" s="1"/>
  <c r="L4213" i="1" s="1"/>
  <c r="K4220" i="1" a="1"/>
  <c r="K4220" i="1" s="1"/>
  <c r="L4220" i="1" s="1"/>
  <c r="K4224" i="1" a="1"/>
  <c r="K4224" i="1" s="1"/>
  <c r="L4224" i="1" s="1"/>
  <c r="K4228" i="1" a="1"/>
  <c r="K4228" i="1" s="1"/>
  <c r="L4228" i="1" s="1"/>
  <c r="K4232" i="1" a="1"/>
  <c r="K4232" i="1" s="1"/>
  <c r="L4232" i="1" s="1"/>
  <c r="K4239" i="1" a="1"/>
  <c r="K4239" i="1" s="1"/>
  <c r="L4239" i="1" s="1"/>
  <c r="K4243" i="1" a="1"/>
  <c r="K4243" i="1" s="1"/>
  <c r="L4243" i="1" s="1"/>
  <c r="K4250" i="1" a="1"/>
  <c r="K4250" i="1" s="1"/>
  <c r="L4250" i="1" s="1"/>
  <c r="K4254" i="1" a="1"/>
  <c r="K4254" i="1" s="1"/>
  <c r="L4254" i="1" s="1"/>
  <c r="K4258" i="1" a="1"/>
  <c r="K4258" i="1" s="1"/>
  <c r="L4258" i="1" s="1"/>
  <c r="K4262" i="1" a="1"/>
  <c r="K4262" i="1" s="1"/>
  <c r="L4262" i="1" s="1"/>
  <c r="K4266" i="1" a="1"/>
  <c r="K4266" i="1" s="1"/>
  <c r="L4266" i="1" s="1"/>
  <c r="K4269" i="1" a="1"/>
  <c r="K4269" i="1" s="1"/>
  <c r="L4269" i="1" s="1"/>
  <c r="K4280" i="1" a="1"/>
  <c r="K4280" i="1" s="1"/>
  <c r="L4280" i="1" s="1"/>
  <c r="K4299" i="1" a="1"/>
  <c r="K4299" i="1" s="1"/>
  <c r="L4299" i="1" s="1"/>
  <c r="K4303" i="1" a="1"/>
  <c r="K4303" i="1" s="1"/>
  <c r="L4303" i="1" s="1"/>
  <c r="K4307" i="1" a="1"/>
  <c r="K4307" i="1" s="1"/>
  <c r="L4307" i="1" s="1"/>
  <c r="K4311" i="1" a="1"/>
  <c r="K4311" i="1" s="1"/>
  <c r="L4311" i="1" s="1"/>
  <c r="K4315" i="1" a="1"/>
  <c r="K4315" i="1" s="1"/>
  <c r="L4315" i="1" s="1"/>
  <c r="K4346" i="1" a="1"/>
  <c r="K4346" i="1" s="1"/>
  <c r="L4346" i="1" s="1"/>
  <c r="K4353" i="1" a="1"/>
  <c r="K4353" i="1" s="1"/>
  <c r="L4353" i="1" s="1"/>
  <c r="K4368" i="1" a="1"/>
  <c r="K4368" i="1" s="1"/>
  <c r="L4368" i="1" s="1"/>
  <c r="K4372" i="1" a="1"/>
  <c r="K4372" i="1" s="1"/>
  <c r="L4372" i="1" s="1"/>
  <c r="K4376" i="1" a="1"/>
  <c r="K4376" i="1" s="1"/>
  <c r="L4376" i="1" s="1"/>
  <c r="K4406" i="1" a="1"/>
  <c r="K4406" i="1" s="1"/>
  <c r="L4406" i="1" s="1"/>
  <c r="K4413" i="1" a="1"/>
  <c r="K4413" i="1" s="1"/>
  <c r="L4413" i="1" s="1"/>
  <c r="K4420" i="1" a="1"/>
  <c r="K4420" i="1" s="1"/>
  <c r="L4420" i="1" s="1"/>
  <c r="K4424" i="1" a="1"/>
  <c r="K4424" i="1" s="1"/>
  <c r="L4424" i="1" s="1"/>
  <c r="K4454" i="1" a="1"/>
  <c r="K4454" i="1" s="1"/>
  <c r="L4454" i="1" s="1"/>
  <c r="K4465" i="1" a="1"/>
  <c r="K4465" i="1" s="1"/>
  <c r="L4465" i="1" s="1"/>
  <c r="K4469" i="1" a="1"/>
  <c r="K4469" i="1" s="1"/>
  <c r="L4469" i="1" s="1"/>
  <c r="K4514" i="1" a="1"/>
  <c r="K4514" i="1" s="1"/>
  <c r="L4514" i="1" s="1"/>
  <c r="K4518" i="1" a="1"/>
  <c r="K4518" i="1" s="1"/>
  <c r="L4518" i="1" s="1"/>
  <c r="K4522" i="1" a="1"/>
  <c r="K4522" i="1" s="1"/>
  <c r="L4522" i="1" s="1"/>
  <c r="K4526" i="1" a="1"/>
  <c r="K4526" i="1" s="1"/>
  <c r="L4526" i="1" s="1"/>
  <c r="K4530" i="1" a="1"/>
  <c r="K4530" i="1" s="1"/>
  <c r="L4530" i="1" s="1"/>
  <c r="K4534" i="1" a="1"/>
  <c r="K4534" i="1" s="1"/>
  <c r="L4534" i="1" s="1"/>
  <c r="K4538" i="1" a="1"/>
  <c r="K4538" i="1" s="1"/>
  <c r="L4538" i="1" s="1"/>
  <c r="K4542" i="1" a="1"/>
  <c r="K4542" i="1" s="1"/>
  <c r="L4542" i="1" s="1"/>
  <c r="K4546" i="1" a="1"/>
  <c r="K4546" i="1" s="1"/>
  <c r="L4546" i="1" s="1"/>
  <c r="K4550" i="1" a="1"/>
  <c r="K4550" i="1" s="1"/>
  <c r="L4550" i="1" s="1"/>
  <c r="K4554" i="1" a="1"/>
  <c r="K4554" i="1" s="1"/>
  <c r="L4554" i="1" s="1"/>
  <c r="K4558" i="1" a="1"/>
  <c r="K4558" i="1" s="1"/>
  <c r="L4558" i="1" s="1"/>
  <c r="K4565" i="1" a="1"/>
  <c r="K4565" i="1" s="1"/>
  <c r="L4565" i="1" s="1"/>
  <c r="K4569" i="1" a="1"/>
  <c r="K4569" i="1" s="1"/>
  <c r="L4569" i="1" s="1"/>
  <c r="K4573" i="1" a="1"/>
  <c r="K4573" i="1" s="1"/>
  <c r="L4573" i="1" s="1"/>
  <c r="K4577" i="1" a="1"/>
  <c r="K4577" i="1" s="1"/>
  <c r="L4577" i="1" s="1"/>
  <c r="K4581" i="1" a="1"/>
  <c r="K4581" i="1" s="1"/>
  <c r="L4581" i="1" s="1"/>
  <c r="K4585" i="1" a="1"/>
  <c r="K4585" i="1" s="1"/>
  <c r="L4585" i="1" s="1"/>
  <c r="K4592" i="1" a="1"/>
  <c r="K4592" i="1" s="1"/>
  <c r="L4592" i="1" s="1"/>
  <c r="K4596" i="1" a="1"/>
  <c r="K4596" i="1" s="1"/>
  <c r="L4596" i="1" s="1"/>
  <c r="K4600" i="1" a="1"/>
  <c r="K4600" i="1" s="1"/>
  <c r="L4600" i="1" s="1"/>
  <c r="K4604" i="1" a="1"/>
  <c r="K4604" i="1" s="1"/>
  <c r="L4604" i="1" s="1"/>
  <c r="K4608" i="1" a="1"/>
  <c r="K4608" i="1" s="1"/>
  <c r="L4608" i="1" s="1"/>
  <c r="K4619" i="1" a="1"/>
  <c r="K4619" i="1" s="1"/>
  <c r="L4619" i="1" s="1"/>
  <c r="K4623" i="1" a="1"/>
  <c r="K4623" i="1" s="1"/>
  <c r="L4623" i="1" s="1"/>
  <c r="K4627" i="1" a="1"/>
  <c r="K4627" i="1" s="1"/>
  <c r="L4627" i="1" s="1"/>
  <c r="K4637" i="1" a="1"/>
  <c r="K4637" i="1" s="1"/>
  <c r="L4637" i="1" s="1"/>
  <c r="K4641" i="1" a="1"/>
  <c r="K4641" i="1" s="1"/>
  <c r="L4641" i="1" s="1"/>
  <c r="K4652" i="1" a="1"/>
  <c r="K4652" i="1" s="1"/>
  <c r="L4652" i="1" s="1"/>
  <c r="K4655" i="1" a="1"/>
  <c r="K4655" i="1" s="1"/>
  <c r="L4655" i="1" s="1"/>
  <c r="K4659" i="1" a="1"/>
  <c r="K4659" i="1" s="1"/>
  <c r="L4659" i="1" s="1"/>
  <c r="K4669" i="1" a="1"/>
  <c r="K4669" i="1" s="1"/>
  <c r="L4669" i="1" s="1"/>
  <c r="K4676" i="1" a="1"/>
  <c r="K4676" i="1" s="1"/>
  <c r="L4676" i="1" s="1"/>
  <c r="K4680" i="1" a="1"/>
  <c r="K4680" i="1" s="1"/>
  <c r="L4680" i="1" s="1"/>
  <c r="K4694" i="1" a="1"/>
  <c r="K4694" i="1" s="1"/>
  <c r="L4694" i="1" s="1"/>
  <c r="K4698" i="1" a="1"/>
  <c r="K4698" i="1" s="1"/>
  <c r="L4698" i="1" s="1"/>
  <c r="K4702" i="1" a="1"/>
  <c r="K4702" i="1" s="1"/>
  <c r="L4702" i="1" s="1"/>
  <c r="K4705" i="1" a="1"/>
  <c r="K4705" i="1" s="1"/>
  <c r="L4705" i="1" s="1"/>
  <c r="K4190" i="1" a="1"/>
  <c r="K4190" i="1" s="1"/>
  <c r="L4190" i="1" s="1"/>
  <c r="K4194" i="1" a="1"/>
  <c r="K4194" i="1" s="1"/>
  <c r="L4194" i="1" s="1"/>
  <c r="K4198" i="1" a="1"/>
  <c r="K4198" i="1" s="1"/>
  <c r="L4198" i="1" s="1"/>
  <c r="K4236" i="1" a="1"/>
  <c r="K4236" i="1" s="1"/>
  <c r="L4236" i="1" s="1"/>
  <c r="K4247" i="1" a="1"/>
  <c r="K4247" i="1" s="1"/>
  <c r="L4247" i="1" s="1"/>
  <c r="K4273" i="1" a="1"/>
  <c r="K4273" i="1" s="1"/>
  <c r="L4273" i="1" s="1"/>
  <c r="K4284" i="1" a="1"/>
  <c r="K4284" i="1" s="1"/>
  <c r="L4284" i="1" s="1"/>
  <c r="K4288" i="1" a="1"/>
  <c r="K4288" i="1" s="1"/>
  <c r="L4288" i="1" s="1"/>
  <c r="K4292" i="1" a="1"/>
  <c r="K4292" i="1" s="1"/>
  <c r="L4292" i="1" s="1"/>
  <c r="K4296" i="1" a="1"/>
  <c r="K4296" i="1" s="1"/>
  <c r="L4296" i="1" s="1"/>
  <c r="K4319" i="1" a="1"/>
  <c r="K4319" i="1" s="1"/>
  <c r="L4319" i="1" s="1"/>
  <c r="K4323" i="1" a="1"/>
  <c r="K4323" i="1" s="1"/>
  <c r="L4323" i="1" s="1"/>
  <c r="K4327" i="1" a="1"/>
  <c r="K4327" i="1" s="1"/>
  <c r="L4327" i="1" s="1"/>
  <c r="K4331" i="1" a="1"/>
  <c r="K4331" i="1" s="1"/>
  <c r="L4331" i="1" s="1"/>
  <c r="K4335" i="1" a="1"/>
  <c r="K4335" i="1" s="1"/>
  <c r="L4335" i="1" s="1"/>
  <c r="K4339" i="1" a="1"/>
  <c r="K4339" i="1" s="1"/>
  <c r="L4339" i="1" s="1"/>
  <c r="K4343" i="1" a="1"/>
  <c r="K4343" i="1" s="1"/>
  <c r="L4343" i="1" s="1"/>
  <c r="K4350" i="1" a="1"/>
  <c r="K4350" i="1" s="1"/>
  <c r="L4350" i="1" s="1"/>
  <c r="K4357" i="1" a="1"/>
  <c r="K4357" i="1" s="1"/>
  <c r="L4357" i="1" s="1"/>
  <c r="K4361" i="1" a="1"/>
  <c r="K4361" i="1" s="1"/>
  <c r="L4361" i="1" s="1"/>
  <c r="K4365" i="1" a="1"/>
  <c r="K4365" i="1" s="1"/>
  <c r="L4365" i="1" s="1"/>
  <c r="K4380" i="1" a="1"/>
  <c r="K4380" i="1" s="1"/>
  <c r="L4380" i="1" s="1"/>
  <c r="K4384" i="1" a="1"/>
  <c r="K4384" i="1" s="1"/>
  <c r="L4384" i="1" s="1"/>
  <c r="K4388" i="1" a="1"/>
  <c r="K4388" i="1" s="1"/>
  <c r="L4388" i="1" s="1"/>
  <c r="K4392" i="1" a="1"/>
  <c r="K4392" i="1" s="1"/>
  <c r="L4392" i="1" s="1"/>
  <c r="K4396" i="1" a="1"/>
  <c r="K4396" i="1" s="1"/>
  <c r="L4396" i="1" s="1"/>
  <c r="K4403" i="1" a="1"/>
  <c r="K4403" i="1" s="1"/>
  <c r="L4403" i="1" s="1"/>
  <c r="K4410" i="1" a="1"/>
  <c r="K4410" i="1" s="1"/>
  <c r="L4410" i="1" s="1"/>
  <c r="K4417" i="1" a="1"/>
  <c r="K4417" i="1" s="1"/>
  <c r="L4417" i="1" s="1"/>
  <c r="K4428" i="1" a="1"/>
  <c r="K4428" i="1" s="1"/>
  <c r="L4428" i="1" s="1"/>
  <c r="K4431" i="1" a="1"/>
  <c r="K4431" i="1" s="1"/>
  <c r="L4431" i="1" s="1"/>
  <c r="K4435" i="1" a="1"/>
  <c r="K4435" i="1" s="1"/>
  <c r="L4435" i="1" s="1"/>
  <c r="K4439" i="1" a="1"/>
  <c r="K4439" i="1" s="1"/>
  <c r="L4439" i="1" s="1"/>
  <c r="K4443" i="1" a="1"/>
  <c r="K4443" i="1" s="1"/>
  <c r="L4443" i="1" s="1"/>
  <c r="K4447" i="1" a="1"/>
  <c r="K4447" i="1" s="1"/>
  <c r="L4447" i="1" s="1"/>
  <c r="K4458" i="1" a="1"/>
  <c r="K4458" i="1" s="1"/>
  <c r="L4458" i="1" s="1"/>
  <c r="K4462" i="1" a="1"/>
  <c r="K4462" i="1" s="1"/>
  <c r="L4462" i="1" s="1"/>
  <c r="K4473" i="1" a="1"/>
  <c r="K4473" i="1" s="1"/>
  <c r="L4473" i="1" s="1"/>
  <c r="K4477" i="1" a="1"/>
  <c r="K4477" i="1" s="1"/>
  <c r="L4477" i="1" s="1"/>
  <c r="K4481" i="1" a="1"/>
  <c r="K4481" i="1" s="1"/>
  <c r="L4481" i="1" s="1"/>
  <c r="K4485" i="1" a="1"/>
  <c r="K4485" i="1" s="1"/>
  <c r="L4485" i="1" s="1"/>
  <c r="K4489" i="1" a="1"/>
  <c r="K4489" i="1" s="1"/>
  <c r="L4489" i="1" s="1"/>
  <c r="K4492" i="1" a="1"/>
  <c r="K4492" i="1" s="1"/>
  <c r="L4492" i="1" s="1"/>
  <c r="K4496" i="1" a="1"/>
  <c r="K4496" i="1" s="1"/>
  <c r="L4496" i="1" s="1"/>
  <c r="K4500" i="1" a="1"/>
  <c r="K4500" i="1" s="1"/>
  <c r="L4500" i="1" s="1"/>
  <c r="K4503" i="1" a="1"/>
  <c r="K4503" i="1" s="1"/>
  <c r="L4503" i="1" s="1"/>
  <c r="K4507" i="1" a="1"/>
  <c r="K4507" i="1" s="1"/>
  <c r="L4507" i="1" s="1"/>
  <c r="K4511" i="1" a="1"/>
  <c r="K4511" i="1" s="1"/>
  <c r="L4511" i="1" s="1"/>
  <c r="K4562" i="1" a="1"/>
  <c r="K4562" i="1" s="1"/>
  <c r="L4562" i="1" s="1"/>
  <c r="K4589" i="1" a="1"/>
  <c r="K4589" i="1" s="1"/>
  <c r="L4589" i="1" s="1"/>
  <c r="K4612" i="1" a="1"/>
  <c r="K4612" i="1" s="1"/>
  <c r="L4612" i="1" s="1"/>
  <c r="K4616" i="1" a="1"/>
  <c r="K4616" i="1" s="1"/>
  <c r="L4616" i="1" s="1"/>
  <c r="K4631" i="1" a="1"/>
  <c r="K4631" i="1" s="1"/>
  <c r="L4631" i="1" s="1"/>
  <c r="K4634" i="1" a="1"/>
  <c r="K4634" i="1" s="1"/>
  <c r="L4634" i="1" s="1"/>
  <c r="K4645" i="1" a="1"/>
  <c r="K4645" i="1" s="1"/>
  <c r="L4645" i="1" s="1"/>
  <c r="K4191" i="1" a="1"/>
  <c r="K4191" i="1" s="1"/>
  <c r="L4191" i="1" s="1"/>
  <c r="K4195" i="1" a="1"/>
  <c r="K4195" i="1" s="1"/>
  <c r="L4195" i="1" s="1"/>
  <c r="K4199" i="1" a="1"/>
  <c r="K4199" i="1" s="1"/>
  <c r="L4199" i="1" s="1"/>
  <c r="K4214" i="1" a="1"/>
  <c r="K4214" i="1" s="1"/>
  <c r="L4214" i="1" s="1"/>
  <c r="K4237" i="1" a="1"/>
  <c r="K4237" i="1" s="1"/>
  <c r="L4237" i="1" s="1"/>
  <c r="K4248" i="1" a="1"/>
  <c r="K4248" i="1" s="1"/>
  <c r="L4248" i="1" s="1"/>
  <c r="K4267" i="1" a="1"/>
  <c r="K4267" i="1" s="1"/>
  <c r="L4267" i="1" s="1"/>
  <c r="K4270" i="1" a="1"/>
  <c r="K4270" i="1" s="1"/>
  <c r="L4270" i="1" s="1"/>
  <c r="K4274" i="1" a="1"/>
  <c r="K4274" i="1" s="1"/>
  <c r="L4274" i="1" s="1"/>
  <c r="K4285" i="1" a="1"/>
  <c r="K4285" i="1" s="1"/>
  <c r="L4285" i="1" s="1"/>
  <c r="K4289" i="1" a="1"/>
  <c r="K4289" i="1" s="1"/>
  <c r="L4289" i="1" s="1"/>
  <c r="K4293" i="1" a="1"/>
  <c r="K4293" i="1" s="1"/>
  <c r="L4293" i="1" s="1"/>
  <c r="K4297" i="1" a="1"/>
  <c r="K4297" i="1" s="1"/>
  <c r="L4297" i="1" s="1"/>
  <c r="K4320" i="1" a="1"/>
  <c r="K4320" i="1" s="1"/>
  <c r="L4320" i="1" s="1"/>
  <c r="K4324" i="1" a="1"/>
  <c r="K4324" i="1" s="1"/>
  <c r="L4324" i="1" s="1"/>
  <c r="K4328" i="1" a="1"/>
  <c r="K4328" i="1" s="1"/>
  <c r="L4328" i="1" s="1"/>
  <c r="K4332" i="1" a="1"/>
  <c r="K4332" i="1" s="1"/>
  <c r="L4332" i="1" s="1"/>
  <c r="K4336" i="1" a="1"/>
  <c r="K4336" i="1" s="1"/>
  <c r="L4336" i="1" s="1"/>
  <c r="K4340" i="1" a="1"/>
  <c r="K4340" i="1" s="1"/>
  <c r="L4340" i="1" s="1"/>
  <c r="K4347" i="1" a="1"/>
  <c r="K4347" i="1" s="1"/>
  <c r="L4347" i="1" s="1"/>
  <c r="K4351" i="1" a="1"/>
  <c r="K4351" i="1" s="1"/>
  <c r="L4351" i="1" s="1"/>
  <c r="K4358" i="1" a="1"/>
  <c r="K4358" i="1" s="1"/>
  <c r="L4358" i="1" s="1"/>
  <c r="K4362" i="1" a="1"/>
  <c r="K4362" i="1" s="1"/>
  <c r="L4362" i="1" s="1"/>
  <c r="K4381" i="1" a="1"/>
  <c r="K4381" i="1" s="1"/>
  <c r="L4381" i="1" s="1"/>
  <c r="K4385" i="1" a="1"/>
  <c r="K4385" i="1" s="1"/>
  <c r="L4385" i="1" s="1"/>
  <c r="K4389" i="1" a="1"/>
  <c r="K4389" i="1" s="1"/>
  <c r="L4389" i="1" s="1"/>
  <c r="K4393" i="1" a="1"/>
  <c r="K4393" i="1" s="1"/>
  <c r="L4393" i="1" s="1"/>
  <c r="K4397" i="1" a="1"/>
  <c r="K4397" i="1" s="1"/>
  <c r="L4397" i="1" s="1"/>
  <c r="K4404" i="1" a="1"/>
  <c r="K4404" i="1" s="1"/>
  <c r="L4404" i="1" s="1"/>
  <c r="K4411" i="1" a="1"/>
  <c r="K4411" i="1" s="1"/>
  <c r="L4411" i="1" s="1"/>
  <c r="K4418" i="1" a="1"/>
  <c r="K4418" i="1" s="1"/>
  <c r="L4418" i="1" s="1"/>
  <c r="K4429" i="1" a="1"/>
  <c r="K4429" i="1" s="1"/>
  <c r="L4429" i="1" s="1"/>
  <c r="K4432" i="1" a="1"/>
  <c r="K4432" i="1" s="1"/>
  <c r="L4432" i="1" s="1"/>
  <c r="K4436" i="1" a="1"/>
  <c r="K4436" i="1" s="1"/>
  <c r="L4436" i="1" s="1"/>
  <c r="K4440" i="1" a="1"/>
  <c r="K4440" i="1" s="1"/>
  <c r="L4440" i="1" s="1"/>
  <c r="K4444" i="1" a="1"/>
  <c r="K4444" i="1" s="1"/>
  <c r="L4444" i="1" s="1"/>
  <c r="K4448" i="1" a="1"/>
  <c r="K4448" i="1" s="1"/>
  <c r="L4448" i="1" s="1"/>
  <c r="K4455" i="1" a="1"/>
  <c r="K4455" i="1" s="1"/>
  <c r="L4455" i="1" s="1"/>
  <c r="K4459" i="1" a="1"/>
  <c r="K4459" i="1" s="1"/>
  <c r="L4459" i="1" s="1"/>
  <c r="K4463" i="1" a="1"/>
  <c r="K4463" i="1" s="1"/>
  <c r="L4463" i="1" s="1"/>
  <c r="K4474" i="1" a="1"/>
  <c r="K4474" i="1" s="1"/>
  <c r="L4474" i="1" s="1"/>
  <c r="K4478" i="1" a="1"/>
  <c r="K4478" i="1" s="1"/>
  <c r="L4478" i="1" s="1"/>
  <c r="K4482" i="1" a="1"/>
  <c r="K4482" i="1" s="1"/>
  <c r="L4482" i="1" s="1"/>
  <c r="K4486" i="1" a="1"/>
  <c r="K4486" i="1" s="1"/>
  <c r="L4486" i="1" s="1"/>
  <c r="K4493" i="1" a="1"/>
  <c r="K4493" i="1" s="1"/>
  <c r="L4493" i="1" s="1"/>
  <c r="K4497" i="1" a="1"/>
  <c r="K4497" i="1" s="1"/>
  <c r="L4497" i="1" s="1"/>
  <c r="K4501" i="1" a="1"/>
  <c r="K4501" i="1" s="1"/>
  <c r="L4501" i="1" s="1"/>
  <c r="K4504" i="1" a="1"/>
  <c r="K4504" i="1" s="1"/>
  <c r="L4504" i="1" s="1"/>
  <c r="K4508" i="1" a="1"/>
  <c r="K4508" i="1" s="1"/>
  <c r="L4508" i="1" s="1"/>
  <c r="K4512" i="1" a="1"/>
  <c r="K4512" i="1" s="1"/>
  <c r="L4512" i="1" s="1"/>
  <c r="K4563" i="1" a="1"/>
  <c r="K4563" i="1" s="1"/>
  <c r="L4563" i="1" s="1"/>
  <c r="K4590" i="1" a="1"/>
  <c r="K4590" i="1" s="1"/>
  <c r="L4590" i="1" s="1"/>
  <c r="K4613" i="1" a="1"/>
  <c r="K4613" i="1" s="1"/>
  <c r="L4613" i="1" s="1"/>
  <c r="K4617" i="1" a="1"/>
  <c r="K4617" i="1" s="1"/>
  <c r="L4617" i="1" s="1"/>
  <c r="K4632" i="1" a="1"/>
  <c r="K4632" i="1" s="1"/>
  <c r="L4632" i="1" s="1"/>
  <c r="K4646" i="1" a="1"/>
  <c r="K4646" i="1" s="1"/>
  <c r="L4646" i="1" s="1"/>
  <c r="K4203" i="1" a="1"/>
  <c r="K4203" i="1" s="1"/>
  <c r="L4203" i="1" s="1"/>
  <c r="K4207" i="1" a="1"/>
  <c r="K4207" i="1" s="1"/>
  <c r="L4207" i="1" s="1"/>
  <c r="K4211" i="1" a="1"/>
  <c r="K4211" i="1" s="1"/>
  <c r="L4211" i="1" s="1"/>
  <c r="K4218" i="1" a="1"/>
  <c r="K4218" i="1" s="1"/>
  <c r="L4218" i="1" s="1"/>
  <c r="K4222" i="1" a="1"/>
  <c r="K4222" i="1" s="1"/>
  <c r="L4222" i="1" s="1"/>
  <c r="K4226" i="1" a="1"/>
  <c r="K4226" i="1" s="1"/>
  <c r="L4226" i="1" s="1"/>
  <c r="K4230" i="1" a="1"/>
  <c r="K4230" i="1" s="1"/>
  <c r="L4230" i="1" s="1"/>
  <c r="K4234" i="1" a="1"/>
  <c r="K4234" i="1" s="1"/>
  <c r="L4234" i="1" s="1"/>
  <c r="K4241" i="1" a="1"/>
  <c r="K4241" i="1" s="1"/>
  <c r="L4241" i="1" s="1"/>
  <c r="K4245" i="1" a="1"/>
  <c r="K4245" i="1" s="1"/>
  <c r="L4245" i="1" s="1"/>
  <c r="K4252" i="1" a="1"/>
  <c r="K4252" i="1" s="1"/>
  <c r="L4252" i="1" s="1"/>
  <c r="K4256" i="1" a="1"/>
  <c r="K4256" i="1" s="1"/>
  <c r="L4256" i="1" s="1"/>
  <c r="K4260" i="1" a="1"/>
  <c r="K4260" i="1" s="1"/>
  <c r="L4260" i="1" s="1"/>
  <c r="K4264" i="1" a="1"/>
  <c r="K4264" i="1" s="1"/>
  <c r="L4264" i="1" s="1"/>
  <c r="K4278" i="1" a="1"/>
  <c r="K4278" i="1" s="1"/>
  <c r="L4278" i="1" s="1"/>
  <c r="K4282" i="1" a="1"/>
  <c r="K4282" i="1" s="1"/>
  <c r="L4282" i="1" s="1"/>
  <c r="K4301" i="1" a="1"/>
  <c r="K4301" i="1" s="1"/>
  <c r="L4301" i="1" s="1"/>
  <c r="K4305" i="1" a="1"/>
  <c r="K4305" i="1" s="1"/>
  <c r="L4305" i="1" s="1"/>
  <c r="K4309" i="1" a="1"/>
  <c r="K4309" i="1" s="1"/>
  <c r="L4309" i="1" s="1"/>
  <c r="K4313" i="1" a="1"/>
  <c r="K4313" i="1" s="1"/>
  <c r="L4313" i="1" s="1"/>
  <c r="K4344" i="1" a="1"/>
  <c r="K4344" i="1" s="1"/>
  <c r="L4344" i="1" s="1"/>
  <c r="K4355" i="1" a="1"/>
  <c r="K4355" i="1" s="1"/>
  <c r="L4355" i="1" s="1"/>
  <c r="K4366" i="1" a="1"/>
  <c r="K4366" i="1" s="1"/>
  <c r="L4366" i="1" s="1"/>
  <c r="K4370" i="1" a="1"/>
  <c r="K4370" i="1" s="1"/>
  <c r="L4370" i="1" s="1"/>
  <c r="K4374" i="1" a="1"/>
  <c r="K4374" i="1" s="1"/>
  <c r="L4374" i="1" s="1"/>
  <c r="K4378" i="1" a="1"/>
  <c r="K4378" i="1" s="1"/>
  <c r="L4378" i="1" s="1"/>
  <c r="K4401" i="1" a="1"/>
  <c r="K4401" i="1" s="1"/>
  <c r="L4401" i="1" s="1"/>
  <c r="K4408" i="1" a="1"/>
  <c r="K4408" i="1" s="1"/>
  <c r="L4408" i="1" s="1"/>
  <c r="K4415" i="1" a="1"/>
  <c r="K4415" i="1" s="1"/>
  <c r="L4415" i="1" s="1"/>
  <c r="K4422" i="1" a="1"/>
  <c r="K4422" i="1" s="1"/>
  <c r="L4422" i="1" s="1"/>
  <c r="K4426" i="1" a="1"/>
  <c r="K4426" i="1" s="1"/>
  <c r="L4426" i="1" s="1"/>
  <c r="K4452" i="1" a="1"/>
  <c r="K4452" i="1" s="1"/>
  <c r="L4452" i="1" s="1"/>
  <c r="K4467" i="1" a="1"/>
  <c r="K4467" i="1" s="1"/>
  <c r="L4467" i="1" s="1"/>
  <c r="K4490" i="1" a="1"/>
  <c r="K4490" i="1" s="1"/>
  <c r="L4490" i="1" s="1"/>
  <c r="K4516" i="1" a="1"/>
  <c r="K4516" i="1" s="1"/>
  <c r="L4516" i="1" s="1"/>
  <c r="K4520" i="1" a="1"/>
  <c r="K4520" i="1" s="1"/>
  <c r="L4520" i="1" s="1"/>
  <c r="K4524" i="1" a="1"/>
  <c r="K4524" i="1" s="1"/>
  <c r="L4524" i="1" s="1"/>
  <c r="K4528" i="1" a="1"/>
  <c r="K4528" i="1" s="1"/>
  <c r="L4528" i="1" s="1"/>
  <c r="K4532" i="1" a="1"/>
  <c r="K4532" i="1" s="1"/>
  <c r="L4532" i="1" s="1"/>
  <c r="K4536" i="1" a="1"/>
  <c r="K4536" i="1" s="1"/>
  <c r="L4536" i="1" s="1"/>
  <c r="K4540" i="1" a="1"/>
  <c r="K4540" i="1" s="1"/>
  <c r="L4540" i="1" s="1"/>
  <c r="K4544" i="1" a="1"/>
  <c r="K4544" i="1" s="1"/>
  <c r="L4544" i="1" s="1"/>
  <c r="K4548" i="1" a="1"/>
  <c r="K4548" i="1" s="1"/>
  <c r="L4548" i="1" s="1"/>
  <c r="K4552" i="1" a="1"/>
  <c r="K4552" i="1" s="1"/>
  <c r="L4552" i="1" s="1"/>
  <c r="K4556" i="1" a="1"/>
  <c r="K4556" i="1" s="1"/>
  <c r="L4556" i="1" s="1"/>
  <c r="K4560" i="1" a="1"/>
  <c r="K4560" i="1" s="1"/>
  <c r="L4560" i="1" s="1"/>
  <c r="K4567" i="1" a="1"/>
  <c r="K4567" i="1" s="1"/>
  <c r="L4567" i="1" s="1"/>
  <c r="K4571" i="1" a="1"/>
  <c r="K4571" i="1" s="1"/>
  <c r="L4571" i="1" s="1"/>
  <c r="K4575" i="1" a="1"/>
  <c r="K4575" i="1" s="1"/>
  <c r="L4575" i="1" s="1"/>
  <c r="K4579" i="1" a="1"/>
  <c r="K4579" i="1" s="1"/>
  <c r="L4579" i="1" s="1"/>
  <c r="K4583" i="1" a="1"/>
  <c r="K4583" i="1" s="1"/>
  <c r="L4583" i="1" s="1"/>
  <c r="K4594" i="1" a="1"/>
  <c r="K4594" i="1" s="1"/>
  <c r="L4594" i="1" s="1"/>
  <c r="K4598" i="1" a="1"/>
  <c r="K4598" i="1" s="1"/>
  <c r="L4598" i="1" s="1"/>
  <c r="K4602" i="1" a="1"/>
  <c r="K4602" i="1" s="1"/>
  <c r="L4602" i="1" s="1"/>
  <c r="K4606" i="1" a="1"/>
  <c r="K4606" i="1" s="1"/>
  <c r="L4606" i="1" s="1"/>
  <c r="K4610" i="1" a="1"/>
  <c r="K4610" i="1" s="1"/>
  <c r="L4610" i="1" s="1"/>
  <c r="K4621" i="1" a="1"/>
  <c r="K4621" i="1" s="1"/>
  <c r="L4621" i="1" s="1"/>
  <c r="K4625" i="1" a="1"/>
  <c r="K4625" i="1" s="1"/>
  <c r="L4625" i="1" s="1"/>
  <c r="K4629" i="1" a="1"/>
  <c r="K4629" i="1" s="1"/>
  <c r="L4629" i="1" s="1"/>
  <c r="K4635" i="1" a="1"/>
  <c r="K4635" i="1" s="1"/>
  <c r="L4635" i="1" s="1"/>
  <c r="K4639" i="1" a="1"/>
  <c r="K4639" i="1" s="1"/>
  <c r="L4639" i="1" s="1"/>
  <c r="K4657" i="1" a="1"/>
  <c r="K4657" i="1" s="1"/>
  <c r="L4657" i="1" s="1"/>
  <c r="K4664" i="1" a="1"/>
  <c r="K4664" i="1" s="1"/>
  <c r="L4664" i="1" s="1"/>
  <c r="K4671" i="1" a="1"/>
  <c r="K4671" i="1" s="1"/>
  <c r="L4671" i="1" s="1"/>
  <c r="K4674" i="1" a="1"/>
  <c r="K4674" i="1" s="1"/>
  <c r="L4674" i="1" s="1"/>
  <c r="K4678" i="1" a="1"/>
  <c r="K4678" i="1" s="1"/>
  <c r="L4678" i="1" s="1"/>
  <c r="K4682" i="1" a="1"/>
  <c r="K4682" i="1" s="1"/>
  <c r="L4682" i="1" s="1"/>
  <c r="K4689" i="1" a="1"/>
  <c r="K4689" i="1" s="1"/>
  <c r="L4689" i="1" s="1"/>
  <c r="K4696" i="1" a="1"/>
  <c r="K4696" i="1" s="1"/>
  <c r="L4696" i="1" s="1"/>
  <c r="K4700" i="1" a="1"/>
  <c r="K4700" i="1" s="1"/>
  <c r="L4700" i="1" s="1"/>
  <c r="K4707" i="1" a="1"/>
  <c r="K4707" i="1" s="1"/>
  <c r="L4707" i="1" s="1"/>
  <c r="K4710" i="1" a="1"/>
  <c r="K4710" i="1" s="1"/>
  <c r="L4710" i="1" s="1"/>
  <c r="K4251" i="1" a="1"/>
  <c r="K4251" i="1" s="1"/>
  <c r="L4251" i="1" s="1"/>
  <c r="K4369" i="1" a="1"/>
  <c r="K4369" i="1" s="1"/>
  <c r="L4369" i="1" s="1"/>
  <c r="K4382" i="1" a="1"/>
  <c r="K4382" i="1" s="1"/>
  <c r="L4382" i="1" s="1"/>
  <c r="K4419" i="1" a="1"/>
  <c r="K4419" i="1" s="1"/>
  <c r="L4419" i="1" s="1"/>
  <c r="K4456" i="1" a="1"/>
  <c r="K4456" i="1" s="1"/>
  <c r="L4456" i="1" s="1"/>
  <c r="K4487" i="1" a="1"/>
  <c r="K4487" i="1" s="1"/>
  <c r="L4487" i="1" s="1"/>
  <c r="K4513" i="1" a="1"/>
  <c r="K4513" i="1" s="1"/>
  <c r="L4513" i="1" s="1"/>
  <c r="K4519" i="1" a="1"/>
  <c r="K4519" i="1" s="1"/>
  <c r="L4519" i="1" s="1"/>
  <c r="K4551" i="1" a="1"/>
  <c r="K4551" i="1" s="1"/>
  <c r="L4551" i="1" s="1"/>
  <c r="K4570" i="1" a="1"/>
  <c r="K4570" i="1" s="1"/>
  <c r="L4570" i="1" s="1"/>
  <c r="K4588" i="1" a="1"/>
  <c r="K4588" i="1" s="1"/>
  <c r="L4588" i="1" s="1"/>
  <c r="K4601" i="1" a="1"/>
  <c r="K4601" i="1" s="1"/>
  <c r="L4601" i="1" s="1"/>
  <c r="K4656" i="1" a="1"/>
  <c r="K4656" i="1" s="1"/>
  <c r="L4656" i="1" s="1"/>
  <c r="K4661" i="1" a="1"/>
  <c r="K4661" i="1" s="1"/>
  <c r="L4661" i="1" s="1"/>
  <c r="K4736" i="1" a="1"/>
  <c r="K4736" i="1" s="1"/>
  <c r="L4736" i="1" s="1"/>
  <c r="K4740" i="1" a="1"/>
  <c r="K4740" i="1" s="1"/>
  <c r="L4740" i="1" s="1"/>
  <c r="K4743" i="1" a="1"/>
  <c r="K4743" i="1" s="1"/>
  <c r="L4743" i="1" s="1"/>
  <c r="K4757" i="1" a="1"/>
  <c r="K4757" i="1" s="1"/>
  <c r="L4757" i="1" s="1"/>
  <c r="K4761" i="1" a="1"/>
  <c r="K4761" i="1" s="1"/>
  <c r="L4761" i="1" s="1"/>
  <c r="K4780" i="1" a="1"/>
  <c r="K4780" i="1" s="1"/>
  <c r="L4780" i="1" s="1"/>
  <c r="K4784" i="1" a="1"/>
  <c r="K4784" i="1" s="1"/>
  <c r="L4784" i="1" s="1"/>
  <c r="K4788" i="1" a="1"/>
  <c r="K4788" i="1" s="1"/>
  <c r="L4788" i="1" s="1"/>
  <c r="K4795" i="1" a="1"/>
  <c r="K4795" i="1" s="1"/>
  <c r="L4795" i="1" s="1"/>
  <c r="K4799" i="1" a="1"/>
  <c r="K4799" i="1" s="1"/>
  <c r="L4799" i="1" s="1"/>
  <c r="K4805" i="1" a="1"/>
  <c r="K4805" i="1" s="1"/>
  <c r="L4805" i="1" s="1"/>
  <c r="K4809" i="1" a="1"/>
  <c r="K4809" i="1" s="1"/>
  <c r="L4809" i="1" s="1"/>
  <c r="K4820" i="1" a="1"/>
  <c r="K4820" i="1" s="1"/>
  <c r="L4820" i="1" s="1"/>
  <c r="K4824" i="1" a="1"/>
  <c r="K4824" i="1" s="1"/>
  <c r="L4824" i="1" s="1"/>
  <c r="K4831" i="1" a="1"/>
  <c r="K4831" i="1" s="1"/>
  <c r="L4831" i="1" s="1"/>
  <c r="K4835" i="1" a="1"/>
  <c r="K4835" i="1" s="1"/>
  <c r="L4835" i="1" s="1"/>
  <c r="K4846" i="1" a="1"/>
  <c r="K4846" i="1" s="1"/>
  <c r="L4846" i="1" s="1"/>
  <c r="K4853" i="1" a="1"/>
  <c r="K4853" i="1" s="1"/>
  <c r="L4853" i="1" s="1"/>
  <c r="K4857" i="1" a="1"/>
  <c r="K4857" i="1" s="1"/>
  <c r="L4857" i="1" s="1"/>
  <c r="K4861" i="1" a="1"/>
  <c r="K4861" i="1" s="1"/>
  <c r="L4861" i="1" s="1"/>
  <c r="K4872" i="1" a="1"/>
  <c r="K4872" i="1" s="1"/>
  <c r="L4872" i="1" s="1"/>
  <c r="K4882" i="1" a="1"/>
  <c r="K4882" i="1" s="1"/>
  <c r="L4882" i="1" s="1"/>
  <c r="K4889" i="1" a="1"/>
  <c r="K4889" i="1" s="1"/>
  <c r="L4889" i="1" s="1"/>
  <c r="K4900" i="1" a="1"/>
  <c r="K4900" i="1" s="1"/>
  <c r="L4900" i="1" s="1"/>
  <c r="K4919" i="1" a="1"/>
  <c r="K4919" i="1" s="1"/>
  <c r="L4919" i="1" s="1"/>
  <c r="K4923" i="1" a="1"/>
  <c r="K4923" i="1" s="1"/>
  <c r="L4923" i="1" s="1"/>
  <c r="K4927" i="1" a="1"/>
  <c r="K4927" i="1" s="1"/>
  <c r="L4927" i="1" s="1"/>
  <c r="K4942" i="1" a="1"/>
  <c r="K4942" i="1" s="1"/>
  <c r="L4942" i="1" s="1"/>
  <c r="K4953" i="1" a="1"/>
  <c r="K4953" i="1" s="1"/>
  <c r="L4953" i="1" s="1"/>
  <c r="K4957" i="1" a="1"/>
  <c r="K4957" i="1" s="1"/>
  <c r="L4957" i="1" s="1"/>
  <c r="K4964" i="1" a="1"/>
  <c r="K4964" i="1" s="1"/>
  <c r="L4964" i="1" s="1"/>
  <c r="K4968" i="1" a="1"/>
  <c r="K4968" i="1" s="1"/>
  <c r="L4968" i="1" s="1"/>
  <c r="K4972" i="1" a="1"/>
  <c r="K4972" i="1" s="1"/>
  <c r="L4972" i="1" s="1"/>
  <c r="K4196" i="1" a="1"/>
  <c r="K4196" i="1" s="1"/>
  <c r="L4196" i="1" s="1"/>
  <c r="K4202" i="1" a="1"/>
  <c r="K4202" i="1" s="1"/>
  <c r="L4202" i="1" s="1"/>
  <c r="K4233" i="1" a="1"/>
  <c r="K4233" i="1" s="1"/>
  <c r="L4233" i="1" s="1"/>
  <c r="K4215" i="1" a="1"/>
  <c r="K4215" i="1" s="1"/>
  <c r="L4215" i="1" s="1"/>
  <c r="K4221" i="1" a="1"/>
  <c r="K4221" i="1" s="1"/>
  <c r="L4221" i="1" s="1"/>
  <c r="K4240" i="1" a="1"/>
  <c r="K4240" i="1" s="1"/>
  <c r="L4240" i="1" s="1"/>
  <c r="K4259" i="1" a="1"/>
  <c r="K4259" i="1" s="1"/>
  <c r="L4259" i="1" s="1"/>
  <c r="K4277" i="1" a="1"/>
  <c r="K4277" i="1" s="1"/>
  <c r="L4277" i="1" s="1"/>
  <c r="K4290" i="1" a="1"/>
  <c r="K4290" i="1" s="1"/>
  <c r="L4290" i="1" s="1"/>
  <c r="K4321" i="1" a="1"/>
  <c r="K4321" i="1" s="1"/>
  <c r="L4321" i="1" s="1"/>
  <c r="K4377" i="1" a="1"/>
  <c r="K4377" i="1" s="1"/>
  <c r="L4377" i="1" s="1"/>
  <c r="K4390" i="1" a="1"/>
  <c r="K4390" i="1" s="1"/>
  <c r="L4390" i="1" s="1"/>
  <c r="K4414" i="1" a="1"/>
  <c r="K4414" i="1" s="1"/>
  <c r="L4414" i="1" s="1"/>
  <c r="K4433" i="1" a="1"/>
  <c r="K4433" i="1" s="1"/>
  <c r="L4433" i="1" s="1"/>
  <c r="K4464" i="1" a="1"/>
  <c r="K4464" i="1" s="1"/>
  <c r="L4464" i="1" s="1"/>
  <c r="K4470" i="1" a="1"/>
  <c r="K4470" i="1" s="1"/>
  <c r="L4470" i="1" s="1"/>
  <c r="K4527" i="1" a="1"/>
  <c r="K4527" i="1" s="1"/>
  <c r="L4527" i="1" s="1"/>
  <c r="K4559" i="1" a="1"/>
  <c r="K4559" i="1" s="1"/>
  <c r="L4559" i="1" s="1"/>
  <c r="K4578" i="1" a="1"/>
  <c r="K4578" i="1" s="1"/>
  <c r="L4578" i="1" s="1"/>
  <c r="K4609" i="1" a="1"/>
  <c r="K4609" i="1" s="1"/>
  <c r="L4609" i="1" s="1"/>
  <c r="K4620" i="1" a="1"/>
  <c r="K4620" i="1" s="1"/>
  <c r="L4620" i="1" s="1"/>
  <c r="K4638" i="1" a="1"/>
  <c r="K4638" i="1" s="1"/>
  <c r="L4638" i="1" s="1"/>
  <c r="K4662" i="1" a="1"/>
  <c r="K4662" i="1" s="1"/>
  <c r="L4662" i="1" s="1"/>
  <c r="K4677" i="1" a="1"/>
  <c r="K4677" i="1" s="1"/>
  <c r="L4677" i="1" s="1"/>
  <c r="K4708" i="1" a="1"/>
  <c r="K4708" i="1" s="1"/>
  <c r="L4708" i="1" s="1"/>
  <c r="K4733" i="1" a="1"/>
  <c r="K4733" i="1" s="1"/>
  <c r="L4733" i="1" s="1"/>
  <c r="K4737" i="1" a="1"/>
  <c r="K4737" i="1" s="1"/>
  <c r="L4737" i="1" s="1"/>
  <c r="K4744" i="1" a="1"/>
  <c r="K4744" i="1" s="1"/>
  <c r="L4744" i="1" s="1"/>
  <c r="K4751" i="1" a="1"/>
  <c r="K4751" i="1" s="1"/>
  <c r="L4751" i="1" s="1"/>
  <c r="K4758" i="1" a="1"/>
  <c r="K4758" i="1" s="1"/>
  <c r="L4758" i="1" s="1"/>
  <c r="K4762" i="1" a="1"/>
  <c r="K4762" i="1" s="1"/>
  <c r="L4762" i="1" s="1"/>
  <c r="K4781" i="1" a="1"/>
  <c r="K4781" i="1" s="1"/>
  <c r="L4781" i="1" s="1"/>
  <c r="K4785" i="1" a="1"/>
  <c r="K4785" i="1" s="1"/>
  <c r="L4785" i="1" s="1"/>
  <c r="K4789" i="1" a="1"/>
  <c r="K4789" i="1" s="1"/>
  <c r="L4789" i="1" s="1"/>
  <c r="K4796" i="1" a="1"/>
  <c r="K4796" i="1" s="1"/>
  <c r="L4796" i="1" s="1"/>
  <c r="K4803" i="1" a="1"/>
  <c r="K4803" i="1" s="1"/>
  <c r="L4803" i="1" s="1"/>
  <c r="K4806" i="1" a="1"/>
  <c r="K4806" i="1" s="1"/>
  <c r="L4806" i="1" s="1"/>
  <c r="K4810" i="1" a="1"/>
  <c r="K4810" i="1" s="1"/>
  <c r="L4810" i="1" s="1"/>
  <c r="K4821" i="1" a="1"/>
  <c r="K4821" i="1" s="1"/>
  <c r="L4821" i="1" s="1"/>
  <c r="K4825" i="1" a="1"/>
  <c r="K4825" i="1" s="1"/>
  <c r="L4825" i="1" s="1"/>
  <c r="K4832" i="1" a="1"/>
  <c r="K4832" i="1" s="1"/>
  <c r="L4832" i="1" s="1"/>
  <c r="K4836" i="1" a="1"/>
  <c r="K4836" i="1" s="1"/>
  <c r="L4836" i="1" s="1"/>
  <c r="K4847" i="1" a="1"/>
  <c r="K4847" i="1" s="1"/>
  <c r="L4847" i="1" s="1"/>
  <c r="K4850" i="1" a="1"/>
  <c r="K4850" i="1" s="1"/>
  <c r="L4850" i="1" s="1"/>
  <c r="K4854" i="1" a="1"/>
  <c r="K4854" i="1" s="1"/>
  <c r="L4854" i="1" s="1"/>
  <c r="K4858" i="1" a="1"/>
  <c r="K4858" i="1" s="1"/>
  <c r="L4858" i="1" s="1"/>
  <c r="K4862" i="1" a="1"/>
  <c r="K4862" i="1" s="1"/>
  <c r="L4862" i="1" s="1"/>
  <c r="K4873" i="1" a="1"/>
  <c r="K4873" i="1" s="1"/>
  <c r="L4873" i="1" s="1"/>
  <c r="K4883" i="1" a="1"/>
  <c r="K4883" i="1" s="1"/>
  <c r="L4883" i="1" s="1"/>
  <c r="K4890" i="1" a="1"/>
  <c r="K4890" i="1" s="1"/>
  <c r="L4890" i="1" s="1"/>
  <c r="K4901" i="1" a="1"/>
  <c r="K4901" i="1" s="1"/>
  <c r="L4901" i="1" s="1"/>
  <c r="K4916" i="1" a="1"/>
  <c r="K4916" i="1" s="1"/>
  <c r="L4916" i="1" s="1"/>
  <c r="K4920" i="1" a="1"/>
  <c r="K4920" i="1" s="1"/>
  <c r="L4920" i="1" s="1"/>
  <c r="K4924" i="1" a="1"/>
  <c r="K4924" i="1" s="1"/>
  <c r="L4924" i="1" s="1"/>
  <c r="K4939" i="1" a="1"/>
  <c r="K4939" i="1" s="1"/>
  <c r="L4939" i="1" s="1"/>
  <c r="K4943" i="1" a="1"/>
  <c r="K4943" i="1" s="1"/>
  <c r="L4943" i="1" s="1"/>
  <c r="K4954" i="1" a="1"/>
  <c r="K4954" i="1" s="1"/>
  <c r="L4954" i="1" s="1"/>
  <c r="K4958" i="1" a="1"/>
  <c r="K4958" i="1" s="1"/>
  <c r="L4958" i="1" s="1"/>
  <c r="K4965" i="1" a="1"/>
  <c r="K4965" i="1" s="1"/>
  <c r="L4965" i="1" s="1"/>
  <c r="K4969" i="1" a="1"/>
  <c r="K4969" i="1" s="1"/>
  <c r="L4969" i="1" s="1"/>
  <c r="K4973" i="1" a="1"/>
  <c r="K4973" i="1" s="1"/>
  <c r="L4973" i="1" s="1"/>
  <c r="K4980" i="1" a="1"/>
  <c r="K4980" i="1" s="1"/>
  <c r="L4980" i="1" s="1"/>
  <c r="K4984" i="1" a="1"/>
  <c r="K4984" i="1" s="1"/>
  <c r="L4984" i="1" s="1"/>
  <c r="K4988" i="1" a="1"/>
  <c r="K4988" i="1" s="1"/>
  <c r="L4988" i="1" s="1"/>
  <c r="K4992" i="1" a="1"/>
  <c r="K4992" i="1" s="1"/>
  <c r="L4992" i="1" s="1"/>
  <c r="K4995" i="1" a="1"/>
  <c r="K4995" i="1" s="1"/>
  <c r="L4995" i="1" s="1"/>
  <c r="K5002" i="1" a="1"/>
  <c r="K5002" i="1" s="1"/>
  <c r="L5002" i="1" s="1"/>
  <c r="K5006" i="1" a="1"/>
  <c r="K5006" i="1" s="1"/>
  <c r="L5006" i="1" s="1"/>
  <c r="K5010" i="1" a="1"/>
  <c r="K5010" i="1" s="1"/>
  <c r="L5010" i="1" s="1"/>
  <c r="K5017" i="1" a="1"/>
  <c r="K5017" i="1" s="1"/>
  <c r="L5017" i="1" s="1"/>
  <c r="K5021" i="1" a="1"/>
  <c r="K5021" i="1" s="1"/>
  <c r="L5021" i="1" s="1"/>
  <c r="K5035" i="1" a="1"/>
  <c r="K5035" i="1" s="1"/>
  <c r="L5035" i="1" s="1"/>
  <c r="K5039" i="1" a="1"/>
  <c r="K5039" i="1" s="1"/>
  <c r="L5039" i="1" s="1"/>
  <c r="K5046" i="1" a="1"/>
  <c r="K5046" i="1" s="1"/>
  <c r="L5046" i="1" s="1"/>
  <c r="K5040" i="1" a="1"/>
  <c r="K5040" i="1" s="1"/>
  <c r="L5040" i="1" s="1"/>
  <c r="K5047" i="1" a="1"/>
  <c r="K5047" i="1" s="1"/>
  <c r="L5047" i="1" s="1"/>
  <c r="K4217" i="1" a="1"/>
  <c r="K4217" i="1" s="1"/>
  <c r="L4217" i="1" s="1"/>
  <c r="K4317" i="1" a="1"/>
  <c r="K4317" i="1" s="1"/>
  <c r="L4317" i="1" s="1"/>
  <c r="K4354" i="1" a="1"/>
  <c r="K4354" i="1" s="1"/>
  <c r="L4354" i="1" s="1"/>
  <c r="K4373" i="1" a="1"/>
  <c r="K4373" i="1" s="1"/>
  <c r="L4373" i="1" s="1"/>
  <c r="K4386" i="1" a="1"/>
  <c r="K4386" i="1" s="1"/>
  <c r="L4386" i="1" s="1"/>
  <c r="K4405" i="1" a="1"/>
  <c r="K4405" i="1" s="1"/>
  <c r="L4405" i="1" s="1"/>
  <c r="K4574" i="1" a="1"/>
  <c r="K4574" i="1" s="1"/>
  <c r="L4574" i="1" s="1"/>
  <c r="K4611" i="1" a="1"/>
  <c r="K4611" i="1" s="1"/>
  <c r="L4611" i="1" s="1"/>
  <c r="K4210" i="1" a="1"/>
  <c r="K4210" i="1" s="1"/>
  <c r="L4210" i="1" s="1"/>
  <c r="K4316" i="1" a="1"/>
  <c r="K4316" i="1" s="1"/>
  <c r="L4316" i="1" s="1"/>
  <c r="K4341" i="1" a="1"/>
  <c r="K4341" i="1" s="1"/>
  <c r="L4341" i="1" s="1"/>
  <c r="K4483" i="1" a="1"/>
  <c r="K4483" i="1" s="1"/>
  <c r="L4483" i="1" s="1"/>
  <c r="K4509" i="1" a="1"/>
  <c r="K4509" i="1" s="1"/>
  <c r="L4509" i="1" s="1"/>
  <c r="K4515" i="1" a="1"/>
  <c r="K4515" i="1" s="1"/>
  <c r="L4515" i="1" s="1"/>
  <c r="K4547" i="1" a="1"/>
  <c r="K4547" i="1" s="1"/>
  <c r="L4547" i="1" s="1"/>
  <c r="K4566" i="1" a="1"/>
  <c r="K4566" i="1" s="1"/>
  <c r="L4566" i="1" s="1"/>
  <c r="K4597" i="1" a="1"/>
  <c r="K4597" i="1" s="1"/>
  <c r="L4597" i="1" s="1"/>
  <c r="K4615" i="1" a="1"/>
  <c r="K4615" i="1" s="1"/>
  <c r="L4615" i="1" s="1"/>
  <c r="K4644" i="1" a="1"/>
  <c r="K4644" i="1" s="1"/>
  <c r="L4644" i="1" s="1"/>
  <c r="K4649" i="1" a="1"/>
  <c r="K4649" i="1" s="1"/>
  <c r="L4649" i="1" s="1"/>
  <c r="K4653" i="1" a="1"/>
  <c r="K4653" i="1" s="1"/>
  <c r="L4653" i="1" s="1"/>
  <c r="K4667" i="1" a="1"/>
  <c r="K4667" i="1" s="1"/>
  <c r="L4667" i="1" s="1"/>
  <c r="K4672" i="1" a="1"/>
  <c r="K4672" i="1" s="1"/>
  <c r="L4672" i="1" s="1"/>
  <c r="K4684" i="1" a="1"/>
  <c r="K4684" i="1" s="1"/>
  <c r="L4684" i="1" s="1"/>
  <c r="K4688" i="1" a="1"/>
  <c r="K4688" i="1" s="1"/>
  <c r="L4688" i="1" s="1"/>
  <c r="K4693" i="1" a="1"/>
  <c r="K4693" i="1" s="1"/>
  <c r="L4693" i="1" s="1"/>
  <c r="K4699" i="1" a="1"/>
  <c r="K4699" i="1" s="1"/>
  <c r="L4699" i="1" s="1"/>
  <c r="K4712" i="1" a="1"/>
  <c r="K4712" i="1" s="1"/>
  <c r="L4712" i="1" s="1"/>
  <c r="K4716" i="1" a="1"/>
  <c r="K4716" i="1" s="1"/>
  <c r="L4716" i="1" s="1"/>
  <c r="K4722" i="1" a="1"/>
  <c r="K4722" i="1" s="1"/>
  <c r="L4722" i="1" s="1"/>
  <c r="K4726" i="1" a="1"/>
  <c r="K4726" i="1" s="1"/>
  <c r="L4726" i="1" s="1"/>
  <c r="K4730" i="1" a="1"/>
  <c r="K4730" i="1" s="1"/>
  <c r="L4730" i="1" s="1"/>
  <c r="K4748" i="1" a="1"/>
  <c r="K4748" i="1" s="1"/>
  <c r="L4748" i="1" s="1"/>
  <c r="K4766" i="1" a="1"/>
  <c r="K4766" i="1" s="1"/>
  <c r="L4766" i="1" s="1"/>
  <c r="K4800" i="1" a="1"/>
  <c r="K4800" i="1" s="1"/>
  <c r="L4800" i="1" s="1"/>
  <c r="K4814" i="1" a="1"/>
  <c r="K4814" i="1" s="1"/>
  <c r="L4814" i="1" s="1"/>
  <c r="K4829" i="1" a="1"/>
  <c r="K4829" i="1" s="1"/>
  <c r="L4829" i="1" s="1"/>
  <c r="K4840" i="1" a="1"/>
  <c r="K4840" i="1" s="1"/>
  <c r="L4840" i="1" s="1"/>
  <c r="K4866" i="1" a="1"/>
  <c r="K4866" i="1" s="1"/>
  <c r="L4866" i="1" s="1"/>
  <c r="K4877" i="1" a="1"/>
  <c r="K4877" i="1" s="1"/>
  <c r="L4877" i="1" s="1"/>
  <c r="K4880" i="1" a="1"/>
  <c r="K4880" i="1" s="1"/>
  <c r="L4880" i="1" s="1"/>
  <c r="K4894" i="1" a="1"/>
  <c r="K4894" i="1" s="1"/>
  <c r="L4894" i="1" s="1"/>
  <c r="K4898" i="1" a="1"/>
  <c r="K4898" i="1" s="1"/>
  <c r="L4898" i="1" s="1"/>
  <c r="K4905" i="1" a="1"/>
  <c r="K4905" i="1" s="1"/>
  <c r="L4905" i="1" s="1"/>
  <c r="K4909" i="1" a="1"/>
  <c r="K4909" i="1" s="1"/>
  <c r="L4909" i="1" s="1"/>
  <c r="K4913" i="1" a="1"/>
  <c r="K4913" i="1" s="1"/>
  <c r="L4913" i="1" s="1"/>
  <c r="K4928" i="1" a="1"/>
  <c r="K4928" i="1" s="1"/>
  <c r="L4928" i="1" s="1"/>
  <c r="K4932" i="1" a="1"/>
  <c r="K4932" i="1" s="1"/>
  <c r="L4932" i="1" s="1"/>
  <c r="K4936" i="1" a="1"/>
  <c r="K4936" i="1" s="1"/>
  <c r="L4936" i="1" s="1"/>
  <c r="K4947" i="1" a="1"/>
  <c r="K4947" i="1" s="1"/>
  <c r="L4947" i="1" s="1"/>
  <c r="K4951" i="1" a="1"/>
  <c r="K4951" i="1" s="1"/>
  <c r="L4951" i="1" s="1"/>
  <c r="K4962" i="1" a="1"/>
  <c r="K4962" i="1" s="1"/>
  <c r="L4962" i="1" s="1"/>
  <c r="K4977" i="1" a="1"/>
  <c r="K4977" i="1" s="1"/>
  <c r="L4977" i="1" s="1"/>
  <c r="K4999" i="1" a="1"/>
  <c r="K4999" i="1" s="1"/>
  <c r="L4999" i="1" s="1"/>
  <c r="K5014" i="1" a="1"/>
  <c r="K5014" i="1" s="1"/>
  <c r="L5014" i="1" s="1"/>
  <c r="K5025" i="1" a="1"/>
  <c r="K5025" i="1" s="1"/>
  <c r="L5025" i="1" s="1"/>
  <c r="K5029" i="1" a="1"/>
  <c r="K5029" i="1" s="1"/>
  <c r="L5029" i="1" s="1"/>
  <c r="K5032" i="1" a="1"/>
  <c r="K5032" i="1" s="1"/>
  <c r="L5032" i="1" s="1"/>
  <c r="K5043" i="1" a="1"/>
  <c r="K5043" i="1" s="1"/>
  <c r="L5043" i="1" s="1"/>
  <c r="K4917" i="1" a="1"/>
  <c r="K4917" i="1" s="1"/>
  <c r="L4917" i="1" s="1"/>
  <c r="K4921" i="1" a="1"/>
  <c r="K4921" i="1" s="1"/>
  <c r="L4921" i="1" s="1"/>
  <c r="K4925" i="1" a="1"/>
  <c r="K4925" i="1" s="1"/>
  <c r="L4925" i="1" s="1"/>
  <c r="K4955" i="1" a="1"/>
  <c r="K4955" i="1" s="1"/>
  <c r="L4955" i="1" s="1"/>
  <c r="K4959" i="1" a="1"/>
  <c r="K4959" i="1" s="1"/>
  <c r="L4959" i="1" s="1"/>
  <c r="K4966" i="1" a="1"/>
  <c r="K4966" i="1" s="1"/>
  <c r="L4966" i="1" s="1"/>
  <c r="K4981" i="1" a="1"/>
  <c r="K4981" i="1" s="1"/>
  <c r="L4981" i="1" s="1"/>
  <c r="K4989" i="1" a="1"/>
  <c r="K4989" i="1" s="1"/>
  <c r="L4989" i="1" s="1"/>
  <c r="K4996" i="1" a="1"/>
  <c r="K4996" i="1" s="1"/>
  <c r="L4996" i="1" s="1"/>
  <c r="K5003" i="1" a="1"/>
  <c r="K5003" i="1" s="1"/>
  <c r="L5003" i="1" s="1"/>
  <c r="K5007" i="1" a="1"/>
  <c r="K5007" i="1" s="1"/>
  <c r="L5007" i="1" s="1"/>
  <c r="K5011" i="1" a="1"/>
  <c r="K5011" i="1" s="1"/>
  <c r="L5011" i="1" s="1"/>
  <c r="K5018" i="1" a="1"/>
  <c r="K5018" i="1" s="1"/>
  <c r="L5018" i="1" s="1"/>
  <c r="K5022" i="1" a="1"/>
  <c r="K5022" i="1" s="1"/>
  <c r="L5022" i="1" s="1"/>
  <c r="K5036" i="1" a="1"/>
  <c r="K5036" i="1" s="1"/>
  <c r="L5036" i="1" s="1"/>
  <c r="K4255" i="1" a="1"/>
  <c r="K4255" i="1" s="1"/>
  <c r="L4255" i="1" s="1"/>
  <c r="K4286" i="1" a="1"/>
  <c r="K4286" i="1" s="1"/>
  <c r="L4286" i="1" s="1"/>
  <c r="K4466" i="1" a="1"/>
  <c r="K4466" i="1" s="1"/>
  <c r="L4466" i="1" s="1"/>
  <c r="K4523" i="1" a="1"/>
  <c r="K4523" i="1" s="1"/>
  <c r="L4523" i="1" s="1"/>
  <c r="K4192" i="1" a="1"/>
  <c r="K4192" i="1" s="1"/>
  <c r="L4192" i="1" s="1"/>
  <c r="K4229" i="1" a="1"/>
  <c r="K4229" i="1" s="1"/>
  <c r="L4229" i="1" s="1"/>
  <c r="K4298" i="1" a="1"/>
  <c r="K4298" i="1" s="1"/>
  <c r="L4298" i="1" s="1"/>
  <c r="K4304" i="1" a="1"/>
  <c r="K4304" i="1" s="1"/>
  <c r="L4304" i="1" s="1"/>
  <c r="K4329" i="1" a="1"/>
  <c r="K4329" i="1" s="1"/>
  <c r="L4329" i="1" s="1"/>
  <c r="K4348" i="1" a="1"/>
  <c r="K4348" i="1" s="1"/>
  <c r="L4348" i="1" s="1"/>
  <c r="K4359" i="1" a="1"/>
  <c r="K4359" i="1" s="1"/>
  <c r="L4359" i="1" s="1"/>
  <c r="K4398" i="1" a="1"/>
  <c r="K4398" i="1" s="1"/>
  <c r="L4398" i="1" s="1"/>
  <c r="K4421" i="1" a="1"/>
  <c r="K4421" i="1" s="1"/>
  <c r="L4421" i="1" s="1"/>
  <c r="K4441" i="1" a="1"/>
  <c r="K4441" i="1" s="1"/>
  <c r="L4441" i="1" s="1"/>
  <c r="K4471" i="1" a="1"/>
  <c r="K4471" i="1" s="1"/>
  <c r="L4471" i="1" s="1"/>
  <c r="K4535" i="1" a="1"/>
  <c r="K4535" i="1" s="1"/>
  <c r="L4535" i="1" s="1"/>
  <c r="K4586" i="1" a="1"/>
  <c r="K4586" i="1" s="1"/>
  <c r="L4586" i="1" s="1"/>
  <c r="K4628" i="1" a="1"/>
  <c r="K4628" i="1" s="1"/>
  <c r="L4628" i="1" s="1"/>
  <c r="K4704" i="1" a="1"/>
  <c r="K4704" i="1" s="1"/>
  <c r="L4704" i="1" s="1"/>
  <c r="K4719" i="1" a="1"/>
  <c r="K4719" i="1" s="1"/>
  <c r="L4719" i="1" s="1"/>
  <c r="K4734" i="1" a="1"/>
  <c r="K4734" i="1" s="1"/>
  <c r="L4734" i="1" s="1"/>
  <c r="K4738" i="1" a="1"/>
  <c r="K4738" i="1" s="1"/>
  <c r="L4738" i="1" s="1"/>
  <c r="K4741" i="1" a="1"/>
  <c r="K4741" i="1" s="1"/>
  <c r="L4741" i="1" s="1"/>
  <c r="K4745" i="1" a="1"/>
  <c r="K4745" i="1" s="1"/>
  <c r="L4745" i="1" s="1"/>
  <c r="K4752" i="1" a="1"/>
  <c r="K4752" i="1" s="1"/>
  <c r="L4752" i="1" s="1"/>
  <c r="K4755" i="1" a="1"/>
  <c r="K4755" i="1" s="1"/>
  <c r="L4755" i="1" s="1"/>
  <c r="K4759" i="1" a="1"/>
  <c r="K4759" i="1" s="1"/>
  <c r="L4759" i="1" s="1"/>
  <c r="K4769" i="1" a="1"/>
  <c r="K4769" i="1" s="1"/>
  <c r="L4769" i="1" s="1"/>
  <c r="K4772" i="1" a="1"/>
  <c r="K4772" i="1" s="1"/>
  <c r="L4772" i="1" s="1"/>
  <c r="K4778" i="1" a="1"/>
  <c r="K4778" i="1" s="1"/>
  <c r="L4778" i="1" s="1"/>
  <c r="K4782" i="1" a="1"/>
  <c r="K4782" i="1" s="1"/>
  <c r="L4782" i="1" s="1"/>
  <c r="K4786" i="1" a="1"/>
  <c r="K4786" i="1" s="1"/>
  <c r="L4786" i="1" s="1"/>
  <c r="K4793" i="1" a="1"/>
  <c r="K4793" i="1" s="1"/>
  <c r="L4793" i="1" s="1"/>
  <c r="K4797" i="1" a="1"/>
  <c r="K4797" i="1" s="1"/>
  <c r="L4797" i="1" s="1"/>
  <c r="K4804" i="1" a="1"/>
  <c r="K4804" i="1" s="1"/>
  <c r="L4804" i="1" s="1"/>
  <c r="K4807" i="1" a="1"/>
  <c r="K4807" i="1" s="1"/>
  <c r="L4807" i="1" s="1"/>
  <c r="K4811" i="1" a="1"/>
  <c r="K4811" i="1" s="1"/>
  <c r="L4811" i="1" s="1"/>
  <c r="K4818" i="1" a="1"/>
  <c r="K4818" i="1" s="1"/>
  <c r="L4818" i="1" s="1"/>
  <c r="K4822" i="1" a="1"/>
  <c r="K4822" i="1" s="1"/>
  <c r="L4822" i="1" s="1"/>
  <c r="K4826" i="1" a="1"/>
  <c r="K4826" i="1" s="1"/>
  <c r="L4826" i="1" s="1"/>
  <c r="K4833" i="1" a="1"/>
  <c r="K4833" i="1" s="1"/>
  <c r="L4833" i="1" s="1"/>
  <c r="K4844" i="1" a="1"/>
  <c r="K4844" i="1" s="1"/>
  <c r="L4844" i="1" s="1"/>
  <c r="K4848" i="1" a="1"/>
  <c r="K4848" i="1" s="1"/>
  <c r="L4848" i="1" s="1"/>
  <c r="K4851" i="1" a="1"/>
  <c r="K4851" i="1" s="1"/>
  <c r="L4851" i="1" s="1"/>
  <c r="K4855" i="1" a="1"/>
  <c r="K4855" i="1" s="1"/>
  <c r="L4855" i="1" s="1"/>
  <c r="K4859" i="1" a="1"/>
  <c r="K4859" i="1" s="1"/>
  <c r="L4859" i="1" s="1"/>
  <c r="K4863" i="1" a="1"/>
  <c r="K4863" i="1" s="1"/>
  <c r="L4863" i="1" s="1"/>
  <c r="K4870" i="1" a="1"/>
  <c r="K4870" i="1" s="1"/>
  <c r="L4870" i="1" s="1"/>
  <c r="K4874" i="1" a="1"/>
  <c r="K4874" i="1" s="1"/>
  <c r="L4874" i="1" s="1"/>
  <c r="K4887" i="1" a="1"/>
  <c r="K4887" i="1" s="1"/>
  <c r="L4887" i="1" s="1"/>
  <c r="K4940" i="1" a="1"/>
  <c r="K4940" i="1" s="1"/>
  <c r="L4940" i="1" s="1"/>
  <c r="K4944" i="1" a="1"/>
  <c r="K4944" i="1" s="1"/>
  <c r="L4944" i="1" s="1"/>
  <c r="K4970" i="1" a="1"/>
  <c r="K4970" i="1" s="1"/>
  <c r="L4970" i="1" s="1"/>
  <c r="K4985" i="1" a="1"/>
  <c r="K4985" i="1" s="1"/>
  <c r="L4985" i="1" s="1"/>
  <c r="K4460" i="1" a="1"/>
  <c r="K4460" i="1" s="1"/>
  <c r="L4460" i="1" s="1"/>
  <c r="K4555" i="1" a="1"/>
  <c r="K4555" i="1" s="1"/>
  <c r="L4555" i="1" s="1"/>
  <c r="K4605" i="1" a="1"/>
  <c r="K4605" i="1" s="1"/>
  <c r="L4605" i="1" s="1"/>
  <c r="K4225" i="1" a="1"/>
  <c r="K4225" i="1" s="1"/>
  <c r="L4225" i="1" s="1"/>
  <c r="K4244" i="1" a="1"/>
  <c r="K4244" i="1" s="1"/>
  <c r="L4244" i="1" s="1"/>
  <c r="K4263" i="1" a="1"/>
  <c r="K4263" i="1" s="1"/>
  <c r="L4263" i="1" s="1"/>
  <c r="K4281" i="1" a="1"/>
  <c r="K4281" i="1" s="1"/>
  <c r="L4281" i="1" s="1"/>
  <c r="K4294" i="1" a="1"/>
  <c r="K4294" i="1" s="1"/>
  <c r="L4294" i="1" s="1"/>
  <c r="K4300" i="1" a="1"/>
  <c r="K4300" i="1" s="1"/>
  <c r="L4300" i="1" s="1"/>
  <c r="K4325" i="1" a="1"/>
  <c r="K4325" i="1" s="1"/>
  <c r="L4325" i="1" s="1"/>
  <c r="K4394" i="1" a="1"/>
  <c r="K4394" i="1" s="1"/>
  <c r="L4394" i="1" s="1"/>
  <c r="K4400" i="1" a="1"/>
  <c r="K4400" i="1" s="1"/>
  <c r="L4400" i="1" s="1"/>
  <c r="K4412" i="1" a="1"/>
  <c r="K4412" i="1" s="1"/>
  <c r="L4412" i="1" s="1"/>
  <c r="K4437" i="1" a="1"/>
  <c r="K4437" i="1" s="1"/>
  <c r="L4437" i="1" s="1"/>
  <c r="K4475" i="1" a="1"/>
  <c r="K4475" i="1" s="1"/>
  <c r="L4475" i="1" s="1"/>
  <c r="K4642" i="1" a="1"/>
  <c r="K4642" i="1" s="1"/>
  <c r="L4642" i="1" s="1"/>
  <c r="K4663" i="1" a="1"/>
  <c r="K4663" i="1" s="1"/>
  <c r="L4663" i="1" s="1"/>
  <c r="K4687" i="1" a="1"/>
  <c r="K4687" i="1" s="1"/>
  <c r="L4687" i="1" s="1"/>
  <c r="K4715" i="1" a="1"/>
  <c r="K4715" i="1" s="1"/>
  <c r="L4715" i="1" s="1"/>
  <c r="K4724" i="1" a="1"/>
  <c r="K4724" i="1" s="1"/>
  <c r="L4724" i="1" s="1"/>
  <c r="K4754" i="1" a="1"/>
  <c r="K4754" i="1" s="1"/>
  <c r="L4754" i="1" s="1"/>
  <c r="K4760" i="1" a="1"/>
  <c r="K4760" i="1" s="1"/>
  <c r="L4760" i="1" s="1"/>
  <c r="K4765" i="1" a="1"/>
  <c r="K4765" i="1" s="1"/>
  <c r="L4765" i="1" s="1"/>
  <c r="K4773" i="1" a="1"/>
  <c r="K4773" i="1" s="1"/>
  <c r="L4773" i="1" s="1"/>
  <c r="K4819" i="1" a="1"/>
  <c r="K4819" i="1" s="1"/>
  <c r="L4819" i="1" s="1"/>
  <c r="K4856" i="1" a="1"/>
  <c r="K4856" i="1" s="1"/>
  <c r="L4856" i="1" s="1"/>
  <c r="K4895" i="1" a="1"/>
  <c r="K4895" i="1" s="1"/>
  <c r="L4895" i="1" s="1"/>
  <c r="K4904" i="1" a="1"/>
  <c r="K4904" i="1" s="1"/>
  <c r="L4904" i="1" s="1"/>
  <c r="K4918" i="1" a="1"/>
  <c r="K4918" i="1" s="1"/>
  <c r="L4918" i="1" s="1"/>
  <c r="K4930" i="1" a="1"/>
  <c r="K4930" i="1" s="1"/>
  <c r="L4930" i="1" s="1"/>
  <c r="K4945" i="1" a="1"/>
  <c r="K4945" i="1" s="1"/>
  <c r="L4945" i="1" s="1"/>
  <c r="K4949" i="1" a="1"/>
  <c r="K4949" i="1" s="1"/>
  <c r="L4949" i="1" s="1"/>
  <c r="K4971" i="1" a="1"/>
  <c r="K4971" i="1" s="1"/>
  <c r="L4971" i="1" s="1"/>
  <c r="K5004" i="1" a="1"/>
  <c r="K5004" i="1" s="1"/>
  <c r="L5004" i="1" s="1"/>
  <c r="K5009" i="1" a="1"/>
  <c r="K5009" i="1" s="1"/>
  <c r="L5009" i="1" s="1"/>
  <c r="K5031" i="1" a="1"/>
  <c r="K5031" i="1" s="1"/>
  <c r="L5031" i="1" s="1"/>
  <c r="K5041" i="1" a="1"/>
  <c r="K5041" i="1" s="1"/>
  <c r="L5041" i="1" s="1"/>
  <c r="K5044" i="1" a="1"/>
  <c r="K5044" i="1" s="1"/>
  <c r="L5044" i="1" s="1"/>
  <c r="K4881" i="1" a="1"/>
  <c r="K4881" i="1" s="1"/>
  <c r="L4881" i="1" s="1"/>
  <c r="K5023" i="1" a="1"/>
  <c r="K5023" i="1" s="1"/>
  <c r="L5023" i="1" s="1"/>
  <c r="K4271" i="1" a="1"/>
  <c r="K4271" i="1" s="1"/>
  <c r="L4271" i="1" s="1"/>
  <c r="K4308" i="1" a="1"/>
  <c r="K4308" i="1" s="1"/>
  <c r="L4308" i="1" s="1"/>
  <c r="K4337" i="1" a="1"/>
  <c r="K4337" i="1" s="1"/>
  <c r="L4337" i="1" s="1"/>
  <c r="K4425" i="1" a="1"/>
  <c r="K4425" i="1" s="1"/>
  <c r="L4425" i="1" s="1"/>
  <c r="K4593" i="1" a="1"/>
  <c r="K4593" i="1" s="1"/>
  <c r="L4593" i="1" s="1"/>
  <c r="K4648" i="1" a="1"/>
  <c r="K4648" i="1" s="1"/>
  <c r="L4648" i="1" s="1"/>
  <c r="K4670" i="1" a="1"/>
  <c r="K4670" i="1" s="1"/>
  <c r="L4670" i="1" s="1"/>
  <c r="K4706" i="1" a="1"/>
  <c r="K4706" i="1" s="1"/>
  <c r="L4706" i="1" s="1"/>
  <c r="K4711" i="1" a="1"/>
  <c r="K4711" i="1" s="1"/>
  <c r="L4711" i="1" s="1"/>
  <c r="K4720" i="1" a="1"/>
  <c r="K4720" i="1" s="1"/>
  <c r="L4720" i="1" s="1"/>
  <c r="K4729" i="1" a="1"/>
  <c r="K4729" i="1" s="1"/>
  <c r="L4729" i="1" s="1"/>
  <c r="K4750" i="1" a="1"/>
  <c r="K4750" i="1" s="1"/>
  <c r="L4750" i="1" s="1"/>
  <c r="K4777" i="1" a="1"/>
  <c r="K4777" i="1" s="1"/>
  <c r="L4777" i="1" s="1"/>
  <c r="K4783" i="1" a="1"/>
  <c r="K4783" i="1" s="1"/>
  <c r="L4783" i="1" s="1"/>
  <c r="K4815" i="1" a="1"/>
  <c r="K4815" i="1" s="1"/>
  <c r="L4815" i="1" s="1"/>
  <c r="K4830" i="1" a="1"/>
  <c r="K4830" i="1" s="1"/>
  <c r="L4830" i="1" s="1"/>
  <c r="K4845" i="1" a="1"/>
  <c r="K4845" i="1" s="1"/>
  <c r="L4845" i="1" s="1"/>
  <c r="K4868" i="1" a="1"/>
  <c r="K4868" i="1" s="1"/>
  <c r="L4868" i="1" s="1"/>
  <c r="K4878" i="1" a="1"/>
  <c r="K4878" i="1" s="1"/>
  <c r="L4878" i="1" s="1"/>
  <c r="K4886" i="1" a="1"/>
  <c r="K4886" i="1" s="1"/>
  <c r="L4886" i="1" s="1"/>
  <c r="K4891" i="1" a="1"/>
  <c r="K4891" i="1" s="1"/>
  <c r="L4891" i="1" s="1"/>
  <c r="K4914" i="1" a="1"/>
  <c r="K4914" i="1" s="1"/>
  <c r="L4914" i="1" s="1"/>
  <c r="K4935" i="1" a="1"/>
  <c r="K4935" i="1" s="1"/>
  <c r="L4935" i="1" s="1"/>
  <c r="K4960" i="1" a="1"/>
  <c r="K4960" i="1" s="1"/>
  <c r="L4960" i="1" s="1"/>
  <c r="K4976" i="1" a="1"/>
  <c r="K4976" i="1" s="1"/>
  <c r="L4976" i="1" s="1"/>
  <c r="K4986" i="1" a="1"/>
  <c r="K4986" i="1" s="1"/>
  <c r="L4986" i="1" s="1"/>
  <c r="K4991" i="1" a="1"/>
  <c r="K4991" i="1" s="1"/>
  <c r="L4991" i="1" s="1"/>
  <c r="K5019" i="1" a="1"/>
  <c r="K5019" i="1" s="1"/>
  <c r="L5019" i="1" s="1"/>
  <c r="K5024" i="1" a="1"/>
  <c r="K5024" i="1" s="1"/>
  <c r="L5024" i="1" s="1"/>
  <c r="K5028" i="1" a="1"/>
  <c r="K5028" i="1" s="1"/>
  <c r="L5028" i="1" s="1"/>
  <c r="K5045" i="1" a="1"/>
  <c r="K5045" i="1" s="1"/>
  <c r="L5045" i="1" s="1"/>
  <c r="K5038" i="1" a="1"/>
  <c r="K5038" i="1" s="1"/>
  <c r="L5038" i="1" s="1"/>
  <c r="K5026" i="1" a="1"/>
  <c r="K5026" i="1" s="1"/>
  <c r="L5026" i="1" s="1"/>
  <c r="K4275" i="1" a="1"/>
  <c r="K4275" i="1" s="1"/>
  <c r="L4275" i="1" s="1"/>
  <c r="K4764" i="1" a="1"/>
  <c r="K4764" i="1" s="1"/>
  <c r="L4764" i="1" s="1"/>
  <c r="K4834" i="1" a="1"/>
  <c r="K4834" i="1" s="1"/>
  <c r="L4834" i="1" s="1"/>
  <c r="K4912" i="1" a="1"/>
  <c r="K4912" i="1" s="1"/>
  <c r="L4912" i="1" s="1"/>
  <c r="K4998" i="1" a="1"/>
  <c r="K4998" i="1" s="1"/>
  <c r="L4998" i="1" s="1"/>
  <c r="K4363" i="1" a="1"/>
  <c r="K4363" i="1" s="1"/>
  <c r="L4363" i="1" s="1"/>
  <c r="K4681" i="1" a="1"/>
  <c r="K4681" i="1" s="1"/>
  <c r="L4681" i="1" s="1"/>
  <c r="K4692" i="1" a="1"/>
  <c r="K4692" i="1" s="1"/>
  <c r="L4692" i="1" s="1"/>
  <c r="K4749" i="1" a="1"/>
  <c r="K4749" i="1" s="1"/>
  <c r="L4749" i="1" s="1"/>
  <c r="K4839" i="1" a="1"/>
  <c r="K4839" i="1" s="1"/>
  <c r="L4839" i="1" s="1"/>
  <c r="K5013" i="1" a="1"/>
  <c r="K5013" i="1" s="1"/>
  <c r="L5013" i="1" s="1"/>
  <c r="K4352" i="1" a="1"/>
  <c r="K4352" i="1" s="1"/>
  <c r="L4352" i="1" s="1"/>
  <c r="K4498" i="1" a="1"/>
  <c r="K4498" i="1" s="1"/>
  <c r="L4498" i="1" s="1"/>
  <c r="K4505" i="1" a="1"/>
  <c r="K4505" i="1" s="1"/>
  <c r="L4505" i="1" s="1"/>
  <c r="K4587" i="1" a="1"/>
  <c r="K4587" i="1" s="1"/>
  <c r="L4587" i="1" s="1"/>
  <c r="K4643" i="1" a="1"/>
  <c r="K4643" i="1" s="1"/>
  <c r="L4643" i="1" s="1"/>
  <c r="K4725" i="1" a="1"/>
  <c r="K4725" i="1" s="1"/>
  <c r="L4725" i="1" s="1"/>
  <c r="K4735" i="1" a="1"/>
  <c r="K4735" i="1" s="1"/>
  <c r="L4735" i="1" s="1"/>
  <c r="K4746" i="1" a="1"/>
  <c r="K4746" i="1" s="1"/>
  <c r="L4746" i="1" s="1"/>
  <c r="K4770" i="1" a="1"/>
  <c r="K4770" i="1" s="1"/>
  <c r="L4770" i="1" s="1"/>
  <c r="K4774" i="1" a="1"/>
  <c r="K4774" i="1" s="1"/>
  <c r="L4774" i="1" s="1"/>
  <c r="K4794" i="1" a="1"/>
  <c r="K4794" i="1" s="1"/>
  <c r="L4794" i="1" s="1"/>
  <c r="K4827" i="1" a="1"/>
  <c r="K4827" i="1" s="1"/>
  <c r="L4827" i="1" s="1"/>
  <c r="K4841" i="1" a="1"/>
  <c r="K4841" i="1" s="1"/>
  <c r="L4841" i="1" s="1"/>
  <c r="K4864" i="1" a="1"/>
  <c r="K4864" i="1" s="1"/>
  <c r="L4864" i="1" s="1"/>
  <c r="K4896" i="1" a="1"/>
  <c r="K4896" i="1" s="1"/>
  <c r="L4896" i="1" s="1"/>
  <c r="K4910" i="1" a="1"/>
  <c r="K4910" i="1" s="1"/>
  <c r="L4910" i="1" s="1"/>
  <c r="K4926" i="1" a="1"/>
  <c r="K4926" i="1" s="1"/>
  <c r="L4926" i="1" s="1"/>
  <c r="K4931" i="1" a="1"/>
  <c r="K4931" i="1" s="1"/>
  <c r="L4931" i="1" s="1"/>
  <c r="K4950" i="1" a="1"/>
  <c r="K4950" i="1" s="1"/>
  <c r="L4950" i="1" s="1"/>
  <c r="K5000" i="1" a="1"/>
  <c r="K5000" i="1" s="1"/>
  <c r="L5000" i="1" s="1"/>
  <c r="K5005" i="1" a="1"/>
  <c r="K5005" i="1" s="1"/>
  <c r="L5005" i="1" s="1"/>
  <c r="K5015" i="1" a="1"/>
  <c r="K5015" i="1" s="1"/>
  <c r="L5015" i="1" s="1"/>
  <c r="K5037" i="1" a="1"/>
  <c r="K5037" i="1" s="1"/>
  <c r="L5037" i="1" s="1"/>
  <c r="K5020" i="1" a="1"/>
  <c r="K5020" i="1" s="1"/>
  <c r="L5020" i="1" s="1"/>
  <c r="K4963" i="1" a="1"/>
  <c r="K4963" i="1" s="1"/>
  <c r="L4963" i="1" s="1"/>
  <c r="K5030" i="1" a="1"/>
  <c r="K5030" i="1" s="1"/>
  <c r="L5030" i="1" s="1"/>
  <c r="K4934" i="1" a="1"/>
  <c r="K4934" i="1" s="1"/>
  <c r="L4934" i="1" s="1"/>
  <c r="K4206" i="1" a="1"/>
  <c r="K4206" i="1" s="1"/>
  <c r="L4206" i="1" s="1"/>
  <c r="K4449" i="1" a="1"/>
  <c r="K4449" i="1" s="1"/>
  <c r="L4449" i="1" s="1"/>
  <c r="K4543" i="1" a="1"/>
  <c r="K4543" i="1" s="1"/>
  <c r="L4543" i="1" s="1"/>
  <c r="K4624" i="1" a="1"/>
  <c r="K4624" i="1" s="1"/>
  <c r="L4624" i="1" s="1"/>
  <c r="K4654" i="1" a="1"/>
  <c r="K4654" i="1" s="1"/>
  <c r="L4654" i="1" s="1"/>
  <c r="K4660" i="1" a="1"/>
  <c r="K4660" i="1" s="1"/>
  <c r="L4660" i="1" s="1"/>
  <c r="K4695" i="1" a="1"/>
  <c r="K4695" i="1" s="1"/>
  <c r="L4695" i="1" s="1"/>
  <c r="K4717" i="1" a="1"/>
  <c r="K4717" i="1" s="1"/>
  <c r="L4717" i="1" s="1"/>
  <c r="K4721" i="1" a="1"/>
  <c r="K4721" i="1" s="1"/>
  <c r="L4721" i="1" s="1"/>
  <c r="K4756" i="1" a="1"/>
  <c r="K4756" i="1" s="1"/>
  <c r="L4756" i="1" s="1"/>
  <c r="K4790" i="1" a="1"/>
  <c r="K4790" i="1" s="1"/>
  <c r="L4790" i="1" s="1"/>
  <c r="K4801" i="1" a="1"/>
  <c r="K4801" i="1" s="1"/>
  <c r="L4801" i="1" s="1"/>
  <c r="K4816" i="1" a="1"/>
  <c r="K4816" i="1" s="1"/>
  <c r="L4816" i="1" s="1"/>
  <c r="K4837" i="1" a="1"/>
  <c r="K4837" i="1" s="1"/>
  <c r="L4837" i="1" s="1"/>
  <c r="K4852" i="1" a="1"/>
  <c r="K4852" i="1" s="1"/>
  <c r="L4852" i="1" s="1"/>
  <c r="K4869" i="1" a="1"/>
  <c r="K4869" i="1" s="1"/>
  <c r="L4869" i="1" s="1"/>
  <c r="K4892" i="1" a="1"/>
  <c r="K4892" i="1" s="1"/>
  <c r="L4892" i="1" s="1"/>
  <c r="K4906" i="1" a="1"/>
  <c r="K4906" i="1" s="1"/>
  <c r="L4906" i="1" s="1"/>
  <c r="K4915" i="1" a="1"/>
  <c r="K4915" i="1" s="1"/>
  <c r="L4915" i="1" s="1"/>
  <c r="K4941" i="1" a="1"/>
  <c r="K4941" i="1" s="1"/>
  <c r="L4941" i="1" s="1"/>
  <c r="K4946" i="1" a="1"/>
  <c r="K4946" i="1" s="1"/>
  <c r="L4946" i="1" s="1"/>
  <c r="K4956" i="1" a="1"/>
  <c r="K4956" i="1" s="1"/>
  <c r="L4956" i="1" s="1"/>
  <c r="K4961" i="1" a="1"/>
  <c r="K4961" i="1" s="1"/>
  <c r="L4961" i="1" s="1"/>
  <c r="K4967" i="1" a="1"/>
  <c r="K4967" i="1" s="1"/>
  <c r="L4967" i="1" s="1"/>
  <c r="K4982" i="1" a="1"/>
  <c r="K4982" i="1" s="1"/>
  <c r="L4982" i="1" s="1"/>
  <c r="K4987" i="1" a="1"/>
  <c r="K4987" i="1" s="1"/>
  <c r="L4987" i="1" s="1"/>
  <c r="K5033" i="1" a="1"/>
  <c r="K5033" i="1" s="1"/>
  <c r="L5033" i="1" s="1"/>
  <c r="K5042" i="1" a="1"/>
  <c r="K5042" i="1" s="1"/>
  <c r="L5042" i="1" s="1"/>
  <c r="K4539" i="1" a="1"/>
  <c r="K4539" i="1" s="1"/>
  <c r="L4539" i="1" s="1"/>
  <c r="K4673" i="1" a="1"/>
  <c r="K4673" i="1" s="1"/>
  <c r="L4673" i="1" s="1"/>
  <c r="K4686" i="1" a="1"/>
  <c r="K4686" i="1" s="1"/>
  <c r="L4686" i="1" s="1"/>
  <c r="K4714" i="1" a="1"/>
  <c r="K4714" i="1" s="1"/>
  <c r="L4714" i="1" s="1"/>
  <c r="K4718" i="1" a="1"/>
  <c r="K4718" i="1" s="1"/>
  <c r="L4718" i="1" s="1"/>
  <c r="K4723" i="1" a="1"/>
  <c r="K4723" i="1" s="1"/>
  <c r="L4723" i="1" s="1"/>
  <c r="K4732" i="1" a="1"/>
  <c r="K4732" i="1" s="1"/>
  <c r="L4732" i="1" s="1"/>
  <c r="K4813" i="1" a="1"/>
  <c r="K4813" i="1" s="1"/>
  <c r="L4813" i="1" s="1"/>
  <c r="K4876" i="1" a="1"/>
  <c r="K4876" i="1" s="1"/>
  <c r="L4876" i="1" s="1"/>
  <c r="K4948" i="1" a="1"/>
  <c r="K4948" i="1" s="1"/>
  <c r="L4948" i="1" s="1"/>
  <c r="K4792" i="1" a="1"/>
  <c r="K4792" i="1" s="1"/>
  <c r="L4792" i="1" s="1"/>
  <c r="K4798" i="1" a="1"/>
  <c r="K4798" i="1" s="1"/>
  <c r="L4798" i="1" s="1"/>
  <c r="K4975" i="1" a="1"/>
  <c r="K4975" i="1" s="1"/>
  <c r="L4975" i="1" s="1"/>
  <c r="K4990" i="1" a="1"/>
  <c r="K4990" i="1" s="1"/>
  <c r="L4990" i="1" s="1"/>
  <c r="K5049" i="1" a="1"/>
  <c r="K5049" i="1" s="1"/>
  <c r="L5049" i="1" s="1"/>
  <c r="K4200" i="1" a="1"/>
  <c r="K4200" i="1" s="1"/>
  <c r="L4200" i="1" s="1"/>
  <c r="K4333" i="1" a="1"/>
  <c r="K4333" i="1" s="1"/>
  <c r="L4333" i="1" s="1"/>
  <c r="K4582" i="1" a="1"/>
  <c r="K4582" i="1" s="1"/>
  <c r="L4582" i="1" s="1"/>
  <c r="K4618" i="1" a="1"/>
  <c r="K4618" i="1" s="1"/>
  <c r="L4618" i="1" s="1"/>
  <c r="K4650" i="1" a="1"/>
  <c r="K4650" i="1" s="1"/>
  <c r="L4650" i="1" s="1"/>
  <c r="K4666" i="1" a="1"/>
  <c r="K4666" i="1" s="1"/>
  <c r="L4666" i="1" s="1"/>
  <c r="K4685" i="1" a="1"/>
  <c r="K4685" i="1" s="1"/>
  <c r="L4685" i="1" s="1"/>
  <c r="K4703" i="1" a="1"/>
  <c r="K4703" i="1" s="1"/>
  <c r="L4703" i="1" s="1"/>
  <c r="K4713" i="1" a="1"/>
  <c r="K4713" i="1" s="1"/>
  <c r="L4713" i="1" s="1"/>
  <c r="K4731" i="1" a="1"/>
  <c r="K4731" i="1" s="1"/>
  <c r="L4731" i="1" s="1"/>
  <c r="K4742" i="1" a="1"/>
  <c r="K4742" i="1" s="1"/>
  <c r="L4742" i="1" s="1"/>
  <c r="K4747" i="1" a="1"/>
  <c r="K4747" i="1" s="1"/>
  <c r="L4747" i="1" s="1"/>
  <c r="K4763" i="1" a="1"/>
  <c r="K4763" i="1" s="1"/>
  <c r="L4763" i="1" s="1"/>
  <c r="K4767" i="1" a="1"/>
  <c r="K4767" i="1" s="1"/>
  <c r="L4767" i="1" s="1"/>
  <c r="K4771" i="1" a="1"/>
  <c r="K4771" i="1" s="1"/>
  <c r="L4771" i="1" s="1"/>
  <c r="K4779" i="1" a="1"/>
  <c r="K4779" i="1" s="1"/>
  <c r="L4779" i="1" s="1"/>
  <c r="K4812" i="1" a="1"/>
  <c r="K4812" i="1" s="1"/>
  <c r="L4812" i="1" s="1"/>
  <c r="K4842" i="1" a="1"/>
  <c r="K4842" i="1" s="1"/>
  <c r="L4842" i="1" s="1"/>
  <c r="K4865" i="1" a="1"/>
  <c r="K4865" i="1" s="1"/>
  <c r="L4865" i="1" s="1"/>
  <c r="K4875" i="1" a="1"/>
  <c r="K4875" i="1" s="1"/>
  <c r="L4875" i="1" s="1"/>
  <c r="K4879" i="1" a="1"/>
  <c r="K4879" i="1" s="1"/>
  <c r="L4879" i="1" s="1"/>
  <c r="K4897" i="1" a="1"/>
  <c r="K4897" i="1" s="1"/>
  <c r="L4897" i="1" s="1"/>
  <c r="K4902" i="1" a="1"/>
  <c r="K4902" i="1" s="1"/>
  <c r="L4902" i="1" s="1"/>
  <c r="K4911" i="1" a="1"/>
  <c r="K4911" i="1" s="1"/>
  <c r="L4911" i="1" s="1"/>
  <c r="K4937" i="1" a="1"/>
  <c r="K4937" i="1" s="1"/>
  <c r="L4937" i="1" s="1"/>
  <c r="K4978" i="1" a="1"/>
  <c r="K4978" i="1" s="1"/>
  <c r="L4978" i="1" s="1"/>
  <c r="K4993" i="1" a="1"/>
  <c r="K4993" i="1" s="1"/>
  <c r="L4993" i="1" s="1"/>
  <c r="K4997" i="1" a="1"/>
  <c r="K4997" i="1" s="1"/>
  <c r="L4997" i="1" s="1"/>
  <c r="K5001" i="1" a="1"/>
  <c r="K5001" i="1" s="1"/>
  <c r="L5001" i="1" s="1"/>
  <c r="K5012" i="1" a="1"/>
  <c r="K5012" i="1" s="1"/>
  <c r="L5012" i="1" s="1"/>
  <c r="K5016" i="1" a="1"/>
  <c r="K5016" i="1" s="1"/>
  <c r="L5016" i="1" s="1"/>
  <c r="K4709" i="1" a="1"/>
  <c r="K4709" i="1" s="1"/>
  <c r="L4709" i="1" s="1"/>
  <c r="K4787" i="1" a="1"/>
  <c r="K4787" i="1" s="1"/>
  <c r="L4787" i="1" s="1"/>
  <c r="K4614" i="1" a="1"/>
  <c r="K4614" i="1" s="1"/>
  <c r="L4614" i="1" s="1"/>
  <c r="K4776" i="1" a="1"/>
  <c r="K4776" i="1" s="1"/>
  <c r="L4776" i="1" s="1"/>
  <c r="K4849" i="1" a="1"/>
  <c r="K4849" i="1" s="1"/>
  <c r="L4849" i="1" s="1"/>
  <c r="K4867" i="1" a="1"/>
  <c r="K4867" i="1" s="1"/>
  <c r="L4867" i="1" s="1"/>
  <c r="K4885" i="1" a="1"/>
  <c r="K4885" i="1" s="1"/>
  <c r="L4885" i="1" s="1"/>
  <c r="K4908" i="1" a="1"/>
  <c r="K4908" i="1" s="1"/>
  <c r="L4908" i="1" s="1"/>
  <c r="K4407" i="1" a="1"/>
  <c r="K4407" i="1" s="1"/>
  <c r="L4407" i="1" s="1"/>
  <c r="K4479" i="1" a="1"/>
  <c r="K4479" i="1" s="1"/>
  <c r="L4479" i="1" s="1"/>
  <c r="K4494" i="1" a="1"/>
  <c r="K4494" i="1" s="1"/>
  <c r="L4494" i="1" s="1"/>
  <c r="K4531" i="1" a="1"/>
  <c r="K4531" i="1" s="1"/>
  <c r="L4531" i="1" s="1"/>
  <c r="K4691" i="1" a="1"/>
  <c r="K4691" i="1" s="1"/>
  <c r="L4691" i="1" s="1"/>
  <c r="K4727" i="1" a="1"/>
  <c r="K4727" i="1" s="1"/>
  <c r="L4727" i="1" s="1"/>
  <c r="K4775" i="1" a="1"/>
  <c r="K4775" i="1" s="1"/>
  <c r="L4775" i="1" s="1"/>
  <c r="K4791" i="1" a="1"/>
  <c r="K4791" i="1" s="1"/>
  <c r="L4791" i="1" s="1"/>
  <c r="K4802" i="1" a="1"/>
  <c r="K4802" i="1" s="1"/>
  <c r="L4802" i="1" s="1"/>
  <c r="K4817" i="1" a="1"/>
  <c r="K4817" i="1" s="1"/>
  <c r="L4817" i="1" s="1"/>
  <c r="K4823" i="1" a="1"/>
  <c r="K4823" i="1" s="1"/>
  <c r="L4823" i="1" s="1"/>
  <c r="K4828" i="1" a="1"/>
  <c r="K4828" i="1" s="1"/>
  <c r="L4828" i="1" s="1"/>
  <c r="K4838" i="1" a="1"/>
  <c r="K4838" i="1" s="1"/>
  <c r="L4838" i="1" s="1"/>
  <c r="K4860" i="1" a="1"/>
  <c r="K4860" i="1" s="1"/>
  <c r="L4860" i="1" s="1"/>
  <c r="K4884" i="1" a="1"/>
  <c r="K4884" i="1" s="1"/>
  <c r="L4884" i="1" s="1"/>
  <c r="K4888" i="1" a="1"/>
  <c r="K4888" i="1" s="1"/>
  <c r="L4888" i="1" s="1"/>
  <c r="K4893" i="1" a="1"/>
  <c r="K4893" i="1" s="1"/>
  <c r="L4893" i="1" s="1"/>
  <c r="K4907" i="1" a="1"/>
  <c r="K4907" i="1" s="1"/>
  <c r="L4907" i="1" s="1"/>
  <c r="K4922" i="1" a="1"/>
  <c r="K4922" i="1" s="1"/>
  <c r="L4922" i="1" s="1"/>
  <c r="K4933" i="1" a="1"/>
  <c r="K4933" i="1" s="1"/>
  <c r="L4933" i="1" s="1"/>
  <c r="K4974" i="1" a="1"/>
  <c r="K4974" i="1" s="1"/>
  <c r="L4974" i="1" s="1"/>
  <c r="K4983" i="1" a="1"/>
  <c r="K4983" i="1" s="1"/>
  <c r="L4983" i="1" s="1"/>
  <c r="K5034" i="1" a="1"/>
  <c r="K5034" i="1" s="1"/>
  <c r="L5034" i="1" s="1"/>
  <c r="K5048" i="1" a="1"/>
  <c r="K5048" i="1" s="1"/>
  <c r="L5048" i="1" s="1"/>
  <c r="K4312" i="1" a="1"/>
  <c r="K4312" i="1" s="1"/>
  <c r="L4312" i="1" s="1"/>
  <c r="K4445" i="1" a="1"/>
  <c r="K4445" i="1" s="1"/>
  <c r="L4445" i="1" s="1"/>
  <c r="K4451" i="1" a="1"/>
  <c r="K4451" i="1" s="1"/>
  <c r="L4451" i="1" s="1"/>
  <c r="K4753" i="1" a="1"/>
  <c r="K4753" i="1" s="1"/>
  <c r="L4753" i="1" s="1"/>
  <c r="K4768" i="1" a="1"/>
  <c r="K4768" i="1" s="1"/>
  <c r="L4768" i="1" s="1"/>
  <c r="K4843" i="1" a="1"/>
  <c r="K4843" i="1" s="1"/>
  <c r="L4843" i="1" s="1"/>
  <c r="K4903" i="1" a="1"/>
  <c r="K4903" i="1" s="1"/>
  <c r="L4903" i="1" s="1"/>
  <c r="K4929" i="1" a="1"/>
  <c r="K4929" i="1" s="1"/>
  <c r="L4929" i="1" s="1"/>
  <c r="K4938" i="1" a="1"/>
  <c r="K4938" i="1" s="1"/>
  <c r="L4938" i="1" s="1"/>
  <c r="K4952" i="1" a="1"/>
  <c r="K4952" i="1" s="1"/>
  <c r="L4952" i="1" s="1"/>
  <c r="K4979" i="1" a="1"/>
  <c r="K4979" i="1" s="1"/>
  <c r="L4979" i="1" s="1"/>
  <c r="K4994" i="1" a="1"/>
  <c r="K4994" i="1" s="1"/>
  <c r="L4994" i="1" s="1"/>
  <c r="K5008" i="1" a="1"/>
  <c r="K5008" i="1" s="1"/>
  <c r="L5008" i="1" s="1"/>
  <c r="K4647" i="1" a="1"/>
  <c r="K4647" i="1" s="1"/>
  <c r="L4647" i="1" s="1"/>
  <c r="K4728" i="1" a="1"/>
  <c r="K4728" i="1" s="1"/>
  <c r="L4728" i="1" s="1"/>
  <c r="K4739" i="1" a="1"/>
  <c r="K4739" i="1" s="1"/>
  <c r="L4739" i="1" s="1"/>
  <c r="K4808" i="1" a="1"/>
  <c r="K4808" i="1" s="1"/>
  <c r="L4808" i="1" s="1"/>
  <c r="K4871" i="1" a="1"/>
  <c r="K4871" i="1" s="1"/>
  <c r="L4871" i="1" s="1"/>
  <c r="K4899" i="1" a="1"/>
  <c r="K4899" i="1" s="1"/>
  <c r="L4899" i="1" s="1"/>
  <c r="K5027" i="1" a="1"/>
  <c r="K5027" i="1" s="1"/>
  <c r="L5027" i="1" s="1"/>
  <c r="M2791" i="1" l="1"/>
  <c r="M2792" i="1" s="1"/>
  <c r="M2793" i="1" s="1"/>
  <c r="M2794" i="1" s="1"/>
  <c r="M2795" i="1" s="1"/>
  <c r="M2796" i="1" s="1"/>
  <c r="M2797" i="1"/>
  <c r="M2798" i="1" s="1"/>
  <c r="M2799" i="1" s="1"/>
  <c r="M2800" i="1" s="1"/>
  <c r="M2801" i="1" s="1"/>
  <c r="M2802" i="1" s="1"/>
  <c r="M2803" i="1" s="1"/>
  <c r="M2804" i="1" s="1"/>
  <c r="M2805" i="1" s="1"/>
  <c r="M2806" i="1" s="1"/>
  <c r="M2807" i="1" s="1"/>
  <c r="M2808" i="1" s="1"/>
  <c r="M2809" i="1" s="1"/>
  <c r="M2810" i="1" s="1"/>
  <c r="M2811" i="1" s="1"/>
  <c r="M2812" i="1" s="1"/>
  <c r="M2813" i="1" s="1"/>
  <c r="M2814" i="1" s="1"/>
  <c r="M2815" i="1" s="1"/>
  <c r="M2816" i="1" s="1"/>
  <c r="M2817" i="1" s="1"/>
  <c r="M2818" i="1" s="1"/>
  <c r="M2819" i="1" s="1"/>
  <c r="M2820" i="1" s="1"/>
  <c r="M2821" i="1" s="1"/>
  <c r="M2822" i="1" s="1"/>
  <c r="M2823" i="1" s="1"/>
  <c r="M2824" i="1" s="1"/>
  <c r="M2825" i="1" s="1"/>
  <c r="M2826" i="1" s="1"/>
  <c r="M2827" i="1" s="1"/>
  <c r="M2828" i="1" s="1"/>
  <c r="M2829" i="1" s="1"/>
  <c r="M2830" i="1" s="1"/>
  <c r="M2831" i="1" s="1"/>
  <c r="M2832" i="1" s="1"/>
  <c r="M2833" i="1" s="1"/>
  <c r="M2834" i="1" s="1"/>
  <c r="M2835" i="1" s="1"/>
  <c r="M2836" i="1" s="1"/>
  <c r="M2837" i="1" s="1"/>
  <c r="M2838" i="1" s="1"/>
  <c r="M2839" i="1" s="1"/>
  <c r="M2840" i="1" s="1"/>
  <c r="M2841" i="1" s="1"/>
  <c r="M2842" i="1" s="1"/>
  <c r="M2843" i="1" s="1"/>
  <c r="M2844" i="1" s="1"/>
  <c r="M2845" i="1" s="1"/>
  <c r="M2846" i="1" s="1"/>
  <c r="M2847" i="1" s="1"/>
  <c r="M2848" i="1" s="1"/>
  <c r="M2849" i="1" s="1"/>
  <c r="M2850" i="1" s="1"/>
  <c r="M2851" i="1" s="1"/>
  <c r="M2852" i="1" s="1"/>
  <c r="M2853" i="1" s="1"/>
  <c r="M2854" i="1" s="1"/>
  <c r="M2855" i="1" s="1"/>
  <c r="M2856" i="1" s="1"/>
  <c r="M2857" i="1" s="1"/>
  <c r="M2858" i="1" s="1"/>
  <c r="M2859" i="1" s="1"/>
  <c r="M2860" i="1" s="1"/>
  <c r="M2861" i="1" s="1"/>
  <c r="M2862" i="1" s="1"/>
  <c r="M2863" i="1" s="1"/>
  <c r="M2864" i="1" s="1"/>
  <c r="M2865" i="1" s="1"/>
  <c r="M2866" i="1" s="1"/>
  <c r="M2867" i="1" s="1"/>
  <c r="M2868" i="1" s="1"/>
  <c r="M2869" i="1" s="1"/>
  <c r="M2870" i="1" s="1"/>
  <c r="M2871" i="1" s="1"/>
  <c r="M2872" i="1" s="1"/>
  <c r="M2873" i="1" s="1"/>
  <c r="M2874" i="1" s="1"/>
  <c r="M2875" i="1" s="1"/>
  <c r="M2876" i="1" s="1"/>
  <c r="M2877" i="1" s="1"/>
  <c r="M2878" i="1" s="1"/>
  <c r="M2879" i="1" s="1"/>
  <c r="M2880" i="1" s="1"/>
  <c r="M2881" i="1" s="1"/>
  <c r="M2882" i="1" s="1"/>
  <c r="M2883" i="1" s="1"/>
  <c r="M2884" i="1" s="1"/>
  <c r="M2885" i="1" s="1"/>
  <c r="M2886" i="1" s="1"/>
  <c r="M2887" i="1" s="1"/>
  <c r="M2888" i="1" s="1"/>
  <c r="M2889" i="1" s="1"/>
  <c r="M2890" i="1" s="1"/>
  <c r="M2891" i="1" s="1"/>
  <c r="M2892" i="1" s="1"/>
  <c r="M2893" i="1" s="1"/>
  <c r="M2894" i="1" s="1"/>
  <c r="M2895" i="1" s="1"/>
  <c r="M2896" i="1" s="1"/>
  <c r="M2897" i="1" s="1"/>
  <c r="M2898" i="1" s="1"/>
  <c r="M2899" i="1" s="1"/>
  <c r="M2900" i="1" s="1"/>
  <c r="M2901" i="1" s="1"/>
  <c r="M2902" i="1" s="1"/>
  <c r="M2903" i="1" s="1"/>
  <c r="M2904" i="1" s="1"/>
  <c r="M2905" i="1" s="1"/>
  <c r="M2906" i="1" s="1"/>
  <c r="M2907" i="1" s="1"/>
  <c r="M2908" i="1" s="1"/>
  <c r="M2909" i="1" s="1"/>
  <c r="M2910" i="1" s="1"/>
  <c r="M2911" i="1" s="1"/>
  <c r="M2912" i="1" s="1"/>
  <c r="M2913" i="1" s="1"/>
  <c r="M2914" i="1" s="1"/>
  <c r="M2915" i="1" s="1"/>
  <c r="M2916" i="1" s="1"/>
  <c r="M2917" i="1" s="1"/>
  <c r="M2918" i="1" s="1"/>
  <c r="M2919" i="1" s="1"/>
  <c r="M2920" i="1" s="1"/>
  <c r="M2921" i="1" s="1"/>
  <c r="M2922" i="1" s="1"/>
  <c r="M2923" i="1" s="1"/>
  <c r="M2924" i="1" s="1"/>
  <c r="M2925" i="1" s="1"/>
  <c r="M2926" i="1" s="1"/>
  <c r="M2927" i="1" s="1"/>
  <c r="M2928" i="1" s="1"/>
  <c r="M2929" i="1" s="1"/>
  <c r="M2930" i="1" s="1"/>
  <c r="M2931" i="1" s="1"/>
  <c r="M2932" i="1" s="1"/>
  <c r="M2933" i="1" s="1"/>
  <c r="M2934" i="1" s="1"/>
  <c r="M2935" i="1" s="1"/>
  <c r="M2936" i="1" s="1"/>
  <c r="M2937" i="1" s="1"/>
  <c r="M2938" i="1" s="1"/>
  <c r="M2939" i="1" s="1"/>
  <c r="M2940" i="1" s="1"/>
  <c r="M2941" i="1" s="1"/>
  <c r="M2942" i="1" s="1"/>
  <c r="M2943" i="1" s="1"/>
  <c r="M2944" i="1" s="1"/>
  <c r="M2945" i="1" s="1"/>
  <c r="M2946" i="1" s="1"/>
  <c r="M2947" i="1" s="1"/>
  <c r="M2948" i="1" s="1"/>
  <c r="M2949" i="1" s="1"/>
  <c r="M2950" i="1" s="1"/>
  <c r="M2951" i="1" s="1"/>
  <c r="M2952" i="1" s="1"/>
  <c r="M2953" i="1" s="1"/>
  <c r="M2954" i="1" s="1"/>
  <c r="M2955" i="1" s="1"/>
  <c r="M2956" i="1" s="1"/>
  <c r="M2957" i="1" s="1"/>
  <c r="M2958" i="1" s="1"/>
  <c r="M2959" i="1" s="1"/>
  <c r="M2960" i="1" s="1"/>
  <c r="M2961" i="1" s="1"/>
  <c r="M2962" i="1" s="1"/>
  <c r="M2963" i="1" s="1"/>
  <c r="M2964" i="1" s="1"/>
  <c r="M2965" i="1" s="1"/>
  <c r="M2966" i="1" s="1"/>
  <c r="M2967" i="1" s="1"/>
  <c r="M2968" i="1" s="1"/>
  <c r="M2969" i="1" s="1"/>
  <c r="M2970" i="1" s="1"/>
  <c r="M2971" i="1" s="1"/>
  <c r="M2972" i="1" s="1"/>
  <c r="M2973" i="1" s="1"/>
  <c r="M2974" i="1" s="1"/>
  <c r="M2975" i="1" s="1"/>
  <c r="M2976" i="1" s="1"/>
  <c r="M2977" i="1" s="1"/>
  <c r="M2978" i="1" s="1"/>
  <c r="M2979" i="1" s="1"/>
  <c r="M2980" i="1" s="1"/>
  <c r="M2981" i="1" s="1"/>
  <c r="M2982" i="1" s="1"/>
  <c r="M2983" i="1" s="1"/>
  <c r="M2984" i="1" s="1"/>
  <c r="M2985" i="1" s="1"/>
  <c r="M2986" i="1" s="1"/>
  <c r="M2987" i="1" s="1"/>
  <c r="M2988" i="1" s="1"/>
  <c r="M2989" i="1" s="1"/>
  <c r="M2990" i="1" s="1"/>
  <c r="M2991" i="1" s="1"/>
  <c r="M2992" i="1" s="1"/>
  <c r="M2993" i="1" s="1"/>
  <c r="M2994" i="1" s="1"/>
  <c r="M2995" i="1" s="1"/>
  <c r="M2996" i="1" s="1"/>
  <c r="M2997" i="1" s="1"/>
  <c r="M2998" i="1" s="1"/>
  <c r="M2999" i="1" s="1"/>
  <c r="M3000" i="1" s="1"/>
  <c r="M3001" i="1" s="1"/>
  <c r="M3002" i="1" s="1"/>
  <c r="M3003" i="1" s="1"/>
  <c r="M3004" i="1" s="1"/>
  <c r="M3005" i="1" s="1"/>
  <c r="M3006" i="1" s="1"/>
  <c r="M3007" i="1" s="1"/>
  <c r="M3008" i="1" s="1"/>
  <c r="M3009" i="1" s="1"/>
  <c r="M3010" i="1" s="1"/>
  <c r="M3011" i="1" s="1"/>
  <c r="M3012" i="1" s="1"/>
  <c r="M3013" i="1" s="1"/>
  <c r="M3014" i="1" s="1"/>
  <c r="M3015" i="1" s="1"/>
  <c r="M3016" i="1" s="1"/>
  <c r="M3017" i="1" s="1"/>
  <c r="M3018" i="1" s="1"/>
  <c r="M3019" i="1" s="1"/>
  <c r="M3020" i="1" s="1"/>
  <c r="M3021" i="1" s="1"/>
  <c r="M3022" i="1" s="1"/>
  <c r="M3023" i="1" s="1"/>
  <c r="M3024" i="1" s="1"/>
  <c r="M3025" i="1" s="1"/>
  <c r="M3026" i="1" s="1"/>
  <c r="M3027" i="1" s="1"/>
  <c r="M3028" i="1" s="1"/>
  <c r="M3029" i="1" s="1"/>
  <c r="M3030" i="1" s="1"/>
  <c r="M3031" i="1" s="1"/>
  <c r="M3032" i="1" s="1"/>
  <c r="M3033" i="1" s="1"/>
  <c r="M3034" i="1" s="1"/>
  <c r="M3035" i="1" s="1"/>
  <c r="M3036" i="1" s="1"/>
  <c r="M3037" i="1" s="1"/>
  <c r="M3038" i="1" s="1"/>
  <c r="M3039" i="1" s="1"/>
  <c r="M3040" i="1" s="1"/>
  <c r="M3041" i="1" s="1"/>
  <c r="M3042" i="1" s="1"/>
  <c r="M3043" i="1" s="1"/>
  <c r="M3044" i="1" s="1"/>
  <c r="M3045" i="1" s="1"/>
  <c r="M3046" i="1" s="1"/>
  <c r="M3047" i="1" s="1"/>
  <c r="M3048" i="1" s="1"/>
  <c r="M3049" i="1" s="1"/>
  <c r="M3050" i="1" s="1"/>
  <c r="M3051" i="1" s="1"/>
  <c r="M3052" i="1" s="1"/>
  <c r="M3053" i="1" s="1"/>
  <c r="M3054" i="1" s="1"/>
  <c r="M3055" i="1" s="1"/>
  <c r="M3056" i="1" s="1"/>
  <c r="M3057" i="1" s="1"/>
  <c r="M3058" i="1" s="1"/>
  <c r="M3059" i="1" s="1"/>
  <c r="M3060" i="1" s="1"/>
  <c r="M3061" i="1" s="1"/>
  <c r="M3062" i="1" s="1"/>
  <c r="M3063" i="1" s="1"/>
  <c r="M3064" i="1" s="1"/>
  <c r="M3065" i="1" s="1"/>
  <c r="M3066" i="1" s="1"/>
  <c r="M3067" i="1" s="1"/>
  <c r="M3068" i="1" s="1"/>
  <c r="M3069" i="1" s="1"/>
  <c r="M3070" i="1" s="1"/>
  <c r="M3071" i="1" s="1"/>
  <c r="M3072" i="1" s="1"/>
  <c r="M3073" i="1" s="1"/>
  <c r="M3074" i="1" s="1"/>
  <c r="M3075" i="1" s="1"/>
  <c r="M3076" i="1" s="1"/>
  <c r="M3077" i="1" s="1"/>
  <c r="M3078" i="1" s="1"/>
  <c r="M3079" i="1" s="1"/>
  <c r="M3080" i="1" s="1"/>
  <c r="M3081" i="1" s="1"/>
  <c r="M3082" i="1" s="1"/>
  <c r="M3083" i="1" s="1"/>
  <c r="M3084" i="1" s="1"/>
  <c r="M3085" i="1" s="1"/>
  <c r="M3086" i="1" s="1"/>
  <c r="M3087" i="1" s="1"/>
  <c r="M3088" i="1" s="1"/>
  <c r="M3089" i="1" s="1"/>
  <c r="M3090" i="1" s="1"/>
  <c r="M3091" i="1" s="1"/>
  <c r="M3092" i="1" s="1"/>
  <c r="M3093" i="1" s="1"/>
  <c r="M3094" i="1" s="1"/>
  <c r="M3095" i="1" s="1"/>
  <c r="M3096" i="1" s="1"/>
  <c r="M3097" i="1" s="1"/>
  <c r="M3098" i="1" s="1"/>
  <c r="M3099" i="1" s="1"/>
  <c r="M3100" i="1" s="1"/>
  <c r="M3101" i="1" s="1"/>
  <c r="M3102" i="1" s="1"/>
  <c r="M3103" i="1" s="1"/>
  <c r="M3104" i="1" s="1"/>
  <c r="M3105" i="1" s="1"/>
  <c r="M3106" i="1" s="1"/>
  <c r="M3107" i="1" s="1"/>
  <c r="M3108" i="1" s="1"/>
  <c r="M3109" i="1" s="1"/>
  <c r="M3110" i="1" s="1"/>
  <c r="M3111" i="1" s="1"/>
  <c r="M3112" i="1" s="1"/>
  <c r="M3113" i="1" s="1"/>
  <c r="M3114" i="1" s="1"/>
  <c r="M3115" i="1" s="1"/>
  <c r="M3116" i="1" s="1"/>
  <c r="M3117" i="1" s="1"/>
  <c r="M3118" i="1" s="1"/>
  <c r="M3119" i="1" s="1"/>
  <c r="M3120" i="1" s="1"/>
  <c r="M3121" i="1" s="1"/>
  <c r="M3122" i="1" s="1"/>
  <c r="M3123" i="1" s="1"/>
  <c r="M3124" i="1" s="1"/>
  <c r="M3125" i="1" s="1"/>
  <c r="M3126" i="1" s="1"/>
  <c r="M3127" i="1" s="1"/>
  <c r="M3128" i="1" s="1"/>
  <c r="M3129" i="1" s="1"/>
  <c r="M3130" i="1" s="1"/>
  <c r="M3131" i="1" s="1"/>
  <c r="M3132" i="1" s="1"/>
  <c r="M3133" i="1" s="1"/>
  <c r="M3134" i="1" s="1"/>
  <c r="M3135" i="1" s="1"/>
  <c r="M3136" i="1" s="1"/>
  <c r="M3137" i="1" s="1"/>
  <c r="M3138" i="1" s="1"/>
  <c r="M3139" i="1" s="1"/>
  <c r="M3140" i="1" s="1"/>
  <c r="M3141" i="1" s="1"/>
  <c r="M3142" i="1" s="1"/>
  <c r="M3143" i="1" s="1"/>
  <c r="M3144" i="1" s="1"/>
  <c r="M3145" i="1" s="1"/>
  <c r="M3146" i="1" s="1"/>
  <c r="M3147" i="1" s="1"/>
  <c r="M3148" i="1" s="1"/>
  <c r="M3149" i="1" s="1"/>
  <c r="M3150" i="1" s="1"/>
  <c r="M3151" i="1" s="1"/>
  <c r="M3152" i="1" s="1"/>
  <c r="M3153" i="1" s="1"/>
  <c r="M3154" i="1" s="1"/>
  <c r="M3155" i="1" s="1"/>
  <c r="M3156" i="1" s="1"/>
  <c r="M3157" i="1" s="1"/>
  <c r="M3158" i="1" s="1"/>
  <c r="M3159" i="1" s="1"/>
  <c r="M3160" i="1" s="1"/>
  <c r="M3161" i="1" s="1"/>
  <c r="M3162" i="1" s="1"/>
  <c r="M3163" i="1" s="1"/>
  <c r="M3164" i="1" s="1"/>
  <c r="M3165" i="1" s="1"/>
  <c r="M3166" i="1" s="1"/>
  <c r="M3167" i="1" s="1"/>
  <c r="M3168" i="1" s="1"/>
  <c r="M3169" i="1" s="1"/>
  <c r="M3170" i="1" s="1"/>
  <c r="M3171" i="1" s="1"/>
  <c r="M3172" i="1" s="1"/>
  <c r="M3173" i="1" s="1"/>
  <c r="M3174" i="1" s="1"/>
  <c r="M3175" i="1" s="1"/>
  <c r="M3176" i="1" s="1"/>
  <c r="M3177" i="1" s="1"/>
  <c r="M3178" i="1" s="1"/>
  <c r="M3179" i="1" s="1"/>
  <c r="M3180" i="1" s="1"/>
  <c r="M3181" i="1" s="1"/>
  <c r="M3182" i="1" s="1"/>
  <c r="M3183" i="1" s="1"/>
  <c r="M3184" i="1" s="1"/>
  <c r="M3185" i="1" s="1"/>
  <c r="M3186" i="1" s="1"/>
  <c r="M3187" i="1" s="1"/>
  <c r="M3188" i="1" s="1"/>
  <c r="M3189" i="1" s="1"/>
  <c r="M3190" i="1" s="1"/>
  <c r="M3191" i="1" s="1"/>
  <c r="M3192" i="1" s="1"/>
  <c r="M3193" i="1" s="1"/>
  <c r="M3194" i="1" s="1"/>
  <c r="M3195" i="1" s="1"/>
  <c r="M3196" i="1" s="1"/>
  <c r="M3197" i="1" s="1"/>
  <c r="M3198" i="1" s="1"/>
  <c r="M3199" i="1" s="1"/>
  <c r="M3200" i="1" s="1"/>
  <c r="M3201" i="1" s="1"/>
  <c r="M3202" i="1" s="1"/>
  <c r="M3203" i="1" s="1"/>
  <c r="M3204" i="1" s="1"/>
  <c r="M3205" i="1" s="1"/>
  <c r="M3206" i="1" s="1"/>
  <c r="M3207" i="1" s="1"/>
  <c r="M3208" i="1" s="1"/>
  <c r="M3209" i="1" s="1"/>
  <c r="M3210" i="1" s="1"/>
  <c r="M3211" i="1" s="1"/>
  <c r="M3212" i="1" s="1"/>
  <c r="M3213" i="1" s="1"/>
  <c r="M3214" i="1" s="1"/>
  <c r="M3215" i="1" s="1"/>
  <c r="M3216" i="1" s="1"/>
  <c r="M3217" i="1" s="1"/>
  <c r="M3218" i="1" s="1"/>
  <c r="M3219" i="1" s="1"/>
  <c r="M3220" i="1" s="1"/>
  <c r="M3221" i="1" s="1"/>
  <c r="M3222" i="1" s="1"/>
  <c r="M3223" i="1" s="1"/>
  <c r="M3224" i="1" s="1"/>
  <c r="M3225" i="1" s="1"/>
  <c r="M3226" i="1" s="1"/>
  <c r="M3227" i="1" s="1"/>
  <c r="M3228" i="1" s="1"/>
  <c r="M3229" i="1" s="1"/>
  <c r="M3230" i="1" s="1"/>
  <c r="M3231" i="1" s="1"/>
  <c r="M3232" i="1" s="1"/>
  <c r="M3233" i="1" s="1"/>
  <c r="M3234" i="1" s="1"/>
  <c r="M3235" i="1" s="1"/>
  <c r="M3236" i="1" s="1"/>
  <c r="M3237" i="1" s="1"/>
  <c r="M3238" i="1" s="1"/>
  <c r="M3239" i="1" s="1"/>
  <c r="M3240" i="1" s="1"/>
  <c r="M3241" i="1" s="1"/>
  <c r="M3242" i="1" s="1"/>
  <c r="M3243" i="1" s="1"/>
  <c r="M3244" i="1" s="1"/>
  <c r="M3245" i="1" s="1"/>
  <c r="M3246" i="1" s="1"/>
  <c r="M3247" i="1" s="1"/>
  <c r="M3248" i="1" s="1"/>
  <c r="M3249" i="1" s="1"/>
  <c r="M3250" i="1" s="1"/>
  <c r="M3251" i="1" s="1"/>
  <c r="M3252" i="1" s="1"/>
  <c r="M3253" i="1" s="1"/>
  <c r="M3254" i="1" s="1"/>
  <c r="M3255" i="1" s="1"/>
  <c r="M3256" i="1" s="1"/>
  <c r="M3257" i="1" s="1"/>
  <c r="M3258" i="1" s="1"/>
  <c r="M3259" i="1" s="1"/>
  <c r="M3260" i="1" s="1"/>
  <c r="M3261" i="1" s="1"/>
  <c r="M3262" i="1" s="1"/>
  <c r="M3263" i="1" s="1"/>
  <c r="M3264" i="1" s="1"/>
  <c r="M3265" i="1" s="1"/>
  <c r="M3266" i="1" s="1"/>
  <c r="M3267" i="1" s="1"/>
  <c r="M3268" i="1" s="1"/>
  <c r="M3269" i="1" s="1"/>
  <c r="M3270" i="1" s="1"/>
  <c r="M3271" i="1" s="1"/>
  <c r="M3272" i="1" s="1"/>
  <c r="M3273" i="1" s="1"/>
  <c r="M3274" i="1" s="1"/>
  <c r="M3275" i="1" s="1"/>
  <c r="M3276" i="1" s="1"/>
  <c r="M3277" i="1" s="1"/>
  <c r="M3278" i="1" s="1"/>
  <c r="M3279" i="1" s="1"/>
  <c r="M3280" i="1" s="1"/>
  <c r="M3281" i="1" s="1"/>
  <c r="M3282" i="1" s="1"/>
  <c r="M3283" i="1" s="1"/>
  <c r="M3284" i="1" s="1"/>
  <c r="M3285" i="1" s="1"/>
  <c r="M3286" i="1" s="1"/>
  <c r="M3287" i="1" s="1"/>
  <c r="M3288" i="1" s="1"/>
  <c r="M3289" i="1" s="1"/>
  <c r="M3290" i="1" s="1"/>
  <c r="M3291" i="1" s="1"/>
  <c r="M3292" i="1" s="1"/>
  <c r="M3293" i="1" s="1"/>
  <c r="M3294" i="1" s="1"/>
  <c r="M3295" i="1" s="1"/>
  <c r="M3296" i="1" s="1"/>
  <c r="M3297" i="1" s="1"/>
  <c r="M3298" i="1" s="1"/>
  <c r="M3299" i="1" s="1"/>
  <c r="M3300" i="1" s="1"/>
  <c r="M3301" i="1" s="1"/>
  <c r="M3302" i="1" s="1"/>
  <c r="M3303" i="1" s="1"/>
  <c r="M3304" i="1" s="1"/>
  <c r="M3305" i="1" s="1"/>
  <c r="M3306" i="1" s="1"/>
  <c r="M3307" i="1" s="1"/>
  <c r="M3308" i="1" s="1"/>
  <c r="M3309" i="1" s="1"/>
  <c r="M3310" i="1" s="1"/>
  <c r="M3311" i="1" s="1"/>
  <c r="M3312" i="1" s="1"/>
  <c r="M3313" i="1" s="1"/>
  <c r="M3314" i="1" s="1"/>
  <c r="M3315" i="1" s="1"/>
  <c r="M3316" i="1" s="1"/>
  <c r="M3317" i="1" s="1"/>
  <c r="M3318" i="1" s="1"/>
  <c r="M3319" i="1" s="1"/>
  <c r="M3320" i="1" s="1"/>
  <c r="M3321" i="1" s="1"/>
  <c r="M3322" i="1" s="1"/>
  <c r="M3323" i="1" s="1"/>
  <c r="M3324" i="1" s="1"/>
  <c r="M3325" i="1" s="1"/>
  <c r="M3326" i="1" s="1"/>
  <c r="M3327" i="1" s="1"/>
  <c r="M3328" i="1" s="1"/>
  <c r="M3329" i="1" s="1"/>
  <c r="M3330" i="1" s="1"/>
  <c r="M3331" i="1" s="1"/>
  <c r="M3332" i="1" s="1"/>
  <c r="M3333" i="1" s="1"/>
  <c r="M3334" i="1" s="1"/>
  <c r="M3335" i="1" s="1"/>
  <c r="M3336" i="1" s="1"/>
  <c r="M3337" i="1" s="1"/>
  <c r="M3338" i="1" s="1"/>
  <c r="M3339" i="1" s="1"/>
  <c r="M3340" i="1" s="1"/>
  <c r="M3341" i="1" s="1"/>
  <c r="M3342" i="1" s="1"/>
  <c r="M3343" i="1" s="1"/>
  <c r="M3344" i="1" s="1"/>
  <c r="M3345" i="1" s="1"/>
  <c r="M3346" i="1" s="1"/>
  <c r="M3347" i="1" s="1"/>
  <c r="M3348" i="1" s="1"/>
  <c r="M3349" i="1" s="1"/>
  <c r="M3350" i="1" s="1"/>
  <c r="M3351" i="1" s="1"/>
  <c r="M3352" i="1" s="1"/>
  <c r="M3353" i="1" s="1"/>
  <c r="M3354" i="1" s="1"/>
  <c r="M3355" i="1" s="1"/>
  <c r="M3356" i="1" s="1"/>
  <c r="M3357" i="1" s="1"/>
  <c r="M3358" i="1" s="1"/>
  <c r="M3359" i="1" s="1"/>
  <c r="M3360" i="1" s="1"/>
  <c r="M3361" i="1" s="1"/>
  <c r="M3362" i="1" s="1"/>
  <c r="M3363" i="1" s="1"/>
  <c r="M3364" i="1" s="1"/>
  <c r="M3365" i="1" s="1"/>
  <c r="M3366" i="1" s="1"/>
  <c r="M3367" i="1" s="1"/>
  <c r="M3368" i="1" s="1"/>
  <c r="M3369" i="1" s="1"/>
  <c r="M3370" i="1" s="1"/>
  <c r="M3371" i="1" s="1"/>
  <c r="M3372" i="1" s="1"/>
  <c r="M3373" i="1" s="1"/>
  <c r="M3374" i="1" s="1"/>
  <c r="M3375" i="1" s="1"/>
  <c r="M3376" i="1" s="1"/>
  <c r="M3377" i="1" s="1"/>
  <c r="M3378" i="1" s="1"/>
  <c r="M3379" i="1" s="1"/>
  <c r="M3380" i="1" s="1"/>
  <c r="M3381" i="1" s="1"/>
  <c r="M3382" i="1" s="1"/>
  <c r="M3383" i="1" s="1"/>
  <c r="M3384" i="1" s="1"/>
  <c r="M3385" i="1" s="1"/>
  <c r="M3386" i="1" s="1"/>
  <c r="M3387" i="1" s="1"/>
  <c r="M3388" i="1" s="1"/>
  <c r="M3389" i="1" s="1"/>
  <c r="M3390" i="1" s="1"/>
  <c r="M3391" i="1" s="1"/>
  <c r="M3392" i="1" s="1"/>
  <c r="M3393" i="1" s="1"/>
  <c r="M3394" i="1" s="1"/>
  <c r="M3395" i="1" s="1"/>
  <c r="M3396" i="1" s="1"/>
  <c r="M3397" i="1" s="1"/>
  <c r="M3398" i="1" s="1"/>
  <c r="M3399" i="1" s="1"/>
  <c r="M3400" i="1" s="1"/>
  <c r="M3401" i="1" s="1"/>
  <c r="M3402" i="1" s="1"/>
  <c r="M3403" i="1" s="1"/>
  <c r="M3404" i="1" s="1"/>
  <c r="M3405" i="1" s="1"/>
  <c r="M3406" i="1" s="1"/>
  <c r="M3407" i="1" s="1"/>
  <c r="M3408" i="1" s="1"/>
  <c r="M3409" i="1" s="1"/>
  <c r="M3410" i="1" s="1"/>
  <c r="M3411" i="1" s="1"/>
  <c r="M3412" i="1" s="1"/>
  <c r="M3413" i="1" s="1"/>
  <c r="M3414" i="1" s="1"/>
  <c r="M3415" i="1" s="1"/>
  <c r="M3416" i="1" s="1"/>
  <c r="M3417" i="1" s="1"/>
  <c r="M3418" i="1" s="1"/>
  <c r="M3419" i="1" s="1"/>
  <c r="M3420" i="1" s="1"/>
  <c r="M3421" i="1" s="1"/>
  <c r="M3422" i="1" s="1"/>
  <c r="M3423" i="1" s="1"/>
  <c r="M3424" i="1" s="1"/>
  <c r="M3425" i="1" s="1"/>
  <c r="M3426" i="1" s="1"/>
  <c r="M3427" i="1" s="1"/>
  <c r="M3428" i="1" s="1"/>
  <c r="M3429" i="1" s="1"/>
  <c r="M3430" i="1" s="1"/>
  <c r="M3431" i="1" s="1"/>
  <c r="M3432" i="1" s="1"/>
  <c r="M3433" i="1" s="1"/>
  <c r="M3434" i="1" s="1"/>
  <c r="M3435" i="1" s="1"/>
  <c r="M3436" i="1" s="1"/>
  <c r="M3437" i="1" s="1"/>
  <c r="M3438" i="1" s="1"/>
  <c r="M3439" i="1" s="1"/>
  <c r="M3440" i="1" s="1"/>
  <c r="M3441" i="1" s="1"/>
  <c r="M3442" i="1" s="1"/>
  <c r="M3443" i="1" s="1"/>
  <c r="M3444" i="1" s="1"/>
  <c r="M3445" i="1" s="1"/>
  <c r="M3446" i="1" s="1"/>
  <c r="M3447" i="1" s="1"/>
  <c r="M3448" i="1" s="1"/>
  <c r="M3449" i="1" s="1"/>
  <c r="M3450" i="1" s="1"/>
  <c r="M3451" i="1" s="1"/>
  <c r="M3452" i="1" s="1"/>
  <c r="M3453" i="1" s="1"/>
  <c r="M3454" i="1" s="1"/>
  <c r="M3455" i="1" s="1"/>
  <c r="M3456" i="1" s="1"/>
  <c r="M3457" i="1" s="1"/>
  <c r="M3458" i="1" s="1"/>
  <c r="M3459" i="1" s="1"/>
  <c r="M3460" i="1" s="1"/>
  <c r="M3461" i="1" s="1"/>
  <c r="M3462" i="1" s="1"/>
  <c r="M3463" i="1" s="1"/>
  <c r="M3464" i="1" s="1"/>
  <c r="M3465" i="1" s="1"/>
  <c r="M3466" i="1" s="1"/>
  <c r="M3467" i="1" s="1"/>
  <c r="M3468" i="1" s="1"/>
  <c r="M3469" i="1" s="1"/>
  <c r="M3470" i="1" s="1"/>
  <c r="M3471" i="1" s="1"/>
  <c r="M3472" i="1" s="1"/>
  <c r="M3473" i="1" s="1"/>
  <c r="M3474" i="1" s="1"/>
  <c r="M3475" i="1" s="1"/>
  <c r="M3476" i="1" s="1"/>
  <c r="M3477" i="1" s="1"/>
  <c r="M3478" i="1" s="1"/>
  <c r="M3479" i="1" s="1"/>
  <c r="M3480" i="1" s="1"/>
  <c r="M3481" i="1" s="1"/>
  <c r="M3482" i="1" s="1"/>
  <c r="M3483" i="1" s="1"/>
  <c r="M3484" i="1" s="1"/>
  <c r="M3485" i="1" s="1"/>
  <c r="M3486" i="1" s="1"/>
  <c r="M3487" i="1" s="1"/>
  <c r="M3488" i="1" s="1"/>
  <c r="M3489" i="1" s="1"/>
  <c r="M3490" i="1" s="1"/>
  <c r="M3491" i="1" s="1"/>
  <c r="M3492" i="1" s="1"/>
  <c r="M3493" i="1" s="1"/>
  <c r="M3494" i="1" s="1"/>
  <c r="M3495" i="1" s="1"/>
  <c r="M3496" i="1" s="1"/>
  <c r="M3497" i="1" s="1"/>
  <c r="M3498" i="1" s="1"/>
  <c r="M3499" i="1" s="1"/>
  <c r="M3500" i="1" s="1"/>
  <c r="M3501" i="1" s="1"/>
  <c r="M3502" i="1" s="1"/>
  <c r="M3503" i="1" s="1"/>
  <c r="M3504" i="1" s="1"/>
  <c r="M3505" i="1" s="1"/>
  <c r="M3506" i="1" s="1"/>
  <c r="M3507" i="1" s="1"/>
  <c r="M3508" i="1" s="1"/>
  <c r="M3509" i="1" s="1"/>
  <c r="M3510" i="1" s="1"/>
  <c r="M3511" i="1" s="1"/>
  <c r="M3512" i="1" s="1"/>
  <c r="M3513" i="1" s="1"/>
  <c r="M3514" i="1" s="1"/>
  <c r="M3515" i="1" s="1"/>
  <c r="M3516" i="1" s="1"/>
  <c r="M3517" i="1" s="1"/>
  <c r="M3518" i="1" s="1"/>
  <c r="M3519" i="1" s="1"/>
  <c r="M3520" i="1" s="1"/>
  <c r="M3521" i="1" s="1"/>
  <c r="M3522" i="1" s="1"/>
  <c r="M3523" i="1" s="1"/>
  <c r="M3524" i="1" s="1"/>
  <c r="M3525" i="1" s="1"/>
  <c r="M3526" i="1" s="1"/>
  <c r="M3527" i="1" s="1"/>
  <c r="M3528" i="1" s="1"/>
  <c r="M3529" i="1" s="1"/>
  <c r="M3530" i="1" s="1"/>
  <c r="M3531" i="1" s="1"/>
  <c r="M3532" i="1" s="1"/>
  <c r="M3533" i="1" s="1"/>
  <c r="M3534" i="1" s="1"/>
  <c r="M3535" i="1" s="1"/>
  <c r="M3536" i="1" s="1"/>
  <c r="M3537" i="1" s="1"/>
  <c r="M3538" i="1" s="1"/>
  <c r="M3539" i="1" s="1"/>
  <c r="M3540" i="1" s="1"/>
  <c r="M3541" i="1" s="1"/>
  <c r="M3542" i="1" s="1"/>
  <c r="M3543" i="1" s="1"/>
  <c r="M3544" i="1" s="1"/>
  <c r="M3545" i="1" s="1"/>
  <c r="M3546" i="1" s="1"/>
  <c r="M3547" i="1" s="1"/>
  <c r="M3548" i="1" s="1"/>
  <c r="M3549" i="1" s="1"/>
  <c r="M3550" i="1" s="1"/>
  <c r="M3551" i="1" s="1"/>
  <c r="M3552" i="1" s="1"/>
  <c r="M3553" i="1" s="1"/>
  <c r="M3554" i="1" s="1"/>
  <c r="M3555" i="1" s="1"/>
  <c r="M3556" i="1" s="1"/>
  <c r="M3557" i="1" s="1"/>
  <c r="M3558" i="1" s="1"/>
  <c r="M3559" i="1" s="1"/>
  <c r="M3560" i="1" s="1"/>
  <c r="M3561" i="1" s="1"/>
  <c r="M3562" i="1" s="1"/>
  <c r="M3563" i="1" s="1"/>
  <c r="M3564" i="1" s="1"/>
  <c r="M3565" i="1" s="1"/>
  <c r="M3566" i="1" s="1"/>
  <c r="M3567" i="1" s="1"/>
  <c r="M3568" i="1" s="1"/>
  <c r="M3569" i="1" s="1"/>
  <c r="M3570" i="1" s="1"/>
  <c r="M3571" i="1" s="1"/>
  <c r="M3572" i="1" s="1"/>
  <c r="M3573" i="1" s="1"/>
  <c r="M3574" i="1" s="1"/>
  <c r="M3575" i="1" s="1"/>
  <c r="M3576" i="1" s="1"/>
  <c r="M3577" i="1" s="1"/>
  <c r="M3578" i="1" s="1"/>
  <c r="M3579" i="1" s="1"/>
  <c r="M3580" i="1" s="1"/>
  <c r="M3581" i="1" s="1"/>
  <c r="M3582" i="1" s="1"/>
  <c r="M3583" i="1" s="1"/>
  <c r="M3584" i="1" s="1"/>
  <c r="M3585" i="1" s="1"/>
  <c r="M3586" i="1" s="1"/>
  <c r="M3587" i="1" s="1"/>
  <c r="M3588" i="1" s="1"/>
  <c r="M3589" i="1" s="1"/>
  <c r="M3590" i="1" s="1"/>
  <c r="M3591" i="1" s="1"/>
  <c r="M3592" i="1" s="1"/>
  <c r="M3593" i="1" s="1"/>
  <c r="M3594" i="1" s="1"/>
  <c r="M3595" i="1" s="1"/>
  <c r="M3596" i="1" s="1"/>
  <c r="M3597" i="1" s="1"/>
  <c r="M3598" i="1" s="1"/>
  <c r="M3599" i="1" s="1"/>
  <c r="M3600" i="1" s="1"/>
  <c r="M3601" i="1" s="1"/>
  <c r="M3602" i="1" s="1"/>
  <c r="M3603" i="1" s="1"/>
  <c r="M3604" i="1" s="1"/>
  <c r="M3605" i="1" s="1"/>
  <c r="M3606" i="1" s="1"/>
  <c r="M3607" i="1" s="1"/>
  <c r="M3608" i="1" s="1"/>
  <c r="M3609" i="1" s="1"/>
  <c r="M3610" i="1" s="1"/>
  <c r="M3611" i="1" s="1"/>
  <c r="M3612" i="1" s="1"/>
  <c r="M3613" i="1" s="1"/>
  <c r="M3614" i="1" s="1"/>
  <c r="M3615" i="1" s="1"/>
  <c r="M3616" i="1" s="1"/>
  <c r="M3617" i="1" s="1"/>
  <c r="M3618" i="1" s="1"/>
  <c r="M3619" i="1" s="1"/>
  <c r="M3620" i="1" s="1"/>
  <c r="M3621" i="1" s="1"/>
  <c r="M3622" i="1" s="1"/>
  <c r="M3623" i="1" s="1"/>
  <c r="M3624" i="1" s="1"/>
  <c r="M3625" i="1" s="1"/>
  <c r="M3626" i="1" s="1"/>
  <c r="M3627" i="1" s="1"/>
  <c r="M3628" i="1" s="1"/>
  <c r="M3629" i="1" s="1"/>
  <c r="M3630" i="1" s="1"/>
  <c r="M3631" i="1" s="1"/>
  <c r="M3632" i="1" s="1"/>
  <c r="M3633" i="1" s="1"/>
  <c r="M3634" i="1" s="1"/>
  <c r="M3635" i="1" s="1"/>
  <c r="M3636" i="1" s="1"/>
  <c r="M3637" i="1" s="1"/>
  <c r="M3638" i="1" s="1"/>
  <c r="M3639" i="1" s="1"/>
  <c r="M3640" i="1" s="1"/>
  <c r="M3641" i="1" s="1"/>
  <c r="M3642" i="1" s="1"/>
  <c r="M3643" i="1" s="1"/>
  <c r="M3644" i="1" s="1"/>
  <c r="M3645" i="1" s="1"/>
  <c r="M3646" i="1" s="1"/>
  <c r="M3647" i="1" s="1"/>
  <c r="M3648" i="1" s="1"/>
  <c r="M3649" i="1" s="1"/>
  <c r="M3650" i="1" s="1"/>
  <c r="M3651" i="1" s="1"/>
  <c r="M3652" i="1" s="1"/>
  <c r="M3653" i="1" s="1"/>
  <c r="M3654" i="1" s="1"/>
  <c r="M3655" i="1" s="1"/>
  <c r="M3656" i="1" s="1"/>
  <c r="M3657" i="1" s="1"/>
  <c r="M3658" i="1" s="1"/>
  <c r="M3659" i="1" s="1"/>
  <c r="M3660" i="1" s="1"/>
  <c r="M3661" i="1" s="1"/>
  <c r="M3662" i="1" s="1"/>
  <c r="M3663" i="1" s="1"/>
  <c r="M3664" i="1" s="1"/>
  <c r="M3665" i="1" s="1"/>
  <c r="M3666" i="1" s="1"/>
  <c r="M3667" i="1" s="1"/>
  <c r="M3668" i="1" s="1"/>
  <c r="M3669" i="1" s="1"/>
  <c r="M3670" i="1" s="1"/>
  <c r="M3671" i="1" s="1"/>
  <c r="M3672" i="1" s="1"/>
  <c r="M3673" i="1" s="1"/>
  <c r="M3674" i="1" s="1"/>
  <c r="M3675" i="1" s="1"/>
  <c r="M3676" i="1" s="1"/>
  <c r="M3677" i="1" s="1"/>
  <c r="M3678" i="1" s="1"/>
  <c r="M3679" i="1" s="1"/>
  <c r="M3680" i="1" s="1"/>
  <c r="M3681" i="1" s="1"/>
  <c r="M3682" i="1" s="1"/>
  <c r="M3683" i="1" s="1"/>
  <c r="M3684" i="1" s="1"/>
  <c r="M3685" i="1" s="1"/>
  <c r="M3686" i="1" s="1"/>
  <c r="M3687" i="1" s="1"/>
  <c r="M3688" i="1" s="1"/>
  <c r="M3689" i="1" s="1"/>
  <c r="M3690" i="1" s="1"/>
  <c r="M3691" i="1" s="1"/>
  <c r="M3692" i="1" s="1"/>
  <c r="M3693" i="1" s="1"/>
  <c r="M3694" i="1" s="1"/>
  <c r="M3695" i="1" s="1"/>
  <c r="M3696" i="1" s="1"/>
  <c r="M3697" i="1" s="1"/>
  <c r="M3698" i="1" s="1"/>
  <c r="M3699" i="1" s="1"/>
  <c r="M3700" i="1" s="1"/>
  <c r="M3701" i="1" s="1"/>
  <c r="M3702" i="1" s="1"/>
  <c r="M3703" i="1" s="1"/>
  <c r="M3704" i="1" s="1"/>
  <c r="M3705" i="1" s="1"/>
  <c r="M3706" i="1" s="1"/>
  <c r="M3707" i="1" s="1"/>
  <c r="M3708" i="1" s="1"/>
  <c r="M3709" i="1" s="1"/>
  <c r="M3710" i="1" s="1"/>
  <c r="M3711" i="1" s="1"/>
  <c r="M3712" i="1" s="1"/>
  <c r="M3713" i="1" s="1"/>
  <c r="M3714" i="1" s="1"/>
  <c r="M3715" i="1" s="1"/>
  <c r="M3716" i="1" s="1"/>
  <c r="M3717" i="1" s="1"/>
  <c r="M3718" i="1" s="1"/>
  <c r="M3719" i="1" s="1"/>
  <c r="M3720" i="1" s="1"/>
  <c r="M3721" i="1" s="1"/>
  <c r="M3722" i="1" s="1"/>
  <c r="M3723" i="1" s="1"/>
  <c r="M3724" i="1" s="1"/>
  <c r="M3725" i="1" s="1"/>
  <c r="M3726" i="1" s="1"/>
  <c r="M3727" i="1" s="1"/>
  <c r="M3728" i="1" s="1"/>
  <c r="M3729" i="1" s="1"/>
  <c r="M3730" i="1" s="1"/>
  <c r="M3731" i="1" s="1"/>
  <c r="M3732" i="1" s="1"/>
  <c r="M3733" i="1" s="1"/>
  <c r="M3734" i="1" s="1"/>
  <c r="M3735" i="1" s="1"/>
  <c r="M3736" i="1" s="1"/>
  <c r="M3737" i="1" s="1"/>
  <c r="M3738" i="1" s="1"/>
  <c r="M3739" i="1" s="1"/>
  <c r="M3740" i="1" s="1"/>
  <c r="M3741" i="1" s="1"/>
  <c r="M3742" i="1" s="1"/>
  <c r="M3743" i="1" s="1"/>
  <c r="M3744" i="1" s="1"/>
  <c r="M3745" i="1" s="1"/>
  <c r="M3746" i="1" s="1"/>
  <c r="M3747" i="1" s="1"/>
  <c r="M3748" i="1" s="1"/>
  <c r="M3749" i="1" s="1"/>
  <c r="M3750" i="1" s="1"/>
  <c r="M3751" i="1" s="1"/>
  <c r="M3752" i="1" s="1"/>
  <c r="M3753" i="1" s="1"/>
  <c r="M3754" i="1" s="1"/>
  <c r="M3755" i="1" s="1"/>
  <c r="M3756" i="1" s="1"/>
  <c r="M3757" i="1" s="1"/>
  <c r="M3758" i="1" s="1"/>
  <c r="M3759" i="1" s="1"/>
  <c r="M3760" i="1" s="1"/>
  <c r="M3761" i="1" s="1"/>
  <c r="M3762" i="1" s="1"/>
  <c r="M3763" i="1" s="1"/>
  <c r="M3764" i="1" s="1"/>
  <c r="M3765" i="1" s="1"/>
  <c r="M3766" i="1" s="1"/>
  <c r="M3767" i="1" s="1"/>
  <c r="M3768" i="1" s="1"/>
  <c r="M3769" i="1" s="1"/>
  <c r="M3770" i="1" s="1"/>
  <c r="M3771" i="1" s="1"/>
  <c r="M3772" i="1" s="1"/>
  <c r="M3773" i="1" s="1"/>
  <c r="M3774" i="1" s="1"/>
  <c r="M3775" i="1" s="1"/>
  <c r="M3776" i="1" s="1"/>
  <c r="M3777" i="1" s="1"/>
  <c r="M3778" i="1" s="1"/>
  <c r="M3779" i="1" s="1"/>
  <c r="M3780" i="1" s="1"/>
  <c r="M3781" i="1" s="1"/>
  <c r="M3782" i="1" s="1"/>
  <c r="M3783" i="1" s="1"/>
  <c r="M3784" i="1" s="1"/>
  <c r="M3785" i="1" s="1"/>
  <c r="M3786" i="1" s="1"/>
  <c r="M3787" i="1" s="1"/>
  <c r="M3788" i="1" s="1"/>
  <c r="M3789" i="1" s="1"/>
  <c r="M3790" i="1" s="1"/>
  <c r="M3791" i="1" s="1"/>
  <c r="M3792" i="1" s="1"/>
  <c r="M3793" i="1" s="1"/>
  <c r="M3794" i="1" s="1"/>
  <c r="M3795" i="1" s="1"/>
  <c r="M3796" i="1" s="1"/>
  <c r="M3797" i="1" s="1"/>
  <c r="M3798" i="1" s="1"/>
  <c r="M3799" i="1" s="1"/>
  <c r="M3800" i="1" s="1"/>
  <c r="M3801" i="1" s="1"/>
  <c r="M3802" i="1" s="1"/>
  <c r="M3803" i="1" s="1"/>
  <c r="M3804" i="1" s="1"/>
  <c r="M3805" i="1" s="1"/>
  <c r="M3806" i="1" s="1"/>
  <c r="M3807" i="1" s="1"/>
  <c r="M3808" i="1" s="1"/>
  <c r="M3809" i="1" s="1"/>
  <c r="M3810" i="1" s="1"/>
  <c r="M3811" i="1" s="1"/>
  <c r="M3812" i="1" s="1"/>
  <c r="M3813" i="1" s="1"/>
  <c r="M3814" i="1" s="1"/>
  <c r="M3815" i="1" s="1"/>
  <c r="M3816" i="1" s="1"/>
  <c r="M3817" i="1" s="1"/>
  <c r="M3818" i="1" s="1"/>
  <c r="M3819" i="1" s="1"/>
  <c r="M3820" i="1" s="1"/>
  <c r="M3821" i="1" s="1"/>
  <c r="M3822" i="1" s="1"/>
  <c r="M3823" i="1" s="1"/>
  <c r="M3824" i="1" s="1"/>
  <c r="M3825" i="1" s="1"/>
  <c r="M3826" i="1" s="1"/>
  <c r="M3827" i="1" s="1"/>
  <c r="M3828" i="1" s="1"/>
  <c r="M3829" i="1" s="1"/>
  <c r="M3830" i="1" s="1"/>
  <c r="M3831" i="1" s="1"/>
  <c r="M3832" i="1" s="1"/>
  <c r="M3833" i="1" s="1"/>
  <c r="M3834" i="1" s="1"/>
  <c r="M3835" i="1" s="1"/>
  <c r="M3836" i="1" s="1"/>
  <c r="M3837" i="1" s="1"/>
  <c r="M3838" i="1" s="1"/>
  <c r="M3839" i="1" s="1"/>
  <c r="M3840" i="1" s="1"/>
  <c r="M3841" i="1" s="1"/>
  <c r="M3842" i="1" s="1"/>
  <c r="M3843" i="1" s="1"/>
  <c r="M3844" i="1" s="1"/>
  <c r="M3845" i="1" s="1"/>
  <c r="M3846" i="1" s="1"/>
  <c r="M3847" i="1" s="1"/>
  <c r="M3848" i="1" s="1"/>
  <c r="M3849" i="1" s="1"/>
  <c r="M3850" i="1" s="1"/>
  <c r="M3851" i="1" s="1"/>
  <c r="M3852" i="1" s="1"/>
  <c r="M3853" i="1" s="1"/>
  <c r="M3854" i="1" s="1"/>
  <c r="M3855" i="1" s="1"/>
  <c r="M3856" i="1" s="1"/>
  <c r="M3857" i="1" s="1"/>
  <c r="M3858" i="1" s="1"/>
  <c r="M3859" i="1" s="1"/>
  <c r="M3860" i="1" s="1"/>
  <c r="M3861" i="1" s="1"/>
  <c r="M3862" i="1" s="1"/>
  <c r="M3863" i="1" s="1"/>
  <c r="M3864" i="1" s="1"/>
  <c r="M3865" i="1" s="1"/>
  <c r="M3866" i="1" s="1"/>
  <c r="M3867" i="1" s="1"/>
  <c r="M3868" i="1" s="1"/>
  <c r="M3869" i="1" s="1"/>
  <c r="M3870" i="1" s="1"/>
  <c r="M3871" i="1" s="1"/>
  <c r="M3872" i="1" s="1"/>
  <c r="M3873" i="1" s="1"/>
  <c r="M3874" i="1" s="1"/>
  <c r="M3875" i="1" s="1"/>
  <c r="M3876" i="1" s="1"/>
  <c r="M3877" i="1" s="1"/>
  <c r="M3878" i="1" s="1"/>
  <c r="M3879" i="1" s="1"/>
  <c r="M3880" i="1" s="1"/>
  <c r="M3881" i="1" s="1"/>
  <c r="M3882" i="1" s="1"/>
  <c r="M3883" i="1" s="1"/>
  <c r="M3884" i="1" s="1"/>
  <c r="M3885" i="1" s="1"/>
  <c r="M3886" i="1" s="1"/>
  <c r="M3887" i="1" s="1"/>
  <c r="M3888" i="1" s="1"/>
  <c r="M3889" i="1" s="1"/>
  <c r="M3890" i="1" s="1"/>
  <c r="M3891" i="1" s="1"/>
  <c r="M3892" i="1" s="1"/>
  <c r="M3893" i="1" s="1"/>
  <c r="M3894" i="1" s="1"/>
  <c r="M3895" i="1" s="1"/>
  <c r="M3896" i="1" s="1"/>
  <c r="M3897" i="1" s="1"/>
  <c r="M3898" i="1" s="1"/>
  <c r="M3899" i="1" s="1"/>
  <c r="M3900" i="1" s="1"/>
  <c r="M3901" i="1" s="1"/>
  <c r="M3902" i="1" s="1"/>
  <c r="M3903" i="1" s="1"/>
  <c r="M3904" i="1" s="1"/>
  <c r="M3905" i="1" s="1"/>
  <c r="M3906" i="1" s="1"/>
  <c r="M3907" i="1" s="1"/>
  <c r="M3908" i="1" s="1"/>
  <c r="M3909" i="1" s="1"/>
  <c r="M3910" i="1" s="1"/>
  <c r="M3911" i="1" s="1"/>
  <c r="M3912" i="1" s="1"/>
  <c r="M3913" i="1" s="1"/>
  <c r="M3914" i="1" s="1"/>
  <c r="M3915" i="1" s="1"/>
  <c r="M3916" i="1" s="1"/>
  <c r="M3917" i="1" s="1"/>
  <c r="M3918" i="1" s="1"/>
  <c r="M3919" i="1" s="1"/>
  <c r="M3920" i="1" s="1"/>
  <c r="M3921" i="1" s="1"/>
  <c r="M3922" i="1" s="1"/>
  <c r="M3923" i="1" s="1"/>
  <c r="M3924" i="1" s="1"/>
  <c r="M3925" i="1" s="1"/>
  <c r="M3926" i="1" s="1"/>
  <c r="M3927" i="1" s="1"/>
  <c r="M3928" i="1" s="1"/>
  <c r="M3929" i="1" s="1"/>
  <c r="M3930" i="1" s="1"/>
  <c r="M3931" i="1" s="1"/>
  <c r="M3932" i="1" s="1"/>
  <c r="M3933" i="1" s="1"/>
  <c r="M3934" i="1" s="1"/>
  <c r="M3935" i="1" s="1"/>
  <c r="M3936" i="1" s="1"/>
  <c r="M3937" i="1" s="1"/>
  <c r="M3938" i="1" s="1"/>
  <c r="M3939" i="1" s="1"/>
  <c r="M3940" i="1" s="1"/>
  <c r="M3941" i="1" s="1"/>
  <c r="M3942" i="1" s="1"/>
  <c r="M3943" i="1" s="1"/>
  <c r="M3944" i="1" s="1"/>
  <c r="M3945" i="1" s="1"/>
  <c r="M3946" i="1" s="1"/>
  <c r="M3947" i="1" s="1"/>
  <c r="M3948" i="1" s="1"/>
  <c r="M3949" i="1" s="1"/>
  <c r="M3950" i="1" s="1"/>
  <c r="M3951" i="1" s="1"/>
  <c r="M3952" i="1" s="1"/>
  <c r="M3953" i="1" s="1"/>
  <c r="M3954" i="1" s="1"/>
  <c r="M3955" i="1" s="1"/>
  <c r="M3956" i="1" s="1"/>
  <c r="M3957" i="1" s="1"/>
  <c r="M3958" i="1" s="1"/>
  <c r="M3959" i="1" s="1"/>
  <c r="M3960" i="1" s="1"/>
  <c r="M3961" i="1" s="1"/>
  <c r="M3962" i="1" s="1"/>
  <c r="M3963" i="1" s="1"/>
  <c r="M3964" i="1" s="1"/>
  <c r="M3965" i="1" s="1"/>
  <c r="M3966" i="1" s="1"/>
  <c r="M3967" i="1" s="1"/>
  <c r="M3968" i="1" s="1"/>
  <c r="M3969" i="1" s="1"/>
  <c r="M3970" i="1" s="1"/>
  <c r="M3971" i="1" s="1"/>
  <c r="M3972" i="1" s="1"/>
  <c r="M3973" i="1" s="1"/>
  <c r="M3974" i="1" s="1"/>
  <c r="M3975" i="1" s="1"/>
  <c r="M3976" i="1" s="1"/>
  <c r="M3977" i="1" s="1"/>
  <c r="M3978" i="1" s="1"/>
  <c r="M3979" i="1" s="1"/>
  <c r="M3980" i="1" s="1"/>
  <c r="M3981" i="1" s="1"/>
  <c r="M3982" i="1" s="1"/>
  <c r="M3983" i="1" s="1"/>
  <c r="M3984" i="1" s="1"/>
  <c r="M3985" i="1" s="1"/>
  <c r="M3986" i="1" s="1"/>
  <c r="M3987" i="1" s="1"/>
  <c r="M3988" i="1" s="1"/>
  <c r="M3989" i="1" s="1"/>
  <c r="M3990" i="1" s="1"/>
  <c r="M3991" i="1" s="1"/>
  <c r="M3992" i="1" s="1"/>
  <c r="M3993" i="1" s="1"/>
  <c r="M3994" i="1" s="1"/>
  <c r="M3995" i="1" s="1"/>
  <c r="M3996" i="1" s="1"/>
  <c r="M3997" i="1" s="1"/>
  <c r="M3998" i="1" s="1"/>
  <c r="M3999" i="1" s="1"/>
  <c r="M4000" i="1" s="1"/>
  <c r="M4001" i="1" s="1"/>
  <c r="M4002" i="1" s="1"/>
  <c r="M4003" i="1" s="1"/>
  <c r="M4004" i="1" s="1"/>
  <c r="M4005" i="1" s="1"/>
  <c r="M4006" i="1" s="1"/>
  <c r="M4007" i="1" s="1"/>
  <c r="M4008" i="1" s="1"/>
  <c r="M4009" i="1" s="1"/>
  <c r="M4010" i="1" s="1"/>
  <c r="M4011" i="1" s="1"/>
  <c r="M4012" i="1" s="1"/>
  <c r="M4013" i="1" s="1"/>
  <c r="M4014" i="1" s="1"/>
  <c r="M4015" i="1" s="1"/>
  <c r="M4016" i="1" s="1"/>
  <c r="M4017" i="1" s="1"/>
  <c r="M4018" i="1" s="1"/>
  <c r="M4019" i="1" s="1"/>
  <c r="M4020" i="1" s="1"/>
  <c r="M4021" i="1" s="1"/>
  <c r="M4022" i="1" s="1"/>
  <c r="M4023" i="1" s="1"/>
  <c r="M4024" i="1" s="1"/>
  <c r="M4025" i="1" s="1"/>
  <c r="M4026" i="1" s="1"/>
  <c r="M4027" i="1" s="1"/>
  <c r="M4028" i="1" s="1"/>
  <c r="M4029" i="1" s="1"/>
  <c r="M4030" i="1" s="1"/>
  <c r="M4031" i="1" s="1"/>
  <c r="M4032" i="1" s="1"/>
  <c r="M4033" i="1" s="1"/>
  <c r="M4034" i="1" s="1"/>
  <c r="M4035" i="1" s="1"/>
  <c r="M4036" i="1" s="1"/>
  <c r="M4037" i="1" s="1"/>
  <c r="M4038" i="1" s="1"/>
  <c r="M4039" i="1" s="1"/>
  <c r="M4040" i="1" s="1"/>
  <c r="M4041" i="1" s="1"/>
  <c r="M4042" i="1" s="1"/>
  <c r="M4043" i="1" s="1"/>
  <c r="M4044" i="1" s="1"/>
  <c r="M4045" i="1" s="1"/>
  <c r="M4046" i="1" s="1"/>
  <c r="M4047" i="1" s="1"/>
  <c r="M4048" i="1" s="1"/>
  <c r="M4049" i="1" s="1"/>
  <c r="M4050" i="1" s="1"/>
  <c r="M4051" i="1" s="1"/>
  <c r="M4052" i="1" s="1"/>
  <c r="M4053" i="1" s="1"/>
  <c r="M4054" i="1" s="1"/>
  <c r="M4055" i="1" s="1"/>
  <c r="M4056" i="1" s="1"/>
  <c r="M4057" i="1" s="1"/>
  <c r="M4058" i="1" s="1"/>
  <c r="M4059" i="1" s="1"/>
  <c r="M4060" i="1" s="1"/>
  <c r="M4061" i="1" s="1"/>
  <c r="M4062" i="1" s="1"/>
  <c r="M4063" i="1" s="1"/>
  <c r="M4064" i="1" s="1"/>
  <c r="M4065" i="1" s="1"/>
  <c r="M4066" i="1" s="1"/>
  <c r="M4067" i="1" s="1"/>
  <c r="M4068" i="1" s="1"/>
  <c r="M4069" i="1" s="1"/>
  <c r="M4070" i="1" s="1"/>
  <c r="M4071" i="1" s="1"/>
  <c r="M4072" i="1" s="1"/>
  <c r="M4073" i="1" s="1"/>
  <c r="M4074" i="1" s="1"/>
  <c r="M4075" i="1" s="1"/>
  <c r="M4076" i="1" s="1"/>
  <c r="M4077" i="1" s="1"/>
  <c r="M4078" i="1" s="1"/>
  <c r="M4079" i="1" s="1"/>
  <c r="M4080" i="1" s="1"/>
  <c r="M4081" i="1" s="1"/>
  <c r="M4082" i="1" s="1"/>
  <c r="M4083" i="1" s="1"/>
  <c r="M4084" i="1" s="1"/>
  <c r="M4085" i="1" s="1"/>
  <c r="M4086" i="1" s="1"/>
  <c r="M4087" i="1" s="1"/>
  <c r="M4088" i="1" s="1"/>
  <c r="M4089" i="1" s="1"/>
  <c r="M4090" i="1" s="1"/>
  <c r="M4091" i="1" s="1"/>
  <c r="M4092" i="1" s="1"/>
  <c r="M4093" i="1" s="1"/>
  <c r="M4094" i="1" s="1"/>
  <c r="M4095" i="1" s="1"/>
  <c r="M4096" i="1" s="1"/>
  <c r="M4097" i="1" s="1"/>
  <c r="M4098" i="1" s="1"/>
  <c r="M4099" i="1" s="1"/>
  <c r="M4100" i="1" s="1"/>
  <c r="M4101" i="1" s="1"/>
  <c r="M4102" i="1" s="1"/>
  <c r="M4103" i="1" s="1"/>
  <c r="M4104" i="1" s="1"/>
  <c r="M4105" i="1" s="1"/>
  <c r="M4106" i="1" s="1"/>
  <c r="M4107" i="1" s="1"/>
  <c r="M4108" i="1" s="1"/>
  <c r="M4109" i="1" s="1"/>
  <c r="M4110" i="1" s="1"/>
  <c r="M4111" i="1" s="1"/>
  <c r="M4112" i="1" s="1"/>
  <c r="M4113" i="1" s="1"/>
  <c r="M4114" i="1" s="1"/>
  <c r="M4115" i="1" s="1"/>
  <c r="M4116" i="1" s="1"/>
  <c r="M4117" i="1" s="1"/>
  <c r="M4118" i="1" s="1"/>
  <c r="M4119" i="1" s="1"/>
  <c r="M4120" i="1" s="1"/>
  <c r="M4121" i="1" s="1"/>
  <c r="M4122" i="1" s="1"/>
  <c r="M4123" i="1" s="1"/>
  <c r="M4124" i="1" s="1"/>
  <c r="M4125" i="1" s="1"/>
  <c r="M4126" i="1" s="1"/>
  <c r="M4127" i="1" s="1"/>
  <c r="M4128" i="1" s="1"/>
  <c r="M4129" i="1" s="1"/>
  <c r="M4130" i="1" s="1"/>
  <c r="M4131" i="1" s="1"/>
  <c r="M4132" i="1" s="1"/>
  <c r="M4133" i="1" s="1"/>
  <c r="M4134" i="1" s="1"/>
  <c r="M4135" i="1" s="1"/>
  <c r="M4136" i="1" s="1"/>
  <c r="M4137" i="1" s="1"/>
  <c r="M4138" i="1" s="1"/>
  <c r="M4139" i="1" s="1"/>
  <c r="M4140" i="1" s="1"/>
  <c r="M4141" i="1" s="1"/>
  <c r="M4142" i="1" s="1"/>
  <c r="M4143" i="1" s="1"/>
  <c r="M4144" i="1" s="1"/>
  <c r="M4145" i="1" s="1"/>
  <c r="M4146" i="1" s="1"/>
  <c r="M4147" i="1" s="1"/>
  <c r="M4148" i="1" s="1"/>
  <c r="M4149" i="1" s="1"/>
  <c r="M4150" i="1" s="1"/>
  <c r="M4151" i="1" s="1"/>
  <c r="M4152" i="1" s="1"/>
  <c r="M4153" i="1" s="1"/>
  <c r="M4154" i="1" s="1"/>
  <c r="M4155" i="1" s="1"/>
  <c r="M4156" i="1" s="1"/>
  <c r="M4157" i="1" s="1"/>
  <c r="M4158" i="1" s="1"/>
  <c r="M4159" i="1" s="1"/>
  <c r="M4160" i="1" s="1"/>
  <c r="M4161" i="1" s="1"/>
  <c r="M4162" i="1" s="1"/>
  <c r="M4163" i="1" s="1"/>
  <c r="M4164" i="1" s="1"/>
  <c r="M4165" i="1" s="1"/>
  <c r="M4166" i="1" s="1"/>
  <c r="M4167" i="1" s="1"/>
  <c r="M4168" i="1" s="1"/>
  <c r="M4169" i="1" s="1"/>
  <c r="M4170" i="1" s="1"/>
  <c r="M4171" i="1" s="1"/>
  <c r="M4172" i="1" s="1"/>
  <c r="M4173" i="1" s="1"/>
  <c r="M4174" i="1" s="1"/>
  <c r="M4175" i="1" s="1"/>
  <c r="M4176" i="1" s="1"/>
  <c r="M4177" i="1" s="1"/>
  <c r="M4178" i="1" s="1"/>
  <c r="M4179" i="1" s="1"/>
  <c r="M4180" i="1" s="1"/>
  <c r="M4181" i="1" s="1"/>
  <c r="M4182" i="1" s="1"/>
  <c r="M4183" i="1" s="1"/>
  <c r="M4184" i="1" s="1"/>
  <c r="M4185" i="1" s="1"/>
  <c r="M4186" i="1" s="1"/>
  <c r="M4187" i="1" s="1"/>
  <c r="M8" i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M1067" i="1" s="1"/>
  <c r="M1068" i="1" s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M1094" i="1" s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M1126" i="1" s="1"/>
  <c r="M1127" i="1" s="1"/>
  <c r="M1128" i="1" s="1"/>
  <c r="M1129" i="1" s="1"/>
  <c r="M1130" i="1" s="1"/>
  <c r="M1131" i="1" s="1"/>
  <c r="M1132" i="1" s="1"/>
  <c r="M1133" i="1" s="1"/>
  <c r="M1134" i="1" s="1"/>
  <c r="M1135" i="1" s="1"/>
  <c r="M1136" i="1" s="1"/>
  <c r="M1137" i="1" s="1"/>
  <c r="M1138" i="1" s="1"/>
  <c r="M1139" i="1" s="1"/>
  <c r="M1140" i="1" s="1"/>
  <c r="M1141" i="1" s="1"/>
  <c r="M1142" i="1" s="1"/>
  <c r="M1143" i="1" s="1"/>
  <c r="M1144" i="1" s="1"/>
  <c r="M1145" i="1" s="1"/>
  <c r="M1146" i="1" s="1"/>
  <c r="M1147" i="1" s="1"/>
  <c r="M1148" i="1" s="1"/>
  <c r="M1149" i="1" s="1"/>
  <c r="M1150" i="1" s="1"/>
  <c r="M1151" i="1" s="1"/>
  <c r="M1152" i="1" s="1"/>
  <c r="M1153" i="1" s="1"/>
  <c r="M1154" i="1" s="1"/>
  <c r="M1155" i="1" s="1"/>
  <c r="M1156" i="1" s="1"/>
  <c r="M1157" i="1" s="1"/>
  <c r="M1158" i="1" s="1"/>
  <c r="M1159" i="1" s="1"/>
  <c r="M1160" i="1" s="1"/>
  <c r="M1161" i="1" s="1"/>
  <c r="M1162" i="1" s="1"/>
  <c r="M1163" i="1" s="1"/>
  <c r="M1164" i="1" s="1"/>
  <c r="M1165" i="1" s="1"/>
  <c r="M1166" i="1" s="1"/>
  <c r="M1167" i="1" s="1"/>
  <c r="M1168" i="1" s="1"/>
  <c r="M1169" i="1" s="1"/>
  <c r="M1170" i="1" s="1"/>
  <c r="M1171" i="1" s="1"/>
  <c r="M1172" i="1" s="1"/>
  <c r="M1173" i="1" s="1"/>
  <c r="M1174" i="1" s="1"/>
  <c r="M1175" i="1" s="1"/>
  <c r="M1176" i="1" s="1"/>
  <c r="M1177" i="1" s="1"/>
  <c r="M1178" i="1" s="1"/>
  <c r="M1179" i="1" s="1"/>
  <c r="M1180" i="1" s="1"/>
  <c r="M1181" i="1" s="1"/>
  <c r="M1182" i="1" s="1"/>
  <c r="M1183" i="1" s="1"/>
  <c r="M1184" i="1" s="1"/>
  <c r="M1185" i="1" s="1"/>
  <c r="M1186" i="1" s="1"/>
  <c r="M1187" i="1" s="1"/>
  <c r="M1188" i="1" s="1"/>
  <c r="M1189" i="1" s="1"/>
  <c r="M1190" i="1" s="1"/>
  <c r="M1191" i="1" s="1"/>
  <c r="M1192" i="1" s="1"/>
  <c r="M1193" i="1" s="1"/>
  <c r="M1194" i="1" s="1"/>
  <c r="M1195" i="1" s="1"/>
  <c r="M1196" i="1" s="1"/>
  <c r="M1197" i="1" s="1"/>
  <c r="M1198" i="1" s="1"/>
  <c r="M1199" i="1" s="1"/>
  <c r="M1200" i="1" s="1"/>
  <c r="M1201" i="1" s="1"/>
  <c r="M1202" i="1" s="1"/>
  <c r="M1203" i="1" s="1"/>
  <c r="M1204" i="1" s="1"/>
  <c r="M1205" i="1" s="1"/>
  <c r="M1206" i="1" s="1"/>
  <c r="M1207" i="1" s="1"/>
  <c r="M1208" i="1" s="1"/>
  <c r="M1209" i="1" s="1"/>
  <c r="M1210" i="1" s="1"/>
  <c r="M1211" i="1" s="1"/>
  <c r="M1212" i="1" s="1"/>
  <c r="M1213" i="1" s="1"/>
  <c r="M1214" i="1" s="1"/>
  <c r="M1215" i="1" s="1"/>
  <c r="M1216" i="1" s="1"/>
  <c r="M1217" i="1" s="1"/>
  <c r="M1218" i="1" s="1"/>
  <c r="M1219" i="1" s="1"/>
  <c r="M1220" i="1" s="1"/>
  <c r="M1221" i="1" s="1"/>
  <c r="M1222" i="1" s="1"/>
  <c r="M1223" i="1" s="1"/>
  <c r="M1224" i="1" s="1"/>
  <c r="M1225" i="1" s="1"/>
  <c r="M1226" i="1" s="1"/>
  <c r="M1227" i="1" s="1"/>
  <c r="M1228" i="1" s="1"/>
  <c r="M1229" i="1" s="1"/>
  <c r="M1230" i="1" s="1"/>
  <c r="M1231" i="1" s="1"/>
  <c r="M1232" i="1" s="1"/>
  <c r="M1233" i="1" s="1"/>
  <c r="M1234" i="1" s="1"/>
  <c r="M1235" i="1" s="1"/>
  <c r="M1236" i="1" s="1"/>
  <c r="M1237" i="1" s="1"/>
  <c r="M1238" i="1" s="1"/>
  <c r="M1239" i="1" s="1"/>
  <c r="M1240" i="1" s="1"/>
  <c r="M1241" i="1" s="1"/>
  <c r="M1242" i="1" s="1"/>
  <c r="M1243" i="1" s="1"/>
  <c r="M1244" i="1" s="1"/>
  <c r="M1245" i="1" s="1"/>
  <c r="M1246" i="1" s="1"/>
  <c r="M1247" i="1" s="1"/>
  <c r="M1248" i="1" s="1"/>
  <c r="M1249" i="1" s="1"/>
  <c r="M1250" i="1" s="1"/>
  <c r="M1251" i="1" s="1"/>
  <c r="M1252" i="1" s="1"/>
  <c r="M1253" i="1" s="1"/>
  <c r="M1254" i="1" s="1"/>
  <c r="M1255" i="1" s="1"/>
  <c r="M1256" i="1" s="1"/>
  <c r="M1257" i="1" s="1"/>
  <c r="M1258" i="1" s="1"/>
  <c r="M1259" i="1" s="1"/>
  <c r="M1260" i="1" s="1"/>
  <c r="M1261" i="1" s="1"/>
  <c r="M1262" i="1" s="1"/>
  <c r="M1263" i="1" s="1"/>
  <c r="M1264" i="1" s="1"/>
  <c r="M1265" i="1" s="1"/>
  <c r="M1266" i="1" s="1"/>
  <c r="M1267" i="1" s="1"/>
  <c r="M1268" i="1" s="1"/>
  <c r="M1269" i="1" s="1"/>
  <c r="M1270" i="1" s="1"/>
  <c r="M1271" i="1" s="1"/>
  <c r="M1272" i="1" s="1"/>
  <c r="M1273" i="1" s="1"/>
  <c r="M1274" i="1" s="1"/>
  <c r="M1275" i="1" s="1"/>
  <c r="M1276" i="1" s="1"/>
  <c r="M1277" i="1" s="1"/>
  <c r="M1278" i="1" s="1"/>
  <c r="M1279" i="1" s="1"/>
  <c r="M1280" i="1" s="1"/>
  <c r="M1281" i="1" s="1"/>
  <c r="M1282" i="1" s="1"/>
  <c r="M1283" i="1" s="1"/>
  <c r="M1284" i="1" s="1"/>
  <c r="M1285" i="1" s="1"/>
  <c r="M1286" i="1" s="1"/>
  <c r="M1287" i="1" s="1"/>
  <c r="M1288" i="1" s="1"/>
  <c r="M1289" i="1" s="1"/>
  <c r="M1290" i="1" s="1"/>
  <c r="M1291" i="1" s="1"/>
  <c r="M1292" i="1" s="1"/>
  <c r="M1293" i="1" s="1"/>
  <c r="M1294" i="1" s="1"/>
  <c r="M1295" i="1" s="1"/>
  <c r="M1296" i="1" s="1"/>
  <c r="M1297" i="1" s="1"/>
  <c r="M1298" i="1" s="1"/>
  <c r="M1299" i="1" s="1"/>
  <c r="M1300" i="1" s="1"/>
  <c r="M1301" i="1" s="1"/>
  <c r="M1302" i="1" s="1"/>
  <c r="M1303" i="1" s="1"/>
  <c r="M1304" i="1" s="1"/>
  <c r="M1305" i="1" s="1"/>
  <c r="M1306" i="1" s="1"/>
  <c r="M1307" i="1" s="1"/>
  <c r="M1308" i="1" s="1"/>
  <c r="M1309" i="1" s="1"/>
  <c r="M1310" i="1" s="1"/>
  <c r="M1311" i="1" s="1"/>
  <c r="M1312" i="1" s="1"/>
  <c r="M1313" i="1" s="1"/>
  <c r="M1314" i="1" s="1"/>
  <c r="M1315" i="1" s="1"/>
  <c r="M1316" i="1" s="1"/>
  <c r="M1317" i="1" s="1"/>
  <c r="M1318" i="1" s="1"/>
  <c r="M1319" i="1" s="1"/>
  <c r="M1320" i="1" s="1"/>
  <c r="M1321" i="1" s="1"/>
  <c r="M1322" i="1" s="1"/>
  <c r="M1323" i="1" s="1"/>
  <c r="M1324" i="1" s="1"/>
  <c r="M1325" i="1" s="1"/>
  <c r="M1326" i="1" s="1"/>
  <c r="M1327" i="1" s="1"/>
  <c r="M1328" i="1" s="1"/>
  <c r="M1329" i="1" s="1"/>
  <c r="M1330" i="1" s="1"/>
  <c r="M1331" i="1" s="1"/>
  <c r="M1332" i="1" s="1"/>
  <c r="M1333" i="1" s="1"/>
  <c r="M1334" i="1" s="1"/>
  <c r="M1335" i="1" s="1"/>
  <c r="M1336" i="1" s="1"/>
  <c r="M1337" i="1" s="1"/>
  <c r="M1338" i="1" s="1"/>
  <c r="M1339" i="1" s="1"/>
  <c r="M1340" i="1" s="1"/>
  <c r="M1341" i="1" s="1"/>
  <c r="M1342" i="1" s="1"/>
  <c r="M1343" i="1" s="1"/>
  <c r="M1344" i="1" s="1"/>
  <c r="M1345" i="1" s="1"/>
  <c r="M1346" i="1" s="1"/>
  <c r="M1347" i="1" s="1"/>
  <c r="M1348" i="1" s="1"/>
  <c r="M1349" i="1" s="1"/>
  <c r="M1350" i="1" s="1"/>
  <c r="M1351" i="1" s="1"/>
  <c r="M1352" i="1" s="1"/>
  <c r="M1353" i="1" s="1"/>
  <c r="M1354" i="1" s="1"/>
  <c r="M1355" i="1" s="1"/>
  <c r="M1356" i="1" s="1"/>
  <c r="M1357" i="1" s="1"/>
  <c r="M1358" i="1" s="1"/>
  <c r="M1359" i="1" s="1"/>
  <c r="M1360" i="1" s="1"/>
  <c r="M1361" i="1" s="1"/>
  <c r="M1362" i="1" s="1"/>
  <c r="M1363" i="1" s="1"/>
  <c r="M1364" i="1" s="1"/>
  <c r="M1365" i="1" s="1"/>
  <c r="M1366" i="1" s="1"/>
  <c r="M1367" i="1" s="1"/>
  <c r="M1368" i="1" s="1"/>
  <c r="M1369" i="1" s="1"/>
  <c r="M1370" i="1" s="1"/>
  <c r="M1371" i="1" s="1"/>
  <c r="M1372" i="1" s="1"/>
  <c r="M1373" i="1" s="1"/>
  <c r="M1374" i="1" s="1"/>
  <c r="M1375" i="1" s="1"/>
  <c r="M1376" i="1" s="1"/>
  <c r="M1377" i="1" s="1"/>
  <c r="M1378" i="1" s="1"/>
  <c r="M1379" i="1" s="1"/>
  <c r="M1380" i="1" s="1"/>
  <c r="M1381" i="1" s="1"/>
  <c r="M1382" i="1" s="1"/>
  <c r="M1383" i="1" s="1"/>
  <c r="M1384" i="1" s="1"/>
  <c r="M1385" i="1" s="1"/>
  <c r="M1386" i="1" s="1"/>
  <c r="M1387" i="1" s="1"/>
  <c r="M1388" i="1" s="1"/>
  <c r="M1389" i="1" s="1"/>
  <c r="M1392" i="1"/>
  <c r="M1393" i="1" s="1"/>
  <c r="M1394" i="1" s="1"/>
  <c r="M1395" i="1" s="1"/>
  <c r="M1396" i="1" s="1"/>
  <c r="M1397" i="1" s="1"/>
  <c r="M1398" i="1" s="1"/>
  <c r="M1399" i="1" s="1"/>
  <c r="M1400" i="1" s="1"/>
  <c r="M1401" i="1" s="1"/>
  <c r="M1402" i="1" s="1"/>
  <c r="M1403" i="1" s="1"/>
  <c r="M1404" i="1" s="1"/>
  <c r="M1405" i="1" s="1"/>
  <c r="M1406" i="1" s="1"/>
  <c r="M1407" i="1" s="1"/>
  <c r="M1408" i="1" s="1"/>
  <c r="M1409" i="1" s="1"/>
  <c r="M1410" i="1" s="1"/>
  <c r="M1411" i="1" s="1"/>
  <c r="M1412" i="1" s="1"/>
  <c r="M1413" i="1" s="1"/>
  <c r="M1414" i="1" s="1"/>
  <c r="M1415" i="1" s="1"/>
  <c r="M1416" i="1" s="1"/>
  <c r="M1417" i="1" s="1"/>
  <c r="M1418" i="1" s="1"/>
  <c r="M1419" i="1" s="1"/>
  <c r="M1420" i="1" s="1"/>
  <c r="M1421" i="1" s="1"/>
  <c r="M1422" i="1" s="1"/>
  <c r="M1423" i="1" s="1"/>
  <c r="M1424" i="1" s="1"/>
  <c r="M1425" i="1" s="1"/>
  <c r="M1426" i="1" s="1"/>
  <c r="M1427" i="1" s="1"/>
  <c r="M1428" i="1" s="1"/>
  <c r="M1429" i="1" s="1"/>
  <c r="M1430" i="1" s="1"/>
  <c r="M1431" i="1" s="1"/>
  <c r="M1432" i="1" s="1"/>
  <c r="M1433" i="1" s="1"/>
  <c r="M1434" i="1" s="1"/>
  <c r="M1435" i="1" s="1"/>
  <c r="M1436" i="1" s="1"/>
  <c r="M1437" i="1" s="1"/>
  <c r="M1438" i="1" s="1"/>
  <c r="M1439" i="1" s="1"/>
  <c r="M1440" i="1" s="1"/>
  <c r="M1441" i="1" s="1"/>
  <c r="M1442" i="1" s="1"/>
  <c r="M1443" i="1" s="1"/>
  <c r="M1444" i="1" s="1"/>
  <c r="M1445" i="1" s="1"/>
  <c r="M1446" i="1" s="1"/>
  <c r="M1447" i="1" s="1"/>
  <c r="M1448" i="1" s="1"/>
  <c r="M1449" i="1" s="1"/>
  <c r="M1450" i="1" s="1"/>
  <c r="M1451" i="1" s="1"/>
  <c r="M1452" i="1" s="1"/>
  <c r="M1453" i="1" s="1"/>
  <c r="M1454" i="1" s="1"/>
  <c r="M1455" i="1" s="1"/>
  <c r="M1456" i="1" s="1"/>
  <c r="M1457" i="1" s="1"/>
  <c r="M1458" i="1" s="1"/>
  <c r="M1459" i="1" s="1"/>
  <c r="M1460" i="1" s="1"/>
  <c r="M1461" i="1" s="1"/>
  <c r="M1462" i="1" s="1"/>
  <c r="M1463" i="1" s="1"/>
  <c r="M1464" i="1" s="1"/>
  <c r="M1465" i="1" s="1"/>
  <c r="M1466" i="1" s="1"/>
  <c r="M1467" i="1" s="1"/>
  <c r="M1468" i="1" s="1"/>
  <c r="M1469" i="1" s="1"/>
  <c r="M1470" i="1" s="1"/>
  <c r="M1471" i="1" s="1"/>
  <c r="M1472" i="1" s="1"/>
  <c r="M1473" i="1" s="1"/>
  <c r="M1474" i="1" s="1"/>
  <c r="M1475" i="1" s="1"/>
  <c r="M1476" i="1" s="1"/>
  <c r="M1477" i="1" s="1"/>
  <c r="M1478" i="1" s="1"/>
  <c r="M1479" i="1" s="1"/>
  <c r="M1480" i="1" s="1"/>
  <c r="M1481" i="1" s="1"/>
  <c r="M1482" i="1" s="1"/>
  <c r="M1483" i="1" s="1"/>
  <c r="M1484" i="1" s="1"/>
  <c r="M1485" i="1" s="1"/>
  <c r="M1486" i="1" s="1"/>
  <c r="M1487" i="1" s="1"/>
  <c r="M1488" i="1" s="1"/>
  <c r="M1489" i="1" s="1"/>
  <c r="M1490" i="1" s="1"/>
  <c r="M1491" i="1" s="1"/>
  <c r="M1492" i="1" s="1"/>
  <c r="M1493" i="1" s="1"/>
  <c r="M1494" i="1" s="1"/>
  <c r="M1495" i="1" s="1"/>
  <c r="M1496" i="1" s="1"/>
  <c r="M1497" i="1" s="1"/>
  <c r="M1498" i="1" s="1"/>
  <c r="M1499" i="1" s="1"/>
  <c r="M1500" i="1" s="1"/>
  <c r="M1501" i="1" s="1"/>
  <c r="M1502" i="1" s="1"/>
  <c r="M1503" i="1" s="1"/>
  <c r="M1504" i="1" s="1"/>
  <c r="M1505" i="1" s="1"/>
  <c r="M1506" i="1" s="1"/>
  <c r="M1507" i="1" s="1"/>
  <c r="M1508" i="1" s="1"/>
  <c r="M1509" i="1" s="1"/>
  <c r="M1510" i="1" s="1"/>
  <c r="M1511" i="1" s="1"/>
  <c r="M1512" i="1" s="1"/>
  <c r="M1513" i="1" s="1"/>
  <c r="M1514" i="1" s="1"/>
  <c r="M1515" i="1" s="1"/>
  <c r="M1516" i="1" s="1"/>
  <c r="M1517" i="1" s="1"/>
  <c r="M1518" i="1" s="1"/>
  <c r="M1519" i="1" s="1"/>
  <c r="M1520" i="1" s="1"/>
  <c r="M1521" i="1" s="1"/>
  <c r="M1522" i="1" s="1"/>
  <c r="M1523" i="1" s="1"/>
  <c r="M1524" i="1" s="1"/>
  <c r="M1525" i="1" s="1"/>
  <c r="M1526" i="1" s="1"/>
  <c r="M1527" i="1" s="1"/>
  <c r="M1528" i="1" s="1"/>
  <c r="M1529" i="1" s="1"/>
  <c r="M1530" i="1" s="1"/>
  <c r="M1531" i="1" s="1"/>
  <c r="M1532" i="1" s="1"/>
  <c r="M1533" i="1" s="1"/>
  <c r="M1534" i="1" s="1"/>
  <c r="M1535" i="1" s="1"/>
  <c r="M1536" i="1" s="1"/>
  <c r="M1537" i="1" s="1"/>
  <c r="M1538" i="1" s="1"/>
  <c r="M1539" i="1" s="1"/>
  <c r="M1540" i="1" s="1"/>
  <c r="M1541" i="1" s="1"/>
  <c r="M1542" i="1" s="1"/>
  <c r="M1543" i="1" s="1"/>
  <c r="M1544" i="1" s="1"/>
  <c r="M1545" i="1" s="1"/>
  <c r="M1546" i="1" s="1"/>
  <c r="M1547" i="1" s="1"/>
  <c r="M1548" i="1" s="1"/>
  <c r="M1549" i="1" s="1"/>
  <c r="M1550" i="1" s="1"/>
  <c r="M1551" i="1" s="1"/>
  <c r="M1552" i="1" s="1"/>
  <c r="M1553" i="1" s="1"/>
  <c r="M1554" i="1" s="1"/>
  <c r="M1555" i="1" s="1"/>
  <c r="M1556" i="1" s="1"/>
  <c r="M1557" i="1" s="1"/>
  <c r="M1558" i="1" s="1"/>
  <c r="M1559" i="1" s="1"/>
  <c r="M1560" i="1" s="1"/>
  <c r="M1561" i="1" s="1"/>
  <c r="M1562" i="1" s="1"/>
  <c r="M1563" i="1" s="1"/>
  <c r="M1564" i="1" s="1"/>
  <c r="M1565" i="1" s="1"/>
  <c r="M1566" i="1" s="1"/>
  <c r="M1567" i="1" s="1"/>
  <c r="M1568" i="1" s="1"/>
  <c r="M1569" i="1" s="1"/>
  <c r="M1570" i="1" s="1"/>
  <c r="M1571" i="1" s="1"/>
  <c r="M1572" i="1" s="1"/>
  <c r="M1573" i="1" s="1"/>
  <c r="M1574" i="1" s="1"/>
  <c r="M1575" i="1" s="1"/>
  <c r="M1576" i="1" s="1"/>
  <c r="M1577" i="1" s="1"/>
  <c r="M1578" i="1" s="1"/>
  <c r="M1579" i="1" s="1"/>
  <c r="M1580" i="1" s="1"/>
  <c r="M1581" i="1" s="1"/>
  <c r="M1582" i="1" s="1"/>
  <c r="M1583" i="1" s="1"/>
  <c r="M1584" i="1" s="1"/>
  <c r="M1585" i="1" s="1"/>
  <c r="M1586" i="1" s="1"/>
  <c r="M1587" i="1" s="1"/>
  <c r="M1588" i="1" s="1"/>
  <c r="M1589" i="1" s="1"/>
  <c r="M1590" i="1" s="1"/>
  <c r="M1591" i="1" s="1"/>
  <c r="M1592" i="1" s="1"/>
  <c r="M1593" i="1" s="1"/>
  <c r="M1594" i="1" s="1"/>
  <c r="M1595" i="1" s="1"/>
  <c r="M1596" i="1" s="1"/>
  <c r="M1597" i="1" s="1"/>
  <c r="M1598" i="1" s="1"/>
  <c r="M1599" i="1" s="1"/>
  <c r="M1600" i="1" s="1"/>
  <c r="M1601" i="1" s="1"/>
  <c r="M1602" i="1" s="1"/>
  <c r="M1603" i="1" s="1"/>
  <c r="M1604" i="1" s="1"/>
  <c r="M1605" i="1" s="1"/>
  <c r="M1606" i="1" s="1"/>
  <c r="M1607" i="1" s="1"/>
  <c r="M1608" i="1" s="1"/>
  <c r="M1609" i="1" s="1"/>
  <c r="M1610" i="1" s="1"/>
  <c r="M1611" i="1" s="1"/>
  <c r="M1612" i="1" s="1"/>
  <c r="M1613" i="1" s="1"/>
  <c r="M1614" i="1" s="1"/>
  <c r="M1615" i="1" s="1"/>
  <c r="M1616" i="1" s="1"/>
  <c r="M1617" i="1" s="1"/>
  <c r="M1618" i="1" s="1"/>
  <c r="M1619" i="1" s="1"/>
  <c r="M1620" i="1" s="1"/>
  <c r="M1621" i="1" s="1"/>
  <c r="M1622" i="1" s="1"/>
  <c r="M1623" i="1" s="1"/>
  <c r="M1624" i="1" s="1"/>
  <c r="M1625" i="1" s="1"/>
  <c r="M1626" i="1" s="1"/>
  <c r="M1627" i="1" s="1"/>
  <c r="M1628" i="1" s="1"/>
  <c r="M1629" i="1" s="1"/>
  <c r="M1630" i="1" s="1"/>
  <c r="M1631" i="1" s="1"/>
  <c r="M1632" i="1" s="1"/>
  <c r="M1633" i="1" s="1"/>
  <c r="M1634" i="1" s="1"/>
  <c r="M1635" i="1" s="1"/>
  <c r="M1636" i="1" s="1"/>
  <c r="M1637" i="1" s="1"/>
  <c r="M1638" i="1" s="1"/>
  <c r="M1639" i="1" s="1"/>
  <c r="M1640" i="1" s="1"/>
  <c r="M1641" i="1" s="1"/>
  <c r="M1642" i="1" s="1"/>
  <c r="M1643" i="1" s="1"/>
  <c r="M1644" i="1" s="1"/>
  <c r="M1645" i="1" s="1"/>
  <c r="M1646" i="1" s="1"/>
  <c r="M1647" i="1" s="1"/>
  <c r="M1648" i="1" s="1"/>
  <c r="M1649" i="1" s="1"/>
  <c r="M1650" i="1" s="1"/>
  <c r="M1651" i="1" s="1"/>
  <c r="M1652" i="1" s="1"/>
  <c r="M1653" i="1" s="1"/>
  <c r="M1654" i="1" s="1"/>
  <c r="M1655" i="1" s="1"/>
  <c r="M1656" i="1" s="1"/>
  <c r="M1657" i="1" s="1"/>
  <c r="M1658" i="1" s="1"/>
  <c r="M1659" i="1" s="1"/>
  <c r="M1660" i="1" s="1"/>
  <c r="M1661" i="1" s="1"/>
  <c r="M1662" i="1" s="1"/>
  <c r="M1663" i="1" s="1"/>
  <c r="M1664" i="1" s="1"/>
  <c r="M1665" i="1" s="1"/>
  <c r="M1666" i="1" s="1"/>
  <c r="M1667" i="1" s="1"/>
  <c r="M1668" i="1" s="1"/>
  <c r="M1669" i="1" s="1"/>
  <c r="M1670" i="1" s="1"/>
  <c r="M1671" i="1" s="1"/>
  <c r="M1672" i="1" s="1"/>
  <c r="M1673" i="1" s="1"/>
  <c r="M1674" i="1" s="1"/>
  <c r="M1675" i="1" s="1"/>
  <c r="M1676" i="1" s="1"/>
  <c r="M1677" i="1" s="1"/>
  <c r="M1678" i="1" s="1"/>
  <c r="M1679" i="1" s="1"/>
  <c r="M1680" i="1" s="1"/>
  <c r="M1681" i="1" s="1"/>
  <c r="M1682" i="1" s="1"/>
  <c r="M1683" i="1" s="1"/>
  <c r="M1684" i="1" s="1"/>
  <c r="M1685" i="1" s="1"/>
  <c r="M1686" i="1" s="1"/>
  <c r="M1687" i="1" s="1"/>
  <c r="M1688" i="1" s="1"/>
  <c r="M1689" i="1" s="1"/>
  <c r="M1690" i="1" s="1"/>
  <c r="M1691" i="1" s="1"/>
  <c r="M1692" i="1" s="1"/>
  <c r="M1693" i="1" s="1"/>
  <c r="M1694" i="1" s="1"/>
  <c r="M1695" i="1" s="1"/>
  <c r="M1696" i="1" s="1"/>
  <c r="M1697" i="1" s="1"/>
  <c r="M1698" i="1" s="1"/>
  <c r="M1699" i="1" s="1"/>
  <c r="M1700" i="1" s="1"/>
  <c r="M1701" i="1" s="1"/>
  <c r="M1702" i="1" s="1"/>
  <c r="M1703" i="1" s="1"/>
  <c r="M1704" i="1" s="1"/>
  <c r="M1705" i="1" s="1"/>
  <c r="M1706" i="1" s="1"/>
  <c r="M1707" i="1" s="1"/>
  <c r="M1708" i="1" s="1"/>
  <c r="M1709" i="1" s="1"/>
  <c r="M1710" i="1" s="1"/>
  <c r="M1711" i="1" s="1"/>
  <c r="M1712" i="1" s="1"/>
  <c r="M1713" i="1" s="1"/>
  <c r="M1714" i="1" s="1"/>
  <c r="M1715" i="1" s="1"/>
  <c r="M1716" i="1" s="1"/>
  <c r="M1717" i="1" s="1"/>
  <c r="M1718" i="1" s="1"/>
  <c r="M1719" i="1" s="1"/>
  <c r="M1720" i="1" s="1"/>
  <c r="M1721" i="1" s="1"/>
  <c r="M1722" i="1" s="1"/>
  <c r="M1723" i="1" s="1"/>
  <c r="M1724" i="1" s="1"/>
  <c r="M1725" i="1" s="1"/>
  <c r="M1726" i="1" s="1"/>
  <c r="M1727" i="1" s="1"/>
  <c r="M1728" i="1" s="1"/>
  <c r="M1729" i="1" s="1"/>
  <c r="M1730" i="1" s="1"/>
  <c r="M1731" i="1" s="1"/>
  <c r="M1732" i="1" s="1"/>
  <c r="M1733" i="1" s="1"/>
  <c r="M1734" i="1" s="1"/>
  <c r="M1735" i="1" s="1"/>
  <c r="M1736" i="1" s="1"/>
  <c r="M1737" i="1" s="1"/>
  <c r="M1738" i="1" s="1"/>
  <c r="M1739" i="1" s="1"/>
  <c r="M1740" i="1" s="1"/>
  <c r="M1741" i="1" s="1"/>
  <c r="M1742" i="1" s="1"/>
  <c r="M1743" i="1" s="1"/>
  <c r="M1744" i="1" s="1"/>
  <c r="M1745" i="1" s="1"/>
  <c r="M1746" i="1" s="1"/>
  <c r="M1747" i="1" s="1"/>
  <c r="M1748" i="1" s="1"/>
  <c r="M1749" i="1" s="1"/>
  <c r="M1750" i="1" s="1"/>
  <c r="M1751" i="1" s="1"/>
  <c r="M1752" i="1" s="1"/>
  <c r="M1753" i="1" s="1"/>
  <c r="M1754" i="1" s="1"/>
  <c r="M1755" i="1" s="1"/>
  <c r="M1756" i="1" s="1"/>
  <c r="M1757" i="1" s="1"/>
  <c r="M1758" i="1" s="1"/>
  <c r="M1759" i="1" s="1"/>
  <c r="M1760" i="1" s="1"/>
  <c r="M1761" i="1" s="1"/>
  <c r="M1762" i="1" s="1"/>
  <c r="M1763" i="1" s="1"/>
  <c r="M1764" i="1" s="1"/>
  <c r="M1765" i="1" s="1"/>
  <c r="M1766" i="1" s="1"/>
  <c r="M1767" i="1" s="1"/>
  <c r="M1768" i="1" s="1"/>
  <c r="M1769" i="1" s="1"/>
  <c r="M1770" i="1" s="1"/>
  <c r="M1771" i="1" s="1"/>
  <c r="M1772" i="1" s="1"/>
  <c r="M1773" i="1" s="1"/>
  <c r="M1774" i="1" s="1"/>
  <c r="M1775" i="1" s="1"/>
  <c r="M1776" i="1" s="1"/>
  <c r="M1777" i="1" s="1"/>
  <c r="M1778" i="1" s="1"/>
  <c r="M1779" i="1" s="1"/>
  <c r="M1780" i="1" s="1"/>
  <c r="M1781" i="1" s="1"/>
  <c r="M1782" i="1" s="1"/>
  <c r="M1783" i="1" s="1"/>
  <c r="M1784" i="1" s="1"/>
  <c r="M1785" i="1" s="1"/>
  <c r="M1786" i="1" s="1"/>
  <c r="M1787" i="1" s="1"/>
  <c r="M1788" i="1" s="1"/>
  <c r="M1789" i="1" s="1"/>
  <c r="M1790" i="1" s="1"/>
  <c r="M1791" i="1" s="1"/>
  <c r="M1792" i="1" s="1"/>
  <c r="M1793" i="1" s="1"/>
  <c r="M1794" i="1" s="1"/>
  <c r="M1795" i="1" s="1"/>
  <c r="M1796" i="1" s="1"/>
  <c r="M1797" i="1" s="1"/>
  <c r="M1798" i="1" s="1"/>
  <c r="M1799" i="1" s="1"/>
  <c r="M1800" i="1" s="1"/>
  <c r="M1801" i="1" s="1"/>
  <c r="M1802" i="1" s="1"/>
  <c r="M1803" i="1" s="1"/>
  <c r="M1804" i="1" s="1"/>
  <c r="M1805" i="1" s="1"/>
  <c r="M1806" i="1" s="1"/>
  <c r="M1807" i="1" s="1"/>
  <c r="M1808" i="1" s="1"/>
  <c r="M1809" i="1" s="1"/>
  <c r="M1810" i="1" s="1"/>
  <c r="M1811" i="1" s="1"/>
  <c r="M1812" i="1" s="1"/>
  <c r="M1813" i="1" s="1"/>
  <c r="M1814" i="1" s="1"/>
  <c r="M1815" i="1" s="1"/>
  <c r="M1816" i="1" s="1"/>
  <c r="M1817" i="1" s="1"/>
  <c r="M1818" i="1" s="1"/>
  <c r="M1819" i="1" s="1"/>
  <c r="M1820" i="1" s="1"/>
  <c r="M1821" i="1" s="1"/>
  <c r="M1822" i="1" s="1"/>
  <c r="M1823" i="1" s="1"/>
  <c r="M1824" i="1" s="1"/>
  <c r="M1825" i="1" s="1"/>
  <c r="M1826" i="1" s="1"/>
  <c r="M1827" i="1" s="1"/>
  <c r="M1828" i="1" s="1"/>
  <c r="M1829" i="1" s="1"/>
  <c r="M1830" i="1" s="1"/>
  <c r="M1831" i="1" s="1"/>
  <c r="M1832" i="1" s="1"/>
  <c r="M1833" i="1" s="1"/>
  <c r="M1834" i="1" s="1"/>
  <c r="M1835" i="1" s="1"/>
  <c r="M1836" i="1" s="1"/>
  <c r="M1837" i="1" s="1"/>
  <c r="M1838" i="1" s="1"/>
  <c r="M1839" i="1" s="1"/>
  <c r="M1840" i="1" s="1"/>
  <c r="M1841" i="1" s="1"/>
  <c r="M1842" i="1" s="1"/>
  <c r="M1843" i="1" s="1"/>
  <c r="M1844" i="1" s="1"/>
  <c r="M1845" i="1" s="1"/>
  <c r="M1846" i="1" s="1"/>
  <c r="M1847" i="1" s="1"/>
  <c r="M1848" i="1" s="1"/>
  <c r="M1849" i="1" s="1"/>
  <c r="M1850" i="1" s="1"/>
  <c r="M1851" i="1" s="1"/>
  <c r="M1852" i="1" s="1"/>
  <c r="M1853" i="1" s="1"/>
  <c r="M1854" i="1" s="1"/>
  <c r="M1855" i="1" s="1"/>
  <c r="M1856" i="1" s="1"/>
  <c r="M1857" i="1" s="1"/>
  <c r="M1858" i="1" s="1"/>
  <c r="M1859" i="1" s="1"/>
  <c r="M1860" i="1" s="1"/>
  <c r="M1861" i="1" s="1"/>
  <c r="M1862" i="1" s="1"/>
  <c r="M1863" i="1" s="1"/>
  <c r="M1864" i="1" s="1"/>
  <c r="M1865" i="1" s="1"/>
  <c r="M1866" i="1" s="1"/>
  <c r="M1867" i="1" s="1"/>
  <c r="M1868" i="1" s="1"/>
  <c r="M1869" i="1" s="1"/>
  <c r="M1870" i="1" s="1"/>
  <c r="M1871" i="1" s="1"/>
  <c r="M1872" i="1" s="1"/>
  <c r="M1873" i="1" s="1"/>
  <c r="M1874" i="1" s="1"/>
  <c r="M1875" i="1" s="1"/>
  <c r="M1876" i="1" s="1"/>
  <c r="M1877" i="1" s="1"/>
  <c r="M1878" i="1" s="1"/>
  <c r="M1879" i="1" s="1"/>
  <c r="M1880" i="1" s="1"/>
  <c r="M1881" i="1" s="1"/>
  <c r="M1882" i="1" s="1"/>
  <c r="M1883" i="1" s="1"/>
  <c r="M1884" i="1" s="1"/>
  <c r="M1885" i="1" s="1"/>
  <c r="M1886" i="1" s="1"/>
  <c r="M1887" i="1" s="1"/>
  <c r="M1888" i="1" s="1"/>
  <c r="M1889" i="1" s="1"/>
  <c r="M1890" i="1" s="1"/>
  <c r="M1891" i="1" s="1"/>
  <c r="M1892" i="1" s="1"/>
  <c r="M1893" i="1" s="1"/>
  <c r="M1894" i="1" s="1"/>
  <c r="M1895" i="1" s="1"/>
  <c r="M1896" i="1" s="1"/>
  <c r="M1897" i="1" s="1"/>
  <c r="M1898" i="1" s="1"/>
  <c r="M1899" i="1" s="1"/>
  <c r="M1900" i="1" s="1"/>
  <c r="M1901" i="1" s="1"/>
  <c r="M1902" i="1" s="1"/>
  <c r="M1903" i="1" s="1"/>
  <c r="M1904" i="1" s="1"/>
  <c r="M1905" i="1" s="1"/>
  <c r="M1906" i="1" s="1"/>
  <c r="M1907" i="1" s="1"/>
  <c r="M1908" i="1" s="1"/>
  <c r="M1909" i="1" s="1"/>
  <c r="M1910" i="1" s="1"/>
  <c r="M1911" i="1" s="1"/>
  <c r="M1912" i="1" s="1"/>
  <c r="M1913" i="1" s="1"/>
  <c r="M1914" i="1" s="1"/>
  <c r="M1915" i="1" s="1"/>
  <c r="M1916" i="1" s="1"/>
  <c r="M1917" i="1" s="1"/>
  <c r="M1918" i="1" s="1"/>
  <c r="M1919" i="1" s="1"/>
  <c r="M1920" i="1" s="1"/>
  <c r="M1921" i="1" s="1"/>
  <c r="M1922" i="1" s="1"/>
  <c r="M1923" i="1" s="1"/>
  <c r="M1924" i="1" s="1"/>
  <c r="M1925" i="1" s="1"/>
  <c r="M1926" i="1" s="1"/>
  <c r="M1927" i="1" s="1"/>
  <c r="M1928" i="1" s="1"/>
  <c r="M1929" i="1" s="1"/>
  <c r="M1930" i="1" s="1"/>
  <c r="M1931" i="1" s="1"/>
  <c r="M1932" i="1" s="1"/>
  <c r="M1933" i="1" s="1"/>
  <c r="M1934" i="1" s="1"/>
  <c r="M1935" i="1" s="1"/>
  <c r="M1936" i="1" s="1"/>
  <c r="M1937" i="1" s="1"/>
  <c r="M1938" i="1" s="1"/>
  <c r="M1939" i="1" s="1"/>
  <c r="M1940" i="1" s="1"/>
  <c r="M1941" i="1" s="1"/>
  <c r="M1942" i="1" s="1"/>
  <c r="M1943" i="1" s="1"/>
  <c r="M1944" i="1" s="1"/>
  <c r="M1945" i="1" s="1"/>
  <c r="M1946" i="1" s="1"/>
  <c r="M1947" i="1" s="1"/>
  <c r="M1948" i="1" s="1"/>
  <c r="M1949" i="1" s="1"/>
  <c r="M1950" i="1" s="1"/>
  <c r="M1951" i="1" s="1"/>
  <c r="M1952" i="1" s="1"/>
  <c r="M1953" i="1" s="1"/>
  <c r="M1954" i="1" s="1"/>
  <c r="M1955" i="1" s="1"/>
  <c r="M1956" i="1" s="1"/>
  <c r="M1957" i="1" s="1"/>
  <c r="M1958" i="1" s="1"/>
  <c r="M1959" i="1" s="1"/>
  <c r="M1960" i="1" s="1"/>
  <c r="M1961" i="1" s="1"/>
  <c r="M1962" i="1" s="1"/>
  <c r="M1963" i="1" s="1"/>
  <c r="M1964" i="1" s="1"/>
  <c r="M1965" i="1" s="1"/>
  <c r="M1966" i="1" s="1"/>
  <c r="M1967" i="1" s="1"/>
  <c r="M1968" i="1" s="1"/>
  <c r="M1969" i="1" s="1"/>
  <c r="M1970" i="1" s="1"/>
  <c r="M1971" i="1" s="1"/>
  <c r="M1972" i="1" s="1"/>
  <c r="M1973" i="1" s="1"/>
  <c r="M1974" i="1" s="1"/>
  <c r="M1975" i="1" s="1"/>
  <c r="M1976" i="1" s="1"/>
  <c r="M1977" i="1" s="1"/>
  <c r="M1978" i="1" s="1"/>
  <c r="M1979" i="1" s="1"/>
  <c r="M1980" i="1" s="1"/>
  <c r="M1981" i="1" s="1"/>
  <c r="M1982" i="1" s="1"/>
  <c r="M1983" i="1" s="1"/>
  <c r="M1984" i="1" s="1"/>
  <c r="M1985" i="1" s="1"/>
  <c r="M1986" i="1" s="1"/>
  <c r="M1987" i="1" s="1"/>
  <c r="M1988" i="1" s="1"/>
  <c r="M1989" i="1" s="1"/>
  <c r="M1990" i="1" s="1"/>
  <c r="M1991" i="1" s="1"/>
  <c r="M1992" i="1" s="1"/>
  <c r="M1993" i="1" s="1"/>
  <c r="M1994" i="1" s="1"/>
  <c r="M1995" i="1" s="1"/>
  <c r="M1996" i="1" s="1"/>
  <c r="M1997" i="1" s="1"/>
  <c r="M1998" i="1" s="1"/>
  <c r="M1999" i="1" s="1"/>
  <c r="M2000" i="1" s="1"/>
  <c r="M2001" i="1" s="1"/>
  <c r="M2002" i="1" s="1"/>
  <c r="M2003" i="1" s="1"/>
  <c r="M2004" i="1" s="1"/>
  <c r="M2005" i="1" s="1"/>
  <c r="M2006" i="1" s="1"/>
  <c r="M2007" i="1" s="1"/>
  <c r="M2008" i="1" s="1"/>
  <c r="M2009" i="1" s="1"/>
  <c r="M2010" i="1" s="1"/>
  <c r="M2011" i="1" s="1"/>
  <c r="M2012" i="1" s="1"/>
  <c r="M2013" i="1" s="1"/>
  <c r="M2014" i="1" s="1"/>
  <c r="M2015" i="1" s="1"/>
  <c r="M2016" i="1" s="1"/>
  <c r="M2017" i="1" s="1"/>
  <c r="M2018" i="1" s="1"/>
  <c r="M2019" i="1" s="1"/>
  <c r="M2020" i="1" s="1"/>
  <c r="M2021" i="1" s="1"/>
  <c r="M2022" i="1" s="1"/>
  <c r="M2023" i="1" s="1"/>
  <c r="M2024" i="1" s="1"/>
  <c r="M2025" i="1" s="1"/>
  <c r="M2026" i="1" s="1"/>
  <c r="M2027" i="1" s="1"/>
  <c r="M2028" i="1" s="1"/>
  <c r="M2029" i="1" s="1"/>
  <c r="M2030" i="1" s="1"/>
  <c r="M2031" i="1" s="1"/>
  <c r="M2032" i="1" s="1"/>
  <c r="M2033" i="1" s="1"/>
  <c r="M2034" i="1" s="1"/>
  <c r="M2035" i="1" s="1"/>
  <c r="M2036" i="1" s="1"/>
  <c r="M2037" i="1" s="1"/>
  <c r="M2038" i="1" s="1"/>
  <c r="M2039" i="1" s="1"/>
  <c r="M2040" i="1" s="1"/>
  <c r="M2041" i="1" s="1"/>
  <c r="M2042" i="1" s="1"/>
  <c r="M2043" i="1" s="1"/>
  <c r="M2044" i="1" s="1"/>
  <c r="M2045" i="1" s="1"/>
  <c r="M2046" i="1" s="1"/>
  <c r="M2047" i="1" s="1"/>
  <c r="M2048" i="1" s="1"/>
  <c r="M2049" i="1" s="1"/>
  <c r="M2050" i="1" s="1"/>
  <c r="M2051" i="1" s="1"/>
  <c r="M2052" i="1" s="1"/>
  <c r="M2053" i="1" s="1"/>
  <c r="M2054" i="1" s="1"/>
  <c r="M2055" i="1" s="1"/>
  <c r="M2056" i="1" s="1"/>
  <c r="M2057" i="1" s="1"/>
  <c r="M2058" i="1" s="1"/>
  <c r="M2059" i="1" s="1"/>
  <c r="M2060" i="1" s="1"/>
  <c r="M2061" i="1" s="1"/>
  <c r="M2062" i="1" s="1"/>
  <c r="M2063" i="1" s="1"/>
  <c r="M2064" i="1" s="1"/>
  <c r="M2065" i="1" s="1"/>
  <c r="M2066" i="1" s="1"/>
  <c r="M2067" i="1" s="1"/>
  <c r="M2068" i="1" s="1"/>
  <c r="M2069" i="1" s="1"/>
  <c r="M2070" i="1" s="1"/>
  <c r="M2071" i="1" s="1"/>
  <c r="M2072" i="1" s="1"/>
  <c r="M2073" i="1" s="1"/>
  <c r="M2074" i="1" s="1"/>
  <c r="M2075" i="1" s="1"/>
  <c r="M2076" i="1" s="1"/>
  <c r="M2077" i="1" s="1"/>
  <c r="M2078" i="1" s="1"/>
  <c r="M2079" i="1" s="1"/>
  <c r="M2080" i="1" s="1"/>
  <c r="M2081" i="1" s="1"/>
  <c r="M2082" i="1" s="1"/>
  <c r="M2083" i="1" s="1"/>
  <c r="M2084" i="1" s="1"/>
  <c r="M2085" i="1" s="1"/>
  <c r="M2086" i="1" s="1"/>
  <c r="M2087" i="1" s="1"/>
  <c r="M2088" i="1" s="1"/>
  <c r="M2089" i="1" s="1"/>
  <c r="M2090" i="1" s="1"/>
  <c r="M2091" i="1" s="1"/>
  <c r="M2092" i="1" s="1"/>
  <c r="M2093" i="1" s="1"/>
  <c r="M2094" i="1" s="1"/>
  <c r="M2095" i="1" s="1"/>
  <c r="M2096" i="1" s="1"/>
  <c r="M2097" i="1" s="1"/>
  <c r="M2098" i="1" s="1"/>
  <c r="M2099" i="1" s="1"/>
  <c r="M2100" i="1" s="1"/>
  <c r="M2101" i="1" s="1"/>
  <c r="M2102" i="1" s="1"/>
  <c r="M2103" i="1" s="1"/>
  <c r="M2104" i="1" s="1"/>
  <c r="M2105" i="1" s="1"/>
  <c r="M2106" i="1" s="1"/>
  <c r="M2107" i="1" s="1"/>
  <c r="M2108" i="1" s="1"/>
  <c r="M2109" i="1" s="1"/>
  <c r="M2110" i="1" s="1"/>
  <c r="M2111" i="1" s="1"/>
  <c r="M2112" i="1" s="1"/>
  <c r="M2113" i="1" s="1"/>
  <c r="M2114" i="1" s="1"/>
  <c r="M2115" i="1" s="1"/>
  <c r="M2116" i="1" s="1"/>
  <c r="M2117" i="1" s="1"/>
  <c r="M2118" i="1" s="1"/>
  <c r="M2119" i="1" s="1"/>
  <c r="M2120" i="1" s="1"/>
  <c r="M2121" i="1" s="1"/>
  <c r="M2122" i="1" s="1"/>
  <c r="M2123" i="1" s="1"/>
  <c r="M2124" i="1" s="1"/>
  <c r="M2125" i="1" s="1"/>
  <c r="M2126" i="1" s="1"/>
  <c r="M2127" i="1" s="1"/>
  <c r="M2128" i="1" s="1"/>
  <c r="M2129" i="1" s="1"/>
  <c r="M2130" i="1" s="1"/>
  <c r="M2131" i="1" s="1"/>
  <c r="M2132" i="1" s="1"/>
  <c r="M2133" i="1" s="1"/>
  <c r="M2134" i="1" s="1"/>
  <c r="M2135" i="1" s="1"/>
  <c r="M2136" i="1" s="1"/>
  <c r="M2137" i="1" s="1"/>
  <c r="M2138" i="1" s="1"/>
  <c r="M2139" i="1" s="1"/>
  <c r="M2140" i="1" s="1"/>
  <c r="M2141" i="1" s="1"/>
  <c r="M2142" i="1" s="1"/>
  <c r="M2143" i="1" s="1"/>
  <c r="M2144" i="1" s="1"/>
  <c r="M2145" i="1" s="1"/>
  <c r="M2146" i="1" s="1"/>
  <c r="M2147" i="1" s="1"/>
  <c r="M2148" i="1" s="1"/>
  <c r="M2149" i="1" s="1"/>
  <c r="M2150" i="1" s="1"/>
  <c r="M2151" i="1" s="1"/>
  <c r="M2152" i="1" s="1"/>
  <c r="M2153" i="1" s="1"/>
  <c r="M2154" i="1" s="1"/>
  <c r="M2155" i="1" s="1"/>
  <c r="M2156" i="1" s="1"/>
  <c r="M2157" i="1" s="1"/>
  <c r="M2158" i="1" s="1"/>
  <c r="M2159" i="1" s="1"/>
  <c r="M2160" i="1" s="1"/>
  <c r="M2161" i="1" s="1"/>
  <c r="M2162" i="1" s="1"/>
  <c r="M2163" i="1" s="1"/>
  <c r="M2164" i="1" s="1"/>
  <c r="M2165" i="1" s="1"/>
  <c r="M2166" i="1" s="1"/>
  <c r="M2167" i="1" s="1"/>
  <c r="M2168" i="1" s="1"/>
  <c r="M2169" i="1" s="1"/>
  <c r="M2170" i="1" s="1"/>
  <c r="M2171" i="1" s="1"/>
  <c r="M2172" i="1" s="1"/>
  <c r="M2173" i="1" s="1"/>
  <c r="M2174" i="1" s="1"/>
  <c r="M2175" i="1" s="1"/>
  <c r="M2176" i="1" s="1"/>
  <c r="M2177" i="1" s="1"/>
  <c r="M2178" i="1" s="1"/>
  <c r="M2179" i="1" s="1"/>
  <c r="M2180" i="1" s="1"/>
  <c r="M2181" i="1" s="1"/>
  <c r="M2182" i="1" s="1"/>
  <c r="M2183" i="1" s="1"/>
  <c r="M2184" i="1" s="1"/>
  <c r="M2185" i="1" s="1"/>
  <c r="M2186" i="1" s="1"/>
  <c r="M2187" i="1" s="1"/>
  <c r="M2188" i="1" s="1"/>
  <c r="M2189" i="1" s="1"/>
  <c r="M2190" i="1" s="1"/>
  <c r="M2191" i="1" s="1"/>
  <c r="M2192" i="1" s="1"/>
  <c r="M2193" i="1" s="1"/>
  <c r="M2194" i="1" s="1"/>
  <c r="M2195" i="1" s="1"/>
  <c r="M2196" i="1" s="1"/>
  <c r="M2197" i="1" s="1"/>
  <c r="M2198" i="1" s="1"/>
  <c r="M2199" i="1" s="1"/>
  <c r="M2200" i="1" s="1"/>
  <c r="M2201" i="1" s="1"/>
  <c r="M2202" i="1" s="1"/>
  <c r="M2203" i="1" s="1"/>
  <c r="M2204" i="1" s="1"/>
  <c r="M2205" i="1" s="1"/>
  <c r="M2206" i="1" s="1"/>
  <c r="M2207" i="1" s="1"/>
  <c r="M2208" i="1" s="1"/>
  <c r="M2209" i="1" s="1"/>
  <c r="M2210" i="1" s="1"/>
  <c r="M2211" i="1" s="1"/>
  <c r="M2212" i="1" s="1"/>
  <c r="M2213" i="1" s="1"/>
  <c r="M2214" i="1" s="1"/>
  <c r="M2215" i="1" s="1"/>
  <c r="M2216" i="1" s="1"/>
  <c r="M2217" i="1" s="1"/>
  <c r="M2218" i="1" s="1"/>
  <c r="M2219" i="1" s="1"/>
  <c r="M2220" i="1" s="1"/>
  <c r="M2221" i="1" s="1"/>
  <c r="M2222" i="1" s="1"/>
  <c r="M2223" i="1" s="1"/>
  <c r="M2224" i="1" s="1"/>
  <c r="M2225" i="1" s="1"/>
  <c r="M2226" i="1" s="1"/>
  <c r="M2227" i="1" s="1"/>
  <c r="M2228" i="1" s="1"/>
  <c r="M2229" i="1" s="1"/>
  <c r="M2230" i="1" s="1"/>
  <c r="M2231" i="1" s="1"/>
  <c r="M2232" i="1" s="1"/>
  <c r="M2233" i="1" s="1"/>
  <c r="M2234" i="1" s="1"/>
  <c r="M2235" i="1" s="1"/>
  <c r="M2236" i="1" s="1"/>
  <c r="M2237" i="1" s="1"/>
  <c r="M2238" i="1" s="1"/>
  <c r="M2239" i="1" s="1"/>
  <c r="M2240" i="1" s="1"/>
  <c r="M2241" i="1" s="1"/>
  <c r="M2242" i="1" s="1"/>
  <c r="M2243" i="1" s="1"/>
  <c r="M2244" i="1" s="1"/>
  <c r="M2245" i="1" s="1"/>
  <c r="M2246" i="1" s="1"/>
  <c r="M2247" i="1" s="1"/>
  <c r="M2248" i="1" s="1"/>
  <c r="M2249" i="1" s="1"/>
  <c r="M2250" i="1" s="1"/>
  <c r="M2251" i="1" s="1"/>
  <c r="M2252" i="1" s="1"/>
  <c r="M2253" i="1" s="1"/>
  <c r="M2254" i="1" s="1"/>
  <c r="M2255" i="1" s="1"/>
  <c r="M2256" i="1" s="1"/>
  <c r="M2257" i="1" s="1"/>
  <c r="M2258" i="1" s="1"/>
  <c r="M2259" i="1" s="1"/>
  <c r="M2260" i="1" s="1"/>
  <c r="M2261" i="1" s="1"/>
  <c r="M2262" i="1" s="1"/>
  <c r="M2263" i="1" s="1"/>
  <c r="M2264" i="1" s="1"/>
  <c r="M2265" i="1" s="1"/>
  <c r="M2266" i="1" s="1"/>
  <c r="M2267" i="1" s="1"/>
  <c r="M2268" i="1" s="1"/>
  <c r="M2269" i="1" s="1"/>
  <c r="M2270" i="1" s="1"/>
  <c r="M2271" i="1" s="1"/>
  <c r="M2272" i="1" s="1"/>
  <c r="M2273" i="1" s="1"/>
  <c r="M2274" i="1" s="1"/>
  <c r="M2275" i="1" s="1"/>
  <c r="M2276" i="1" s="1"/>
  <c r="M2277" i="1" s="1"/>
  <c r="M2278" i="1" s="1"/>
  <c r="M2279" i="1" s="1"/>
  <c r="M2280" i="1" s="1"/>
  <c r="M2281" i="1" s="1"/>
  <c r="M2282" i="1" s="1"/>
  <c r="M2283" i="1" s="1"/>
  <c r="M2284" i="1" s="1"/>
  <c r="M2285" i="1" s="1"/>
  <c r="M2286" i="1" s="1"/>
  <c r="M2287" i="1" s="1"/>
  <c r="M2288" i="1" s="1"/>
  <c r="M2289" i="1" s="1"/>
  <c r="M2290" i="1" s="1"/>
  <c r="M2291" i="1" s="1"/>
  <c r="M2292" i="1" s="1"/>
  <c r="M2293" i="1" s="1"/>
  <c r="M2294" i="1" s="1"/>
  <c r="M2295" i="1" s="1"/>
  <c r="M2296" i="1" s="1"/>
  <c r="M2297" i="1" s="1"/>
  <c r="M2298" i="1" s="1"/>
  <c r="M2299" i="1" s="1"/>
  <c r="M2300" i="1" s="1"/>
  <c r="M2301" i="1" s="1"/>
  <c r="M2302" i="1" s="1"/>
  <c r="M2303" i="1" s="1"/>
  <c r="M2304" i="1" s="1"/>
  <c r="M2305" i="1" s="1"/>
  <c r="M2306" i="1" s="1"/>
  <c r="M2307" i="1" s="1"/>
  <c r="M2308" i="1" s="1"/>
  <c r="M2309" i="1" s="1"/>
  <c r="M2310" i="1" s="1"/>
  <c r="M2311" i="1" s="1"/>
  <c r="M2312" i="1" s="1"/>
  <c r="M2313" i="1" s="1"/>
  <c r="M2314" i="1" s="1"/>
  <c r="M2315" i="1" s="1"/>
  <c r="M2316" i="1" s="1"/>
  <c r="M2317" i="1" s="1"/>
  <c r="M2318" i="1" s="1"/>
  <c r="M2319" i="1" s="1"/>
  <c r="M2320" i="1" s="1"/>
  <c r="M2321" i="1" s="1"/>
  <c r="M2322" i="1" s="1"/>
  <c r="M2323" i="1" s="1"/>
  <c r="M2324" i="1" s="1"/>
  <c r="M2325" i="1" s="1"/>
  <c r="M2326" i="1" s="1"/>
  <c r="M2327" i="1" s="1"/>
  <c r="M2328" i="1" s="1"/>
  <c r="M2329" i="1" s="1"/>
  <c r="M2330" i="1" s="1"/>
  <c r="M2331" i="1" s="1"/>
  <c r="M2332" i="1" s="1"/>
  <c r="M2333" i="1" s="1"/>
  <c r="M2334" i="1" s="1"/>
  <c r="M2335" i="1" s="1"/>
  <c r="M2336" i="1" s="1"/>
  <c r="M2337" i="1" s="1"/>
  <c r="M2338" i="1" s="1"/>
  <c r="M2339" i="1" s="1"/>
  <c r="M2340" i="1" s="1"/>
  <c r="M2341" i="1" s="1"/>
  <c r="M2342" i="1" s="1"/>
  <c r="M2343" i="1" s="1"/>
  <c r="M2344" i="1" s="1"/>
  <c r="M2345" i="1" s="1"/>
  <c r="M2346" i="1" s="1"/>
  <c r="M2347" i="1" s="1"/>
  <c r="M2348" i="1" s="1"/>
  <c r="M2349" i="1" s="1"/>
  <c r="M2350" i="1" s="1"/>
  <c r="M2351" i="1" s="1"/>
  <c r="M2352" i="1" s="1"/>
  <c r="M2353" i="1" s="1"/>
  <c r="M2354" i="1" s="1"/>
  <c r="M2355" i="1" s="1"/>
  <c r="M2356" i="1" s="1"/>
  <c r="M2357" i="1" s="1"/>
  <c r="M2358" i="1" s="1"/>
  <c r="M2359" i="1" s="1"/>
  <c r="M2360" i="1" s="1"/>
  <c r="M2361" i="1" s="1"/>
  <c r="M2362" i="1" s="1"/>
  <c r="M2363" i="1" s="1"/>
  <c r="M2364" i="1" s="1"/>
  <c r="M2365" i="1" s="1"/>
  <c r="M2366" i="1" s="1"/>
  <c r="M2367" i="1" s="1"/>
  <c r="M2368" i="1" s="1"/>
  <c r="M2369" i="1" s="1"/>
  <c r="M2370" i="1" s="1"/>
  <c r="M2371" i="1" s="1"/>
  <c r="M2372" i="1" s="1"/>
  <c r="M2373" i="1" s="1"/>
  <c r="M2374" i="1" s="1"/>
  <c r="M2375" i="1" s="1"/>
  <c r="M2376" i="1" s="1"/>
  <c r="M2377" i="1" s="1"/>
  <c r="M2378" i="1" s="1"/>
  <c r="M2379" i="1" s="1"/>
  <c r="M2380" i="1" s="1"/>
  <c r="M2381" i="1" s="1"/>
  <c r="M2382" i="1" s="1"/>
  <c r="M2383" i="1" s="1"/>
  <c r="M2384" i="1" s="1"/>
  <c r="M2385" i="1" s="1"/>
  <c r="M2386" i="1" s="1"/>
  <c r="M2387" i="1" s="1"/>
  <c r="M2388" i="1" s="1"/>
  <c r="M2389" i="1" s="1"/>
  <c r="M2390" i="1" s="1"/>
  <c r="M2391" i="1" s="1"/>
  <c r="M2392" i="1" s="1"/>
  <c r="M2393" i="1" s="1"/>
  <c r="M2394" i="1" s="1"/>
  <c r="M2395" i="1" s="1"/>
  <c r="M2396" i="1" s="1"/>
  <c r="M2397" i="1" s="1"/>
  <c r="M2398" i="1" s="1"/>
  <c r="M2399" i="1" s="1"/>
  <c r="M2400" i="1" s="1"/>
  <c r="M2401" i="1" s="1"/>
  <c r="M2402" i="1" s="1"/>
  <c r="M2403" i="1" s="1"/>
  <c r="M2404" i="1" s="1"/>
  <c r="M2405" i="1" s="1"/>
  <c r="M2406" i="1" s="1"/>
  <c r="M2407" i="1" s="1"/>
  <c r="M2408" i="1" s="1"/>
  <c r="M2409" i="1" s="1"/>
  <c r="M2410" i="1" s="1"/>
  <c r="M2411" i="1" s="1"/>
  <c r="M2412" i="1" s="1"/>
  <c r="M2413" i="1" s="1"/>
  <c r="M2414" i="1" s="1"/>
  <c r="M2415" i="1" s="1"/>
  <c r="M2416" i="1" s="1"/>
  <c r="M2417" i="1" s="1"/>
  <c r="M2418" i="1" s="1"/>
  <c r="M2419" i="1" s="1"/>
  <c r="M2420" i="1" s="1"/>
  <c r="M2421" i="1" s="1"/>
  <c r="M2422" i="1" s="1"/>
  <c r="M2423" i="1" s="1"/>
  <c r="M2424" i="1" s="1"/>
  <c r="M2425" i="1" s="1"/>
  <c r="M2426" i="1" s="1"/>
  <c r="M2427" i="1" s="1"/>
  <c r="M2428" i="1" s="1"/>
  <c r="M2429" i="1" s="1"/>
  <c r="M2430" i="1" s="1"/>
  <c r="M2431" i="1" s="1"/>
  <c r="M2432" i="1" s="1"/>
  <c r="M2433" i="1" s="1"/>
  <c r="M2434" i="1" s="1"/>
  <c r="M2435" i="1" s="1"/>
  <c r="M2436" i="1" s="1"/>
  <c r="M2437" i="1" s="1"/>
  <c r="M2438" i="1" s="1"/>
  <c r="M2439" i="1" s="1"/>
  <c r="M2440" i="1" s="1"/>
  <c r="M2441" i="1" s="1"/>
  <c r="M2442" i="1" s="1"/>
  <c r="M2443" i="1" s="1"/>
  <c r="M2444" i="1" s="1"/>
  <c r="M2445" i="1" s="1"/>
  <c r="M2446" i="1" s="1"/>
  <c r="M2447" i="1" s="1"/>
  <c r="M2448" i="1" s="1"/>
  <c r="M2449" i="1" s="1"/>
  <c r="M2450" i="1" s="1"/>
  <c r="M2451" i="1" s="1"/>
  <c r="M2452" i="1" s="1"/>
  <c r="M2453" i="1" s="1"/>
  <c r="M2454" i="1" s="1"/>
  <c r="M2455" i="1" s="1"/>
  <c r="M2456" i="1" s="1"/>
  <c r="M2457" i="1" s="1"/>
  <c r="M2458" i="1" s="1"/>
  <c r="M2459" i="1" s="1"/>
  <c r="M2460" i="1" s="1"/>
  <c r="M2461" i="1" s="1"/>
  <c r="M2462" i="1" s="1"/>
  <c r="M2463" i="1" s="1"/>
  <c r="M2464" i="1" s="1"/>
  <c r="M2465" i="1" s="1"/>
  <c r="M2466" i="1" s="1"/>
  <c r="M2467" i="1" s="1"/>
  <c r="M2468" i="1" s="1"/>
  <c r="M2469" i="1" s="1"/>
  <c r="M2470" i="1" s="1"/>
  <c r="M2471" i="1" s="1"/>
  <c r="M2472" i="1" s="1"/>
  <c r="M2473" i="1" s="1"/>
  <c r="M2474" i="1" s="1"/>
  <c r="M2475" i="1" s="1"/>
  <c r="M2476" i="1" s="1"/>
  <c r="M2477" i="1" s="1"/>
  <c r="M2478" i="1" s="1"/>
  <c r="M2479" i="1" s="1"/>
  <c r="M2480" i="1" s="1"/>
  <c r="M2481" i="1" s="1"/>
  <c r="M2482" i="1" s="1"/>
  <c r="M2483" i="1" s="1"/>
  <c r="M2484" i="1" s="1"/>
  <c r="M2485" i="1" s="1"/>
  <c r="M2486" i="1" s="1"/>
  <c r="M2487" i="1" s="1"/>
  <c r="M2488" i="1" s="1"/>
  <c r="M2489" i="1" s="1"/>
  <c r="M2490" i="1" s="1"/>
  <c r="M2491" i="1" s="1"/>
  <c r="M2492" i="1" s="1"/>
  <c r="M2493" i="1" s="1"/>
  <c r="M2494" i="1" s="1"/>
  <c r="M2495" i="1" s="1"/>
  <c r="M2496" i="1" s="1"/>
  <c r="M2497" i="1" s="1"/>
  <c r="M2498" i="1" s="1"/>
  <c r="M2499" i="1" s="1"/>
  <c r="M2500" i="1" s="1"/>
  <c r="M2501" i="1" s="1"/>
  <c r="M2502" i="1" s="1"/>
  <c r="M2503" i="1" s="1"/>
  <c r="M2504" i="1" s="1"/>
  <c r="M2505" i="1" s="1"/>
  <c r="M2506" i="1" s="1"/>
  <c r="M2507" i="1" s="1"/>
  <c r="M2508" i="1" s="1"/>
  <c r="M2509" i="1" s="1"/>
  <c r="M2510" i="1" s="1"/>
  <c r="M2511" i="1" s="1"/>
  <c r="M2512" i="1" s="1"/>
  <c r="M2513" i="1" s="1"/>
  <c r="M2514" i="1" s="1"/>
  <c r="M2515" i="1" s="1"/>
  <c r="M2516" i="1" s="1"/>
  <c r="M2517" i="1" s="1"/>
  <c r="M2518" i="1" s="1"/>
  <c r="M2519" i="1" s="1"/>
  <c r="M2520" i="1" s="1"/>
  <c r="M2521" i="1" s="1"/>
  <c r="M2522" i="1" s="1"/>
  <c r="M2523" i="1" s="1"/>
  <c r="M2524" i="1" s="1"/>
  <c r="M2525" i="1" s="1"/>
  <c r="M2526" i="1" s="1"/>
  <c r="M2527" i="1" s="1"/>
  <c r="M2528" i="1" s="1"/>
  <c r="M2529" i="1" s="1"/>
  <c r="M2530" i="1" s="1"/>
  <c r="M2531" i="1" s="1"/>
  <c r="M2532" i="1" s="1"/>
  <c r="M2533" i="1" s="1"/>
  <c r="M2534" i="1" s="1"/>
  <c r="M2535" i="1" s="1"/>
  <c r="M2536" i="1" s="1"/>
  <c r="M2537" i="1" s="1"/>
  <c r="M2538" i="1" s="1"/>
  <c r="M2539" i="1" s="1"/>
  <c r="M2540" i="1" s="1"/>
  <c r="M2541" i="1" s="1"/>
  <c r="M2542" i="1" s="1"/>
  <c r="M2543" i="1" s="1"/>
  <c r="M2544" i="1" s="1"/>
  <c r="M2545" i="1" s="1"/>
  <c r="M2546" i="1" s="1"/>
  <c r="M2547" i="1" s="1"/>
  <c r="M2548" i="1" s="1"/>
  <c r="M2549" i="1" s="1"/>
  <c r="M2550" i="1" s="1"/>
  <c r="M2551" i="1" s="1"/>
  <c r="M2552" i="1" s="1"/>
  <c r="M2553" i="1" s="1"/>
  <c r="M2554" i="1" s="1"/>
  <c r="M2555" i="1" s="1"/>
  <c r="M2556" i="1" s="1"/>
  <c r="M2557" i="1" s="1"/>
  <c r="M2558" i="1" s="1"/>
  <c r="M2559" i="1" s="1"/>
  <c r="M2560" i="1" s="1"/>
  <c r="M2561" i="1" s="1"/>
  <c r="M2562" i="1" s="1"/>
  <c r="M2563" i="1" s="1"/>
  <c r="M2564" i="1" s="1"/>
  <c r="M2565" i="1" s="1"/>
  <c r="M2566" i="1" s="1"/>
  <c r="M2567" i="1" s="1"/>
  <c r="M2568" i="1" s="1"/>
  <c r="M2569" i="1" s="1"/>
  <c r="M2570" i="1" s="1"/>
  <c r="M2571" i="1" s="1"/>
  <c r="M2572" i="1" s="1"/>
  <c r="M2573" i="1" s="1"/>
  <c r="M2574" i="1" s="1"/>
  <c r="M2575" i="1" s="1"/>
  <c r="M2576" i="1" s="1"/>
  <c r="M2577" i="1" s="1"/>
  <c r="M2578" i="1" s="1"/>
  <c r="M2579" i="1" s="1"/>
  <c r="M2580" i="1" s="1"/>
  <c r="M2581" i="1" s="1"/>
  <c r="M2582" i="1" s="1"/>
  <c r="M2583" i="1" s="1"/>
  <c r="M2584" i="1" s="1"/>
  <c r="M2585" i="1" s="1"/>
  <c r="M2586" i="1" s="1"/>
  <c r="M2587" i="1" s="1"/>
  <c r="M2588" i="1" s="1"/>
  <c r="M2589" i="1" s="1"/>
  <c r="M2590" i="1" s="1"/>
  <c r="M2591" i="1" s="1"/>
  <c r="M2592" i="1" s="1"/>
  <c r="M2593" i="1" s="1"/>
  <c r="M2594" i="1" s="1"/>
  <c r="M2595" i="1" s="1"/>
  <c r="M2596" i="1" s="1"/>
  <c r="M2597" i="1" s="1"/>
  <c r="M2598" i="1" s="1"/>
  <c r="M2599" i="1" s="1"/>
  <c r="M2600" i="1" s="1"/>
  <c r="M2601" i="1" s="1"/>
  <c r="M2602" i="1" s="1"/>
  <c r="M2603" i="1" s="1"/>
  <c r="M2604" i="1" s="1"/>
  <c r="M2605" i="1" s="1"/>
  <c r="M2606" i="1" s="1"/>
  <c r="M2607" i="1" s="1"/>
  <c r="M2608" i="1" s="1"/>
  <c r="M2609" i="1" s="1"/>
  <c r="M2610" i="1" s="1"/>
  <c r="M2611" i="1" s="1"/>
  <c r="M2612" i="1" s="1"/>
  <c r="M2613" i="1" s="1"/>
  <c r="M2614" i="1" s="1"/>
  <c r="M2615" i="1" s="1"/>
  <c r="M2616" i="1" s="1"/>
  <c r="M2617" i="1" s="1"/>
  <c r="M2618" i="1" s="1"/>
  <c r="M2619" i="1" s="1"/>
  <c r="M2620" i="1" s="1"/>
  <c r="M2621" i="1" s="1"/>
  <c r="M2622" i="1" s="1"/>
  <c r="M2623" i="1" s="1"/>
  <c r="M2624" i="1" s="1"/>
  <c r="M2625" i="1" s="1"/>
  <c r="M2626" i="1" s="1"/>
  <c r="M2627" i="1" s="1"/>
  <c r="M2628" i="1" s="1"/>
  <c r="M2629" i="1" s="1"/>
  <c r="M2630" i="1" s="1"/>
  <c r="M2631" i="1" s="1"/>
  <c r="M2632" i="1" s="1"/>
  <c r="M2633" i="1" s="1"/>
  <c r="M2634" i="1" s="1"/>
  <c r="M2635" i="1" s="1"/>
  <c r="M2636" i="1" s="1"/>
  <c r="M2637" i="1" s="1"/>
  <c r="M2638" i="1" s="1"/>
  <c r="M2639" i="1" s="1"/>
  <c r="M2640" i="1" s="1"/>
  <c r="M2641" i="1" s="1"/>
  <c r="M2642" i="1" s="1"/>
  <c r="M2643" i="1" s="1"/>
  <c r="M2644" i="1" s="1"/>
  <c r="M2645" i="1" s="1"/>
  <c r="M2646" i="1" s="1"/>
  <c r="M2647" i="1" s="1"/>
  <c r="M2648" i="1" s="1"/>
  <c r="M2649" i="1" s="1"/>
  <c r="M2650" i="1" s="1"/>
  <c r="M2651" i="1" s="1"/>
  <c r="M2652" i="1" s="1"/>
  <c r="M2653" i="1" s="1"/>
  <c r="M2654" i="1" s="1"/>
  <c r="M2655" i="1" s="1"/>
  <c r="M2656" i="1" s="1"/>
  <c r="M2657" i="1" s="1"/>
  <c r="M2658" i="1" s="1"/>
  <c r="M2659" i="1" s="1"/>
  <c r="M2660" i="1" s="1"/>
  <c r="M2661" i="1" s="1"/>
  <c r="M2662" i="1" s="1"/>
  <c r="M2663" i="1" s="1"/>
  <c r="M2664" i="1" s="1"/>
  <c r="M2665" i="1" s="1"/>
  <c r="M2666" i="1" s="1"/>
  <c r="M2667" i="1" s="1"/>
  <c r="M2668" i="1" s="1"/>
  <c r="M2669" i="1" s="1"/>
  <c r="M2670" i="1" s="1"/>
  <c r="M2671" i="1" s="1"/>
  <c r="M2672" i="1" s="1"/>
  <c r="M2673" i="1" s="1"/>
  <c r="M2674" i="1" s="1"/>
  <c r="M2675" i="1" s="1"/>
  <c r="M2676" i="1" s="1"/>
  <c r="M2677" i="1" s="1"/>
  <c r="M2678" i="1" s="1"/>
  <c r="M2679" i="1" s="1"/>
  <c r="M2680" i="1" s="1"/>
  <c r="M2681" i="1" s="1"/>
  <c r="M2682" i="1" s="1"/>
  <c r="M2683" i="1" s="1"/>
  <c r="M2684" i="1" s="1"/>
  <c r="M2685" i="1" s="1"/>
  <c r="M2686" i="1" s="1"/>
  <c r="M2687" i="1" s="1"/>
  <c r="M2688" i="1" s="1"/>
  <c r="M2689" i="1" s="1"/>
  <c r="M2690" i="1" s="1"/>
  <c r="M2691" i="1" s="1"/>
  <c r="M2692" i="1" s="1"/>
  <c r="M2693" i="1" s="1"/>
  <c r="M2694" i="1" s="1"/>
  <c r="M2695" i="1" s="1"/>
  <c r="M2696" i="1" s="1"/>
  <c r="M2697" i="1" s="1"/>
  <c r="M2698" i="1" s="1"/>
  <c r="M2699" i="1" s="1"/>
  <c r="M2700" i="1" s="1"/>
  <c r="M2701" i="1" s="1"/>
  <c r="M2702" i="1" s="1"/>
  <c r="M2703" i="1" s="1"/>
  <c r="M2704" i="1" s="1"/>
  <c r="M2705" i="1" s="1"/>
  <c r="M2706" i="1" s="1"/>
  <c r="M2707" i="1" s="1"/>
  <c r="M2708" i="1" s="1"/>
  <c r="M2709" i="1" s="1"/>
  <c r="M2710" i="1" s="1"/>
  <c r="M2711" i="1" s="1"/>
  <c r="M2712" i="1" s="1"/>
  <c r="M2713" i="1" s="1"/>
  <c r="M2714" i="1" s="1"/>
  <c r="M2715" i="1" s="1"/>
  <c r="M2716" i="1" s="1"/>
  <c r="M2717" i="1" s="1"/>
  <c r="M2718" i="1" s="1"/>
  <c r="M2719" i="1" s="1"/>
  <c r="M2720" i="1" s="1"/>
  <c r="M2721" i="1" s="1"/>
  <c r="M2722" i="1" s="1"/>
  <c r="M2723" i="1" s="1"/>
  <c r="M2724" i="1" s="1"/>
  <c r="M2725" i="1" s="1"/>
  <c r="M2726" i="1" s="1"/>
  <c r="M2727" i="1" s="1"/>
  <c r="M2728" i="1" s="1"/>
  <c r="M2729" i="1" s="1"/>
  <c r="M2730" i="1" s="1"/>
  <c r="M2731" i="1" s="1"/>
  <c r="M2732" i="1" s="1"/>
  <c r="M2733" i="1" s="1"/>
  <c r="M2734" i="1" s="1"/>
  <c r="M2735" i="1" s="1"/>
  <c r="M2736" i="1" s="1"/>
  <c r="M2737" i="1" s="1"/>
  <c r="M2738" i="1" s="1"/>
  <c r="M2739" i="1" s="1"/>
  <c r="M2740" i="1" s="1"/>
  <c r="M2741" i="1" s="1"/>
  <c r="M2742" i="1" s="1"/>
  <c r="M2743" i="1" s="1"/>
  <c r="M2744" i="1" s="1"/>
  <c r="M2745" i="1" s="1"/>
  <c r="M2746" i="1" s="1"/>
  <c r="M2747" i="1" s="1"/>
  <c r="M2748" i="1" s="1"/>
  <c r="M2749" i="1" s="1"/>
  <c r="M2750" i="1" s="1"/>
  <c r="M2751" i="1" s="1"/>
  <c r="M2752" i="1" s="1"/>
  <c r="M2753" i="1" s="1"/>
  <c r="M2754" i="1" s="1"/>
  <c r="M2755" i="1" s="1"/>
  <c r="M2756" i="1" s="1"/>
  <c r="M2757" i="1" s="1"/>
  <c r="M2758" i="1" s="1"/>
  <c r="M2759" i="1" s="1"/>
  <c r="M2760" i="1" s="1"/>
  <c r="M2761" i="1" s="1"/>
  <c r="M2762" i="1" s="1"/>
  <c r="M2763" i="1" s="1"/>
  <c r="M2764" i="1" s="1"/>
  <c r="M2765" i="1" s="1"/>
  <c r="M2766" i="1" s="1"/>
  <c r="M2767" i="1" s="1"/>
  <c r="M2768" i="1" s="1"/>
  <c r="M2769" i="1" s="1"/>
  <c r="M2770" i="1" s="1"/>
  <c r="M2771" i="1" s="1"/>
  <c r="M2772" i="1" s="1"/>
  <c r="M2773" i="1" s="1"/>
  <c r="M2774" i="1" s="1"/>
  <c r="M2775" i="1" s="1"/>
  <c r="M2776" i="1" s="1"/>
  <c r="M2777" i="1" s="1"/>
  <c r="M2778" i="1" s="1"/>
  <c r="M2779" i="1" s="1"/>
  <c r="M2780" i="1" s="1"/>
  <c r="M2781" i="1" s="1"/>
  <c r="M2782" i="1" s="1"/>
  <c r="M2783" i="1" s="1"/>
  <c r="M2784" i="1" s="1"/>
  <c r="M2785" i="1" s="1"/>
  <c r="M2786" i="1" s="1"/>
  <c r="M2787" i="1" s="1"/>
  <c r="M2788" i="1" s="1"/>
  <c r="M4191" i="1"/>
  <c r="M4192" i="1" s="1"/>
  <c r="M4193" i="1" s="1"/>
  <c r="M4194" i="1" s="1"/>
  <c r="M4195" i="1" s="1"/>
  <c r="M4196" i="1" s="1"/>
  <c r="M4197" i="1" s="1"/>
  <c r="M4198" i="1" s="1"/>
  <c r="M4199" i="1" s="1"/>
  <c r="M4200" i="1" s="1"/>
  <c r="M4201" i="1" s="1"/>
  <c r="M4202" i="1" s="1"/>
  <c r="M4203" i="1" s="1"/>
  <c r="M4204" i="1" s="1"/>
  <c r="M4205" i="1" s="1"/>
  <c r="M4206" i="1" s="1"/>
  <c r="M4207" i="1" s="1"/>
  <c r="M4208" i="1" s="1"/>
  <c r="M4209" i="1" s="1"/>
  <c r="M4210" i="1" s="1"/>
  <c r="M4211" i="1" s="1"/>
  <c r="M4212" i="1" s="1"/>
  <c r="M4213" i="1" s="1"/>
  <c r="M4214" i="1" s="1"/>
  <c r="M4215" i="1" s="1"/>
  <c r="M4216" i="1" s="1"/>
  <c r="M4217" i="1" s="1"/>
  <c r="M4218" i="1" s="1"/>
  <c r="M4219" i="1" s="1"/>
  <c r="M4220" i="1" s="1"/>
  <c r="M4221" i="1" s="1"/>
  <c r="M4222" i="1" s="1"/>
  <c r="M4223" i="1" s="1"/>
  <c r="M4224" i="1" s="1"/>
  <c r="M4225" i="1" s="1"/>
  <c r="M4226" i="1" s="1"/>
  <c r="M4227" i="1" s="1"/>
  <c r="M4228" i="1" s="1"/>
  <c r="M4229" i="1" s="1"/>
  <c r="M4230" i="1" s="1"/>
  <c r="M4231" i="1" s="1"/>
  <c r="M4232" i="1" s="1"/>
  <c r="M4233" i="1" s="1"/>
  <c r="M4234" i="1" s="1"/>
  <c r="M4235" i="1" s="1"/>
  <c r="M4236" i="1" s="1"/>
  <c r="M4237" i="1" s="1"/>
  <c r="M4238" i="1" s="1"/>
  <c r="M4239" i="1" s="1"/>
  <c r="M4240" i="1" s="1"/>
  <c r="M4241" i="1" s="1"/>
  <c r="M4242" i="1" s="1"/>
  <c r="M4243" i="1" s="1"/>
  <c r="M4244" i="1" s="1"/>
  <c r="M4245" i="1" s="1"/>
  <c r="M4246" i="1" s="1"/>
  <c r="M4247" i="1" s="1"/>
  <c r="M4248" i="1" s="1"/>
  <c r="M4249" i="1" s="1"/>
  <c r="M4250" i="1" s="1"/>
  <c r="M4251" i="1" s="1"/>
  <c r="M4252" i="1" s="1"/>
  <c r="M4253" i="1" s="1"/>
  <c r="M4254" i="1" s="1"/>
  <c r="M4255" i="1" s="1"/>
  <c r="M4256" i="1" s="1"/>
  <c r="M4257" i="1" s="1"/>
  <c r="M4258" i="1" s="1"/>
  <c r="M4259" i="1" s="1"/>
  <c r="M4260" i="1" s="1"/>
  <c r="M4261" i="1" s="1"/>
  <c r="M4262" i="1" s="1"/>
  <c r="M4263" i="1" s="1"/>
  <c r="M4264" i="1" s="1"/>
  <c r="M4265" i="1" s="1"/>
  <c r="M4266" i="1" s="1"/>
  <c r="M4267" i="1" s="1"/>
  <c r="M4268" i="1" s="1"/>
  <c r="M4269" i="1" s="1"/>
  <c r="M4270" i="1" s="1"/>
  <c r="M4271" i="1" s="1"/>
  <c r="M4272" i="1" s="1"/>
  <c r="M4273" i="1" s="1"/>
  <c r="M4274" i="1" s="1"/>
  <c r="M4275" i="1" s="1"/>
  <c r="M4276" i="1" s="1"/>
  <c r="M4277" i="1" s="1"/>
  <c r="M4278" i="1" s="1"/>
  <c r="M4279" i="1" s="1"/>
  <c r="M4280" i="1" s="1"/>
  <c r="M4281" i="1" s="1"/>
  <c r="M4282" i="1" s="1"/>
  <c r="M4283" i="1" s="1"/>
  <c r="M4284" i="1" s="1"/>
  <c r="M4285" i="1" s="1"/>
  <c r="M4286" i="1" s="1"/>
  <c r="M4287" i="1" s="1"/>
  <c r="M4288" i="1" s="1"/>
  <c r="M4289" i="1" s="1"/>
  <c r="M4290" i="1" s="1"/>
  <c r="M4291" i="1" s="1"/>
  <c r="M4292" i="1" s="1"/>
  <c r="M4293" i="1" s="1"/>
  <c r="M4294" i="1" s="1"/>
  <c r="M4295" i="1" s="1"/>
  <c r="M4296" i="1" s="1"/>
  <c r="M4297" i="1" s="1"/>
  <c r="M4298" i="1" s="1"/>
  <c r="M4299" i="1" s="1"/>
  <c r="M4300" i="1" s="1"/>
  <c r="M4301" i="1" s="1"/>
  <c r="M4302" i="1" s="1"/>
  <c r="M4303" i="1" s="1"/>
  <c r="M4304" i="1" s="1"/>
  <c r="M4305" i="1" s="1"/>
  <c r="M4306" i="1" s="1"/>
  <c r="M4307" i="1" s="1"/>
  <c r="M4308" i="1" s="1"/>
  <c r="M4309" i="1" s="1"/>
  <c r="M4310" i="1" s="1"/>
  <c r="M4311" i="1" s="1"/>
  <c r="M4312" i="1" s="1"/>
  <c r="M4313" i="1" s="1"/>
  <c r="M4314" i="1" s="1"/>
  <c r="M4315" i="1" s="1"/>
  <c r="M4316" i="1" s="1"/>
  <c r="M4317" i="1" s="1"/>
  <c r="M4318" i="1" s="1"/>
  <c r="M4319" i="1" s="1"/>
  <c r="M4320" i="1" s="1"/>
  <c r="M4321" i="1" s="1"/>
  <c r="M4322" i="1" s="1"/>
  <c r="M4323" i="1" s="1"/>
  <c r="M4324" i="1" s="1"/>
  <c r="M4325" i="1" s="1"/>
  <c r="M4326" i="1" s="1"/>
  <c r="M4327" i="1" s="1"/>
  <c r="M4328" i="1" s="1"/>
  <c r="M4329" i="1" s="1"/>
  <c r="M4330" i="1" s="1"/>
  <c r="M4331" i="1" s="1"/>
  <c r="M4332" i="1" s="1"/>
  <c r="M4333" i="1" s="1"/>
  <c r="M4334" i="1" s="1"/>
  <c r="M4335" i="1" s="1"/>
  <c r="M4336" i="1" s="1"/>
  <c r="M4337" i="1" s="1"/>
  <c r="M4338" i="1" s="1"/>
  <c r="M4339" i="1" s="1"/>
  <c r="M4340" i="1" s="1"/>
  <c r="M4341" i="1" s="1"/>
  <c r="M4342" i="1" s="1"/>
  <c r="M4343" i="1" s="1"/>
  <c r="M4344" i="1" s="1"/>
  <c r="M4345" i="1" s="1"/>
  <c r="M4346" i="1" s="1"/>
  <c r="M4347" i="1" s="1"/>
  <c r="M4348" i="1" s="1"/>
  <c r="M4349" i="1" s="1"/>
  <c r="M4350" i="1" s="1"/>
  <c r="M4351" i="1" s="1"/>
  <c r="M4352" i="1" s="1"/>
  <c r="M4353" i="1" s="1"/>
  <c r="M4354" i="1" s="1"/>
  <c r="M4355" i="1" s="1"/>
  <c r="M4356" i="1" s="1"/>
  <c r="M4357" i="1" s="1"/>
  <c r="M4358" i="1" s="1"/>
  <c r="M4359" i="1" s="1"/>
  <c r="M4360" i="1" s="1"/>
  <c r="M4361" i="1" s="1"/>
  <c r="M4362" i="1" s="1"/>
  <c r="M4363" i="1" s="1"/>
  <c r="M4364" i="1" s="1"/>
  <c r="M4365" i="1" s="1"/>
  <c r="M4366" i="1" s="1"/>
  <c r="M4367" i="1" s="1"/>
  <c r="M4368" i="1" s="1"/>
  <c r="M4369" i="1" s="1"/>
  <c r="M4370" i="1" s="1"/>
  <c r="M4371" i="1" s="1"/>
  <c r="M4372" i="1" s="1"/>
  <c r="M4373" i="1" s="1"/>
  <c r="M4374" i="1" s="1"/>
  <c r="M4375" i="1" s="1"/>
  <c r="M4376" i="1" s="1"/>
  <c r="M4377" i="1" s="1"/>
  <c r="M4378" i="1" s="1"/>
  <c r="M4379" i="1" s="1"/>
  <c r="M4380" i="1" s="1"/>
  <c r="M4381" i="1" s="1"/>
  <c r="M4382" i="1" s="1"/>
  <c r="M4383" i="1" s="1"/>
  <c r="M4384" i="1" s="1"/>
  <c r="M4385" i="1" s="1"/>
  <c r="M4386" i="1" s="1"/>
  <c r="M4387" i="1" s="1"/>
  <c r="M4388" i="1" s="1"/>
  <c r="M4389" i="1" s="1"/>
  <c r="M4390" i="1" s="1"/>
  <c r="M4391" i="1" s="1"/>
  <c r="M4392" i="1" s="1"/>
  <c r="M4393" i="1" s="1"/>
  <c r="M4394" i="1" s="1"/>
  <c r="M4395" i="1" s="1"/>
  <c r="M4396" i="1" s="1"/>
  <c r="M4397" i="1" s="1"/>
  <c r="M4398" i="1" s="1"/>
  <c r="M4399" i="1" s="1"/>
  <c r="M4400" i="1" s="1"/>
  <c r="M4401" i="1" s="1"/>
  <c r="M4402" i="1" s="1"/>
  <c r="M4403" i="1" s="1"/>
  <c r="M4404" i="1" s="1"/>
  <c r="M4405" i="1" s="1"/>
  <c r="M4406" i="1" s="1"/>
  <c r="M4407" i="1" s="1"/>
  <c r="M4408" i="1" s="1"/>
  <c r="M4409" i="1" s="1"/>
  <c r="M4410" i="1" s="1"/>
  <c r="M4411" i="1" s="1"/>
  <c r="M4412" i="1" s="1"/>
  <c r="M4413" i="1" s="1"/>
  <c r="M4414" i="1" s="1"/>
  <c r="M4415" i="1" s="1"/>
  <c r="M4416" i="1" s="1"/>
  <c r="M4417" i="1" s="1"/>
  <c r="M4418" i="1" s="1"/>
  <c r="M4419" i="1" s="1"/>
  <c r="M4420" i="1" s="1"/>
  <c r="M4421" i="1" s="1"/>
  <c r="M4422" i="1" s="1"/>
  <c r="M4423" i="1" s="1"/>
  <c r="M4424" i="1" s="1"/>
  <c r="M4425" i="1" s="1"/>
  <c r="M4426" i="1" s="1"/>
  <c r="M4427" i="1" s="1"/>
  <c r="M4428" i="1" s="1"/>
  <c r="M4429" i="1" s="1"/>
  <c r="M4430" i="1" s="1"/>
  <c r="M4431" i="1" s="1"/>
  <c r="M4432" i="1" s="1"/>
  <c r="M4433" i="1" s="1"/>
  <c r="M4434" i="1" s="1"/>
  <c r="M4435" i="1" s="1"/>
  <c r="M4436" i="1" s="1"/>
  <c r="M4437" i="1" s="1"/>
  <c r="M4438" i="1" s="1"/>
  <c r="M4439" i="1" s="1"/>
  <c r="M4440" i="1" s="1"/>
  <c r="M4441" i="1" s="1"/>
  <c r="M4442" i="1" s="1"/>
  <c r="M4443" i="1" s="1"/>
  <c r="M4444" i="1" s="1"/>
  <c r="M4445" i="1" s="1"/>
  <c r="M4446" i="1" s="1"/>
  <c r="M4447" i="1" s="1"/>
  <c r="M4448" i="1" s="1"/>
  <c r="M4449" i="1" s="1"/>
  <c r="M4450" i="1" s="1"/>
  <c r="M4451" i="1" s="1"/>
  <c r="M4452" i="1" s="1"/>
  <c r="M4453" i="1" s="1"/>
  <c r="M4454" i="1" s="1"/>
  <c r="M4455" i="1" s="1"/>
  <c r="M4456" i="1" s="1"/>
  <c r="M4457" i="1" s="1"/>
  <c r="M4458" i="1" s="1"/>
  <c r="M4459" i="1" s="1"/>
  <c r="M4460" i="1" s="1"/>
  <c r="M4461" i="1" s="1"/>
  <c r="M4462" i="1" s="1"/>
  <c r="M4463" i="1" s="1"/>
  <c r="M4464" i="1" s="1"/>
  <c r="M4465" i="1" s="1"/>
  <c r="M4466" i="1" s="1"/>
  <c r="M4467" i="1" s="1"/>
  <c r="M4468" i="1" s="1"/>
  <c r="M4469" i="1" s="1"/>
  <c r="M4470" i="1" s="1"/>
  <c r="M4471" i="1" s="1"/>
  <c r="M4472" i="1" s="1"/>
  <c r="M4473" i="1" s="1"/>
  <c r="M4474" i="1" s="1"/>
  <c r="M4475" i="1" s="1"/>
  <c r="M4476" i="1" s="1"/>
  <c r="M4477" i="1" s="1"/>
  <c r="M4478" i="1" s="1"/>
  <c r="M4479" i="1" s="1"/>
  <c r="M4480" i="1" s="1"/>
  <c r="M4481" i="1" s="1"/>
  <c r="M4482" i="1" s="1"/>
  <c r="M4483" i="1" s="1"/>
  <c r="M4484" i="1" s="1"/>
  <c r="M4485" i="1" s="1"/>
  <c r="M4486" i="1" s="1"/>
  <c r="M4487" i="1" s="1"/>
  <c r="M4488" i="1" s="1"/>
  <c r="M4489" i="1" s="1"/>
  <c r="M4490" i="1" s="1"/>
  <c r="M4491" i="1" s="1"/>
  <c r="M4492" i="1" s="1"/>
  <c r="M4493" i="1" s="1"/>
  <c r="M4494" i="1" s="1"/>
  <c r="M4495" i="1" s="1"/>
  <c r="M4496" i="1" s="1"/>
  <c r="M4497" i="1" s="1"/>
  <c r="M4498" i="1" s="1"/>
  <c r="M4499" i="1" s="1"/>
  <c r="M4500" i="1" s="1"/>
  <c r="M4501" i="1" s="1"/>
  <c r="M4502" i="1" s="1"/>
  <c r="M4503" i="1" s="1"/>
  <c r="M4504" i="1" s="1"/>
  <c r="M4505" i="1" s="1"/>
  <c r="M4506" i="1" s="1"/>
  <c r="M4507" i="1" s="1"/>
  <c r="M4508" i="1" s="1"/>
  <c r="M4509" i="1" s="1"/>
  <c r="M4510" i="1" s="1"/>
  <c r="M4511" i="1" s="1"/>
  <c r="M4512" i="1" s="1"/>
  <c r="M4513" i="1" s="1"/>
  <c r="M4514" i="1" s="1"/>
  <c r="M4515" i="1" s="1"/>
  <c r="M4516" i="1" s="1"/>
  <c r="M4517" i="1" s="1"/>
  <c r="M4518" i="1" s="1"/>
  <c r="M4519" i="1" s="1"/>
  <c r="M4520" i="1" s="1"/>
  <c r="M4521" i="1" s="1"/>
  <c r="M4522" i="1" s="1"/>
  <c r="M4523" i="1" s="1"/>
  <c r="M4524" i="1" s="1"/>
  <c r="M4525" i="1" s="1"/>
  <c r="M4526" i="1" s="1"/>
  <c r="M4527" i="1" s="1"/>
  <c r="M4528" i="1" s="1"/>
  <c r="M4529" i="1" s="1"/>
  <c r="M4530" i="1" s="1"/>
  <c r="M4531" i="1" s="1"/>
  <c r="M4532" i="1" s="1"/>
  <c r="M4533" i="1" s="1"/>
  <c r="M4534" i="1" s="1"/>
  <c r="M4535" i="1" s="1"/>
  <c r="M4536" i="1" s="1"/>
  <c r="M4537" i="1" s="1"/>
  <c r="M4538" i="1" s="1"/>
  <c r="M4539" i="1" s="1"/>
  <c r="M4540" i="1" s="1"/>
  <c r="M4541" i="1" s="1"/>
  <c r="M4542" i="1" s="1"/>
  <c r="M4543" i="1" s="1"/>
  <c r="M4544" i="1" s="1"/>
  <c r="M4545" i="1" s="1"/>
  <c r="M4546" i="1" s="1"/>
  <c r="M4547" i="1" s="1"/>
  <c r="M4548" i="1" s="1"/>
  <c r="M4549" i="1" s="1"/>
  <c r="M4550" i="1" s="1"/>
  <c r="M4551" i="1" s="1"/>
  <c r="M4552" i="1" s="1"/>
  <c r="M4553" i="1" s="1"/>
  <c r="M4554" i="1" s="1"/>
  <c r="M4555" i="1" s="1"/>
  <c r="M4556" i="1" s="1"/>
  <c r="M4557" i="1" s="1"/>
  <c r="M4558" i="1" s="1"/>
  <c r="M4559" i="1" s="1"/>
  <c r="M4560" i="1" s="1"/>
  <c r="M4561" i="1" s="1"/>
  <c r="M4562" i="1" s="1"/>
  <c r="M4563" i="1" s="1"/>
  <c r="M4564" i="1" s="1"/>
  <c r="M4565" i="1" s="1"/>
  <c r="M4566" i="1" s="1"/>
  <c r="M4567" i="1" s="1"/>
  <c r="M4568" i="1" s="1"/>
  <c r="M4569" i="1" s="1"/>
  <c r="M4570" i="1" s="1"/>
  <c r="M4571" i="1" s="1"/>
  <c r="M4572" i="1" s="1"/>
  <c r="M4573" i="1" s="1"/>
  <c r="M4574" i="1" s="1"/>
  <c r="M4575" i="1" s="1"/>
  <c r="M4576" i="1" s="1"/>
  <c r="M4577" i="1" s="1"/>
  <c r="M4578" i="1" s="1"/>
  <c r="M4579" i="1" s="1"/>
  <c r="M4580" i="1" s="1"/>
  <c r="M4581" i="1" s="1"/>
  <c r="M4582" i="1" s="1"/>
  <c r="M4583" i="1" s="1"/>
  <c r="M4584" i="1" s="1"/>
  <c r="M4585" i="1" s="1"/>
  <c r="M4586" i="1" s="1"/>
  <c r="M4587" i="1" s="1"/>
  <c r="M4588" i="1" s="1"/>
  <c r="M4589" i="1" s="1"/>
  <c r="M4590" i="1" s="1"/>
  <c r="M4591" i="1" s="1"/>
  <c r="M4592" i="1" s="1"/>
  <c r="M4593" i="1" s="1"/>
  <c r="M4594" i="1" s="1"/>
  <c r="M4595" i="1" s="1"/>
  <c r="M4596" i="1" s="1"/>
  <c r="M4597" i="1" s="1"/>
  <c r="M4598" i="1" s="1"/>
  <c r="M4599" i="1" s="1"/>
  <c r="M4600" i="1" s="1"/>
  <c r="M4601" i="1" s="1"/>
  <c r="M4602" i="1" s="1"/>
  <c r="M4603" i="1" s="1"/>
  <c r="M4604" i="1" s="1"/>
  <c r="M4605" i="1" s="1"/>
  <c r="M4606" i="1" s="1"/>
  <c r="M4607" i="1" s="1"/>
  <c r="M4608" i="1" s="1"/>
  <c r="M4609" i="1" s="1"/>
  <c r="M4610" i="1" s="1"/>
  <c r="M4611" i="1" s="1"/>
  <c r="M4612" i="1" s="1"/>
  <c r="M4613" i="1" s="1"/>
  <c r="M4614" i="1" s="1"/>
  <c r="M4615" i="1" s="1"/>
  <c r="M4616" i="1" s="1"/>
  <c r="M4617" i="1" s="1"/>
  <c r="M4618" i="1" s="1"/>
  <c r="M4619" i="1" s="1"/>
  <c r="M4620" i="1" s="1"/>
  <c r="M4621" i="1" s="1"/>
  <c r="M4622" i="1" s="1"/>
  <c r="M4623" i="1" s="1"/>
  <c r="M4624" i="1" s="1"/>
  <c r="M4625" i="1" s="1"/>
  <c r="M4626" i="1" s="1"/>
  <c r="M4627" i="1" s="1"/>
  <c r="M4628" i="1" s="1"/>
  <c r="M4629" i="1" s="1"/>
  <c r="M4630" i="1" s="1"/>
  <c r="M4631" i="1" s="1"/>
  <c r="M4632" i="1" s="1"/>
  <c r="M4633" i="1" s="1"/>
  <c r="M4634" i="1" s="1"/>
  <c r="M4635" i="1" s="1"/>
  <c r="M4636" i="1" s="1"/>
  <c r="M4637" i="1" s="1"/>
  <c r="M4638" i="1" s="1"/>
  <c r="M4639" i="1" s="1"/>
  <c r="M4640" i="1" s="1"/>
  <c r="M4641" i="1" s="1"/>
  <c r="M4642" i="1" s="1"/>
  <c r="M4643" i="1" s="1"/>
  <c r="M4644" i="1" s="1"/>
  <c r="M4645" i="1" s="1"/>
  <c r="M4646" i="1" s="1"/>
  <c r="M4647" i="1" s="1"/>
  <c r="M4648" i="1" s="1"/>
  <c r="M4649" i="1" s="1"/>
  <c r="M4650" i="1" s="1"/>
  <c r="M4651" i="1" s="1"/>
  <c r="M4652" i="1" s="1"/>
  <c r="M4653" i="1" s="1"/>
  <c r="M4654" i="1" s="1"/>
  <c r="M4655" i="1" s="1"/>
  <c r="M4656" i="1" s="1"/>
  <c r="M4657" i="1" s="1"/>
  <c r="M4658" i="1" s="1"/>
  <c r="M4659" i="1" s="1"/>
  <c r="M4660" i="1" s="1"/>
  <c r="M4661" i="1" s="1"/>
  <c r="M4662" i="1" s="1"/>
  <c r="M4663" i="1" s="1"/>
  <c r="M4664" i="1" s="1"/>
  <c r="M4665" i="1" s="1"/>
  <c r="M4666" i="1" s="1"/>
  <c r="M4667" i="1" s="1"/>
  <c r="M4668" i="1" s="1"/>
  <c r="M4669" i="1" s="1"/>
  <c r="M4670" i="1" s="1"/>
  <c r="M4671" i="1" s="1"/>
  <c r="M4672" i="1" s="1"/>
  <c r="M4673" i="1" s="1"/>
  <c r="M4674" i="1" s="1"/>
  <c r="M4675" i="1" s="1"/>
  <c r="M4676" i="1" s="1"/>
  <c r="M4677" i="1" s="1"/>
  <c r="M4678" i="1" s="1"/>
  <c r="M4679" i="1" s="1"/>
  <c r="M4680" i="1" s="1"/>
  <c r="M4681" i="1" s="1"/>
  <c r="M4682" i="1" s="1"/>
  <c r="M4683" i="1" s="1"/>
  <c r="M4684" i="1" s="1"/>
  <c r="M4685" i="1" s="1"/>
  <c r="M4686" i="1" s="1"/>
  <c r="M4687" i="1" s="1"/>
  <c r="M4688" i="1" s="1"/>
  <c r="M4689" i="1" s="1"/>
  <c r="M4690" i="1" s="1"/>
  <c r="M4691" i="1" s="1"/>
  <c r="M4692" i="1" s="1"/>
  <c r="M4693" i="1" s="1"/>
  <c r="M4694" i="1" s="1"/>
  <c r="M4695" i="1" s="1"/>
  <c r="M4696" i="1" s="1"/>
  <c r="M4697" i="1" s="1"/>
  <c r="M4698" i="1" s="1"/>
  <c r="M4699" i="1" s="1"/>
  <c r="M4700" i="1" s="1"/>
  <c r="M4701" i="1" s="1"/>
  <c r="M4702" i="1" s="1"/>
  <c r="M4703" i="1" s="1"/>
  <c r="M4704" i="1" s="1"/>
  <c r="M4705" i="1" s="1"/>
  <c r="M4706" i="1" s="1"/>
  <c r="M4707" i="1" s="1"/>
  <c r="M4708" i="1" s="1"/>
  <c r="M4709" i="1" s="1"/>
  <c r="M4710" i="1" s="1"/>
  <c r="M4711" i="1" s="1"/>
  <c r="M4712" i="1" s="1"/>
  <c r="M4713" i="1" s="1"/>
  <c r="M4714" i="1" s="1"/>
  <c r="M4715" i="1" s="1"/>
  <c r="M4716" i="1" s="1"/>
  <c r="M4717" i="1" s="1"/>
  <c r="M4718" i="1" s="1"/>
  <c r="M4719" i="1" s="1"/>
  <c r="M4720" i="1" s="1"/>
  <c r="M4721" i="1" s="1"/>
  <c r="M4722" i="1" s="1"/>
  <c r="M4723" i="1" s="1"/>
  <c r="M4724" i="1" s="1"/>
  <c r="M4725" i="1" s="1"/>
  <c r="M4726" i="1" s="1"/>
  <c r="M4727" i="1" s="1"/>
  <c r="M4728" i="1" s="1"/>
  <c r="M4729" i="1" s="1"/>
  <c r="M4730" i="1" s="1"/>
  <c r="M4731" i="1" s="1"/>
  <c r="M4732" i="1" s="1"/>
  <c r="M4733" i="1" s="1"/>
  <c r="M4734" i="1" s="1"/>
  <c r="M4735" i="1" s="1"/>
  <c r="M4736" i="1" s="1"/>
  <c r="M4737" i="1" s="1"/>
  <c r="M4738" i="1" s="1"/>
  <c r="M4739" i="1" s="1"/>
  <c r="M4740" i="1" s="1"/>
  <c r="M4741" i="1" s="1"/>
  <c r="M4742" i="1" s="1"/>
  <c r="M4743" i="1" s="1"/>
  <c r="M4744" i="1" s="1"/>
  <c r="M4745" i="1" s="1"/>
  <c r="M4746" i="1" s="1"/>
  <c r="M4747" i="1" s="1"/>
  <c r="M4748" i="1" s="1"/>
  <c r="M4749" i="1" s="1"/>
  <c r="M4750" i="1" s="1"/>
  <c r="M4751" i="1" s="1"/>
  <c r="M4752" i="1" s="1"/>
  <c r="M4753" i="1" s="1"/>
  <c r="M4754" i="1" s="1"/>
  <c r="M4755" i="1" s="1"/>
  <c r="M4756" i="1" s="1"/>
  <c r="M4757" i="1" s="1"/>
  <c r="M4758" i="1" s="1"/>
  <c r="M4759" i="1" s="1"/>
  <c r="M4760" i="1" s="1"/>
  <c r="M4761" i="1" s="1"/>
  <c r="M4762" i="1" s="1"/>
  <c r="M4763" i="1" s="1"/>
  <c r="M4764" i="1" s="1"/>
  <c r="M4765" i="1" s="1"/>
  <c r="M4766" i="1" s="1"/>
  <c r="M4767" i="1" s="1"/>
  <c r="M4768" i="1" s="1"/>
  <c r="M4769" i="1" s="1"/>
  <c r="M4770" i="1" s="1"/>
  <c r="M4771" i="1" s="1"/>
  <c r="M4772" i="1" s="1"/>
  <c r="M4773" i="1" s="1"/>
  <c r="M4774" i="1" s="1"/>
  <c r="M4775" i="1" s="1"/>
  <c r="M4776" i="1" s="1"/>
  <c r="M4777" i="1" s="1"/>
  <c r="M4778" i="1" s="1"/>
  <c r="M4779" i="1" s="1"/>
  <c r="M4780" i="1" s="1"/>
  <c r="M4781" i="1" s="1"/>
  <c r="M4782" i="1" s="1"/>
  <c r="M4783" i="1" s="1"/>
  <c r="M4784" i="1" s="1"/>
  <c r="M4785" i="1" s="1"/>
  <c r="M4786" i="1" s="1"/>
  <c r="M4787" i="1" s="1"/>
  <c r="M4788" i="1" s="1"/>
  <c r="M4789" i="1" s="1"/>
  <c r="M4790" i="1" s="1"/>
  <c r="M4791" i="1" s="1"/>
  <c r="M4792" i="1" s="1"/>
  <c r="M4793" i="1" s="1"/>
  <c r="M4794" i="1" s="1"/>
  <c r="M4795" i="1" s="1"/>
  <c r="M4796" i="1" s="1"/>
  <c r="M4797" i="1" s="1"/>
  <c r="M4798" i="1" s="1"/>
  <c r="M4799" i="1" s="1"/>
  <c r="M4800" i="1" s="1"/>
  <c r="M4801" i="1" s="1"/>
  <c r="M4802" i="1" s="1"/>
  <c r="M4803" i="1" s="1"/>
  <c r="M4804" i="1" s="1"/>
  <c r="M4805" i="1" s="1"/>
  <c r="M4806" i="1" s="1"/>
  <c r="M4807" i="1" s="1"/>
  <c r="M4808" i="1" s="1"/>
  <c r="M4809" i="1" s="1"/>
  <c r="M4810" i="1" s="1"/>
  <c r="M4811" i="1" s="1"/>
  <c r="M4812" i="1" s="1"/>
  <c r="M4813" i="1" s="1"/>
  <c r="M4814" i="1" s="1"/>
  <c r="M4815" i="1" s="1"/>
  <c r="M4816" i="1" s="1"/>
  <c r="M4817" i="1" s="1"/>
  <c r="M4818" i="1" s="1"/>
  <c r="M4819" i="1" s="1"/>
  <c r="M4820" i="1" s="1"/>
  <c r="M4821" i="1" s="1"/>
  <c r="M4822" i="1" s="1"/>
  <c r="M4823" i="1" s="1"/>
  <c r="M4824" i="1" s="1"/>
  <c r="M4825" i="1" s="1"/>
  <c r="M4826" i="1" s="1"/>
  <c r="M4827" i="1" s="1"/>
  <c r="M4828" i="1" s="1"/>
  <c r="M4829" i="1" s="1"/>
  <c r="M4830" i="1" s="1"/>
  <c r="M4831" i="1" s="1"/>
  <c r="M4832" i="1" s="1"/>
  <c r="M4833" i="1" s="1"/>
  <c r="M4834" i="1" s="1"/>
  <c r="M4835" i="1" s="1"/>
  <c r="M4836" i="1" s="1"/>
  <c r="M4837" i="1" s="1"/>
  <c r="M4838" i="1" s="1"/>
  <c r="M4839" i="1" s="1"/>
  <c r="M4840" i="1" s="1"/>
  <c r="M4841" i="1" s="1"/>
  <c r="M4842" i="1" s="1"/>
  <c r="M4843" i="1" s="1"/>
  <c r="M4844" i="1" s="1"/>
  <c r="M4845" i="1" s="1"/>
  <c r="M4846" i="1" s="1"/>
  <c r="M4847" i="1" s="1"/>
  <c r="M4848" i="1" s="1"/>
  <c r="M4849" i="1" s="1"/>
  <c r="M4850" i="1" s="1"/>
  <c r="M4851" i="1" s="1"/>
  <c r="M4852" i="1" s="1"/>
  <c r="M4853" i="1" s="1"/>
  <c r="M4854" i="1" s="1"/>
  <c r="M4855" i="1" s="1"/>
  <c r="M4856" i="1" s="1"/>
  <c r="M4857" i="1" s="1"/>
  <c r="M4858" i="1" s="1"/>
  <c r="M4859" i="1" s="1"/>
  <c r="M4860" i="1" s="1"/>
  <c r="M4861" i="1" s="1"/>
  <c r="M4862" i="1" s="1"/>
  <c r="M4863" i="1" s="1"/>
  <c r="M4864" i="1" s="1"/>
  <c r="M4865" i="1" s="1"/>
  <c r="M4866" i="1" s="1"/>
  <c r="M4867" i="1" s="1"/>
  <c r="M4868" i="1" s="1"/>
  <c r="M4869" i="1" s="1"/>
  <c r="M4870" i="1" s="1"/>
  <c r="M4871" i="1" s="1"/>
  <c r="M4872" i="1" s="1"/>
  <c r="M4873" i="1" s="1"/>
  <c r="M4874" i="1" s="1"/>
  <c r="M4875" i="1" s="1"/>
  <c r="M4876" i="1" s="1"/>
  <c r="M4877" i="1" s="1"/>
  <c r="M4878" i="1" s="1"/>
  <c r="M4879" i="1" s="1"/>
  <c r="M4880" i="1" s="1"/>
  <c r="M4881" i="1" s="1"/>
  <c r="M4882" i="1" s="1"/>
  <c r="M4883" i="1" s="1"/>
  <c r="M4884" i="1" s="1"/>
  <c r="M4885" i="1" s="1"/>
  <c r="M4886" i="1" s="1"/>
  <c r="M4887" i="1" s="1"/>
  <c r="M4888" i="1" s="1"/>
  <c r="M4889" i="1" s="1"/>
  <c r="M4890" i="1" s="1"/>
  <c r="M4891" i="1" s="1"/>
  <c r="M4892" i="1" s="1"/>
  <c r="M4893" i="1" s="1"/>
  <c r="M4894" i="1" s="1"/>
  <c r="M4895" i="1" s="1"/>
  <c r="M4896" i="1" s="1"/>
  <c r="M4897" i="1" s="1"/>
  <c r="M4898" i="1" s="1"/>
  <c r="M4899" i="1" s="1"/>
  <c r="M4900" i="1" s="1"/>
  <c r="M4901" i="1" s="1"/>
  <c r="M4902" i="1" s="1"/>
  <c r="M4903" i="1" s="1"/>
  <c r="M4904" i="1" s="1"/>
  <c r="M4905" i="1" s="1"/>
  <c r="M4906" i="1" s="1"/>
  <c r="M4907" i="1" s="1"/>
  <c r="M4908" i="1" s="1"/>
  <c r="M4909" i="1" s="1"/>
  <c r="M4910" i="1" s="1"/>
  <c r="M4911" i="1" s="1"/>
  <c r="M4912" i="1" s="1"/>
  <c r="M4913" i="1" s="1"/>
  <c r="M4914" i="1" s="1"/>
  <c r="M4915" i="1" s="1"/>
  <c r="M4916" i="1" s="1"/>
  <c r="M4917" i="1" s="1"/>
  <c r="M4918" i="1" s="1"/>
  <c r="M4919" i="1" s="1"/>
  <c r="M4920" i="1" s="1"/>
  <c r="M4921" i="1" s="1"/>
  <c r="M4922" i="1" s="1"/>
  <c r="M4923" i="1" s="1"/>
  <c r="M4924" i="1" s="1"/>
  <c r="M4925" i="1" s="1"/>
  <c r="M4926" i="1" s="1"/>
  <c r="M4927" i="1" s="1"/>
  <c r="M4928" i="1" s="1"/>
  <c r="M4929" i="1" s="1"/>
  <c r="M4930" i="1" s="1"/>
  <c r="M4931" i="1" s="1"/>
  <c r="M4932" i="1" s="1"/>
  <c r="M4933" i="1" s="1"/>
  <c r="M4934" i="1" s="1"/>
  <c r="M4935" i="1" s="1"/>
  <c r="M4936" i="1" s="1"/>
  <c r="M4937" i="1" s="1"/>
  <c r="M4938" i="1" s="1"/>
  <c r="M4939" i="1" s="1"/>
  <c r="M4940" i="1" s="1"/>
  <c r="M4941" i="1" s="1"/>
  <c r="M4942" i="1" s="1"/>
  <c r="M4943" i="1" s="1"/>
  <c r="M4944" i="1" s="1"/>
  <c r="M4945" i="1" s="1"/>
  <c r="M4946" i="1" s="1"/>
  <c r="M4947" i="1" s="1"/>
  <c r="M4948" i="1" s="1"/>
  <c r="M4949" i="1" s="1"/>
  <c r="M4950" i="1" s="1"/>
  <c r="M4951" i="1" s="1"/>
  <c r="M4952" i="1" s="1"/>
  <c r="M4953" i="1" s="1"/>
  <c r="M4954" i="1" s="1"/>
  <c r="M4955" i="1" s="1"/>
  <c r="M4956" i="1" s="1"/>
  <c r="M4957" i="1" s="1"/>
  <c r="M4958" i="1" s="1"/>
  <c r="M4959" i="1" s="1"/>
  <c r="M4960" i="1" s="1"/>
  <c r="M4961" i="1" s="1"/>
  <c r="M4962" i="1" s="1"/>
  <c r="M4963" i="1" s="1"/>
  <c r="M4964" i="1" s="1"/>
  <c r="M4965" i="1" s="1"/>
  <c r="M4966" i="1" s="1"/>
  <c r="M4967" i="1" s="1"/>
  <c r="M4968" i="1" s="1"/>
  <c r="M4969" i="1" s="1"/>
  <c r="M4970" i="1" s="1"/>
  <c r="M4971" i="1" s="1"/>
  <c r="M4972" i="1" s="1"/>
  <c r="M4973" i="1" s="1"/>
  <c r="M4974" i="1" s="1"/>
  <c r="M4975" i="1" s="1"/>
  <c r="M4976" i="1" s="1"/>
  <c r="M4977" i="1" s="1"/>
  <c r="M4978" i="1" s="1"/>
  <c r="M4979" i="1" s="1"/>
  <c r="M4980" i="1" s="1"/>
  <c r="M4981" i="1" s="1"/>
  <c r="M4982" i="1" s="1"/>
  <c r="M4983" i="1" s="1"/>
  <c r="M4984" i="1" s="1"/>
  <c r="M4985" i="1" s="1"/>
  <c r="M4986" i="1" s="1"/>
  <c r="M4987" i="1" s="1"/>
  <c r="M4988" i="1" s="1"/>
  <c r="M4989" i="1" s="1"/>
  <c r="M4990" i="1" s="1"/>
  <c r="M4991" i="1" s="1"/>
  <c r="M4992" i="1" s="1"/>
  <c r="M4993" i="1" s="1"/>
  <c r="M4994" i="1" s="1"/>
  <c r="M4995" i="1" s="1"/>
  <c r="M4996" i="1" s="1"/>
  <c r="M4997" i="1" s="1"/>
  <c r="M4998" i="1" s="1"/>
  <c r="M4999" i="1" s="1"/>
  <c r="M5000" i="1" s="1"/>
  <c r="M5001" i="1" s="1"/>
  <c r="M5002" i="1" s="1"/>
  <c r="M5003" i="1" s="1"/>
  <c r="M5004" i="1" s="1"/>
  <c r="M5005" i="1" s="1"/>
  <c r="M5006" i="1" s="1"/>
  <c r="M5007" i="1" s="1"/>
  <c r="M5008" i="1" s="1"/>
  <c r="M5009" i="1" s="1"/>
  <c r="M5010" i="1" s="1"/>
  <c r="M5011" i="1" s="1"/>
  <c r="M5012" i="1" s="1"/>
  <c r="M5013" i="1" s="1"/>
  <c r="M5014" i="1" s="1"/>
  <c r="M5015" i="1" s="1"/>
  <c r="M5016" i="1" s="1"/>
  <c r="M5017" i="1" s="1"/>
  <c r="M5018" i="1" s="1"/>
  <c r="M5019" i="1" s="1"/>
  <c r="M5020" i="1" s="1"/>
  <c r="M5021" i="1" s="1"/>
  <c r="M5022" i="1" s="1"/>
  <c r="M5023" i="1" s="1"/>
  <c r="M5024" i="1" s="1"/>
  <c r="M5025" i="1" s="1"/>
  <c r="M5026" i="1" s="1"/>
  <c r="M5027" i="1" s="1"/>
  <c r="M5028" i="1" s="1"/>
  <c r="M5029" i="1" s="1"/>
  <c r="M5030" i="1" s="1"/>
  <c r="M5031" i="1" s="1"/>
  <c r="M5032" i="1" s="1"/>
  <c r="M5033" i="1" s="1"/>
  <c r="M5034" i="1" s="1"/>
  <c r="M5035" i="1" s="1"/>
  <c r="M5036" i="1" s="1"/>
  <c r="M5037" i="1" s="1"/>
  <c r="M5038" i="1" s="1"/>
  <c r="M5039" i="1" s="1"/>
  <c r="M5040" i="1" s="1"/>
  <c r="M5041" i="1" s="1"/>
  <c r="M5042" i="1" s="1"/>
  <c r="M5043" i="1" s="1"/>
  <c r="M5044" i="1" s="1"/>
  <c r="M5045" i="1" s="1"/>
  <c r="M5046" i="1" s="1"/>
  <c r="M5047" i="1" s="1"/>
  <c r="M5048" i="1" s="1"/>
  <c r="M5049" i="1" s="1"/>
  <c r="M505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<sst xmlns="http://schemas.openxmlformats.org/spreadsheetml/2006/main" count="30465" uniqueCount="3036">
  <si>
    <t>Date-Time (Australia/Queensland)</t>
  </si>
  <si>
    <t>Battery(%)</t>
  </si>
  <si>
    <t>19/06/2023 00:15:01</t>
  </si>
  <si>
    <t>19/06/2023 00:30:01</t>
  </si>
  <si>
    <t>19/06/2023 00:45:01</t>
  </si>
  <si>
    <t>19/06/2023 01:00:01</t>
  </si>
  <si>
    <t>19/06/2023 01:15:01</t>
  </si>
  <si>
    <t>19/06/2023 01:30:01</t>
  </si>
  <si>
    <t>19/06/2023 01:45:01</t>
  </si>
  <si>
    <t>19/06/2023 02:00:01</t>
  </si>
  <si>
    <t>19/06/2023 02:15:01</t>
  </si>
  <si>
    <t>19/06/2023 02:30:01</t>
  </si>
  <si>
    <t>19/06/2023 02:45:01</t>
  </si>
  <si>
    <t>19/06/2023 03:00:01</t>
  </si>
  <si>
    <t>19/06/2023 03:15:01</t>
  </si>
  <si>
    <t>19/06/2023 03:30:01</t>
  </si>
  <si>
    <t>19/06/2023 03:45:01</t>
  </si>
  <si>
    <t>19/06/2023 04:00:01</t>
  </si>
  <si>
    <t>19/06/2023 04:15:01</t>
  </si>
  <si>
    <t>19/06/2023 04:30:01</t>
  </si>
  <si>
    <t>19/06/2023 04:45:01</t>
  </si>
  <si>
    <t>19/06/2023 05:00:01</t>
  </si>
  <si>
    <t>19/06/2023 05:15:01</t>
  </si>
  <si>
    <t>19/06/2023 05:30:01</t>
  </si>
  <si>
    <t>19/06/2023 05:45:01</t>
  </si>
  <si>
    <t>19/06/2023 06:00:01</t>
  </si>
  <si>
    <t>19/06/2023 06:15:01</t>
  </si>
  <si>
    <t>19/06/2023 06:30:01</t>
  </si>
  <si>
    <t>19/06/2023 06:45:01</t>
  </si>
  <si>
    <t>19/06/2023 07:00:01</t>
  </si>
  <si>
    <t>19/06/2023 07:15:01</t>
  </si>
  <si>
    <t>19/06/2023 07:30:01</t>
  </si>
  <si>
    <t>19/06/2023 07:45:01</t>
  </si>
  <si>
    <t>19/06/2023 08:00:01</t>
  </si>
  <si>
    <t>19/06/2023 08:15:01</t>
  </si>
  <si>
    <t>19/06/2023 08:30:01</t>
  </si>
  <si>
    <t>19/06/2023 08:45:01</t>
  </si>
  <si>
    <t>19/06/2023 09:00:01</t>
  </si>
  <si>
    <t>19/06/2023 09:15:01</t>
  </si>
  <si>
    <t>19/06/2023 09:30:01</t>
  </si>
  <si>
    <t>19/06/2023 09:45:01</t>
  </si>
  <si>
    <t>19/06/2023 10:00:01</t>
  </si>
  <si>
    <t>19/06/2023 10:15:01</t>
  </si>
  <si>
    <t>19/06/2023 10:30:01</t>
  </si>
  <si>
    <t>19/06/2023 10:45:01</t>
  </si>
  <si>
    <t>19/06/2023 11:00:01</t>
  </si>
  <si>
    <t>19/06/2023 11:15:01</t>
  </si>
  <si>
    <t>19/06/2023 11:30:01</t>
  </si>
  <si>
    <t>19/06/2023 11:45:01</t>
  </si>
  <si>
    <t>19/06/2023 12:00:01</t>
  </si>
  <si>
    <t>19/06/2023 12:15:01</t>
  </si>
  <si>
    <t>19/06/2023 12:30:01</t>
  </si>
  <si>
    <t>19/06/2023 12:45:01</t>
  </si>
  <si>
    <t>19/06/2023 13:00:01</t>
  </si>
  <si>
    <t>19/06/2023 13:15:00</t>
  </si>
  <si>
    <t>19/06/2023 13:30:00</t>
  </si>
  <si>
    <t>19/06/2023 13:45:00</t>
  </si>
  <si>
    <t>19/06/2023 14:00:00</t>
  </si>
  <si>
    <t>19/06/2023 14:15:00</t>
  </si>
  <si>
    <t>19/06/2023 14:30:00</t>
  </si>
  <si>
    <t>19/06/2023 14:45:00</t>
  </si>
  <si>
    <t>19/06/2023 15:00:00</t>
  </si>
  <si>
    <t>19/06/2023 15:15:00</t>
  </si>
  <si>
    <t>19/06/2023 15:30:00</t>
  </si>
  <si>
    <t>19/06/2023 15:45:00</t>
  </si>
  <si>
    <t>19/06/2023 16:00:00</t>
  </si>
  <si>
    <t>19/06/2023 16:15:00</t>
  </si>
  <si>
    <t>19/06/2023 16:30:00</t>
  </si>
  <si>
    <t>19/06/2023 16:45:00</t>
  </si>
  <si>
    <t>19/06/2023 17:00:00</t>
  </si>
  <si>
    <t>19/06/2023 17:15:00</t>
  </si>
  <si>
    <t>19/06/2023 17:30:01</t>
  </si>
  <si>
    <t>19/06/2023 17:45:01</t>
  </si>
  <si>
    <t>19/06/2023 18:00:01</t>
  </si>
  <si>
    <t>19/06/2023 18:15:01</t>
  </si>
  <si>
    <t>19/06/2023 18:30:01</t>
  </si>
  <si>
    <t>19/06/2023 18:45:01</t>
  </si>
  <si>
    <t>19/06/2023 19:00:01</t>
  </si>
  <si>
    <t>19/06/2023 19:15:01</t>
  </si>
  <si>
    <t>19/06/2023 19:30:01</t>
  </si>
  <si>
    <t>19/06/2023 19:45:01</t>
  </si>
  <si>
    <t>19/06/2023 20:00:01</t>
  </si>
  <si>
    <t>19/06/2023 20:15:01</t>
  </si>
  <si>
    <t>19/06/2023 20:30:01</t>
  </si>
  <si>
    <t>19/06/2023 20:45:01</t>
  </si>
  <si>
    <t>19/06/2023 21:00:01</t>
  </si>
  <si>
    <t>19/06/2023 21:15:01</t>
  </si>
  <si>
    <t>19/06/2023 21:30:01</t>
  </si>
  <si>
    <t>19/06/2023 21:45:01</t>
  </si>
  <si>
    <t>19/06/2023 22:00:01</t>
  </si>
  <si>
    <t>19/06/2023 22:15:01</t>
  </si>
  <si>
    <t>19/06/2023 22:30:01</t>
  </si>
  <si>
    <t>19/06/2023 22:45:01</t>
  </si>
  <si>
    <t>19/06/2023 23:00:01</t>
  </si>
  <si>
    <t>19/06/2023 23:15:01</t>
  </si>
  <si>
    <t>19/06/2023 23:30:01</t>
  </si>
  <si>
    <t>19/06/2023 23:45:01</t>
  </si>
  <si>
    <t>20/06/2023 00:00:01</t>
  </si>
  <si>
    <t>20/06/2023 00:15:01</t>
  </si>
  <si>
    <t>20/06/2023 00:30:01</t>
  </si>
  <si>
    <t>20/06/2023 00:45:01</t>
  </si>
  <si>
    <t>20/06/2023 01:00:01</t>
  </si>
  <si>
    <t>20/06/2023 01:15:01</t>
  </si>
  <si>
    <t>20/06/2023 01:30:01</t>
  </si>
  <si>
    <t>20/06/2023 01:45:01</t>
  </si>
  <si>
    <t>20/06/2023 02:00:01</t>
  </si>
  <si>
    <t>20/06/2023 02:15:01</t>
  </si>
  <si>
    <t>20/06/2023 02:30:01</t>
  </si>
  <si>
    <t>20/06/2023 02:45:01</t>
  </si>
  <si>
    <t>20/06/2023 03:00:01</t>
  </si>
  <si>
    <t>20/06/2023 03:15:01</t>
  </si>
  <si>
    <t>20/06/2023 03:30:01</t>
  </si>
  <si>
    <t>20/06/2023 03:45:01</t>
  </si>
  <si>
    <t>20/06/2023 04:00:01</t>
  </si>
  <si>
    <t>20/06/2023 04:15:01</t>
  </si>
  <si>
    <t>20/06/2023 04:30:01</t>
  </si>
  <si>
    <t>20/06/2023 04:45:01</t>
  </si>
  <si>
    <t>20/06/2023 05:00:01</t>
  </si>
  <si>
    <t>20/06/2023 05:15:01</t>
  </si>
  <si>
    <t>20/06/2023 05:30:01</t>
  </si>
  <si>
    <t>20/06/2023 05:45:01</t>
  </si>
  <si>
    <t>20/06/2023 06:00:01</t>
  </si>
  <si>
    <t>20/06/2023 06:15:01</t>
  </si>
  <si>
    <t>20/06/2023 06:30:01</t>
  </si>
  <si>
    <t>20/06/2023 06:45:01</t>
  </si>
  <si>
    <t>20/06/2023 07:00:01</t>
  </si>
  <si>
    <t>20/06/2023 07:15:01</t>
  </si>
  <si>
    <t>20/06/2023 07:30:01</t>
  </si>
  <si>
    <t>20/06/2023 07:45:01</t>
  </si>
  <si>
    <t>20/06/2023 08:00:01</t>
  </si>
  <si>
    <t>20/06/2023 08:15:01</t>
  </si>
  <si>
    <t>20/06/2023 08:30:01</t>
  </si>
  <si>
    <t>20/06/2023 08:45:01</t>
  </si>
  <si>
    <t>20/06/2023 09:00:01</t>
  </si>
  <si>
    <t>20/06/2023 09:15:01</t>
  </si>
  <si>
    <t>20/06/2023 09:30:01</t>
  </si>
  <si>
    <t>20/06/2023 09:45:01</t>
  </si>
  <si>
    <t>20/06/2023 10:00:01</t>
  </si>
  <si>
    <t>20/06/2023 10:15:01</t>
  </si>
  <si>
    <t>20/06/2023 10:30:01</t>
  </si>
  <si>
    <t>20/06/2023 10:45:01</t>
  </si>
  <si>
    <t>20/06/2023 11:00:01</t>
  </si>
  <si>
    <t>20/06/2023 11:15:01</t>
  </si>
  <si>
    <t>20/06/2023 11:30:01</t>
  </si>
  <si>
    <t>20/06/2023 11:45:01</t>
  </si>
  <si>
    <t>20/06/2023 12:00:01</t>
  </si>
  <si>
    <t>20/06/2023 12:15:01</t>
  </si>
  <si>
    <t>20/06/2023 12:30:01</t>
  </si>
  <si>
    <t>20/06/2023 12:45:01</t>
  </si>
  <si>
    <t>20/06/2023 13:00:01</t>
  </si>
  <si>
    <t>20/06/2023 13:15:01</t>
  </si>
  <si>
    <t>20/06/2023 13:30:01</t>
  </si>
  <si>
    <t>20/06/2023 13:45:01</t>
  </si>
  <si>
    <t>20/06/2023 14:00:01</t>
  </si>
  <si>
    <t>20/06/2023 14:15:01</t>
  </si>
  <si>
    <t>20/06/2023 14:30:01</t>
  </si>
  <si>
    <t>20/06/2023 14:45:01</t>
  </si>
  <si>
    <t>20/06/2023 15:00:01</t>
  </si>
  <si>
    <t>20/06/2023 15:15:01</t>
  </si>
  <si>
    <t>20/06/2023 15:30:01</t>
  </si>
  <si>
    <t>20/06/2023 15:45:01</t>
  </si>
  <si>
    <t>20/06/2023 16:00:01</t>
  </si>
  <si>
    <t>20/06/2023 16:15:01</t>
  </si>
  <si>
    <t>20/06/2023 16:30:01</t>
  </si>
  <si>
    <t>20/06/2023 16:45:01</t>
  </si>
  <si>
    <t>20/06/2023 17:00:01</t>
  </si>
  <si>
    <t>20/06/2023 17:15:01</t>
  </si>
  <si>
    <t>20/06/2023 17:30:01</t>
  </si>
  <si>
    <t>20/06/2023 17:45:01</t>
  </si>
  <si>
    <t>20/06/2023 18:00:01</t>
  </si>
  <si>
    <t>20/06/2023 18:15:01</t>
  </si>
  <si>
    <t>20/06/2023 18:30:01</t>
  </si>
  <si>
    <t>20/06/2023 18:45:01</t>
  </si>
  <si>
    <t>20/06/2023 19:00:01</t>
  </si>
  <si>
    <t>20/06/2023 19:15:01</t>
  </si>
  <si>
    <t>20/06/2023 19:30:01</t>
  </si>
  <si>
    <t>20/06/2023 19:45:01</t>
  </si>
  <si>
    <t>20/06/2023 20:00:01</t>
  </si>
  <si>
    <t>20/06/2023 20:15:01</t>
  </si>
  <si>
    <t>20/06/2023 20:30:01</t>
  </si>
  <si>
    <t>20/06/2023 20:45:01</t>
  </si>
  <si>
    <t>20/06/2023 21:00:01</t>
  </si>
  <si>
    <t>20/06/2023 21:15:01</t>
  </si>
  <si>
    <t>20/06/2023 21:30:01</t>
  </si>
  <si>
    <t>20/06/2023 21:45:01</t>
  </si>
  <si>
    <t>20/06/2023 22:00:01</t>
  </si>
  <si>
    <t>20/06/2023 22:15:01</t>
  </si>
  <si>
    <t>20/06/2023 22:30:01</t>
  </si>
  <si>
    <t>20/06/2023 22:45:01</t>
  </si>
  <si>
    <t>20/06/2023 23:00:01</t>
  </si>
  <si>
    <t>20/06/2023 23:15:01</t>
  </si>
  <si>
    <t>20/06/2023 23:30:00</t>
  </si>
  <si>
    <t>20/06/2023 23:45:00</t>
  </si>
  <si>
    <t>21/06/2023 00:00:00</t>
  </si>
  <si>
    <t>21/06/2023 00:15:00</t>
  </si>
  <si>
    <t>21/06/2023 00:30:00</t>
  </si>
  <si>
    <t>21/06/2023 00:45:00</t>
  </si>
  <si>
    <t>21/06/2023 01:00:00</t>
  </si>
  <si>
    <t>21/06/2023 01:15:00</t>
  </si>
  <si>
    <t>21/06/2023 01:30:00</t>
  </si>
  <si>
    <t>21/06/2023 01:45:00</t>
  </si>
  <si>
    <t>21/06/2023 02:00:00</t>
  </si>
  <si>
    <t>21/06/2023 02:15:00</t>
  </si>
  <si>
    <t>21/06/2023 02:30:00</t>
  </si>
  <si>
    <t>21/06/2023 02:45:00</t>
  </si>
  <si>
    <t>21/06/2023 03:00:00</t>
  </si>
  <si>
    <t>21/06/2023 03:15:00</t>
  </si>
  <si>
    <t>21/06/2023 03:30:00</t>
  </si>
  <si>
    <t>21/06/2023 03:45:00</t>
  </si>
  <si>
    <t>21/06/2023 04:00:00</t>
  </si>
  <si>
    <t>21/06/2023 04:15:00</t>
  </si>
  <si>
    <t>21/06/2023 04:30:00</t>
  </si>
  <si>
    <t>21/06/2023 04:45:00</t>
  </si>
  <si>
    <t>21/06/2023 05:00:00</t>
  </si>
  <si>
    <t>21/06/2023 05:15:00</t>
  </si>
  <si>
    <t>21/06/2023 05:30:01</t>
  </si>
  <si>
    <t>21/06/2023 05:45:01</t>
  </si>
  <si>
    <t>21/06/2023 06:00:01</t>
  </si>
  <si>
    <t>21/06/2023 06:15:01</t>
  </si>
  <si>
    <t>21/06/2023 06:30:01</t>
  </si>
  <si>
    <t>21/06/2023 06:45:01</t>
  </si>
  <si>
    <t>21/06/2023 07:00:01</t>
  </si>
  <si>
    <t>21/06/2023 07:15:01</t>
  </si>
  <si>
    <t>21/06/2023 07:30:01</t>
  </si>
  <si>
    <t>21/06/2023 07:45:01</t>
  </si>
  <si>
    <t>21/06/2023 08:00:01</t>
  </si>
  <si>
    <t>21/06/2023 08:15:01</t>
  </si>
  <si>
    <t>21/06/2023 08:30:01</t>
  </si>
  <si>
    <t>21/06/2023 08:45:01</t>
  </si>
  <si>
    <t>21/06/2023 09:00:01</t>
  </si>
  <si>
    <t>21/06/2023 09:15:01</t>
  </si>
  <si>
    <t>21/06/2023 09:30:01</t>
  </si>
  <si>
    <t>21/06/2023 09:45:01</t>
  </si>
  <si>
    <t>21/06/2023 10:00:01</t>
  </si>
  <si>
    <t>21/06/2023 10:15:01</t>
  </si>
  <si>
    <t>21/06/2023 10:30:01</t>
  </si>
  <si>
    <t>21/06/2023 10:45:01</t>
  </si>
  <si>
    <t>21/06/2023 11:00:01</t>
  </si>
  <si>
    <t>21/06/2023 11:15:01</t>
  </si>
  <si>
    <t>21/06/2023 11:30:01</t>
  </si>
  <si>
    <t>21/06/2023 11:45:01</t>
  </si>
  <si>
    <t>21/06/2023 12:00:01</t>
  </si>
  <si>
    <t>21/06/2023 12:15:01</t>
  </si>
  <si>
    <t>21/06/2023 12:30:01</t>
  </si>
  <si>
    <t>21/06/2023 12:45:01</t>
  </si>
  <si>
    <t>21/06/2023 13:00:01</t>
  </si>
  <si>
    <t>21/06/2023 13:15:01</t>
  </si>
  <si>
    <t>21/06/2023 13:30:01</t>
  </si>
  <si>
    <t>21/06/2023 13:45:01</t>
  </si>
  <si>
    <t>21/06/2023 14:00:01</t>
  </si>
  <si>
    <t>21/06/2023 14:15:01</t>
  </si>
  <si>
    <t>21/06/2023 14:30:01</t>
  </si>
  <si>
    <t>21/06/2023 14:45:01</t>
  </si>
  <si>
    <t>21/06/2023 15:00:01</t>
  </si>
  <si>
    <t>21/06/2023 15:15:01</t>
  </si>
  <si>
    <t>21/06/2023 15:30:01</t>
  </si>
  <si>
    <t>21/06/2023 15:45:01</t>
  </si>
  <si>
    <t>21/06/2023 16:00:01</t>
  </si>
  <si>
    <t>21/06/2023 16:15:01</t>
  </si>
  <si>
    <t>21/06/2023 16:30:01</t>
  </si>
  <si>
    <t>21/06/2023 16:45:01</t>
  </si>
  <si>
    <t>21/06/2023 17:00:01</t>
  </si>
  <si>
    <t>21/06/2023 17:15:01</t>
  </si>
  <si>
    <t>21/06/2023 17:30:01</t>
  </si>
  <si>
    <t>21/06/2023 17:45:01</t>
  </si>
  <si>
    <t>21/06/2023 18:00:01</t>
  </si>
  <si>
    <t>21/06/2023 18:15:01</t>
  </si>
  <si>
    <t>21/06/2023 18:30:01</t>
  </si>
  <si>
    <t>21/06/2023 18:45:01</t>
  </si>
  <si>
    <t>21/06/2023 19:00:01</t>
  </si>
  <si>
    <t>21/06/2023 19:15:01</t>
  </si>
  <si>
    <t>21/06/2023 19:30:01</t>
  </si>
  <si>
    <t>21/06/2023 19:45:01</t>
  </si>
  <si>
    <t>21/06/2023 20:00:01</t>
  </si>
  <si>
    <t>21/06/2023 20:15:01</t>
  </si>
  <si>
    <t>21/06/2023 20:30:01</t>
  </si>
  <si>
    <t>21/06/2023 20:45:01</t>
  </si>
  <si>
    <t>21/06/2023 21:00:01</t>
  </si>
  <si>
    <t>21/06/2023 21:15:01</t>
  </si>
  <si>
    <t>21/06/2023 21:30:01</t>
  </si>
  <si>
    <t>21/06/2023 21:45:01</t>
  </si>
  <si>
    <t>21/06/2023 22:00:01</t>
  </si>
  <si>
    <t>21/06/2023 22:15:01</t>
  </si>
  <si>
    <t>21/06/2023 22:30:01</t>
  </si>
  <si>
    <t>21/06/2023 22:45:01</t>
  </si>
  <si>
    <t>21/06/2023 23:00:01</t>
  </si>
  <si>
    <t>21/06/2023 23:15:01</t>
  </si>
  <si>
    <t>21/06/2023 23:30:01</t>
  </si>
  <si>
    <t>21/06/2023 23:45:01</t>
  </si>
  <si>
    <t>22/06/2023 00:00:01</t>
  </si>
  <si>
    <t>22/06/2023 00:15:01</t>
  </si>
  <si>
    <t>22/06/2023 00:30:01</t>
  </si>
  <si>
    <t>22/06/2023 00:45:01</t>
  </si>
  <si>
    <t>22/06/2023 01:00:01</t>
  </si>
  <si>
    <t>22/06/2023 01:15:01</t>
  </si>
  <si>
    <t>22/06/2023 01:30:01</t>
  </si>
  <si>
    <t>22/06/2023 01:45:01</t>
  </si>
  <si>
    <t>22/06/2023 02:00:01</t>
  </si>
  <si>
    <t>22/06/2023 02:15:01</t>
  </si>
  <si>
    <t>22/06/2023 02:30:01</t>
  </si>
  <si>
    <t>22/06/2023 02:45:01</t>
  </si>
  <si>
    <t>22/06/2023 03:00:01</t>
  </si>
  <si>
    <t>22/06/2023 03:15:01</t>
  </si>
  <si>
    <t>22/06/2023 03:30:01</t>
  </si>
  <si>
    <t>22/06/2023 03:45:01</t>
  </si>
  <si>
    <t>22/06/2023 04:00:01</t>
  </si>
  <si>
    <t>22/06/2023 04:15:01</t>
  </si>
  <si>
    <t>22/06/2023 04:30:01</t>
  </si>
  <si>
    <t>22/06/2023 04:45:01</t>
  </si>
  <si>
    <t>22/06/2023 05:00:01</t>
  </si>
  <si>
    <t>22/06/2023 05:15:01</t>
  </si>
  <si>
    <t>22/06/2023 05:30:01</t>
  </si>
  <si>
    <t>22/06/2023 05:45:01</t>
  </si>
  <si>
    <t>22/06/2023 06:00:01</t>
  </si>
  <si>
    <t>22/06/2023 06:15:01</t>
  </si>
  <si>
    <t>22/06/2023 06:30:01</t>
  </si>
  <si>
    <t>22/06/2023 06:45:01</t>
  </si>
  <si>
    <t>22/06/2023 07:00:01</t>
  </si>
  <si>
    <t>22/06/2023 07:15:01</t>
  </si>
  <si>
    <t>22/06/2023 07:30:01</t>
  </si>
  <si>
    <t>22/06/2023 07:45:01</t>
  </si>
  <si>
    <t>22/06/2023 08:00:01</t>
  </si>
  <si>
    <t>22/06/2023 08:15:01</t>
  </si>
  <si>
    <t>22/06/2023 08:30:01</t>
  </si>
  <si>
    <t>22/06/2023 08:45:01</t>
  </si>
  <si>
    <t>22/06/2023 09:00:01</t>
  </si>
  <si>
    <t>22/06/2023 09:15:01</t>
  </si>
  <si>
    <t>22/06/2023 09:30:01</t>
  </si>
  <si>
    <t>22/06/2023 09:45:01</t>
  </si>
  <si>
    <t>22/06/2023 10:00:01</t>
  </si>
  <si>
    <t>22/06/2023 10:15:01</t>
  </si>
  <si>
    <t>22/06/2023 10:30:01</t>
  </si>
  <si>
    <t>22/06/2023 10:45:01</t>
  </si>
  <si>
    <t>22/06/2023 11:00:01</t>
  </si>
  <si>
    <t>22/06/2023 11:15:01</t>
  </si>
  <si>
    <t>22/06/2023 11:30:01</t>
  </si>
  <si>
    <t>22/06/2023 11:45:01</t>
  </si>
  <si>
    <t>22/06/2023 12:00:01</t>
  </si>
  <si>
    <t>22/06/2023 12:15:01</t>
  </si>
  <si>
    <t>22/06/2023 12:30:01</t>
  </si>
  <si>
    <t>22/06/2023 12:45:01</t>
  </si>
  <si>
    <t>22/06/2023 13:00:01</t>
  </si>
  <si>
    <t>22/06/2023 13:15:01</t>
  </si>
  <si>
    <t>22/06/2023 13:30:01</t>
  </si>
  <si>
    <t>22/06/2023 13:45:01</t>
  </si>
  <si>
    <t>22/06/2023 14:00:01</t>
  </si>
  <si>
    <t>22/06/2023 14:15:01</t>
  </si>
  <si>
    <t>22/06/2023 14:30:01</t>
  </si>
  <si>
    <t>22/06/2023 14:45:01</t>
  </si>
  <si>
    <t>22/06/2023 15:00:01</t>
  </si>
  <si>
    <t>22/06/2023 15:15:01</t>
  </si>
  <si>
    <t>22/06/2023 15:30:01</t>
  </si>
  <si>
    <t>22/06/2023 15:45:01</t>
  </si>
  <si>
    <t>22/06/2023 16:00:01</t>
  </si>
  <si>
    <t>22/06/2023 16:15:01</t>
  </si>
  <si>
    <t>22/06/2023 16:30:01</t>
  </si>
  <si>
    <t>22/06/2023 16:45:01</t>
  </si>
  <si>
    <t>22/06/2023 17:00:01</t>
  </si>
  <si>
    <t>22/06/2023 17:15:01</t>
  </si>
  <si>
    <t>22/06/2023 17:30:01</t>
  </si>
  <si>
    <t>22/06/2023 17:45:01</t>
  </si>
  <si>
    <t>22/06/2023 18:00:01</t>
  </si>
  <si>
    <t>22/06/2023 18:15:01</t>
  </si>
  <si>
    <t>22/06/2023 18:30:01</t>
  </si>
  <si>
    <t>22/06/2023 18:45:01</t>
  </si>
  <si>
    <t>22/06/2023 19:00:01</t>
  </si>
  <si>
    <t>22/06/2023 19:15:01</t>
  </si>
  <si>
    <t>22/06/2023 19:30:01</t>
  </si>
  <si>
    <t>22/06/2023 19:45:01</t>
  </si>
  <si>
    <t>22/06/2023 20:00:01</t>
  </si>
  <si>
    <t>22/06/2023 20:15:01</t>
  </si>
  <si>
    <t>22/06/2023 20:30:01</t>
  </si>
  <si>
    <t>22/06/2023 20:45:01</t>
  </si>
  <si>
    <t>22/06/2023 21:00:01</t>
  </si>
  <si>
    <t>22/06/2023 21:15:01</t>
  </si>
  <si>
    <t>22/06/2023 21:30:01</t>
  </si>
  <si>
    <t>22/06/2023 21:45:01</t>
  </si>
  <si>
    <t>22/06/2023 22:00:01</t>
  </si>
  <si>
    <t>22/06/2023 22:15:01</t>
  </si>
  <si>
    <t>22/06/2023 22:30:01</t>
  </si>
  <si>
    <t>22/06/2023 22:45:01</t>
  </si>
  <si>
    <t>22/06/2023 23:00:01</t>
  </si>
  <si>
    <t>22/06/2023 23:15:01</t>
  </si>
  <si>
    <t>22/06/2023 23:30:01</t>
  </si>
  <si>
    <t>22/06/2023 23:45:01</t>
  </si>
  <si>
    <t>23/06/2023 00:00:01</t>
  </si>
  <si>
    <t>23/06/2023 00:15:01</t>
  </si>
  <si>
    <t>23/06/2023 00:30:01</t>
  </si>
  <si>
    <t>23/06/2023 00:45:01</t>
  </si>
  <si>
    <t>23/06/2023 01:00:01</t>
  </si>
  <si>
    <t>23/06/2023 01:15:01</t>
  </si>
  <si>
    <t>23/06/2023 01:30:01</t>
  </si>
  <si>
    <t>23/06/2023 01:45:01</t>
  </si>
  <si>
    <t>23/06/2023 02:00:01</t>
  </si>
  <si>
    <t>23/06/2023 02:15:01</t>
  </si>
  <si>
    <t>23/06/2023 02:30:01</t>
  </si>
  <si>
    <t>23/06/2023 02:45:01</t>
  </si>
  <si>
    <t>23/06/2023 03:00:01</t>
  </si>
  <si>
    <t>23/06/2023 03:15:01</t>
  </si>
  <si>
    <t>23/06/2023 03:30:01</t>
  </si>
  <si>
    <t>23/06/2023 03:45:01</t>
  </si>
  <si>
    <t>23/06/2023 04:00:01</t>
  </si>
  <si>
    <t>23/06/2023 04:15:01</t>
  </si>
  <si>
    <t>23/06/2023 04:30:01</t>
  </si>
  <si>
    <t>23/06/2023 04:45:01</t>
  </si>
  <si>
    <t>23/06/2023 05:00:01</t>
  </si>
  <si>
    <t>23/06/2023 05:15:01</t>
  </si>
  <si>
    <t>23/06/2023 05:30:01</t>
  </si>
  <si>
    <t>23/06/2023 05:45:01</t>
  </si>
  <si>
    <t>23/06/2023 06:00:01</t>
  </si>
  <si>
    <t>23/06/2023 06:15:01</t>
  </si>
  <si>
    <t>23/06/2023 06:30:01</t>
  </si>
  <si>
    <t>23/06/2023 06:45:01</t>
  </si>
  <si>
    <t>23/06/2023 07:00:01</t>
  </si>
  <si>
    <t>23/06/2023 07:15:01</t>
  </si>
  <si>
    <t>23/06/2023 07:30:01</t>
  </si>
  <si>
    <t>23/06/2023 07:45:01</t>
  </si>
  <si>
    <t>23/06/2023 08:00:01</t>
  </si>
  <si>
    <t>23/06/2023 08:15:01</t>
  </si>
  <si>
    <t>23/06/2023 08:30:01</t>
  </si>
  <si>
    <t>23/06/2023 08:45:01</t>
  </si>
  <si>
    <t>23/06/2023 09:00:01</t>
  </si>
  <si>
    <t>23/06/2023 09:15:01</t>
  </si>
  <si>
    <t>23/06/2023 09:30:01</t>
  </si>
  <si>
    <t>23/06/2023 09:45:01</t>
  </si>
  <si>
    <t>23/06/2023 10:00:01</t>
  </si>
  <si>
    <t>23/06/2023 10:15:01</t>
  </si>
  <si>
    <t>23/06/2023 10:30:01</t>
  </si>
  <si>
    <t>23/06/2023 10:45:01</t>
  </si>
  <si>
    <t>23/06/2023 11:00:01</t>
  </si>
  <si>
    <t>23/06/2023 11:15:01</t>
  </si>
  <si>
    <t>23/06/2023 11:30:01</t>
  </si>
  <si>
    <t>23/06/2023 11:45:01</t>
  </si>
  <si>
    <t>23/06/2023 12:00:01</t>
  </si>
  <si>
    <t>23/06/2023 12:15:01</t>
  </si>
  <si>
    <t>23/06/2023 12:30:01</t>
  </si>
  <si>
    <t>23/06/2023 12:45:01</t>
  </si>
  <si>
    <t>23/06/2023 13:00:01</t>
  </si>
  <si>
    <t>23/06/2023 13:15:01</t>
  </si>
  <si>
    <t>23/06/2023 13:30:01</t>
  </si>
  <si>
    <t>23/06/2023 13:45:01</t>
  </si>
  <si>
    <t>23/06/2023 14:00:01</t>
  </si>
  <si>
    <t>23/06/2023 14:15:01</t>
  </si>
  <si>
    <t>23/06/2023 14:30:01</t>
  </si>
  <si>
    <t>23/06/2023 14:45:01</t>
  </si>
  <si>
    <t>23/06/2023 15:00:01</t>
  </si>
  <si>
    <t>23/06/2023 15:15:01</t>
  </si>
  <si>
    <t>23/06/2023 15:30:01</t>
  </si>
  <si>
    <t>23/06/2023 15:45:01</t>
  </si>
  <si>
    <t>23/06/2023 16:00:01</t>
  </si>
  <si>
    <t>23/06/2023 16:15:01</t>
  </si>
  <si>
    <t>23/06/2023 16:30:01</t>
  </si>
  <si>
    <t>23/06/2023 16:45:01</t>
  </si>
  <si>
    <t>23/06/2023 17:00:01</t>
  </si>
  <si>
    <t>23/06/2023 17:15:01</t>
  </si>
  <si>
    <t>23/06/2023 17:30:01</t>
  </si>
  <si>
    <t>23/06/2023 17:45:01</t>
  </si>
  <si>
    <t>23/06/2023 18:00:01</t>
  </si>
  <si>
    <t>23/06/2023 18:15:01</t>
  </si>
  <si>
    <t>23/06/2023 18:30:01</t>
  </si>
  <si>
    <t>23/06/2023 18:45:01</t>
  </si>
  <si>
    <t>23/06/2023 19:00:01</t>
  </si>
  <si>
    <t>23/06/2023 19:15:01</t>
  </si>
  <si>
    <t>23/06/2023 19:30:01</t>
  </si>
  <si>
    <t>23/06/2023 19:45:01</t>
  </si>
  <si>
    <t>23/06/2023 20:00:01</t>
  </si>
  <si>
    <t>23/06/2023 20:15:01</t>
  </si>
  <si>
    <t>23/06/2023 20:30:01</t>
  </si>
  <si>
    <t>23/06/2023 20:45:01</t>
  </si>
  <si>
    <t>23/06/2023 21:00:01</t>
  </si>
  <si>
    <t>23/06/2023 21:15:01</t>
  </si>
  <si>
    <t>23/06/2023 21:30:01</t>
  </si>
  <si>
    <t>23/06/2023 21:45:01</t>
  </si>
  <si>
    <t>23/06/2023 22:00:01</t>
  </si>
  <si>
    <t>23/06/2023 22:15:01</t>
  </si>
  <si>
    <t>23/06/2023 22:30:01</t>
  </si>
  <si>
    <t>23/06/2023 22:45:01</t>
  </si>
  <si>
    <t>23/06/2023 23:00:01</t>
  </si>
  <si>
    <t>23/06/2023 23:15:01</t>
  </si>
  <si>
    <t>23/06/2023 23:30:01</t>
  </si>
  <si>
    <t>23/06/2023 23:45:01</t>
  </si>
  <si>
    <t>24/06/2023 00:00:01</t>
  </si>
  <si>
    <t>24/06/2023 00:15:01</t>
  </si>
  <si>
    <t>24/06/2023 00:30:01</t>
  </si>
  <si>
    <t>24/06/2023 00:45:01</t>
  </si>
  <si>
    <t>24/06/2023 01:00:01</t>
  </si>
  <si>
    <t>24/06/2023 01:15:01</t>
  </si>
  <si>
    <t>24/06/2023 01:30:01</t>
  </si>
  <si>
    <t>24/06/2023 01:45:01</t>
  </si>
  <si>
    <t>24/06/2023 02:00:01</t>
  </si>
  <si>
    <t>24/06/2023 02:15:01</t>
  </si>
  <si>
    <t>24/06/2023 02:30:01</t>
  </si>
  <si>
    <t>24/06/2023 02:45:01</t>
  </si>
  <si>
    <t>24/06/2023 03:00:01</t>
  </si>
  <si>
    <t>24/06/2023 03:15:01</t>
  </si>
  <si>
    <t>24/06/2023 03:30:01</t>
  </si>
  <si>
    <t>24/06/2023 03:45:01</t>
  </si>
  <si>
    <t>24/06/2023 04:00:01</t>
  </si>
  <si>
    <t>24/06/2023 04:15:01</t>
  </si>
  <si>
    <t>24/06/2023 04:30:01</t>
  </si>
  <si>
    <t>24/06/2023 04:45:01</t>
  </si>
  <si>
    <t>24/06/2023 05:00:01</t>
  </si>
  <si>
    <t>24/06/2023 05:15:01</t>
  </si>
  <si>
    <t>24/06/2023 05:30:00</t>
  </si>
  <si>
    <t>24/06/2023 05:45:00</t>
  </si>
  <si>
    <t>24/06/2023 06:00:00</t>
  </si>
  <si>
    <t>24/06/2023 06:15:00</t>
  </si>
  <si>
    <t>24/06/2023 06:30:00</t>
  </si>
  <si>
    <t>24/06/2023 06:45:00</t>
  </si>
  <si>
    <t>24/06/2023 07:00:00</t>
  </si>
  <si>
    <t>24/06/2023 07:15:00</t>
  </si>
  <si>
    <t>24/06/2023 07:30:00</t>
  </si>
  <si>
    <t>24/06/2023 07:45:00</t>
  </si>
  <si>
    <t>24/06/2023 08:00:00</t>
  </si>
  <si>
    <t>24/06/2023 08:15:00</t>
  </si>
  <si>
    <t>24/06/2023 08:30:00</t>
  </si>
  <si>
    <t>24/06/2023 08:45:00</t>
  </si>
  <si>
    <t>24/06/2023 09:00:00</t>
  </si>
  <si>
    <t>24/06/2023 09:15:00</t>
  </si>
  <si>
    <t>24/06/2023 09:30:00</t>
  </si>
  <si>
    <t>24/06/2023 09:45:00</t>
  </si>
  <si>
    <t>24/06/2023 10:00:00</t>
  </si>
  <si>
    <t>24/06/2023 10:15:00</t>
  </si>
  <si>
    <t>24/06/2023 10:30:00</t>
  </si>
  <si>
    <t>24/06/2023 10:45:00</t>
  </si>
  <si>
    <t>24/06/2023 11:00:00</t>
  </si>
  <si>
    <t>24/06/2023 11:15:00</t>
  </si>
  <si>
    <t>24/06/2023 11:30:01</t>
  </si>
  <si>
    <t>24/06/2023 11:45:01</t>
  </si>
  <si>
    <t>24/06/2023 12:00:01</t>
  </si>
  <si>
    <t>24/06/2023 12:15:01</t>
  </si>
  <si>
    <t>24/06/2023 12:30:01</t>
  </si>
  <si>
    <t>24/06/2023 12:45:01</t>
  </si>
  <si>
    <t>24/06/2023 13:00:01</t>
  </si>
  <si>
    <t>24/06/2023 13:15:01</t>
  </si>
  <si>
    <t>24/06/2023 13:30:01</t>
  </si>
  <si>
    <t>24/06/2023 13:45:01</t>
  </si>
  <si>
    <t>24/06/2023 14:00:01</t>
  </si>
  <si>
    <t>24/06/2023 14:15:01</t>
  </si>
  <si>
    <t>24/06/2023 14:30:01</t>
  </si>
  <si>
    <t>24/06/2023 14:45:01</t>
  </si>
  <si>
    <t>24/06/2023 15:00:01</t>
  </si>
  <si>
    <t>24/06/2023 15:15:01</t>
  </si>
  <si>
    <t>24/06/2023 15:30:01</t>
  </si>
  <si>
    <t>24/06/2023 15:45:01</t>
  </si>
  <si>
    <t>24/06/2023 16:00:01</t>
  </si>
  <si>
    <t>24/06/2023 16:15:01</t>
  </si>
  <si>
    <t>24/06/2023 16:30:01</t>
  </si>
  <si>
    <t>24/06/2023 16:45:01</t>
  </si>
  <si>
    <t>24/06/2023 17:00:01</t>
  </si>
  <si>
    <t>24/06/2023 17:15:01</t>
  </si>
  <si>
    <t>24/06/2023 17:30:00</t>
  </si>
  <si>
    <t>24/06/2023 17:45:00</t>
  </si>
  <si>
    <t>24/06/2023 18:00:00</t>
  </si>
  <si>
    <t>24/06/2023 18:15:00</t>
  </si>
  <si>
    <t>24/06/2023 18:30:00</t>
  </si>
  <si>
    <t>24/06/2023 18:45:00</t>
  </si>
  <si>
    <t>24/06/2023 19:00:00</t>
  </si>
  <si>
    <t>24/06/2023 19:15:00</t>
  </si>
  <si>
    <t>24/06/2023 19:30:00</t>
  </si>
  <si>
    <t>24/06/2023 19:45:00</t>
  </si>
  <si>
    <t>24/06/2023 20:00:00</t>
  </si>
  <si>
    <t>24/06/2023 20:15:00</t>
  </si>
  <si>
    <t>24/06/2023 20:30:00</t>
  </si>
  <si>
    <t>24/06/2023 20:45:00</t>
  </si>
  <si>
    <t>24/06/2023 21:00:00</t>
  </si>
  <si>
    <t>24/06/2023 21:15:00</t>
  </si>
  <si>
    <t>24/06/2023 21:30:00</t>
  </si>
  <si>
    <t>24/06/2023 21:45:00</t>
  </si>
  <si>
    <t>24/06/2023 22:00:00</t>
  </si>
  <si>
    <t>24/06/2023 22:15:00</t>
  </si>
  <si>
    <t>24/06/2023 22:30:00</t>
  </si>
  <si>
    <t>24/06/2023 22:45:00</t>
  </si>
  <si>
    <t>24/06/2023 23:00:00</t>
  </si>
  <si>
    <t>24/06/2023 23:15:00</t>
  </si>
  <si>
    <t>24/06/2023 23:30:00</t>
  </si>
  <si>
    <t>24/06/2023 23:45:00</t>
  </si>
  <si>
    <t>25/06/2023 00:00:00</t>
  </si>
  <si>
    <t>25/06/2023 00:15:00</t>
  </si>
  <si>
    <t>25/06/2023 00:30:00</t>
  </si>
  <si>
    <t>25/06/2023 00:45:00</t>
  </si>
  <si>
    <t>25/06/2023 01:00:00</t>
  </si>
  <si>
    <t>25/06/2023 01:15:00</t>
  </si>
  <si>
    <t>25/06/2023 01:30:00</t>
  </si>
  <si>
    <t>25/06/2023 01:45:00</t>
  </si>
  <si>
    <t>25/06/2023 02:00:00</t>
  </si>
  <si>
    <t>25/06/2023 02:15:00</t>
  </si>
  <si>
    <t>25/06/2023 02:30:00</t>
  </si>
  <si>
    <t>25/06/2023 02:45:00</t>
  </si>
  <si>
    <t>25/06/2023 03:00:00</t>
  </si>
  <si>
    <t>25/06/2023 03:15:00</t>
  </si>
  <si>
    <t>25/06/2023 03:30:00</t>
  </si>
  <si>
    <t>25/06/2023 03:45:00</t>
  </si>
  <si>
    <t>25/06/2023 04:00:00</t>
  </si>
  <si>
    <t>25/06/2023 04:15:00</t>
  </si>
  <si>
    <t>25/06/2023 04:30:00</t>
  </si>
  <si>
    <t>25/06/2023 04:45:00</t>
  </si>
  <si>
    <t>25/06/2023 05:00:00</t>
  </si>
  <si>
    <t>25/06/2023 05:15:00</t>
  </si>
  <si>
    <t>25/06/2023 05:30:00</t>
  </si>
  <si>
    <t>25/06/2023 05:45:00</t>
  </si>
  <si>
    <t>25/06/2023 06:00:00</t>
  </si>
  <si>
    <t>25/06/2023 06:15:00</t>
  </si>
  <si>
    <t>25/06/2023 06:30:00</t>
  </si>
  <si>
    <t>25/06/2023 06:45:00</t>
  </si>
  <si>
    <t>25/06/2023 07:00:00</t>
  </si>
  <si>
    <t>25/06/2023 07:15:00</t>
  </si>
  <si>
    <t>25/06/2023 07:30:00</t>
  </si>
  <si>
    <t>25/06/2023 07:45:00</t>
  </si>
  <si>
    <t>25/06/2023 08:00:00</t>
  </si>
  <si>
    <t>25/06/2023 08:15:00</t>
  </si>
  <si>
    <t>25/06/2023 08:30:00</t>
  </si>
  <si>
    <t>25/06/2023 08:45:00</t>
  </si>
  <si>
    <t>25/06/2023 09:00:00</t>
  </si>
  <si>
    <t>25/06/2023 09:15:00</t>
  </si>
  <si>
    <t>25/06/2023 09:30:00</t>
  </si>
  <si>
    <t>25/06/2023 09:45:00</t>
  </si>
  <si>
    <t>25/06/2023 10:00:00</t>
  </si>
  <si>
    <t>25/06/2023 10:15:00</t>
  </si>
  <si>
    <t>25/06/2023 10:30:00</t>
  </si>
  <si>
    <t>25/06/2023 10:45:00</t>
  </si>
  <si>
    <t>25/06/2023 11:00:00</t>
  </si>
  <si>
    <t>25/06/2023 11:15:00</t>
  </si>
  <si>
    <t>25/06/2023 11:30:01</t>
  </si>
  <si>
    <t>25/06/2023 11:45:01</t>
  </si>
  <si>
    <t>25/06/2023 12:00:01</t>
  </si>
  <si>
    <t>25/06/2023 12:15:01</t>
  </si>
  <si>
    <t>25/06/2023 12:30:01</t>
  </si>
  <si>
    <t>25/06/2023 12:45:01</t>
  </si>
  <si>
    <t>25/06/2023 13:00:01</t>
  </si>
  <si>
    <t>25/06/2023 13:15:01</t>
  </si>
  <si>
    <t>25/06/2023 13:30:01</t>
  </si>
  <si>
    <t>25/06/2023 13:45:01</t>
  </si>
  <si>
    <t>25/06/2023 14:00:01</t>
  </si>
  <si>
    <t>25/06/2023 14:15:01</t>
  </si>
  <si>
    <t>25/06/2023 14:30:01</t>
  </si>
  <si>
    <t>25/06/2023 14:45:01</t>
  </si>
  <si>
    <t>25/06/2023 15:00:01</t>
  </si>
  <si>
    <t>25/06/2023 15:15:01</t>
  </si>
  <si>
    <t>25/06/2023 15:30:01</t>
  </si>
  <si>
    <t>25/06/2023 15:45:01</t>
  </si>
  <si>
    <t>25/06/2023 16:00:01</t>
  </si>
  <si>
    <t>25/06/2023 16:15:01</t>
  </si>
  <si>
    <t>25/06/2023 16:30:01</t>
  </si>
  <si>
    <t>25/06/2023 16:45:01</t>
  </si>
  <si>
    <t>25/06/2023 17:00:01</t>
  </si>
  <si>
    <t>25/06/2023 17:15:01</t>
  </si>
  <si>
    <t>25/06/2023 17:30:01</t>
  </si>
  <si>
    <t>25/06/2023 17:45:01</t>
  </si>
  <si>
    <t>25/06/2023 18:00:01</t>
  </si>
  <si>
    <t>25/06/2023 18:15:01</t>
  </si>
  <si>
    <t>25/06/2023 18:30:01</t>
  </si>
  <si>
    <t>25/06/2023 18:45:01</t>
  </si>
  <si>
    <t>25/06/2023 19:00:01</t>
  </si>
  <si>
    <t>25/06/2023 19:15:01</t>
  </si>
  <si>
    <t>25/06/2023 19:30:01</t>
  </si>
  <si>
    <t>25/06/2023 19:45:01</t>
  </si>
  <si>
    <t>25/06/2023 20:00:01</t>
  </si>
  <si>
    <t>25/06/2023 20:15:01</t>
  </si>
  <si>
    <t>25/06/2023 20:30:01</t>
  </si>
  <si>
    <t>25/06/2023 20:45:01</t>
  </si>
  <si>
    <t>25/06/2023 21:00:01</t>
  </si>
  <si>
    <t>25/06/2023 21:15:01</t>
  </si>
  <si>
    <t>25/06/2023 21:30:01</t>
  </si>
  <si>
    <t>25/06/2023 21:45:01</t>
  </si>
  <si>
    <t>25/06/2023 22:00:01</t>
  </si>
  <si>
    <t>25/06/2023 22:15:01</t>
  </si>
  <si>
    <t>25/06/2023 22:30:01</t>
  </si>
  <si>
    <t>25/06/2023 22:45:01</t>
  </si>
  <si>
    <t>25/06/2023 23:00:01</t>
  </si>
  <si>
    <t>25/06/2023 23:15:01</t>
  </si>
  <si>
    <t>25/06/2023 23:30:01</t>
  </si>
  <si>
    <t>25/06/2023 23:45:01</t>
  </si>
  <si>
    <t>26/06/2023 00:00:01</t>
  </si>
  <si>
    <t>26/06/2023 00:15:01</t>
  </si>
  <si>
    <t>26/06/2023 00:30:01</t>
  </si>
  <si>
    <t>26/06/2023 00:45:01</t>
  </si>
  <si>
    <t>26/06/2023 01:00:01</t>
  </si>
  <si>
    <t>26/06/2023 01:15:01</t>
  </si>
  <si>
    <t>26/06/2023 01:30:01</t>
  </si>
  <si>
    <t>26/06/2023 01:45:01</t>
  </si>
  <si>
    <t>26/06/2023 02:00:01</t>
  </si>
  <si>
    <t>26/06/2023 02:15:01</t>
  </si>
  <si>
    <t>26/06/2023 02:30:01</t>
  </si>
  <si>
    <t>26/06/2023 02:45:01</t>
  </si>
  <si>
    <t>26/06/2023 03:00:01</t>
  </si>
  <si>
    <t>26/06/2023 03:15:01</t>
  </si>
  <si>
    <t>26/06/2023 03:30:01</t>
  </si>
  <si>
    <t>26/06/2023 03:45:01</t>
  </si>
  <si>
    <t>26/06/2023 04:00:01</t>
  </si>
  <si>
    <t>26/06/2023 04:15:01</t>
  </si>
  <si>
    <t>26/06/2023 04:30:01</t>
  </si>
  <si>
    <t>26/06/2023 04:45:01</t>
  </si>
  <si>
    <t>26/06/2023 05:00:01</t>
  </si>
  <si>
    <t>26/06/2023 05:15:01</t>
  </si>
  <si>
    <t>26/06/2023 05:30:01</t>
  </si>
  <si>
    <t>26/06/2023 05:45:01</t>
  </si>
  <si>
    <t>26/06/2023 06:00:01</t>
  </si>
  <si>
    <t>26/06/2023 06:15:01</t>
  </si>
  <si>
    <t>26/06/2023 06:30:01</t>
  </si>
  <si>
    <t>26/06/2023 06:45:01</t>
  </si>
  <si>
    <t>26/06/2023 07:00:01</t>
  </si>
  <si>
    <t>26/06/2023 07:15:01</t>
  </si>
  <si>
    <t>26/06/2023 07:30:01</t>
  </si>
  <si>
    <t>26/06/2023 07:45:01</t>
  </si>
  <si>
    <t>26/06/2023 08:00:01</t>
  </si>
  <si>
    <t>26/06/2023 08:15:01</t>
  </si>
  <si>
    <t>26/06/2023 08:30:01</t>
  </si>
  <si>
    <t>26/06/2023 08:45:01</t>
  </si>
  <si>
    <t>26/06/2023 09:00:01</t>
  </si>
  <si>
    <t>26/06/2023 09:15:01</t>
  </si>
  <si>
    <t>26/06/2023 09:30:01</t>
  </si>
  <si>
    <t>26/06/2023 09:45:01</t>
  </si>
  <si>
    <t>26/06/2023 10:00:01</t>
  </si>
  <si>
    <t>26/06/2023 10:15:01</t>
  </si>
  <si>
    <t>26/06/2023 10:30:01</t>
  </si>
  <si>
    <t>26/06/2023 10:45:01</t>
  </si>
  <si>
    <t>26/06/2023 11:00:01</t>
  </si>
  <si>
    <t>26/06/2023 11:15:01</t>
  </si>
  <si>
    <t>26/06/2023 11:30:01</t>
  </si>
  <si>
    <t>26/06/2023 11:45:01</t>
  </si>
  <si>
    <t>26/06/2023 12:00:01</t>
  </si>
  <si>
    <t>26/06/2023 12:15:01</t>
  </si>
  <si>
    <t>26/06/2023 12:30:01</t>
  </si>
  <si>
    <t>26/06/2023 12:45:01</t>
  </si>
  <si>
    <t>26/06/2023 13:00:01</t>
  </si>
  <si>
    <t>26/06/2023 13:15:01</t>
  </si>
  <si>
    <t>26/06/2023 13:30:01</t>
  </si>
  <si>
    <t>26/06/2023 13:45:01</t>
  </si>
  <si>
    <t>26/06/2023 14:00:01</t>
  </si>
  <si>
    <t>26/06/2023 14:15:01</t>
  </si>
  <si>
    <t>26/06/2023 14:30:01</t>
  </si>
  <si>
    <t>26/06/2023 14:45:01</t>
  </si>
  <si>
    <t>26/06/2023 15:00:01</t>
  </si>
  <si>
    <t>26/06/2023 15:15:01</t>
  </si>
  <si>
    <t>26/06/2023 15:30:01</t>
  </si>
  <si>
    <t>26/06/2023 15:45:01</t>
  </si>
  <si>
    <t>26/06/2023 16:00:01</t>
  </si>
  <si>
    <t>26/06/2023 16:15:01</t>
  </si>
  <si>
    <t>26/06/2023 16:30:01</t>
  </si>
  <si>
    <t>26/06/2023 16:45:01</t>
  </si>
  <si>
    <t>26/06/2023 17:00:01</t>
  </si>
  <si>
    <t>26/06/2023 17:15:01</t>
  </si>
  <si>
    <t>26/06/2023 17:30:01</t>
  </si>
  <si>
    <t>26/06/2023 17:45:01</t>
  </si>
  <si>
    <t>26/06/2023 18:00:01</t>
  </si>
  <si>
    <t>26/06/2023 18:15:01</t>
  </si>
  <si>
    <t>26/06/2023 18:30:01</t>
  </si>
  <si>
    <t>26/06/2023 18:45:01</t>
  </si>
  <si>
    <t>26/06/2023 19:00:01</t>
  </si>
  <si>
    <t>26/06/2023 19:15:01</t>
  </si>
  <si>
    <t>26/06/2023 19:30:01</t>
  </si>
  <si>
    <t>26/06/2023 19:45:01</t>
  </si>
  <si>
    <t>26/06/2023 20:00:01</t>
  </si>
  <si>
    <t>26/06/2023 20:15:01</t>
  </si>
  <si>
    <t>26/06/2023 20:30:01</t>
  </si>
  <si>
    <t>26/06/2023 20:45:01</t>
  </si>
  <si>
    <t>26/06/2023 21:00:01</t>
  </si>
  <si>
    <t>26/06/2023 21:15:01</t>
  </si>
  <si>
    <t>26/06/2023 21:30:01</t>
  </si>
  <si>
    <t>26/06/2023 21:45:01</t>
  </si>
  <si>
    <t>26/06/2023 22:00:01</t>
  </si>
  <si>
    <t>26/06/2023 22:15:01</t>
  </si>
  <si>
    <t>26/06/2023 22:30:01</t>
  </si>
  <si>
    <t>26/06/2023 22:45:01</t>
  </si>
  <si>
    <t>26/06/2023 23:00:01</t>
  </si>
  <si>
    <t>26/06/2023 23:15:01</t>
  </si>
  <si>
    <t>26/06/2023 23:30:01</t>
  </si>
  <si>
    <t>26/06/2023 23:45:01</t>
  </si>
  <si>
    <t>27/06/2023 00:00:01</t>
  </si>
  <si>
    <t>27/06/2023 00:15:01</t>
  </si>
  <si>
    <t>27/06/2023 00:30:01</t>
  </si>
  <si>
    <t>27/06/2023 00:45:01</t>
  </si>
  <si>
    <t>27/06/2023 01:00:01</t>
  </si>
  <si>
    <t>27/06/2023 01:15:01</t>
  </si>
  <si>
    <t>27/06/2023 01:30:01</t>
  </si>
  <si>
    <t>27/06/2023 01:45:01</t>
  </si>
  <si>
    <t>27/06/2023 02:00:01</t>
  </si>
  <si>
    <t>27/06/2023 02:15:01</t>
  </si>
  <si>
    <t>27/06/2023 02:30:01</t>
  </si>
  <si>
    <t>27/06/2023 02:45:01</t>
  </si>
  <si>
    <t>27/06/2023 03:00:01</t>
  </si>
  <si>
    <t>27/06/2023 03:15:01</t>
  </si>
  <si>
    <t>27/06/2023 03:30:01</t>
  </si>
  <si>
    <t>27/06/2023 03:45:01</t>
  </si>
  <si>
    <t>27/06/2023 04:00:01</t>
  </si>
  <si>
    <t>27/06/2023 04:15:01</t>
  </si>
  <si>
    <t>27/06/2023 04:30:01</t>
  </si>
  <si>
    <t>27/06/2023 04:45:01</t>
  </si>
  <si>
    <t>27/06/2023 05:00:01</t>
  </si>
  <si>
    <t>27/06/2023 05:15:01</t>
  </si>
  <si>
    <t>27/06/2023 05:30:01</t>
  </si>
  <si>
    <t>27/06/2023 05:45:01</t>
  </si>
  <si>
    <t>27/06/2023 06:00:01</t>
  </si>
  <si>
    <t>27/06/2023 06:15:01</t>
  </si>
  <si>
    <t>27/06/2023 06:30:01</t>
  </si>
  <si>
    <t>27/06/2023 06:45:01</t>
  </si>
  <si>
    <t>27/06/2023 07:00:01</t>
  </si>
  <si>
    <t>27/06/2023 07:15:01</t>
  </si>
  <si>
    <t>27/06/2023 07:30:01</t>
  </si>
  <si>
    <t>27/06/2023 07:45:01</t>
  </si>
  <si>
    <t>27/06/2023 08:00:01</t>
  </si>
  <si>
    <t>27/06/2023 08:15:01</t>
  </si>
  <si>
    <t>27/06/2023 08:30:01</t>
  </si>
  <si>
    <t>27/06/2023 08:45:01</t>
  </si>
  <si>
    <t>27/06/2023 09:00:01</t>
  </si>
  <si>
    <t>27/06/2023 09:15:01</t>
  </si>
  <si>
    <t>27/06/2023 09:30:01</t>
  </si>
  <si>
    <t>27/06/2023 09:45:01</t>
  </si>
  <si>
    <t>27/06/2023 10:00:01</t>
  </si>
  <si>
    <t>27/06/2023 10:15:01</t>
  </si>
  <si>
    <t>27/06/2023 10:30:01</t>
  </si>
  <si>
    <t>27/06/2023 10:45:01</t>
  </si>
  <si>
    <t>27/06/2023 11:00:01</t>
  </si>
  <si>
    <t>27/06/2023 11:15:01</t>
  </si>
  <si>
    <t>27/06/2023 11:30:01</t>
  </si>
  <si>
    <t>27/06/2023 11:45:01</t>
  </si>
  <si>
    <t>27/06/2023 12:00:01</t>
  </si>
  <si>
    <t>27/06/2023 12:15:01</t>
  </si>
  <si>
    <t>27/06/2023 12:30:01</t>
  </si>
  <si>
    <t>27/06/2023 12:45:01</t>
  </si>
  <si>
    <t>27/06/2023 13:00:01</t>
  </si>
  <si>
    <t>27/06/2023 13:15:01</t>
  </si>
  <si>
    <t>27/06/2023 13:30:01</t>
  </si>
  <si>
    <t>27/06/2023 13:45:01</t>
  </si>
  <si>
    <t>27/06/2023 14:00:01</t>
  </si>
  <si>
    <t>27/06/2023 14:15:01</t>
  </si>
  <si>
    <t>27/06/2023 14:30:01</t>
  </si>
  <si>
    <t>27/06/2023 14:45:01</t>
  </si>
  <si>
    <t>27/06/2023 15:00:01</t>
  </si>
  <si>
    <t>27/06/2023 15:15:01</t>
  </si>
  <si>
    <t>27/06/2023 15:30:01</t>
  </si>
  <si>
    <t>27/06/2023 15:45:01</t>
  </si>
  <si>
    <t>27/06/2023 16:00:01</t>
  </si>
  <si>
    <t>27/06/2023 16:15:01</t>
  </si>
  <si>
    <t>27/06/2023 16:30:01</t>
  </si>
  <si>
    <t>27/06/2023 16:45:01</t>
  </si>
  <si>
    <t>27/06/2023 17:00:01</t>
  </si>
  <si>
    <t>27/06/2023 17:15:01</t>
  </si>
  <si>
    <t>27/06/2023 17:30:01</t>
  </si>
  <si>
    <t>27/06/2023 17:45:01</t>
  </si>
  <si>
    <t>27/06/2023 18:00:01</t>
  </si>
  <si>
    <t>27/06/2023 18:15:01</t>
  </si>
  <si>
    <t>27/06/2023 18:30:01</t>
  </si>
  <si>
    <t>27/06/2023 18:45:01</t>
  </si>
  <si>
    <t>27/06/2023 19:00:01</t>
  </si>
  <si>
    <t>27/06/2023 19:15:01</t>
  </si>
  <si>
    <t>27/06/2023 19:30:01</t>
  </si>
  <si>
    <t>27/06/2023 19:45:01</t>
  </si>
  <si>
    <t>27/06/2023 20:00:01</t>
  </si>
  <si>
    <t>27/06/2023 20:15:01</t>
  </si>
  <si>
    <t>27/06/2023 20:30:01</t>
  </si>
  <si>
    <t>27/06/2023 20:45:01</t>
  </si>
  <si>
    <t>27/06/2023 21:00:01</t>
  </si>
  <si>
    <t>27/06/2023 21:15:01</t>
  </si>
  <si>
    <t>27/06/2023 21:30:01</t>
  </si>
  <si>
    <t>27/06/2023 21:45:01</t>
  </si>
  <si>
    <t>27/06/2023 22:00:01</t>
  </si>
  <si>
    <t>27/06/2023 22:15:01</t>
  </si>
  <si>
    <t>27/06/2023 22:30:01</t>
  </si>
  <si>
    <t>27/06/2023 22:45:01</t>
  </si>
  <si>
    <t>27/06/2023 23:00:01</t>
  </si>
  <si>
    <t>27/06/2023 23:15:01</t>
  </si>
  <si>
    <t xml:space="preserve"> Australia</t>
  </si>
  <si>
    <t>Country</t>
  </si>
  <si>
    <t>Product</t>
  </si>
  <si>
    <t>Beef</t>
  </si>
  <si>
    <t>Town</t>
  </si>
  <si>
    <t>Pinkenba</t>
  </si>
  <si>
    <t>QLD</t>
  </si>
  <si>
    <t>State</t>
  </si>
  <si>
    <t>Postal Code</t>
  </si>
  <si>
    <t>Fisherman Island</t>
  </si>
  <si>
    <t>Days</t>
  </si>
  <si>
    <t>Time Diff (days)</t>
  </si>
  <si>
    <t>Temperature Celcius</t>
  </si>
  <si>
    <t>Sqrt(SGR)</t>
  </si>
  <si>
    <t>SGR</t>
  </si>
  <si>
    <t xml:space="preserve"> log rate</t>
  </si>
  <si>
    <t>log cfu increase</t>
  </si>
  <si>
    <t>Capped cum log cfu</t>
  </si>
  <si>
    <t>RR</t>
  </si>
  <si>
    <t>Rel. SL Used (days)</t>
  </si>
  <si>
    <t>SL remaining at pref. temp.</t>
  </si>
  <si>
    <t>Temp. records</t>
  </si>
  <si>
    <t>Start:</t>
  </si>
  <si>
    <t>End:</t>
  </si>
  <si>
    <t>Orig. Time Int. (min)</t>
  </si>
  <si>
    <t>New Time Int. (min)</t>
  </si>
  <si>
    <t>Record skip</t>
  </si>
  <si>
    <t>New records</t>
  </si>
  <si>
    <t>Min time interval</t>
  </si>
  <si>
    <t>Max time interval</t>
  </si>
  <si>
    <t>Relative diff</t>
  </si>
  <si>
    <t>Min time interval (min)</t>
  </si>
  <si>
    <t>Max time interval (min)</t>
  </si>
  <si>
    <t>Temp. weighted ave</t>
  </si>
  <si>
    <t>15.0 min</t>
  </si>
  <si>
    <t>15.0</t>
  </si>
  <si>
    <t>MaxTemp.</t>
  </si>
  <si>
    <t>MinTemp.</t>
  </si>
  <si>
    <t>Preferred Temp. °C</t>
  </si>
  <si>
    <t>Storage Duration</t>
  </si>
  <si>
    <t>Shell Life Consumed</t>
  </si>
  <si>
    <t>a</t>
  </si>
  <si>
    <t>b</t>
  </si>
  <si>
    <t>c</t>
  </si>
  <si>
    <t>Tmin</t>
  </si>
  <si>
    <t>Bacteria</t>
  </si>
  <si>
    <t>Correction Factor</t>
  </si>
  <si>
    <t>Max_logcfu</t>
  </si>
  <si>
    <t>Bacterial Numbers</t>
  </si>
  <si>
    <t>Data</t>
  </si>
  <si>
    <t>Values</t>
  </si>
  <si>
    <t>cfu</t>
  </si>
  <si>
    <t>No.</t>
  </si>
  <si>
    <t>Initial</t>
  </si>
  <si>
    <t>increase</t>
  </si>
  <si>
    <t>Final</t>
  </si>
  <si>
    <t>log cfu</t>
  </si>
  <si>
    <t>TVC</t>
  </si>
  <si>
    <t>Container #</t>
  </si>
  <si>
    <t>Container 4</t>
  </si>
  <si>
    <t>Container 1</t>
  </si>
  <si>
    <t>Container 2</t>
  </si>
  <si>
    <t>Container 3</t>
  </si>
  <si>
    <t>30/05/2023 00:15:01</t>
  </si>
  <si>
    <t>30/05/2023 00:30:01</t>
  </si>
  <si>
    <t>30/05/2023 00:45:01</t>
  </si>
  <si>
    <t>30/05/2023 01:00:01</t>
  </si>
  <si>
    <t>30/05/2023 01:15:01</t>
  </si>
  <si>
    <t>30/05/2023 01:30:01</t>
  </si>
  <si>
    <t>30/05/2023 01:45:01</t>
  </si>
  <si>
    <t>30/05/2023 02:00:01</t>
  </si>
  <si>
    <t>30/05/2023 02:15:01</t>
  </si>
  <si>
    <t>30/05/2023 02:30:01</t>
  </si>
  <si>
    <t>30/05/2023 02:45:01</t>
  </si>
  <si>
    <t>30/05/2023 03:00:01</t>
  </si>
  <si>
    <t>30/05/2023 03:15:01</t>
  </si>
  <si>
    <t>30/05/2023 03:30:01</t>
  </si>
  <si>
    <t>30/05/2023 03:45:01</t>
  </si>
  <si>
    <t>30/05/2023 04:00:01</t>
  </si>
  <si>
    <t>30/05/2023 04:07:37</t>
  </si>
  <si>
    <t>30/05/2023 04:15:01</t>
  </si>
  <si>
    <t>30/05/2023 04:30:01</t>
  </si>
  <si>
    <t>30/05/2023 04:45:01</t>
  </si>
  <si>
    <t>30/05/2023 05:00:01</t>
  </si>
  <si>
    <t>30/05/2023 05:15:00</t>
  </si>
  <si>
    <t>30/05/2023 05:30:00</t>
  </si>
  <si>
    <t>30/05/2023 05:45:00</t>
  </si>
  <si>
    <t>30/05/2023 06:00:00</t>
  </si>
  <si>
    <t>30/05/2023 06:15:00</t>
  </si>
  <si>
    <t>30/05/2023 06:30:00</t>
  </si>
  <si>
    <t>30/05/2023 06:45:00</t>
  </si>
  <si>
    <t>30/05/2023 07:00:00</t>
  </si>
  <si>
    <t>30/05/2023 07:15:00</t>
  </si>
  <si>
    <t>30/05/2023 07:30:00</t>
  </si>
  <si>
    <t>30/05/2023 07:45:00</t>
  </si>
  <si>
    <t>30/05/2023 08:00:00</t>
  </si>
  <si>
    <t>30/05/2023 08:15:00</t>
  </si>
  <si>
    <t>30/05/2023 08:30:00</t>
  </si>
  <si>
    <t>30/05/2023 08:45:00</t>
  </si>
  <si>
    <t>30/05/2023 09:00:00</t>
  </si>
  <si>
    <t>30/05/2023 09:15:01</t>
  </si>
  <si>
    <t>30/05/2023 09:30:01</t>
  </si>
  <si>
    <t>30/05/2023 09:45:01</t>
  </si>
  <si>
    <t>30/05/2023 10:00:01</t>
  </si>
  <si>
    <t>30/05/2023 10:15:01</t>
  </si>
  <si>
    <t>30/05/2023 10:30:01</t>
  </si>
  <si>
    <t>30/05/2023 10:45:01</t>
  </si>
  <si>
    <t>30/05/2023 11:00:01</t>
  </si>
  <si>
    <t>30/05/2023 11:15:00</t>
  </si>
  <si>
    <t>30/05/2023 11:30:00</t>
  </si>
  <si>
    <t>30/05/2023 11:45:00</t>
  </si>
  <si>
    <t>30/05/2023 12:00:00</t>
  </si>
  <si>
    <t>30/05/2023 12:15:00</t>
  </si>
  <si>
    <t>30/05/2023 12:30:00</t>
  </si>
  <si>
    <t>30/05/2023 12:45:00</t>
  </si>
  <si>
    <t>30/05/2023 13:00:00</t>
  </si>
  <si>
    <t>30/05/2023 13:15:01</t>
  </si>
  <si>
    <t>30/05/2023 13:30:01</t>
  </si>
  <si>
    <t>30/05/2023 13:45:01</t>
  </si>
  <si>
    <t>30/05/2023 14:00:01</t>
  </si>
  <si>
    <t>30/05/2023 14:15:01</t>
  </si>
  <si>
    <t>30/05/2023 14:30:01</t>
  </si>
  <si>
    <t>30/05/2023 14:45:01</t>
  </si>
  <si>
    <t>30/05/2023 15:00:01</t>
  </si>
  <si>
    <t>30/05/2023 15:15:01</t>
  </si>
  <si>
    <t>30/05/2023 15:30:01</t>
  </si>
  <si>
    <t>30/05/2023 15:45:01</t>
  </si>
  <si>
    <t>30/05/2023 16:00:01</t>
  </si>
  <si>
    <t>30/05/2023 16:15:01</t>
  </si>
  <si>
    <t>30/05/2023 16:30:01</t>
  </si>
  <si>
    <t>30/05/2023 16:45:01</t>
  </si>
  <si>
    <t>30/05/2023 17:00:01</t>
  </si>
  <si>
    <t>30/05/2023 17:15:00</t>
  </si>
  <si>
    <t>30/05/2023 17:30:00</t>
  </si>
  <si>
    <t>30/05/2023 17:45:00</t>
  </si>
  <si>
    <t>30/05/2023 18:00:00</t>
  </si>
  <si>
    <t>30/05/2023 18:15:01</t>
  </si>
  <si>
    <t>30/05/2023 18:30:01</t>
  </si>
  <si>
    <t>30/05/2023 18:45:01</t>
  </si>
  <si>
    <t>30/05/2023 19:00:01</t>
  </si>
  <si>
    <t>30/05/2023 19:15:01</t>
  </si>
  <si>
    <t>30/05/2023 19:30:01</t>
  </si>
  <si>
    <t>30/05/2023 19:45:01</t>
  </si>
  <si>
    <t>30/05/2023 20:00:01</t>
  </si>
  <si>
    <t>30/05/2023 20:15:01</t>
  </si>
  <si>
    <t>30/05/2023 20:30:01</t>
  </si>
  <si>
    <t>30/05/2023 20:45:01</t>
  </si>
  <si>
    <t>30/05/2023 21:00:01</t>
  </si>
  <si>
    <t>30/05/2023 21:15:01</t>
  </si>
  <si>
    <t>30/05/2023 21:30:01</t>
  </si>
  <si>
    <t>30/05/2023 21:45:01</t>
  </si>
  <si>
    <t>30/05/2023 22:00:01</t>
  </si>
  <si>
    <t>30/05/2023 22:15:00</t>
  </si>
  <si>
    <t>30/05/2023 22:30:00</t>
  </si>
  <si>
    <t>30/05/2023 22:45:00</t>
  </si>
  <si>
    <t>30/05/2023 23:00:00</t>
  </si>
  <si>
    <t>30/05/2023 23:15:01</t>
  </si>
  <si>
    <t>30/05/2023 23:30:01</t>
  </si>
  <si>
    <t>30/05/2023 23:45:01</t>
  </si>
  <si>
    <t>31/05/2023 00:00:01</t>
  </si>
  <si>
    <t>31/05/2023 00:15:01</t>
  </si>
  <si>
    <t>31/05/2023 00:30:01</t>
  </si>
  <si>
    <t>31/05/2023 00:45:01</t>
  </si>
  <si>
    <t>31/05/2023 01:00:01</t>
  </si>
  <si>
    <t>31/05/2023 01:15:01</t>
  </si>
  <si>
    <t>31/05/2023 01:30:01</t>
  </si>
  <si>
    <t>31/05/2023 01:45:01</t>
  </si>
  <si>
    <t>31/05/2023 02:00:01</t>
  </si>
  <si>
    <t>31/05/2023 02:15:01</t>
  </si>
  <si>
    <t>31/05/2023 02:30:01</t>
  </si>
  <si>
    <t>31/05/2023 02:45:01</t>
  </si>
  <si>
    <t>31/05/2023 03:00:01</t>
  </si>
  <si>
    <t>31/05/2023 03:15:01</t>
  </si>
  <si>
    <t>31/05/2023 03:30:01</t>
  </si>
  <si>
    <t>31/05/2023 03:45:01</t>
  </si>
  <si>
    <t>31/05/2023 04:00:01</t>
  </si>
  <si>
    <t>31/05/2023 04:15:01</t>
  </si>
  <si>
    <t>31/05/2023 04:30:01</t>
  </si>
  <si>
    <t>31/05/2023 04:45:01</t>
  </si>
  <si>
    <t>31/05/2023 05:00:01</t>
  </si>
  <si>
    <t>31/05/2023 05:15:00</t>
  </si>
  <si>
    <t>31/05/2023 05:30:00</t>
  </si>
  <si>
    <t>31/05/2023 05:45:00</t>
  </si>
  <si>
    <t>31/05/2023 06:00:00</t>
  </si>
  <si>
    <t>31/05/2023 06:15:01</t>
  </si>
  <si>
    <t>31/05/2023 06:30:01</t>
  </si>
  <si>
    <t>31/05/2023 06:45:01</t>
  </si>
  <si>
    <t>31/05/2023 07:00:01</t>
  </si>
  <si>
    <t>31/05/2023 07:15:01</t>
  </si>
  <si>
    <t>31/05/2023 07:30:01</t>
  </si>
  <si>
    <t>31/05/2023 07:45:01</t>
  </si>
  <si>
    <t>31/05/2023 08:00:01</t>
  </si>
  <si>
    <t>31/05/2023 08:15:01</t>
  </si>
  <si>
    <t>31/05/2023 08:30:01</t>
  </si>
  <si>
    <t>31/05/2023 08:45:01</t>
  </si>
  <si>
    <t>31/05/2023 09:00:01</t>
  </si>
  <si>
    <t>31/05/2023 09:15:01</t>
  </si>
  <si>
    <t>31/05/2023 09:30:01</t>
  </si>
  <si>
    <t>31/05/2023 09:45:01</t>
  </si>
  <si>
    <t>31/05/2023 10:00:01</t>
  </si>
  <si>
    <t>31/05/2023 10:15:01</t>
  </si>
  <si>
    <t>31/05/2023 10:30:01</t>
  </si>
  <si>
    <t>31/05/2023 10:45:01</t>
  </si>
  <si>
    <t>31/05/2023 11:00:01</t>
  </si>
  <si>
    <t>31/05/2023 11:15:01</t>
  </si>
  <si>
    <t>31/05/2023 11:30:01</t>
  </si>
  <si>
    <t>31/05/2023 11:45:01</t>
  </si>
  <si>
    <t>31/05/2023 12:00:01</t>
  </si>
  <si>
    <t>31/05/2023 12:15:01</t>
  </si>
  <si>
    <t>31/05/2023 12:30:01</t>
  </si>
  <si>
    <t>31/05/2023 12:45:01</t>
  </si>
  <si>
    <t>31/05/2023 13:00:01</t>
  </si>
  <si>
    <t>31/05/2023 13:15:01</t>
  </si>
  <si>
    <t>31/05/2023 13:30:01</t>
  </si>
  <si>
    <t>31/05/2023 13:45:01</t>
  </si>
  <si>
    <t>31/05/2023 14:00:01</t>
  </si>
  <si>
    <t>31/05/2023 14:15:01</t>
  </si>
  <si>
    <t>31/05/2023 14:30:01</t>
  </si>
  <si>
    <t>31/05/2023 14:45:01</t>
  </si>
  <si>
    <t>31/05/2023 15:00:01</t>
  </si>
  <si>
    <t>31/05/2023 15:15:01</t>
  </si>
  <si>
    <t>31/05/2023 15:30:01</t>
  </si>
  <si>
    <t>31/05/2023 15:45:01</t>
  </si>
  <si>
    <t>31/05/2023 16:00:01</t>
  </si>
  <si>
    <t>31/05/2023 16:15:01</t>
  </si>
  <si>
    <t>31/05/2023 16:30:01</t>
  </si>
  <si>
    <t>31/05/2023 16:45:01</t>
  </si>
  <si>
    <t>31/05/2023 17:00:01</t>
  </si>
  <si>
    <t>31/05/2023 17:15:01</t>
  </si>
  <si>
    <t>31/05/2023 17:30:01</t>
  </si>
  <si>
    <t>31/05/2023 17:45:01</t>
  </si>
  <si>
    <t>31/05/2023 18:00:01</t>
  </si>
  <si>
    <t>31/05/2023 18:15:01</t>
  </si>
  <si>
    <t>31/05/2023 18:30:01</t>
  </si>
  <si>
    <t>31/05/2023 18:45:01</t>
  </si>
  <si>
    <t>31/05/2023 19:00:01</t>
  </si>
  <si>
    <t>31/05/2023 19:15:01</t>
  </si>
  <si>
    <t>31/05/2023 19:30:01</t>
  </si>
  <si>
    <t>31/05/2023 19:45:01</t>
  </si>
  <si>
    <t>31/05/2023 20:00:01</t>
  </si>
  <si>
    <t>31/05/2023 20:15:01</t>
  </si>
  <si>
    <t>31/05/2023 20:30:01</t>
  </si>
  <si>
    <t>31/05/2023 20:45:01</t>
  </si>
  <si>
    <t>31/05/2023 21:00:01</t>
  </si>
  <si>
    <t>31/05/2023 21:15:01</t>
  </si>
  <si>
    <t>31/05/2023 21:30:01</t>
  </si>
  <si>
    <t>31/05/2023 21:45:01</t>
  </si>
  <si>
    <t>31/05/2023 22:00:01</t>
  </si>
  <si>
    <t>31/05/2023 22:15:01</t>
  </si>
  <si>
    <t>31/05/2023 22:30:01</t>
  </si>
  <si>
    <t>31/05/2023 22:45:01</t>
  </si>
  <si>
    <t>31/05/2023 23:00:01</t>
  </si>
  <si>
    <t>31/05/2023 23:15:00</t>
  </si>
  <si>
    <t>31/05/2023 23:30:00</t>
  </si>
  <si>
    <t>31/05/2023 23:45:00</t>
  </si>
  <si>
    <t>01/06/2023 00:00:00</t>
  </si>
  <si>
    <t>01/06/2023 00:15:01</t>
  </si>
  <si>
    <t>01/06/2023 00:30:01</t>
  </si>
  <si>
    <t>01/06/2023 00:45:01</t>
  </si>
  <si>
    <t>01/06/2023 01:00:01</t>
  </si>
  <si>
    <t>01/06/2023 01:15:01</t>
  </si>
  <si>
    <t>01/06/2023 01:30:01</t>
  </si>
  <si>
    <t>01/06/2023 01:45:01</t>
  </si>
  <si>
    <t>01/06/2023 02:00:01</t>
  </si>
  <si>
    <t>01/06/2023 02:15:01</t>
  </si>
  <si>
    <t>01/06/2023 02:30:01</t>
  </si>
  <si>
    <t>01/06/2023 02:45:01</t>
  </si>
  <si>
    <t>01/06/2023 03:00:01</t>
  </si>
  <si>
    <t>01/06/2023 03:15:01</t>
  </si>
  <si>
    <t>01/06/2023 03:30:01</t>
  </si>
  <si>
    <t>01/06/2023 03:45:01</t>
  </si>
  <si>
    <t>01/06/2023 04:00:01</t>
  </si>
  <si>
    <t>01/06/2023 04:15:01</t>
  </si>
  <si>
    <t>01/06/2023 04:30:01</t>
  </si>
  <si>
    <t>01/06/2023 04:45:01</t>
  </si>
  <si>
    <t>01/06/2023 05:00:01</t>
  </si>
  <si>
    <t>01/06/2023 05:15:01</t>
  </si>
  <si>
    <t>01/06/2023 05:30:01</t>
  </si>
  <si>
    <t>01/06/2023 05:45:01</t>
  </si>
  <si>
    <t>01/06/2023 06:00:01</t>
  </si>
  <si>
    <t>01/06/2023 06:15:01</t>
  </si>
  <si>
    <t>01/06/2023 06:30:01</t>
  </si>
  <si>
    <t>01/06/2023 06:45:01</t>
  </si>
  <si>
    <t>01/06/2023 07:00:01</t>
  </si>
  <si>
    <t>01/06/2023 07:15:01</t>
  </si>
  <si>
    <t>01/06/2023 07:30:01</t>
  </si>
  <si>
    <t>01/06/2023 07:45:01</t>
  </si>
  <si>
    <t>01/06/2023 08:00:01</t>
  </si>
  <si>
    <t>01/06/2023 08:15:01</t>
  </si>
  <si>
    <t>01/06/2023 08:30:01</t>
  </si>
  <si>
    <t>01/06/2023 08:45:01</t>
  </si>
  <si>
    <t>01/06/2023 09:00:01</t>
  </si>
  <si>
    <t>01/06/2023 09:15:01</t>
  </si>
  <si>
    <t>01/06/2023 09:30:01</t>
  </si>
  <si>
    <t>01/06/2023 09:45:01</t>
  </si>
  <si>
    <t>01/06/2023 10:00:01</t>
  </si>
  <si>
    <t>01/06/2023 10:15:01</t>
  </si>
  <si>
    <t>01/06/2023 10:30:01</t>
  </si>
  <si>
    <t>01/06/2023 10:45:01</t>
  </si>
  <si>
    <t>01/06/2023 11:00:01</t>
  </si>
  <si>
    <t>01/06/2023 11:15:01</t>
  </si>
  <si>
    <t>01/06/2023 11:30:01</t>
  </si>
  <si>
    <t>01/06/2023 11:45:01</t>
  </si>
  <si>
    <t>01/06/2023 12:00:01</t>
  </si>
  <si>
    <t>01/06/2023 12:15:00</t>
  </si>
  <si>
    <t>01/06/2023 12:30:00</t>
  </si>
  <si>
    <t>01/06/2023 12:45:00</t>
  </si>
  <si>
    <t>01/06/2023 13:00:00</t>
  </si>
  <si>
    <t>01/06/2023 13:15:01</t>
  </si>
  <si>
    <t>01/06/2023 13:30:01</t>
  </si>
  <si>
    <t>01/06/2023 13:45:01</t>
  </si>
  <si>
    <t>01/06/2023 14:00:01</t>
  </si>
  <si>
    <t>01/06/2023 14:15:01</t>
  </si>
  <si>
    <t>01/06/2023 14:30:01</t>
  </si>
  <si>
    <t>01/06/2023 14:45:01</t>
  </si>
  <si>
    <t>01/06/2023 15:00:01</t>
  </si>
  <si>
    <t>01/06/2023 15:15:01</t>
  </si>
  <si>
    <t>01/06/2023 15:30:01</t>
  </si>
  <si>
    <t>01/06/2023 15:45:01</t>
  </si>
  <si>
    <t>01/06/2023 16:00:01</t>
  </si>
  <si>
    <t>01/06/2023 16:15:01</t>
  </si>
  <si>
    <t>01/06/2023 16:30:01</t>
  </si>
  <si>
    <t>01/06/2023 16:45:01</t>
  </si>
  <si>
    <t>01/06/2023 17:00:01</t>
  </si>
  <si>
    <t>01/06/2023 17:15:01</t>
  </si>
  <si>
    <t>01/06/2023 17:30:01</t>
  </si>
  <si>
    <t>01/06/2023 17:45:01</t>
  </si>
  <si>
    <t>01/06/2023 18:00:01</t>
  </si>
  <si>
    <t>01/06/2023 18:15:01</t>
  </si>
  <si>
    <t>01/06/2023 18:30:01</t>
  </si>
  <si>
    <t>01/06/2023 18:45:01</t>
  </si>
  <si>
    <t>01/06/2023 19:00:01</t>
  </si>
  <si>
    <t>01/06/2023 19:15:00</t>
  </si>
  <si>
    <t>01/06/2023 19:30:00</t>
  </si>
  <si>
    <t>01/06/2023 19:45:00</t>
  </si>
  <si>
    <t>01/06/2023 20:00:00</t>
  </si>
  <si>
    <t>01/06/2023 20:15:00</t>
  </si>
  <si>
    <t>01/06/2023 20:30:00</t>
  </si>
  <si>
    <t>01/06/2023 20:45:00</t>
  </si>
  <si>
    <t>01/06/2023 21:00:00</t>
  </si>
  <si>
    <t>01/06/2023 21:15:00</t>
  </si>
  <si>
    <t>01/06/2023 21:30:00</t>
  </si>
  <si>
    <t>01/06/2023 21:45:00</t>
  </si>
  <si>
    <t>01/06/2023 22:00:00</t>
  </si>
  <si>
    <t>01/06/2023 22:15:01</t>
  </si>
  <si>
    <t>01/06/2023 22:30:01</t>
  </si>
  <si>
    <t>01/06/2023 22:45:01</t>
  </si>
  <si>
    <t>01/06/2023 23:00:01</t>
  </si>
  <si>
    <t>01/06/2023 23:15:01</t>
  </si>
  <si>
    <t>01/06/2023 23:30:01</t>
  </si>
  <si>
    <t>01/06/2023 23:45:01</t>
  </si>
  <si>
    <t>02/06/2023 00:00:01</t>
  </si>
  <si>
    <t>02/06/2023 00:15:01</t>
  </si>
  <si>
    <t>02/06/2023 00:30:01</t>
  </si>
  <si>
    <t>02/06/2023 00:40:24</t>
  </si>
  <si>
    <t>02/06/2023 00:45:00</t>
  </si>
  <si>
    <t>02/06/2023 01:00:00</t>
  </si>
  <si>
    <t>02/06/2023 01:15:01</t>
  </si>
  <si>
    <t>02/06/2023 01:30:01</t>
  </si>
  <si>
    <t>02/06/2023 01:45:01</t>
  </si>
  <si>
    <t>02/06/2023 02:00:01</t>
  </si>
  <si>
    <t>02/06/2023 02:15:00</t>
  </si>
  <si>
    <t>02/06/2023 02:30:00</t>
  </si>
  <si>
    <t>02/06/2023 02:45:00</t>
  </si>
  <si>
    <t>02/06/2023 03:00:00</t>
  </si>
  <si>
    <t>02/06/2023 03:15:01</t>
  </si>
  <si>
    <t>02/06/2023 03:30:01</t>
  </si>
  <si>
    <t>02/06/2023 03:45:01</t>
  </si>
  <si>
    <t>02/06/2023 04:00:01</t>
  </si>
  <si>
    <t>02/06/2023 04:46:42</t>
  </si>
  <si>
    <t>02/06/2023 04:57:13</t>
  </si>
  <si>
    <t>02/06/2023 05:00:01</t>
  </si>
  <si>
    <t>02/06/2023 05:15:01</t>
  </si>
  <si>
    <t>02/06/2023 05:30:01</t>
  </si>
  <si>
    <t>02/06/2023 05:45:01</t>
  </si>
  <si>
    <t>02/06/2023 06:00:01</t>
  </si>
  <si>
    <t>02/06/2023 06:15:01</t>
  </si>
  <si>
    <t>02/06/2023 06:30:01</t>
  </si>
  <si>
    <t>02/06/2023 06:45:01</t>
  </si>
  <si>
    <t>02/06/2023 07:00:01</t>
  </si>
  <si>
    <t>02/06/2023 07:15:01</t>
  </si>
  <si>
    <t>02/06/2023 07:30:01</t>
  </si>
  <si>
    <t>02/06/2023 07:45:01</t>
  </si>
  <si>
    <t>02/06/2023 08:00:01</t>
  </si>
  <si>
    <t>02/06/2023 08:15:01</t>
  </si>
  <si>
    <t>02/06/2023 08:30:01</t>
  </si>
  <si>
    <t>02/06/2023 08:45:01</t>
  </si>
  <si>
    <t>02/06/2023 09:00:01</t>
  </si>
  <si>
    <t>02/06/2023 09:15:01</t>
  </si>
  <si>
    <t>02/06/2023 09:30:01</t>
  </si>
  <si>
    <t>02/06/2023 09:45:01</t>
  </si>
  <si>
    <t>02/06/2023 10:00:01</t>
  </si>
  <si>
    <t>02/06/2023 10:15:01</t>
  </si>
  <si>
    <t>02/06/2023 10:30:01</t>
  </si>
  <si>
    <t>02/06/2023 10:45:01</t>
  </si>
  <si>
    <t>02/06/2023 11:00:01</t>
  </si>
  <si>
    <t>02/06/2023 11:15:01</t>
  </si>
  <si>
    <t>02/06/2023 11:30:01</t>
  </si>
  <si>
    <t>02/06/2023 11:45:01</t>
  </si>
  <si>
    <t>02/06/2023 12:00:01</t>
  </si>
  <si>
    <t>02/06/2023 12:15:01</t>
  </si>
  <si>
    <t>02/06/2023 12:30:01</t>
  </si>
  <si>
    <t>02/06/2023 12:45:01</t>
  </si>
  <si>
    <t>02/06/2023 14:00:01</t>
  </si>
  <si>
    <t>02/06/2023 14:15:01</t>
  </si>
  <si>
    <t>02/06/2023 14:30:01</t>
  </si>
  <si>
    <t>02/06/2023 14:45:01</t>
  </si>
  <si>
    <t>02/06/2023 15:00:01</t>
  </si>
  <si>
    <t>02/06/2023 15:15:01</t>
  </si>
  <si>
    <t>02/06/2023 15:30:01</t>
  </si>
  <si>
    <t>02/06/2023 15:45:01</t>
  </si>
  <si>
    <t>02/06/2023 16:00:01</t>
  </si>
  <si>
    <t>02/06/2023 16:15:01</t>
  </si>
  <si>
    <t>02/06/2023 16:30:01</t>
  </si>
  <si>
    <t>02/06/2023 16:45:01</t>
  </si>
  <si>
    <t>02/06/2023 17:00:01</t>
  </si>
  <si>
    <t>02/06/2023 17:15:01</t>
  </si>
  <si>
    <t>02/06/2023 17:30:01</t>
  </si>
  <si>
    <t>02/06/2023 17:45:01</t>
  </si>
  <si>
    <t>02/06/2023 18:00:00</t>
  </si>
  <si>
    <t>02/06/2023 18:15:00</t>
  </si>
  <si>
    <t>02/06/2023 18:30:00</t>
  </si>
  <si>
    <t>02/06/2023 18:45:00</t>
  </si>
  <si>
    <t>02/06/2023 19:00:01</t>
  </si>
  <si>
    <t>02/06/2023 19:15:01</t>
  </si>
  <si>
    <t>02/06/2023 19:30:01</t>
  </si>
  <si>
    <t>02/06/2023 19:45:01</t>
  </si>
  <si>
    <t>02/06/2023 20:00:01</t>
  </si>
  <si>
    <t>02/06/2023 20:15:01</t>
  </si>
  <si>
    <t>02/06/2023 20:30:01</t>
  </si>
  <si>
    <t>02/06/2023 20:45:01</t>
  </si>
  <si>
    <t>02/06/2023 21:00:01</t>
  </si>
  <si>
    <t>02/06/2023 21:15:01</t>
  </si>
  <si>
    <t>02/06/2023 21:30:01</t>
  </si>
  <si>
    <t>02/06/2023 21:45:01</t>
  </si>
  <si>
    <t>02/06/2023 22:00:01</t>
  </si>
  <si>
    <t>02/06/2023 22:15:01</t>
  </si>
  <si>
    <t>02/06/2023 22:30:01</t>
  </si>
  <si>
    <t>02/06/2023 22:45:01</t>
  </si>
  <si>
    <t>02/06/2023 23:00:01</t>
  </si>
  <si>
    <t>02/06/2023 23:15:01</t>
  </si>
  <si>
    <t>02/06/2023 23:30:01</t>
  </si>
  <si>
    <t>02/06/2023 23:45:01</t>
  </si>
  <si>
    <t>03/06/2023 00:00:01</t>
  </si>
  <si>
    <t>03/06/2023 00:15:01</t>
  </si>
  <si>
    <t>03/06/2023 00:30:01</t>
  </si>
  <si>
    <t>03/06/2023 00:45:01</t>
  </si>
  <si>
    <t>03/06/2023 01:00:01</t>
  </si>
  <si>
    <t>03/06/2023 01:15:01</t>
  </si>
  <si>
    <t>03/06/2023 01:30:01</t>
  </si>
  <si>
    <t>03/06/2023 01:45:01</t>
  </si>
  <si>
    <t>03/06/2023 02:00:01</t>
  </si>
  <si>
    <t>03/06/2023 02:15:01</t>
  </si>
  <si>
    <t>03/06/2023 02:30:01</t>
  </si>
  <si>
    <t>03/06/2023 02:45:01</t>
  </si>
  <si>
    <t>03/06/2023 03:00:02</t>
  </si>
  <si>
    <t>03/06/2023 03:15:02</t>
  </si>
  <si>
    <t>03/06/2023 03:30:02</t>
  </si>
  <si>
    <t>03/06/2023 03:45:02</t>
  </si>
  <si>
    <t>03/06/2023 04:00:00</t>
  </si>
  <si>
    <t>03/06/2023 04:15:00</t>
  </si>
  <si>
    <t>03/06/2023 04:30:00</t>
  </si>
  <si>
    <t>03/06/2023 04:45:00</t>
  </si>
  <si>
    <t>03/06/2023 05:00:01</t>
  </si>
  <si>
    <t>03/06/2023 05:15:01</t>
  </si>
  <si>
    <t>03/06/2023 05:30:01</t>
  </si>
  <si>
    <t>03/06/2023 05:45:01</t>
  </si>
  <si>
    <t>03/06/2023 06:00:01</t>
  </si>
  <si>
    <t>03/06/2023 06:15:01</t>
  </si>
  <si>
    <t>03/06/2023 06:30:01</t>
  </si>
  <si>
    <t>03/06/2023 06:45:01</t>
  </si>
  <si>
    <t>03/06/2023 07:00:01</t>
  </si>
  <si>
    <t>03/06/2023 07:15:01</t>
  </si>
  <si>
    <t>03/06/2023 07:30:01</t>
  </si>
  <si>
    <t>03/06/2023 07:45:01</t>
  </si>
  <si>
    <t>03/06/2023 08:00:01</t>
  </si>
  <si>
    <t>03/06/2023 08:15:01</t>
  </si>
  <si>
    <t>03/06/2023 08:30:01</t>
  </si>
  <si>
    <t>03/06/2023 08:45:01</t>
  </si>
  <si>
    <t>03/06/2023 09:00:01</t>
  </si>
  <si>
    <t>03/06/2023 09:15:01</t>
  </si>
  <si>
    <t>03/06/2023 09:30:01</t>
  </si>
  <si>
    <t>03/06/2023 09:45:01</t>
  </si>
  <si>
    <t>03/06/2023 10:00:01</t>
  </si>
  <si>
    <t>03/06/2023 10:15:01</t>
  </si>
  <si>
    <t>03/06/2023 10:30:01</t>
  </si>
  <si>
    <t>03/06/2023 10:45:01</t>
  </si>
  <si>
    <t>03/06/2023 11:00:00</t>
  </si>
  <si>
    <t>03/06/2023 11:15:00</t>
  </si>
  <si>
    <t>03/06/2023 11:30:00</t>
  </si>
  <si>
    <t>03/06/2023 11:45:00</t>
  </si>
  <si>
    <t>03/06/2023 12:00:01</t>
  </si>
  <si>
    <t>03/06/2023 12:15:01</t>
  </si>
  <si>
    <t>03/06/2023 12:30:01</t>
  </si>
  <si>
    <t>03/06/2023 12:45:01</t>
  </si>
  <si>
    <t>03/06/2023 13:00:01</t>
  </si>
  <si>
    <t>03/06/2023 13:15:01</t>
  </si>
  <si>
    <t>03/06/2023 13:30:01</t>
  </si>
  <si>
    <t>03/06/2023 13:45:01</t>
  </si>
  <si>
    <t>03/06/2023 14:00:01</t>
  </si>
  <si>
    <t>03/06/2023 14:15:01</t>
  </si>
  <si>
    <t>03/06/2023 14:30:01</t>
  </si>
  <si>
    <t>03/06/2023 14:45:01</t>
  </si>
  <si>
    <t>03/06/2023 15:00:01</t>
  </si>
  <si>
    <t>03/06/2023 15:15:01</t>
  </si>
  <si>
    <t>03/06/2023 15:30:01</t>
  </si>
  <si>
    <t>03/06/2023 15:45:01</t>
  </si>
  <si>
    <t>03/06/2023 16:00:01</t>
  </si>
  <si>
    <t>03/06/2023 16:15:01</t>
  </si>
  <si>
    <t>03/06/2023 16:30:01</t>
  </si>
  <si>
    <t>03/06/2023 16:45:01</t>
  </si>
  <si>
    <t>03/06/2023 17:00:01</t>
  </si>
  <si>
    <t>03/06/2023 17:15:01</t>
  </si>
  <si>
    <t>03/06/2023 17:30:01</t>
  </si>
  <si>
    <t>03/06/2023 17:45:01</t>
  </si>
  <si>
    <t>03/06/2023 18:00:01</t>
  </si>
  <si>
    <t>03/06/2023 18:15:01</t>
  </si>
  <si>
    <t>03/06/2023 18:30:01</t>
  </si>
  <si>
    <t>03/06/2023 18:45:01</t>
  </si>
  <si>
    <t>03/06/2023 19:00:01</t>
  </si>
  <si>
    <t>03/06/2023 19:15:01</t>
  </si>
  <si>
    <t>03/06/2023 19:30:01</t>
  </si>
  <si>
    <t>03/06/2023 19:45:01</t>
  </si>
  <si>
    <t>03/06/2023 20:00:01</t>
  </si>
  <si>
    <t>03/06/2023 20:15:01</t>
  </si>
  <si>
    <t>03/06/2023 20:30:01</t>
  </si>
  <si>
    <t>03/06/2023 20:45:01</t>
  </si>
  <si>
    <t>03/06/2023 21:00:01</t>
  </si>
  <si>
    <t>03/06/2023 21:15:01</t>
  </si>
  <si>
    <t>03/06/2023 21:30:01</t>
  </si>
  <si>
    <t>03/06/2023 21:45:01</t>
  </si>
  <si>
    <t>03/06/2023 22:00:01</t>
  </si>
  <si>
    <t>03/06/2023 22:15:01</t>
  </si>
  <si>
    <t>03/06/2023 22:30:01</t>
  </si>
  <si>
    <t>03/06/2023 22:45:01</t>
  </si>
  <si>
    <t>03/06/2023 23:00:01</t>
  </si>
  <si>
    <t>03/06/2023 23:15:01</t>
  </si>
  <si>
    <t>03/06/2023 23:30:01</t>
  </si>
  <si>
    <t>03/06/2023 23:45:01</t>
  </si>
  <si>
    <t>04/06/2023 00:00:01</t>
  </si>
  <si>
    <t>04/06/2023 00:15:01</t>
  </si>
  <si>
    <t>04/06/2023 00:30:01</t>
  </si>
  <si>
    <t>04/06/2023 00:45:01</t>
  </si>
  <si>
    <t>04/06/2023 01:00:01</t>
  </si>
  <si>
    <t>04/06/2023 01:15:01</t>
  </si>
  <si>
    <t>04/06/2023 01:30:01</t>
  </si>
  <si>
    <t>04/06/2023 01:45:01</t>
  </si>
  <si>
    <t>04/06/2023 02:00:01</t>
  </si>
  <si>
    <t>04/06/2023 02:15:01</t>
  </si>
  <si>
    <t>04/06/2023 02:30:01</t>
  </si>
  <si>
    <t>04/06/2023 02:45:01</t>
  </si>
  <si>
    <t>04/06/2023 03:00:00</t>
  </si>
  <si>
    <t>04/06/2023 03:15:00</t>
  </si>
  <si>
    <t>04/06/2023 03:30:00</t>
  </si>
  <si>
    <t>04/06/2023 03:45:00</t>
  </si>
  <si>
    <t>04/06/2023 04:00:01</t>
  </si>
  <si>
    <t>04/06/2023 04:15:01</t>
  </si>
  <si>
    <t>04/06/2023 04:30:01</t>
  </si>
  <si>
    <t>04/06/2023 04:45:01</t>
  </si>
  <si>
    <t>04/06/2023 05:00:01</t>
  </si>
  <si>
    <t>04/06/2023 05:15:01</t>
  </si>
  <si>
    <t>04/06/2023 05:30:01</t>
  </si>
  <si>
    <t>04/06/2023 05:45:01</t>
  </si>
  <si>
    <t>04/06/2023 06:00:01</t>
  </si>
  <si>
    <t>04/06/2023 06:15:01</t>
  </si>
  <si>
    <t>04/06/2023 06:30:01</t>
  </si>
  <si>
    <t>04/06/2023 06:45:01</t>
  </si>
  <si>
    <t>04/06/2023 07:00:01</t>
  </si>
  <si>
    <t>04/06/2023 07:15:01</t>
  </si>
  <si>
    <t>04/06/2023 07:30:01</t>
  </si>
  <si>
    <t>04/06/2023 07:45:01</t>
  </si>
  <si>
    <t>04/06/2023 08:00:01</t>
  </si>
  <si>
    <t>04/06/2023 08:15:01</t>
  </si>
  <si>
    <t>04/06/2023 08:30:01</t>
  </si>
  <si>
    <t>04/06/2023 08:45:01</t>
  </si>
  <si>
    <t>04/06/2023 09:00:00</t>
  </si>
  <si>
    <t>04/06/2023 09:15:00</t>
  </si>
  <si>
    <t>04/06/2023 09:30:00</t>
  </si>
  <si>
    <t>04/06/2023 09:45:00</t>
  </si>
  <si>
    <t>04/06/2023 10:00:01</t>
  </si>
  <si>
    <t>04/06/2023 10:15:01</t>
  </si>
  <si>
    <t>04/06/2023 10:30:01</t>
  </si>
  <si>
    <t>04/06/2023 10:45:01</t>
  </si>
  <si>
    <t>04/06/2023 11:00:01</t>
  </si>
  <si>
    <t>04/06/2023 11:15:01</t>
  </si>
  <si>
    <t>04/06/2023 11:30:01</t>
  </si>
  <si>
    <t>04/06/2023 11:45:01</t>
  </si>
  <si>
    <t>04/06/2023 12:00:00</t>
  </si>
  <si>
    <t>04/06/2023 12:15:00</t>
  </si>
  <si>
    <t>04/06/2023 12:30:00</t>
  </si>
  <si>
    <t>04/06/2023 12:45:00</t>
  </si>
  <si>
    <t>04/06/2023 13:00:01</t>
  </si>
  <si>
    <t>04/06/2023 13:15:01</t>
  </si>
  <si>
    <t>04/06/2023 13:30:01</t>
  </si>
  <si>
    <t>04/06/2023 13:45:01</t>
  </si>
  <si>
    <t>04/06/2023 14:00:01</t>
  </si>
  <si>
    <t>04/06/2023 14:15:01</t>
  </si>
  <si>
    <t>04/06/2023 14:30:01</t>
  </si>
  <si>
    <t>04/06/2023 14:45:01</t>
  </si>
  <si>
    <t>04/06/2023 15:00:01</t>
  </si>
  <si>
    <t>04/06/2023 15:15:01</t>
  </si>
  <si>
    <t>04/06/2023 15:30:01</t>
  </si>
  <si>
    <t>04/06/2023 15:45:01</t>
  </si>
  <si>
    <t>04/06/2023 16:00:01</t>
  </si>
  <si>
    <t>04/06/2023 16:15:01</t>
  </si>
  <si>
    <t>04/06/2023 16:30:01</t>
  </si>
  <si>
    <t>04/06/2023 16:45:01</t>
  </si>
  <si>
    <t>04/06/2023 17:00:01</t>
  </si>
  <si>
    <t>04/06/2023 17:15:01</t>
  </si>
  <si>
    <t>04/06/2023 17:30:01</t>
  </si>
  <si>
    <t>04/06/2023 17:45:01</t>
  </si>
  <si>
    <t>04/06/2023 18:00:01</t>
  </si>
  <si>
    <t>04/06/2023 18:15:01</t>
  </si>
  <si>
    <t>04/06/2023 18:30:01</t>
  </si>
  <si>
    <t>04/06/2023 18:45:01</t>
  </si>
  <si>
    <t>04/06/2023 19:00:01</t>
  </si>
  <si>
    <t>04/06/2023 19:15:01</t>
  </si>
  <si>
    <t>04/06/2023 19:30:01</t>
  </si>
  <si>
    <t>04/06/2023 19:45:01</t>
  </si>
  <si>
    <t>04/06/2023 20:00:01</t>
  </si>
  <si>
    <t>04/06/2023 20:15:01</t>
  </si>
  <si>
    <t>04/06/2023 20:30:01</t>
  </si>
  <si>
    <t>04/06/2023 20:45:01</t>
  </si>
  <si>
    <t>04/06/2023 21:00:01</t>
  </si>
  <si>
    <t>04/06/2023 21:15:01</t>
  </si>
  <si>
    <t>04/06/2023 21:30:01</t>
  </si>
  <si>
    <t>04/06/2023 21:45:01</t>
  </si>
  <si>
    <t>04/06/2023 22:00:01</t>
  </si>
  <si>
    <t>04/06/2023 22:15:01</t>
  </si>
  <si>
    <t>04/06/2023 22:30:01</t>
  </si>
  <si>
    <t>04/06/2023 22:45:01</t>
  </si>
  <si>
    <t>04/06/2023 23:00:01</t>
  </si>
  <si>
    <t>04/06/2023 23:15:01</t>
  </si>
  <si>
    <t>04/06/2023 23:30:01</t>
  </si>
  <si>
    <t>04/06/2023 23:45:01</t>
  </si>
  <si>
    <t>05/06/2023 00:00:01</t>
  </si>
  <si>
    <t>05/06/2023 00:15:01</t>
  </si>
  <si>
    <t>05/06/2023 00:30:01</t>
  </si>
  <si>
    <t>05/06/2023 00:45:01</t>
  </si>
  <si>
    <t>05/06/2023 01:00:01</t>
  </si>
  <si>
    <t>05/06/2023 01:15:01</t>
  </si>
  <si>
    <t>05/06/2023 01:30:01</t>
  </si>
  <si>
    <t>05/06/2023 01:45:01</t>
  </si>
  <si>
    <t>05/06/2023 02:00:01</t>
  </si>
  <si>
    <t>05/06/2023 02:15:01</t>
  </si>
  <si>
    <t>05/06/2023 02:30:01</t>
  </si>
  <si>
    <t>05/06/2023 02:45:01</t>
  </si>
  <si>
    <t>05/06/2023 03:00:01</t>
  </si>
  <si>
    <t>05/06/2023 03:15:01</t>
  </si>
  <si>
    <t>05/06/2023 03:30:01</t>
  </si>
  <si>
    <t>05/06/2023 03:45:01</t>
  </si>
  <si>
    <t>05/06/2023 04:00:01</t>
  </si>
  <si>
    <t>05/06/2023 04:15:01</t>
  </si>
  <si>
    <t>05/06/2023 04:30:01</t>
  </si>
  <si>
    <t>05/06/2023 04:45:01</t>
  </si>
  <si>
    <t>05/06/2023 05:00:01</t>
  </si>
  <si>
    <t>05/06/2023 05:15:01</t>
  </si>
  <si>
    <t>05/06/2023 05:30:01</t>
  </si>
  <si>
    <t>05/06/2023 05:45:01</t>
  </si>
  <si>
    <t>05/06/2023 06:00:00</t>
  </si>
  <si>
    <t>05/06/2023 06:15:00</t>
  </si>
  <si>
    <t>05/06/2023 06:30:00</t>
  </si>
  <si>
    <t>05/06/2023 06:45:00</t>
  </si>
  <si>
    <t>05/06/2023 07:00:01</t>
  </si>
  <si>
    <t>05/06/2023 07:15:01</t>
  </si>
  <si>
    <t>05/06/2023 07:30:01</t>
  </si>
  <si>
    <t>05/06/2023 07:45:01</t>
  </si>
  <si>
    <t>05/06/2023 08:00:00</t>
  </si>
  <si>
    <t>05/06/2023 08:15:00</t>
  </si>
  <si>
    <t>05/06/2023 08:30:00</t>
  </si>
  <si>
    <t>05/06/2023 08:45:00</t>
  </si>
  <si>
    <t>05/06/2023 09:00:01</t>
  </si>
  <si>
    <t>05/06/2023 09:15:01</t>
  </si>
  <si>
    <t>05/06/2023 09:30:01</t>
  </si>
  <si>
    <t>05/06/2023 09:45:01</t>
  </si>
  <si>
    <t>05/06/2023 10:00:01</t>
  </si>
  <si>
    <t>05/06/2023 10:15:01</t>
  </si>
  <si>
    <t>05/06/2023 10:30:01</t>
  </si>
  <si>
    <t>05/06/2023 10:45:01</t>
  </si>
  <si>
    <t>05/06/2023 11:00:01</t>
  </si>
  <si>
    <t>05/06/2023 11:15:01</t>
  </si>
  <si>
    <t>05/06/2023 11:30:01</t>
  </si>
  <si>
    <t>05/06/2023 11:45:01</t>
  </si>
  <si>
    <t>05/06/2023 12:00:00</t>
  </si>
  <si>
    <t>05/06/2023 12:15:00</t>
  </si>
  <si>
    <t>05/06/2023 12:30:00</t>
  </si>
  <si>
    <t>05/06/2023 12:45:00</t>
  </si>
  <si>
    <t>05/06/2023 13:00:01</t>
  </si>
  <si>
    <t>05/06/2023 13:15:01</t>
  </si>
  <si>
    <t>05/06/2023 13:30:01</t>
  </si>
  <si>
    <t>05/06/2023 13:45:01</t>
  </si>
  <si>
    <t>05/06/2023 14:00:01</t>
  </si>
  <si>
    <t>05/06/2023 14:15:01</t>
  </si>
  <si>
    <t>05/06/2023 14:30:01</t>
  </si>
  <si>
    <t>05/06/2023 14:45:01</t>
  </si>
  <si>
    <t>05/06/2023 15:00:01</t>
  </si>
  <si>
    <t>05/06/2023 15:15:01</t>
  </si>
  <si>
    <t>05/06/2023 15:30:01</t>
  </si>
  <si>
    <t>05/06/2023 15:45:01</t>
  </si>
  <si>
    <t>05/06/2023 16:00:01</t>
  </si>
  <si>
    <t>05/06/2023 16:15:01</t>
  </si>
  <si>
    <t>05/06/2023 16:30:01</t>
  </si>
  <si>
    <t>05/06/2023 16:45:01</t>
  </si>
  <si>
    <t>05/06/2023 17:00:01</t>
  </si>
  <si>
    <t>05/06/2023 17:15:01</t>
  </si>
  <si>
    <t>05/06/2023 17:30:01</t>
  </si>
  <si>
    <t>05/06/2023 17:45:01</t>
  </si>
  <si>
    <t>05/06/2023 18:00:01</t>
  </si>
  <si>
    <t>05/06/2023 18:15:01</t>
  </si>
  <si>
    <t>05/06/2023 18:30:01</t>
  </si>
  <si>
    <t>05/06/2023 18:45:01</t>
  </si>
  <si>
    <t>05/06/2023 19:00:01</t>
  </si>
  <si>
    <t>05/06/2023 19:15:01</t>
  </si>
  <si>
    <t>05/06/2023 19:30:01</t>
  </si>
  <si>
    <t>05/06/2023 19:45:01</t>
  </si>
  <si>
    <t>05/06/2023 20:00:01</t>
  </si>
  <si>
    <t>05/06/2023 20:15:01</t>
  </si>
  <si>
    <t>05/06/2023 20:30:01</t>
  </si>
  <si>
    <t>05/06/2023 20:45:01</t>
  </si>
  <si>
    <t>05/06/2023 21:00:01</t>
  </si>
  <si>
    <t>05/06/2023 21:15:01</t>
  </si>
  <si>
    <t>05/06/2023 21:30:01</t>
  </si>
  <si>
    <t>05/06/2023 21:45:01</t>
  </si>
  <si>
    <t>05/06/2023 22:00:01</t>
  </si>
  <si>
    <t>05/06/2023 22:15:01</t>
  </si>
  <si>
    <t>05/06/2023 22:30:01</t>
  </si>
  <si>
    <t>05/06/2023 22:45:01</t>
  </si>
  <si>
    <t>05/06/2023 23:00:01</t>
  </si>
  <si>
    <t>05/06/2023 23:15:01</t>
  </si>
  <si>
    <t>05/06/2023 23:30:01</t>
  </si>
  <si>
    <t>05/06/2023 23:45:01</t>
  </si>
  <si>
    <t>06/06/2023 00:00:01</t>
  </si>
  <si>
    <t>06/06/2023 00:15:01</t>
  </si>
  <si>
    <t>06/06/2023 00:30:01</t>
  </si>
  <si>
    <t>06/06/2023 00:45:01</t>
  </si>
  <si>
    <t>06/06/2023 01:00:01</t>
  </si>
  <si>
    <t>06/06/2023 01:15:01</t>
  </si>
  <si>
    <t>06/06/2023 01:30:01</t>
  </si>
  <si>
    <t>06/06/2023 01:45:01</t>
  </si>
  <si>
    <t>06/06/2023 02:00:01</t>
  </si>
  <si>
    <t>06/06/2023 02:15:01</t>
  </si>
  <si>
    <t>06/06/2023 02:30:01</t>
  </si>
  <si>
    <t>06/06/2023 02:45:01</t>
  </si>
  <si>
    <t>06/06/2023 03:00:01</t>
  </si>
  <si>
    <t>06/06/2023 03:15:01</t>
  </si>
  <si>
    <t>06/06/2023 03:30:01</t>
  </si>
  <si>
    <t>06/06/2023 03:45:01</t>
  </si>
  <si>
    <t>06/06/2023 04:00:01</t>
  </si>
  <si>
    <t>06/06/2023 04:15:01</t>
  </si>
  <si>
    <t>06/06/2023 04:30:01</t>
  </si>
  <si>
    <t>06/06/2023 04:45:01</t>
  </si>
  <si>
    <t>06/06/2023 05:00:00</t>
  </si>
  <si>
    <t>06/06/2023 05:15:00</t>
  </si>
  <si>
    <t>06/06/2023 05:30:00</t>
  </si>
  <si>
    <t>06/06/2023 05:45:00</t>
  </si>
  <si>
    <t>06/06/2023 06:00:01</t>
  </si>
  <si>
    <t>06/06/2023 06:15:01</t>
  </si>
  <si>
    <t>06/06/2023 06:30:01</t>
  </si>
  <si>
    <t>06/06/2023 06:45:01</t>
  </si>
  <si>
    <t>06/06/2023 07:00:01</t>
  </si>
  <si>
    <t>06/06/2023 07:15:01</t>
  </si>
  <si>
    <t>06/06/2023 07:30:01</t>
  </si>
  <si>
    <t>06/06/2023 07:45:01</t>
  </si>
  <si>
    <t>06/06/2023 08:00:01</t>
  </si>
  <si>
    <t>06/06/2023 08:15:01</t>
  </si>
  <si>
    <t>06/06/2023 08:30:01</t>
  </si>
  <si>
    <t>06/06/2023 08:45:01</t>
  </si>
  <si>
    <t>06/06/2023 09:00:01</t>
  </si>
  <si>
    <t>06/06/2023 09:15:01</t>
  </si>
  <si>
    <t>06/06/2023 09:30:01</t>
  </si>
  <si>
    <t>06/06/2023 09:45:01</t>
  </si>
  <si>
    <t>06/06/2023 10:00:01</t>
  </si>
  <si>
    <t>06/06/2023 10:15:01</t>
  </si>
  <si>
    <t>06/06/2023 10:30:01</t>
  </si>
  <si>
    <t>06/06/2023 10:45:01</t>
  </si>
  <si>
    <t>06/06/2023 11:00:01</t>
  </si>
  <si>
    <t>06/06/2023 11:15:01</t>
  </si>
  <si>
    <t>06/06/2023 11:30:01</t>
  </si>
  <si>
    <t>06/06/2023 11:45:01</t>
  </si>
  <si>
    <t>06/06/2023 12:00:01</t>
  </si>
  <si>
    <t>06/06/2023 12:15:01</t>
  </si>
  <si>
    <t>06/06/2023 12:30:01</t>
  </si>
  <si>
    <t>06/06/2023 12:45:01</t>
  </si>
  <si>
    <t>06/06/2023 13:00:01</t>
  </si>
  <si>
    <t>06/06/2023 13:15:01</t>
  </si>
  <si>
    <t>06/06/2023 13:30:01</t>
  </si>
  <si>
    <t>06/06/2023 13:45:01</t>
  </si>
  <si>
    <t>06/06/2023 14:00:01</t>
  </si>
  <si>
    <t>06/06/2023 14:15:01</t>
  </si>
  <si>
    <t>06/06/2023 14:30:01</t>
  </si>
  <si>
    <t>06/06/2023 14:45:01</t>
  </si>
  <si>
    <t>06/06/2023 15:00:01</t>
  </si>
  <si>
    <t>06/06/2023 15:15:01</t>
  </si>
  <si>
    <t>06/06/2023 15:30:01</t>
  </si>
  <si>
    <t>06/06/2023 15:45:01</t>
  </si>
  <si>
    <t>06/06/2023 16:00:01</t>
  </si>
  <si>
    <t>06/06/2023 16:15:01</t>
  </si>
  <si>
    <t>06/06/2023 16:30:01</t>
  </si>
  <si>
    <t>06/06/2023 16:45:01</t>
  </si>
  <si>
    <t>06/06/2023 17:00:01</t>
  </si>
  <si>
    <t>06/06/2023 17:15:01</t>
  </si>
  <si>
    <t>06/06/2023 17:30:01</t>
  </si>
  <si>
    <t>06/06/2023 17:45:01</t>
  </si>
  <si>
    <t>06/06/2023 18:00:00</t>
  </si>
  <si>
    <t>06/06/2023 18:15:00</t>
  </si>
  <si>
    <t>06/06/2023 18:30:00</t>
  </si>
  <si>
    <t>06/06/2023 18:45:00</t>
  </si>
  <si>
    <t>06/06/2023 19:00:00</t>
  </si>
  <si>
    <t>06/06/2023 19:15:00</t>
  </si>
  <si>
    <t>06/06/2023 19:30:00</t>
  </si>
  <si>
    <t>06/06/2023 19:45:00</t>
  </si>
  <si>
    <t>06/06/2023 20:00:00</t>
  </si>
  <si>
    <t>06/06/2023 20:15:00</t>
  </si>
  <si>
    <t>06/06/2023 20:30:00</t>
  </si>
  <si>
    <t>06/06/2023 20:45:00</t>
  </si>
  <si>
    <t>06/06/2023 21:00:01</t>
  </si>
  <si>
    <t>06/06/2023 21:15:01</t>
  </si>
  <si>
    <t>06/06/2023 21:30:01</t>
  </si>
  <si>
    <t>06/06/2023 21:45:01</t>
  </si>
  <si>
    <t>06/06/2023 22:00:01</t>
  </si>
  <si>
    <t>06/06/2023 22:15:01</t>
  </si>
  <si>
    <t>06/06/2023 22:30:01</t>
  </si>
  <si>
    <t>06/06/2023 22:45:01</t>
  </si>
  <si>
    <t>06/06/2023 23:00:01</t>
  </si>
  <si>
    <t>06/06/2023 23:15:01</t>
  </si>
  <si>
    <t>06/06/2023 23:30:01</t>
  </si>
  <si>
    <t>06/06/2023 23:45:01</t>
  </si>
  <si>
    <t>07/06/2023 00:00:01</t>
  </si>
  <si>
    <t>07/06/2023 00:15:01</t>
  </si>
  <si>
    <t>07/06/2023 00:30:01</t>
  </si>
  <si>
    <t>07/06/2023 00:45:01</t>
  </si>
  <si>
    <t>07/06/2023 01:00:01</t>
  </si>
  <si>
    <t>07/06/2023 01:15:01</t>
  </si>
  <si>
    <t>07/06/2023 01:30:01</t>
  </si>
  <si>
    <t>07/06/2023 01:45:01</t>
  </si>
  <si>
    <t>07/06/2023 02:00:00</t>
  </si>
  <si>
    <t>07/06/2023 02:15:00</t>
  </si>
  <si>
    <t>07/06/2023 02:30:00</t>
  </si>
  <si>
    <t>07/06/2023 02:45:00</t>
  </si>
  <si>
    <t>07/06/2023 03:00:01</t>
  </si>
  <si>
    <t>07/06/2023 03:15:01</t>
  </si>
  <si>
    <t>07/06/2023 03:30:01</t>
  </si>
  <si>
    <t>07/06/2023 03:45:01</t>
  </si>
  <si>
    <t>07/06/2023 04:00:01</t>
  </si>
  <si>
    <t>07/06/2023 04:15:01</t>
  </si>
  <si>
    <t>07/06/2023 04:30:01</t>
  </si>
  <si>
    <t>07/06/2023 04:45:01</t>
  </si>
  <si>
    <t>07/06/2023 05:00:01</t>
  </si>
  <si>
    <t>07/06/2023 05:15:01</t>
  </si>
  <si>
    <t>07/06/2023 05:30:01</t>
  </si>
  <si>
    <t>07/06/2023 05:45:01</t>
  </si>
  <si>
    <t>07/06/2023 06:00:01</t>
  </si>
  <si>
    <t>07/06/2023 06:15:01</t>
  </si>
  <si>
    <t>07/06/2023 06:30:01</t>
  </si>
  <si>
    <t>07/06/2023 06:45:01</t>
  </si>
  <si>
    <t>07/06/2023 07:00:01</t>
  </si>
  <si>
    <t>07/06/2023 07:15:01</t>
  </si>
  <si>
    <t>07/06/2023 07:30:01</t>
  </si>
  <si>
    <t>07/06/2023 07:45:01</t>
  </si>
  <si>
    <t>07/06/2023 08:00:01</t>
  </si>
  <si>
    <t>07/06/2023 08:15:01</t>
  </si>
  <si>
    <t>07/06/2023 08:30:01</t>
  </si>
  <si>
    <t>07/06/2023 08:45:01</t>
  </si>
  <si>
    <t>07/06/2023 09:00:01</t>
  </si>
  <si>
    <t>07/06/2023 09:15:01</t>
  </si>
  <si>
    <t>07/06/2023 09:30:01</t>
  </si>
  <si>
    <t>07/06/2023 09:45:01</t>
  </si>
  <si>
    <t>07/06/2023 10:00:01</t>
  </si>
  <si>
    <t>07/06/2023 10:15:01</t>
  </si>
  <si>
    <t>07/06/2023 10:30:01</t>
  </si>
  <si>
    <t>07/06/2023 10:45:01</t>
  </si>
  <si>
    <t>07/06/2023 11:00:01</t>
  </si>
  <si>
    <t>07/06/2023 11:15:01</t>
  </si>
  <si>
    <t>07/06/2023 11:30:01</t>
  </si>
  <si>
    <t>07/06/2023 11:45:01</t>
  </si>
  <si>
    <t>07/06/2023 12:00:01</t>
  </si>
  <si>
    <t>07/06/2023 12:15:01</t>
  </si>
  <si>
    <t>07/06/2023 12:30:01</t>
  </si>
  <si>
    <t>07/06/2023 12:45:01</t>
  </si>
  <si>
    <t>07/06/2023 13:00:01</t>
  </si>
  <si>
    <t>07/06/2023 13:15:01</t>
  </si>
  <si>
    <t>07/06/2023 13:30:01</t>
  </si>
  <si>
    <t>07/06/2023 13:45:01</t>
  </si>
  <si>
    <t>07/06/2023 14:00:00</t>
  </si>
  <si>
    <t>07/06/2023 14:15:00</t>
  </si>
  <si>
    <t>07/06/2023 14:30:00</t>
  </si>
  <si>
    <t>07/06/2023 14:45:00</t>
  </si>
  <si>
    <t>07/06/2023 15:00:01</t>
  </si>
  <si>
    <t>07/06/2023 15:15:01</t>
  </si>
  <si>
    <t>07/06/2023 15:30:01</t>
  </si>
  <si>
    <t>07/06/2023 15:45:01</t>
  </si>
  <si>
    <t>07/06/2023 16:00:00</t>
  </si>
  <si>
    <t>07/06/2023 16:15:00</t>
  </si>
  <si>
    <t>07/06/2023 16:30:00</t>
  </si>
  <si>
    <t>07/06/2023 16:45:00</t>
  </si>
  <si>
    <t>07/06/2023 17:00:01</t>
  </si>
  <si>
    <t>07/06/2023 17:15:01</t>
  </si>
  <si>
    <t>07/06/2023 17:30:01</t>
  </si>
  <si>
    <t>07/06/2023 17:45:01</t>
  </si>
  <si>
    <t>07/06/2023 18:00:01</t>
  </si>
  <si>
    <t>07/06/2023 18:15:01</t>
  </si>
  <si>
    <t>07/06/2023 18:30:01</t>
  </si>
  <si>
    <t>07/06/2023 18:45:01</t>
  </si>
  <si>
    <t>07/06/2023 19:00:00</t>
  </si>
  <si>
    <t>07/06/2023 19:15:00</t>
  </si>
  <si>
    <t>07/06/2023 19:30:00</t>
  </si>
  <si>
    <t>07/06/2023 19:45:00</t>
  </si>
  <si>
    <t>07/06/2023 20:00:01</t>
  </si>
  <si>
    <t>07/06/2023 20:15:01</t>
  </si>
  <si>
    <t>07/06/2023 20:30:01</t>
  </si>
  <si>
    <t>07/06/2023 20:45:01</t>
  </si>
  <si>
    <t>07/06/2023 21:00:01</t>
  </si>
  <si>
    <t>07/06/2023 21:15:01</t>
  </si>
  <si>
    <t>07/06/2023 21:30:01</t>
  </si>
  <si>
    <t>07/06/2023 21:45:01</t>
  </si>
  <si>
    <t>07/06/2023 22:00:00</t>
  </si>
  <si>
    <t>07/06/2023 22:15:00</t>
  </si>
  <si>
    <t>07/06/2023 22:30:00</t>
  </si>
  <si>
    <t>07/06/2023 22:45:00</t>
  </si>
  <si>
    <t>07/06/2023 23:00:01</t>
  </si>
  <si>
    <t>07/06/2023 23:15:01</t>
  </si>
  <si>
    <t>07/06/2023 23:30:01</t>
  </si>
  <si>
    <t>07/06/2023 23:45:01</t>
  </si>
  <si>
    <t>08/06/2023 00:00:01</t>
  </si>
  <si>
    <t>08/06/2023 00:15:01</t>
  </si>
  <si>
    <t>08/06/2023 00:30:01</t>
  </si>
  <si>
    <t>08/06/2023 00:45:01</t>
  </si>
  <si>
    <t>08/06/2023 01:00:00</t>
  </si>
  <si>
    <t>08/06/2023 01:15:00</t>
  </si>
  <si>
    <t>08/06/2023 01:30:00</t>
  </si>
  <si>
    <t>08/06/2023 01:45:00</t>
  </si>
  <si>
    <t>08/06/2023 02:00:01</t>
  </si>
  <si>
    <t>08/06/2023 02:15:01</t>
  </si>
  <si>
    <t>08/06/2023 02:30:01</t>
  </si>
  <si>
    <t>08/06/2023 02:45:01</t>
  </si>
  <si>
    <t>08/06/2023 03:00:01</t>
  </si>
  <si>
    <t>08/06/2023 03:15:01</t>
  </si>
  <si>
    <t>08/06/2023 03:30:01</t>
  </si>
  <si>
    <t>08/06/2023 03:45:01</t>
  </si>
  <si>
    <t>08/06/2023 04:00:01</t>
  </si>
  <si>
    <t>08/06/2023 04:15:01</t>
  </si>
  <si>
    <t>08/06/2023 04:30:01</t>
  </si>
  <si>
    <t>08/06/2023 04:45:01</t>
  </si>
  <si>
    <t>08/06/2023 05:00:00</t>
  </si>
  <si>
    <t>08/06/2023 05:15:00</t>
  </si>
  <si>
    <t>08/06/2023 05:30:00</t>
  </si>
  <si>
    <t>08/06/2023 05:45:00</t>
  </si>
  <si>
    <t>08/06/2023 06:00:01</t>
  </si>
  <si>
    <t>08/06/2023 06:15:01</t>
  </si>
  <si>
    <t>08/06/2023 06:30:01</t>
  </si>
  <si>
    <t>08/06/2023 06:45:01</t>
  </si>
  <si>
    <t>08/06/2023 07:00:01</t>
  </si>
  <si>
    <t>08/06/2023 07:15:01</t>
  </si>
  <si>
    <t>08/06/2023 07:30:01</t>
  </si>
  <si>
    <t>08/06/2023 07:45:01</t>
  </si>
  <si>
    <t>08/06/2023 08:00:01</t>
  </si>
  <si>
    <t>08/06/2023 08:15:01</t>
  </si>
  <si>
    <t>08/06/2023 08:30:01</t>
  </si>
  <si>
    <t>08/06/2023 08:45:01</t>
  </si>
  <si>
    <t>08/06/2023 09:00:00</t>
  </si>
  <si>
    <t>08/06/2023 09:15:00</t>
  </si>
  <si>
    <t>08/06/2023 09:30:00</t>
  </si>
  <si>
    <t>08/06/2023 09:45:00</t>
  </si>
  <si>
    <t>08/06/2023 10:00:01</t>
  </si>
  <si>
    <t>08/06/2023 10:15:01</t>
  </si>
  <si>
    <t>08/06/2023 10:30:01</t>
  </si>
  <si>
    <t>08/06/2023 10:45:01</t>
  </si>
  <si>
    <t>08/06/2023 11:00:00</t>
  </si>
  <si>
    <t>08/06/2023 11:15:00</t>
  </si>
  <si>
    <t>08/06/2023 11:30:00</t>
  </si>
  <si>
    <t>08/06/2023 11:45:00</t>
  </si>
  <si>
    <t>08/06/2023 12:00:01</t>
  </si>
  <si>
    <t>08/06/2023 12:15:01</t>
  </si>
  <si>
    <t>08/06/2023 12:30:01</t>
  </si>
  <si>
    <t>08/06/2023 12:45:01</t>
  </si>
  <si>
    <t>08/06/2023 13:00:01</t>
  </si>
  <si>
    <t>08/06/2023 13:15:01</t>
  </si>
  <si>
    <t>08/06/2023 13:30:01</t>
  </si>
  <si>
    <t>08/06/2023 13:45:01</t>
  </si>
  <si>
    <t>08/06/2023 14:00:01</t>
  </si>
  <si>
    <t>08/06/2023 14:15:01</t>
  </si>
  <si>
    <t>08/06/2023 14:30:01</t>
  </si>
  <si>
    <t>08/06/2023 14:45:01</t>
  </si>
  <si>
    <t>08/06/2023 15:00:01</t>
  </si>
  <si>
    <t>08/06/2023 15:15:01</t>
  </si>
  <si>
    <t>08/06/2023 15:30:01</t>
  </si>
  <si>
    <t>08/06/2023 15:45:01</t>
  </si>
  <si>
    <t>08/06/2023 16:00:01</t>
  </si>
  <si>
    <t>08/06/2023 16:15:01</t>
  </si>
  <si>
    <t>08/06/2023 16:30:01</t>
  </si>
  <si>
    <t>08/06/2023 16:45:01</t>
  </si>
  <si>
    <t>08/06/2023 17:00:01</t>
  </si>
  <si>
    <t>08/06/2023 17:15:01</t>
  </si>
  <si>
    <t>08/06/2023 17:30:01</t>
  </si>
  <si>
    <t>08/06/2023 17:45:01</t>
  </si>
  <si>
    <t>08/06/2023 18:00:00</t>
  </si>
  <si>
    <t>08/06/2023 18:15:00</t>
  </si>
  <si>
    <t>08/06/2023 18:30:00</t>
  </si>
  <si>
    <t>08/06/2023 18:45:00</t>
  </si>
  <si>
    <t>08/06/2023 19:00:01</t>
  </si>
  <si>
    <t>08/06/2023 19:15:01</t>
  </si>
  <si>
    <t>08/06/2023 19:30:01</t>
  </si>
  <si>
    <t>08/06/2023 19:45:01</t>
  </si>
  <si>
    <t>08/06/2023 20:00:01</t>
  </si>
  <si>
    <t>08/06/2023 20:15:01</t>
  </si>
  <si>
    <t>08/06/2023 20:30:01</t>
  </si>
  <si>
    <t>08/06/2023 20:45:01</t>
  </si>
  <si>
    <t>08/06/2023 21:00:01</t>
  </si>
  <si>
    <t>08/06/2023 21:15:01</t>
  </si>
  <si>
    <t>08/06/2023 21:30:01</t>
  </si>
  <si>
    <t>08/06/2023 21:45:01</t>
  </si>
  <si>
    <t>08/06/2023 22:00:01</t>
  </si>
  <si>
    <t>08/06/2023 22:15:01</t>
  </si>
  <si>
    <t>08/06/2023 22:30:01</t>
  </si>
  <si>
    <t>08/06/2023 22:45:01</t>
  </si>
  <si>
    <t>08/06/2023 23:00:01</t>
  </si>
  <si>
    <t>08/06/2023 23:15:01</t>
  </si>
  <si>
    <t>08/06/2023 23:30:01</t>
  </si>
  <si>
    <t>08/06/2023 23:45:01</t>
  </si>
  <si>
    <t>09/06/2023 00:00:01</t>
  </si>
  <si>
    <t>09/06/2023 00:15:01</t>
  </si>
  <si>
    <t>09/06/2023 00:30:01</t>
  </si>
  <si>
    <t>09/06/2023 00:45:01</t>
  </si>
  <si>
    <t>09/06/2023 01:00:00</t>
  </si>
  <si>
    <t>09/06/2023 01:15:00</t>
  </si>
  <si>
    <t>09/06/2023 01:30:00</t>
  </si>
  <si>
    <t>09/06/2023 01:45:00</t>
  </si>
  <si>
    <t>09/06/2023 02:00:01</t>
  </si>
  <si>
    <t>09/06/2023 02:15:01</t>
  </si>
  <si>
    <t>09/06/2023 02:30:01</t>
  </si>
  <si>
    <t>09/06/2023 02:45:01</t>
  </si>
  <si>
    <t>09/06/2023 03:00:00</t>
  </si>
  <si>
    <t>09/06/2023 03:15:00</t>
  </si>
  <si>
    <t>09/06/2023 03:30:00</t>
  </si>
  <si>
    <t>09/06/2023 03:45:00</t>
  </si>
  <si>
    <t>09/06/2023 04:00:01</t>
  </si>
  <si>
    <t>09/06/2023 04:15:01</t>
  </si>
  <si>
    <t>09/06/2023 04:30:01</t>
  </si>
  <si>
    <t>09/06/2023 04:45:01</t>
  </si>
  <si>
    <t>09/06/2023 05:00:01</t>
  </si>
  <si>
    <t>09/06/2023 05:15:01</t>
  </si>
  <si>
    <t>09/06/2023 05:30:01</t>
  </si>
  <si>
    <t>09/06/2023 05:45:01</t>
  </si>
  <si>
    <t>09/06/2023 06:00:01</t>
  </si>
  <si>
    <t>09/06/2023 06:15:01</t>
  </si>
  <si>
    <t>09/06/2023 06:30:01</t>
  </si>
  <si>
    <t>09/06/2023 06:45:01</t>
  </si>
  <si>
    <t>09/06/2023 07:00:01</t>
  </si>
  <si>
    <t>09/06/2023 07:15:01</t>
  </si>
  <si>
    <t>09/06/2023 07:30:01</t>
  </si>
  <si>
    <t>09/06/2023 07:45:01</t>
  </si>
  <si>
    <t>09/06/2023 08:00:01</t>
  </si>
  <si>
    <t>09/06/2023 08:15:01</t>
  </si>
  <si>
    <t>09/06/2023 08:30:01</t>
  </si>
  <si>
    <t>09/06/2023 08:45:01</t>
  </si>
  <si>
    <t>09/06/2023 09:00:01</t>
  </si>
  <si>
    <t>09/06/2023 09:15:01</t>
  </si>
  <si>
    <t>09/06/2023 09:30:01</t>
  </si>
  <si>
    <t>09/06/2023 09:45:01</t>
  </si>
  <si>
    <t>09/06/2023 10:00:01</t>
  </si>
  <si>
    <t>09/06/2023 10:15:01</t>
  </si>
  <si>
    <t>09/06/2023 10:30:01</t>
  </si>
  <si>
    <t>09/06/2023 10:45:01</t>
  </si>
  <si>
    <t>09/06/2023 11:00:01</t>
  </si>
  <si>
    <t>09/06/2023 11:15:01</t>
  </si>
  <si>
    <t>09/06/2023 11:30:01</t>
  </si>
  <si>
    <t>09/06/2023 11:45:01</t>
  </si>
  <si>
    <t>09/06/2023 12:00:00</t>
  </si>
  <si>
    <t>09/06/2023 12:15:00</t>
  </si>
  <si>
    <t>09/06/2023 12:30:00</t>
  </si>
  <si>
    <t>09/06/2023 12:45:00</t>
  </si>
  <si>
    <t>09/06/2023 13:00:01</t>
  </si>
  <si>
    <t>09/06/2023 13:15:01</t>
  </si>
  <si>
    <t>09/06/2023 13:30:01</t>
  </si>
  <si>
    <t>09/06/2023 13:45:01</t>
  </si>
  <si>
    <t>09/06/2023 14:00:01</t>
  </si>
  <si>
    <t>09/06/2023 14:15:01</t>
  </si>
  <si>
    <t>09/06/2023 14:30:01</t>
  </si>
  <si>
    <t>09/06/2023 14:45:01</t>
  </si>
  <si>
    <t>09/06/2023 15:00:01</t>
  </si>
  <si>
    <t>09/06/2023 15:15:01</t>
  </si>
  <si>
    <t>09/06/2023 15:30:01</t>
  </si>
  <si>
    <t>09/06/2023 15:45:01</t>
  </si>
  <si>
    <t>09/06/2023 16:00:00</t>
  </si>
  <si>
    <t>09/06/2023 16:15:00</t>
  </si>
  <si>
    <t>09/06/2023 16:30:00</t>
  </si>
  <si>
    <t>09/06/2023 16:45:00</t>
  </si>
  <si>
    <t>09/06/2023 17:00:01</t>
  </si>
  <si>
    <t>09/06/2023 17:15:01</t>
  </si>
  <si>
    <t>09/06/2023 17:30:01</t>
  </si>
  <si>
    <t>09/06/2023 17:45:01</t>
  </si>
  <si>
    <t>09/06/2023 18:00:01</t>
  </si>
  <si>
    <t>09/06/2023 18:15:01</t>
  </si>
  <si>
    <t>09/06/2023 18:30:01</t>
  </si>
  <si>
    <t>09/06/2023 18:45:01</t>
  </si>
  <si>
    <t>09/06/2023 19:00:01</t>
  </si>
  <si>
    <t>09/06/2023 19:15:01</t>
  </si>
  <si>
    <t>09/06/2023 19:30:01</t>
  </si>
  <si>
    <t>09/06/2023 19:45:01</t>
  </si>
  <si>
    <t>09/06/2023 20:00:01</t>
  </si>
  <si>
    <t>09/06/2023 20:15:01</t>
  </si>
  <si>
    <t>09/06/2023 20:30:01</t>
  </si>
  <si>
    <t>09/06/2023 20:45:01</t>
  </si>
  <si>
    <t>09/06/2023 21:00:01</t>
  </si>
  <si>
    <t>09/06/2023 21:15:01</t>
  </si>
  <si>
    <t>09/06/2023 21:30:01</t>
  </si>
  <si>
    <t>09/06/2023 21:45:01</t>
  </si>
  <si>
    <t>09/06/2023 22:00:01</t>
  </si>
  <si>
    <t>09/06/2023 22:15:01</t>
  </si>
  <si>
    <t>09/06/2023 22:30:01</t>
  </si>
  <si>
    <t>09/06/2023 22:45:01</t>
  </si>
  <si>
    <t>09/06/2023 23:00:01</t>
  </si>
  <si>
    <t>09/06/2023 23:15:01</t>
  </si>
  <si>
    <t>09/06/2023 23:30:01</t>
  </si>
  <si>
    <t>09/06/2023 23:45:01</t>
  </si>
  <si>
    <t>10/06/2023 00:00:01</t>
  </si>
  <si>
    <t>10/06/2023 00:15:01</t>
  </si>
  <si>
    <t>10/06/2023 00:30:01</t>
  </si>
  <si>
    <t>10/06/2023 00:45:01</t>
  </si>
  <si>
    <t>10/06/2023 01:00:00</t>
  </si>
  <si>
    <t>10/06/2023 01:15:00</t>
  </si>
  <si>
    <t>10/06/2023 01:30:00</t>
  </si>
  <si>
    <t>10/06/2023 01:45:00</t>
  </si>
  <si>
    <t>10/06/2023 02:00:01</t>
  </si>
  <si>
    <t>10/06/2023 02:15:01</t>
  </si>
  <si>
    <t>10/06/2023 02:30:01</t>
  </si>
  <si>
    <t>10/06/2023 02:45:01</t>
  </si>
  <si>
    <t>10/06/2023 03:00:01</t>
  </si>
  <si>
    <t>10/06/2023 03:15:01</t>
  </si>
  <si>
    <t>10/06/2023 03:30:01</t>
  </si>
  <si>
    <t>10/06/2023 03:45:01</t>
  </si>
  <si>
    <t>10/06/2023 04:00:01</t>
  </si>
  <si>
    <t>10/06/2023 04:15:01</t>
  </si>
  <si>
    <t>10/06/2023 04:30:01</t>
  </si>
  <si>
    <t>10/06/2023 04:45:01</t>
  </si>
  <si>
    <t>10/06/2023 05:00:01</t>
  </si>
  <si>
    <t>10/06/2023 05:15:01</t>
  </si>
  <si>
    <t>10/06/2023 05:30:01</t>
  </si>
  <si>
    <t>10/06/2023 05:45:01</t>
  </si>
  <si>
    <t>10/06/2023 06:00:00</t>
  </si>
  <si>
    <t>10/06/2023 06:15:00</t>
  </si>
  <si>
    <t>10/06/2023 06:30:00</t>
  </si>
  <si>
    <t>10/06/2023 06:45:00</t>
  </si>
  <si>
    <t>10/06/2023 07:00:00</t>
  </si>
  <si>
    <t>10/06/2023 07:15:00</t>
  </si>
  <si>
    <t>10/06/2023 07:30:00</t>
  </si>
  <si>
    <t>10/06/2023 07:45:00</t>
  </si>
  <si>
    <t>10/06/2023 08:00:01</t>
  </si>
  <si>
    <t>10/06/2023 08:15:01</t>
  </si>
  <si>
    <t>10/06/2023 08:30:01</t>
  </si>
  <si>
    <t>10/06/2023 08:45:01</t>
  </si>
  <si>
    <t>10/06/2023 09:00:01</t>
  </si>
  <si>
    <t>10/06/2023 09:15:01</t>
  </si>
  <si>
    <t>10/06/2023 09:30:01</t>
  </si>
  <si>
    <t>10/06/2023 09:45:01</t>
  </si>
  <si>
    <t>10/06/2023 10:00:01</t>
  </si>
  <si>
    <t>10/06/2023 10:15:01</t>
  </si>
  <si>
    <t>10/06/2023 10:30:01</t>
  </si>
  <si>
    <t>10/06/2023 10:45:01</t>
  </si>
  <si>
    <t>10/06/2023 11:00:01</t>
  </si>
  <si>
    <t>10/06/2023 11:15:01</t>
  </si>
  <si>
    <t>10/06/2023 11:30:01</t>
  </si>
  <si>
    <t>10/06/2023 11:45:01</t>
  </si>
  <si>
    <t>10/06/2023 12:00:01</t>
  </si>
  <si>
    <t>10/06/2023 12:15:01</t>
  </si>
  <si>
    <t>10/06/2023 12:30:01</t>
  </si>
  <si>
    <t>10/06/2023 12:45:01</t>
  </si>
  <si>
    <t>10/06/2023 13:00:00</t>
  </si>
  <si>
    <t>10/06/2023 13:15:00</t>
  </si>
  <si>
    <t>10/06/2023 13:30:00</t>
  </si>
  <si>
    <t>10/06/2023 13:45:00</t>
  </si>
  <si>
    <t>10/06/2023 14:00:01</t>
  </si>
  <si>
    <t>10/06/2023 14:15:01</t>
  </si>
  <si>
    <t>10/06/2023 14:30:01</t>
  </si>
  <si>
    <t>10/06/2023 14:45:01</t>
  </si>
  <si>
    <t>10/06/2023 15:00:01</t>
  </si>
  <si>
    <t>10/06/2023 15:15:01</t>
  </si>
  <si>
    <t>10/06/2023 15:30:01</t>
  </si>
  <si>
    <t>10/06/2023 15:45:01</t>
  </si>
  <si>
    <t>10/06/2023 16:00:01</t>
  </si>
  <si>
    <t>10/06/2023 16:15:01</t>
  </si>
  <si>
    <t>10/06/2023 16:30:01</t>
  </si>
  <si>
    <t>10/06/2023 16:45:01</t>
  </si>
  <si>
    <t>10/06/2023 17:00:01</t>
  </si>
  <si>
    <t>10/06/2023 17:15:01</t>
  </si>
  <si>
    <t>10/06/2023 17:30:01</t>
  </si>
  <si>
    <t>10/06/2023 17:45:01</t>
  </si>
  <si>
    <t>10/06/2023 18:00:00</t>
  </si>
  <si>
    <t>10/06/2023 18:15:00</t>
  </si>
  <si>
    <t>10/06/2023 18:30:00</t>
  </si>
  <si>
    <t>10/06/2023 18:45:00</t>
  </si>
  <si>
    <t>10/06/2023 19:00:01</t>
  </si>
  <si>
    <t>10/06/2023 19:15:01</t>
  </si>
  <si>
    <t>10/06/2023 19:30:01</t>
  </si>
  <si>
    <t>10/06/2023 19:45:01</t>
  </si>
  <si>
    <t>10/06/2023 20:00:01</t>
  </si>
  <si>
    <t>10/06/2023 20:15:01</t>
  </si>
  <si>
    <t>10/06/2023 20:30:01</t>
  </si>
  <si>
    <t>10/06/2023 20:45:01</t>
  </si>
  <si>
    <t>10/06/2023 21:00:01</t>
  </si>
  <si>
    <t>10/06/2023 21:15:01</t>
  </si>
  <si>
    <t>10/06/2023 21:30:01</t>
  </si>
  <si>
    <t>10/06/2023 21:45:01</t>
  </si>
  <si>
    <t>10/06/2023 22:00:01</t>
  </si>
  <si>
    <t>10/06/2023 22:15:01</t>
  </si>
  <si>
    <t>10/06/2023 22:30:01</t>
  </si>
  <si>
    <t>10/06/2023 22:45:01</t>
  </si>
  <si>
    <t>10/06/2023 23:00:01</t>
  </si>
  <si>
    <t>10/06/2023 23:15:01</t>
  </si>
  <si>
    <t>10/06/2023 23:30:01</t>
  </si>
  <si>
    <t>10/06/2023 23:45:01</t>
  </si>
  <si>
    <t>11/06/2023 00:00:01</t>
  </si>
  <si>
    <t>11/06/2023 00:15:01</t>
  </si>
  <si>
    <t>11/06/2023 00:30:01</t>
  </si>
  <si>
    <t>11/06/2023 00:45:01</t>
  </si>
  <si>
    <t>11/06/2023 01:00:00</t>
  </si>
  <si>
    <t>11/06/2023 01:15:00</t>
  </si>
  <si>
    <t>11/06/2023 01:30:00</t>
  </si>
  <si>
    <t>11/06/2023 01:45:00</t>
  </si>
  <si>
    <t>11/06/2023 02:00:01</t>
  </si>
  <si>
    <t>11/06/2023 02:15:01</t>
  </si>
  <si>
    <t>11/06/2023 02:30:01</t>
  </si>
  <si>
    <t>11/06/2023 02:45:01</t>
  </si>
  <si>
    <t>11/06/2023 03:00:00</t>
  </si>
  <si>
    <t>11/06/2023 03:15:00</t>
  </si>
  <si>
    <t>11/06/2023 03:30:00</t>
  </si>
  <si>
    <t>11/06/2023 03:45:00</t>
  </si>
  <si>
    <t>11/06/2023 04:00:01</t>
  </si>
  <si>
    <t>11/06/2023 04:15:01</t>
  </si>
  <si>
    <t>11/06/2023 04:30:01</t>
  </si>
  <si>
    <t>11/06/2023 04:45:01</t>
  </si>
  <si>
    <t>11/06/2023 05:00:01</t>
  </si>
  <si>
    <t>11/06/2023 05:15:01</t>
  </si>
  <si>
    <t>11/06/2023 05:30:01</t>
  </si>
  <si>
    <t>11/06/2023 05:45:01</t>
  </si>
  <si>
    <t>11/06/2023 06:00:01</t>
  </si>
  <si>
    <t>11/06/2023 06:15:01</t>
  </si>
  <si>
    <t>11/06/2023 06:30:01</t>
  </si>
  <si>
    <t>11/06/2023 06:45:01</t>
  </si>
  <si>
    <t>11/06/2023 07:00:00</t>
  </si>
  <si>
    <t>11/06/2023 07:15:00</t>
  </si>
  <si>
    <t>11/06/2023 07:30:00</t>
  </si>
  <si>
    <t>11/06/2023 07:45:00</t>
  </si>
  <si>
    <t>11/06/2023 08:00:01</t>
  </si>
  <si>
    <t>11/06/2023 08:15:01</t>
  </si>
  <si>
    <t>11/06/2023 08:30:01</t>
  </si>
  <si>
    <t>11/06/2023 08:45:01</t>
  </si>
  <si>
    <t>11/06/2023 09:00:01</t>
  </si>
  <si>
    <t>11/06/2023 09:15:01</t>
  </si>
  <si>
    <t>11/06/2023 09:30:01</t>
  </si>
  <si>
    <t>11/06/2023 09:45:01</t>
  </si>
  <si>
    <t>11/06/2023 10:00:01</t>
  </si>
  <si>
    <t>11/06/2023 10:15:01</t>
  </si>
  <si>
    <t>11/06/2023 10:30:01</t>
  </si>
  <si>
    <t>11/06/2023 10:45:01</t>
  </si>
  <si>
    <t>11/06/2023 11:00:01</t>
  </si>
  <si>
    <t>11/06/2023 11:15:01</t>
  </si>
  <si>
    <t>11/06/2023 11:30:01</t>
  </si>
  <si>
    <t>11/06/2023 11:45:01</t>
  </si>
  <si>
    <t>11/06/2023 12:00:00</t>
  </si>
  <si>
    <t>11/06/2023 12:15:00</t>
  </si>
  <si>
    <t>11/06/2023 12:30:00</t>
  </si>
  <si>
    <t>11/06/2023 12:45:00</t>
  </si>
  <si>
    <t>11/06/2023 13:00:01</t>
  </si>
  <si>
    <t>11/06/2023 13:15:01</t>
  </si>
  <si>
    <t>11/06/2023 13:30:01</t>
  </si>
  <si>
    <t>11/06/2023 13:45:01</t>
  </si>
  <si>
    <t>11/06/2023 14:00:01</t>
  </si>
  <si>
    <t>11/06/2023 14:15:01</t>
  </si>
  <si>
    <t>11/06/2023 14:30:01</t>
  </si>
  <si>
    <t>11/06/2023 14:45:01</t>
  </si>
  <si>
    <t>11/06/2023 15:00:01</t>
  </si>
  <si>
    <t>11/06/2023 15:15:01</t>
  </si>
  <si>
    <t>11/06/2023 15:30:01</t>
  </si>
  <si>
    <t>11/06/2023 15:45:01</t>
  </si>
  <si>
    <t>11/06/2023 16:00:01</t>
  </si>
  <si>
    <t>11/06/2023 16:15:01</t>
  </si>
  <si>
    <t>11/06/2023 16:30:01</t>
  </si>
  <si>
    <t>11/06/2023 16:45:01</t>
  </si>
  <si>
    <t>11/06/2023 17:00:01</t>
  </si>
  <si>
    <t>11/06/2023 17:15:01</t>
  </si>
  <si>
    <t>11/06/2023 17:30:01</t>
  </si>
  <si>
    <t>11/06/2023 17:45:01</t>
  </si>
  <si>
    <t>11/06/2023 18:00:01</t>
  </si>
  <si>
    <t>11/06/2023 18:15:01</t>
  </si>
  <si>
    <t>11/06/2023 18:30:01</t>
  </si>
  <si>
    <t>11/06/2023 18:45:01</t>
  </si>
  <si>
    <t>11/06/2023 19:00:00</t>
  </si>
  <si>
    <t>11/06/2023 19:15:00</t>
  </si>
  <si>
    <t>11/06/2023 19:30:00</t>
  </si>
  <si>
    <t>11/06/2023 19:45:00</t>
  </si>
  <si>
    <t>11/06/2023 20:00:01</t>
  </si>
  <si>
    <t>11/06/2023 20:15:01</t>
  </si>
  <si>
    <t>11/06/2023 20:30:01</t>
  </si>
  <si>
    <t>11/06/2023 20:45:01</t>
  </si>
  <si>
    <t>11/06/2023 21:00:01</t>
  </si>
  <si>
    <t>11/06/2023 21:15:01</t>
  </si>
  <si>
    <t>11/06/2023 21:30:01</t>
  </si>
  <si>
    <t>11/06/2023 21:45:01</t>
  </si>
  <si>
    <t>11/06/2023 22:00:01</t>
  </si>
  <si>
    <t>11/06/2023 22:15:01</t>
  </si>
  <si>
    <t>11/06/2023 22:30:01</t>
  </si>
  <si>
    <t>11/06/2023 22:45:01</t>
  </si>
  <si>
    <t>11/06/2023 23:00:01</t>
  </si>
  <si>
    <t>11/06/2023 23:15:01</t>
  </si>
  <si>
    <t>11/06/2023 23:30:01</t>
  </si>
  <si>
    <t>11/06/2023 23:45:01</t>
  </si>
  <si>
    <t>12/06/2023 00:00:00</t>
  </si>
  <si>
    <t>12/06/2023 00:15:00</t>
  </si>
  <si>
    <t>12/06/2023 00:30:00</t>
  </si>
  <si>
    <t>12/06/2023 00:45:00</t>
  </si>
  <si>
    <t>12/06/2023 01:00:01</t>
  </si>
  <si>
    <t>12/06/2023 01:15:01</t>
  </si>
  <si>
    <t>12/06/2023 01:30:01</t>
  </si>
  <si>
    <t>12/06/2023 01:45:01</t>
  </si>
  <si>
    <t>12/06/2023 02:00:01</t>
  </si>
  <si>
    <t>12/06/2023 02:15:01</t>
  </si>
  <si>
    <t>12/06/2023 02:30:01</t>
  </si>
  <si>
    <t>12/06/2023 02:45:01</t>
  </si>
  <si>
    <t>12/06/2023 03:00:01</t>
  </si>
  <si>
    <t>12/06/2023 03:15:01</t>
  </si>
  <si>
    <t>12/06/2023 03:30:01</t>
  </si>
  <si>
    <t>12/06/2023 03:45:01</t>
  </si>
  <si>
    <t>12/06/2023 04:00:01</t>
  </si>
  <si>
    <t>12/06/2023 04:15:01</t>
  </si>
  <si>
    <t>12/06/2023 04:30:01</t>
  </si>
  <si>
    <t>12/06/2023 04:45:01</t>
  </si>
  <si>
    <t>12/06/2023 05:00:01</t>
  </si>
  <si>
    <t>12/06/2023 05:15:01</t>
  </si>
  <si>
    <t>12/06/2023 05:30:01</t>
  </si>
  <si>
    <t>12/06/2023 05:45:01</t>
  </si>
  <si>
    <t>12/06/2023 06:00:00</t>
  </si>
  <si>
    <t>12/06/2023 06:15:00</t>
  </si>
  <si>
    <t>12/06/2023 06:30:00</t>
  </si>
  <si>
    <t>12/06/2023 06:45:00</t>
  </si>
  <si>
    <t>12/06/2023 07:00:01</t>
  </si>
  <si>
    <t>12/06/2023 07:15:01</t>
  </si>
  <si>
    <t>12/06/2023 07:30:01</t>
  </si>
  <si>
    <t>12/06/2023 07:45:01</t>
  </si>
  <si>
    <t>12/06/2023 08:00:00</t>
  </si>
  <si>
    <t>12/06/2023 08:15:00</t>
  </si>
  <si>
    <t>12/06/2023 08:30:00</t>
  </si>
  <si>
    <t>12/06/2023 08:45:00</t>
  </si>
  <si>
    <t>12/06/2023 09:00:01</t>
  </si>
  <si>
    <t>12/06/2023 09:15:01</t>
  </si>
  <si>
    <t>12/06/2023 09:30:01</t>
  </si>
  <si>
    <t>12/06/2023 09:45:01</t>
  </si>
  <si>
    <t>12/06/2023 10:00:01</t>
  </si>
  <si>
    <t>12/06/2023 10:15:01</t>
  </si>
  <si>
    <t>12/06/2023 10:30:01</t>
  </si>
  <si>
    <t>12/06/2023 10:45:01</t>
  </si>
  <si>
    <t>12/06/2023 11:00:01</t>
  </si>
  <si>
    <t>12/06/2023 11:15:01</t>
  </si>
  <si>
    <t>12/06/2023 11:30:01</t>
  </si>
  <si>
    <t>12/06/2023 11:45:01</t>
  </si>
  <si>
    <t>12/06/2023 12:00:01</t>
  </si>
  <si>
    <t>12/06/2023 12:15:01</t>
  </si>
  <si>
    <t>12/06/2023 12:30:01</t>
  </si>
  <si>
    <t>12/06/2023 12:45:01</t>
  </si>
  <si>
    <t>12/06/2023 13:00:01</t>
  </si>
  <si>
    <t>12/06/2023 13:15:01</t>
  </si>
  <si>
    <t>12/06/2023 13:30:01</t>
  </si>
  <si>
    <t>12/06/2023 13:45:01</t>
  </si>
  <si>
    <t>12/06/2023 14:00:00</t>
  </si>
  <si>
    <t>12/06/2023 14:15:00</t>
  </si>
  <si>
    <t>12/06/2023 14:30:00</t>
  </si>
  <si>
    <t>12/06/2023 14:45:00</t>
  </si>
  <si>
    <t>12/06/2023 15:00:00</t>
  </si>
  <si>
    <t>12/06/2023 15:15:00</t>
  </si>
  <si>
    <t>12/06/2023 15:30:00</t>
  </si>
  <si>
    <t>12/06/2023 15:45:00</t>
  </si>
  <si>
    <t>12/06/2023 16:00:01</t>
  </si>
  <si>
    <t>12/06/2023 16:15:01</t>
  </si>
  <si>
    <t>12/06/2023 16:30:01</t>
  </si>
  <si>
    <t>12/06/2023 16:45:01</t>
  </si>
  <si>
    <t>12/06/2023 17:00:01</t>
  </si>
  <si>
    <t>12/06/2023 17:15:01</t>
  </si>
  <si>
    <t>12/06/2023 17:30:01</t>
  </si>
  <si>
    <t>12/06/2023 17:45:01</t>
  </si>
  <si>
    <t>12/06/2023 18:00:01</t>
  </si>
  <si>
    <t>12/06/2023 18:15:01</t>
  </si>
  <si>
    <t>12/06/2023 18:30:01</t>
  </si>
  <si>
    <t>12/06/2023 18:45:01</t>
  </si>
  <si>
    <t>12/06/2023 19:00:00</t>
  </si>
  <si>
    <t>12/06/2023 19:15:00</t>
  </si>
  <si>
    <t>12/06/2023 19:30:00</t>
  </si>
  <si>
    <t>12/06/2023 19:45:00</t>
  </si>
  <si>
    <t>12/06/2023 20:00:01</t>
  </si>
  <si>
    <t>12/06/2023 20:15:01</t>
  </si>
  <si>
    <t>12/06/2023 20:30:01</t>
  </si>
  <si>
    <t>12/06/2023 20:45:01</t>
  </si>
  <si>
    <t>12/06/2023 21:00:01</t>
  </si>
  <si>
    <t>12/06/2023 21:15:01</t>
  </si>
  <si>
    <t>12/06/2023 21:30:01</t>
  </si>
  <si>
    <t>12/06/2023 21:45:01</t>
  </si>
  <si>
    <t>12/06/2023 22:00:01</t>
  </si>
  <si>
    <t>12/06/2023 22:15:01</t>
  </si>
  <si>
    <t>12/06/2023 22:30:01</t>
  </si>
  <si>
    <t>12/06/2023 22:45:01</t>
  </si>
  <si>
    <t>12/06/2023 23:00:00</t>
  </si>
  <si>
    <t>12/06/2023 23:15:00</t>
  </si>
  <si>
    <t>12/06/2023 23:30:00</t>
  </si>
  <si>
    <t>12/06/2023 23:45:00</t>
  </si>
  <si>
    <t>13/06/2023 00:00:01</t>
  </si>
  <si>
    <t>13/06/2023 00:15:01</t>
  </si>
  <si>
    <t>13/06/2023 00:30:01</t>
  </si>
  <si>
    <t>13/06/2023 00:45:01</t>
  </si>
  <si>
    <t>13/06/2023 01:00:01</t>
  </si>
  <si>
    <t>13/06/2023 01:15:01</t>
  </si>
  <si>
    <t>13/06/2023 01:30:01</t>
  </si>
  <si>
    <t>13/06/2023 01:45:01</t>
  </si>
  <si>
    <t>13/06/2023 02:00:01</t>
  </si>
  <si>
    <t>13/06/2023 02:15:01</t>
  </si>
  <si>
    <t>13/06/2023 02:30:01</t>
  </si>
  <si>
    <t>13/06/2023 02:45:01</t>
  </si>
  <si>
    <t>13/06/2023 03:00:01</t>
  </si>
  <si>
    <t>13/06/2023 03:15:01</t>
  </si>
  <si>
    <t>13/06/2023 03:30:01</t>
  </si>
  <si>
    <t>13/06/2023 03:45:01</t>
  </si>
  <si>
    <t>13/06/2023 04:00:01</t>
  </si>
  <si>
    <t>13/06/2023 04:15:01</t>
  </si>
  <si>
    <t>13/06/2023 04:30:01</t>
  </si>
  <si>
    <t>13/06/2023 04:45:01</t>
  </si>
  <si>
    <t>13/06/2023 05:00:01</t>
  </si>
  <si>
    <t>13/06/2023 05:15:01</t>
  </si>
  <si>
    <t>13/06/2023 05:30:01</t>
  </si>
  <si>
    <t>13/06/2023 05:45:01</t>
  </si>
  <si>
    <t>13/06/2023 06:00:01</t>
  </si>
  <si>
    <t>13/06/2023 06:15:01</t>
  </si>
  <si>
    <t>13/06/2023 06:30:01</t>
  </si>
  <si>
    <t>13/06/2023 06:45:01</t>
  </si>
  <si>
    <t>13/06/2023 07:00:01</t>
  </si>
  <si>
    <t>13/06/2023 07:15:01</t>
  </si>
  <si>
    <t>13/06/2023 07:30:01</t>
  </si>
  <si>
    <t>13/06/2023 07:45:01</t>
  </si>
  <si>
    <t>13/06/2023 08:00:01</t>
  </si>
  <si>
    <t>13/06/2023 08:15:01</t>
  </si>
  <si>
    <t>13/06/2023 08:30:01</t>
  </si>
  <si>
    <t>13/06/2023 08:45:01</t>
  </si>
  <si>
    <t>13/06/2023 09:00:01</t>
  </si>
  <si>
    <t>13/06/2023 09:15:01</t>
  </si>
  <si>
    <t>13/06/2023 09:30:01</t>
  </si>
  <si>
    <t>13/06/2023 09:45:01</t>
  </si>
  <si>
    <t>13/06/2023 10:00:01</t>
  </si>
  <si>
    <t>13/06/2023 10:15:01</t>
  </si>
  <si>
    <t>13/06/2023 10:30:01</t>
  </si>
  <si>
    <t>13/06/2023 10:45:01</t>
  </si>
  <si>
    <t>13/06/2023 11:00:01</t>
  </si>
  <si>
    <t>13/06/2023 11:15:01</t>
  </si>
  <si>
    <t>13/06/2023 11:30:01</t>
  </si>
  <si>
    <t>13/06/2023 11:45:01</t>
  </si>
  <si>
    <t>30/05/2023 00:15:00</t>
  </si>
  <si>
    <t>30/05/2023 00:30:00</t>
  </si>
  <si>
    <t>30/05/2023 00:45:00</t>
  </si>
  <si>
    <t>30/05/2023 01:00:00</t>
  </si>
  <si>
    <t>30/05/2023 01:15:00</t>
  </si>
  <si>
    <t>30/05/2023 04:07:01</t>
  </si>
  <si>
    <t>30/05/2023 04:15:00</t>
  </si>
  <si>
    <t>30/05/2023 04:16:01</t>
  </si>
  <si>
    <t>30/05/2023 04:30:00</t>
  </si>
  <si>
    <t>30/05/2023 04:46:19</t>
  </si>
  <si>
    <t>30/05/2023 05:15:01</t>
  </si>
  <si>
    <t>30/05/2023 05:30:01</t>
  </si>
  <si>
    <t>30/05/2023 05:45:01</t>
  </si>
  <si>
    <t>30/05/2023 06:00:01</t>
  </si>
  <si>
    <t>30/05/2023 06:15:01</t>
  </si>
  <si>
    <t>30/05/2023 06:30:01</t>
  </si>
  <si>
    <t>30/05/2023 06:45:01</t>
  </si>
  <si>
    <t>30/05/2023 07:00:01</t>
  </si>
  <si>
    <t>30/05/2023 07:15:01</t>
  </si>
  <si>
    <t>30/05/2023 07:30:01</t>
  </si>
  <si>
    <t>30/05/2023 07:45:01</t>
  </si>
  <si>
    <t>30/05/2023 08:00:01</t>
  </si>
  <si>
    <t>30/05/2023 08:15:01</t>
  </si>
  <si>
    <t>30/05/2023 08:30:01</t>
  </si>
  <si>
    <t>30/05/2023 08:45:01</t>
  </si>
  <si>
    <t>30/05/2023 09:00:01</t>
  </si>
  <si>
    <t>30/05/2023 11:15:01</t>
  </si>
  <si>
    <t>30/05/2023 11:30:01</t>
  </si>
  <si>
    <t>30/05/2023 11:45:01</t>
  </si>
  <si>
    <t>30/05/2023 12:00:01</t>
  </si>
  <si>
    <t>30/05/2023 12:15:01</t>
  </si>
  <si>
    <t>30/05/2023 12:30:01</t>
  </si>
  <si>
    <t>30/05/2023 12:45:01</t>
  </si>
  <si>
    <t>30/05/2023 13:00:01</t>
  </si>
  <si>
    <t>30/05/2023 17:15:01</t>
  </si>
  <si>
    <t>30/05/2023 17:30:01</t>
  </si>
  <si>
    <t>30/05/2023 17:45:01</t>
  </si>
  <si>
    <t>30/05/2023 18:00:01</t>
  </si>
  <si>
    <t>30/05/2023 18:45:00</t>
  </si>
  <si>
    <t>30/05/2023 19:00:00</t>
  </si>
  <si>
    <t>30/05/2023 19:15:00</t>
  </si>
  <si>
    <t>30/05/2023 19:30:00</t>
  </si>
  <si>
    <t>30/05/2023 22:15:01</t>
  </si>
  <si>
    <t>30/05/2023 22:30:01</t>
  </si>
  <si>
    <t>30/05/2023 23:15:00</t>
  </si>
  <si>
    <t>30/05/2023 23:30:00</t>
  </si>
  <si>
    <t>30/05/2023 23:42:16</t>
  </si>
  <si>
    <t>30/05/2023 23:45:00</t>
  </si>
  <si>
    <t>31/05/2023 00:00:00</t>
  </si>
  <si>
    <t>31/05/2023 00:15:00</t>
  </si>
  <si>
    <t>31/05/2023 00:30:00</t>
  </si>
  <si>
    <t>31/05/2023 05:15:01</t>
  </si>
  <si>
    <t>31/05/2023 05:30:01</t>
  </si>
  <si>
    <t>31/05/2023 05:45:01</t>
  </si>
  <si>
    <t>31/05/2023 06:00:01</t>
  </si>
  <si>
    <t>31/05/2023 09:45:35</t>
  </si>
  <si>
    <t>31/05/2023 09:53:38</t>
  </si>
  <si>
    <t>31/05/2023 10:00:00</t>
  </si>
  <si>
    <t>31/05/2023 10:15:00</t>
  </si>
  <si>
    <t>31/05/2023 10:30:00</t>
  </si>
  <si>
    <t>31/05/2023 13:45:00</t>
  </si>
  <si>
    <t>31/05/2023 14:00:00</t>
  </si>
  <si>
    <t>31/05/2023 14:15:00</t>
  </si>
  <si>
    <t>31/05/2023 14:30:00</t>
  </si>
  <si>
    <t>31/05/2023 20:41:39</t>
  </si>
  <si>
    <t>31/05/2023 21:45:00</t>
  </si>
  <si>
    <t>31/05/2023 22:00:00</t>
  </si>
  <si>
    <t>31/05/2023 22:15:00</t>
  </si>
  <si>
    <t>31/05/2023 22:30:00</t>
  </si>
  <si>
    <t>31/05/2023 23:15:01</t>
  </si>
  <si>
    <t>31/05/2023 23:30:01</t>
  </si>
  <si>
    <t>31/05/2023 23:45:01</t>
  </si>
  <si>
    <t>01/06/2023 00:00:01</t>
  </si>
  <si>
    <t>01/06/2023 12:15:01</t>
  </si>
  <si>
    <t>01/06/2023 12:30:01</t>
  </si>
  <si>
    <t>01/06/2023 12:45:01</t>
  </si>
  <si>
    <t>01/06/2023 13:00:01</t>
  </si>
  <si>
    <t>01/06/2023 19:15:01</t>
  </si>
  <si>
    <t>01/06/2023 19:30:01</t>
  </si>
  <si>
    <t>01/06/2023 19:45:01</t>
  </si>
  <si>
    <t>01/06/2023 20:00:01</t>
  </si>
  <si>
    <t>01/06/2023 20:15:01</t>
  </si>
  <si>
    <t>01/06/2023 20:30:01</t>
  </si>
  <si>
    <t>01/06/2023 20:45:01</t>
  </si>
  <si>
    <t>01/06/2023 21:00:01</t>
  </si>
  <si>
    <t>01/06/2023 21:15:01</t>
  </si>
  <si>
    <t>01/06/2023 21:30:01</t>
  </si>
  <si>
    <t>01/06/2023 22:15:00</t>
  </si>
  <si>
    <t>01/06/2023 22:30:00</t>
  </si>
  <si>
    <t>02/06/2023 01:15:00</t>
  </si>
  <si>
    <t>02/06/2023 01:30:00</t>
  </si>
  <si>
    <t>02/06/2023 01:35:51</t>
  </si>
  <si>
    <t>02/06/2023 02:15:01</t>
  </si>
  <si>
    <t>02/06/2023 02:30:01</t>
  </si>
  <si>
    <t>02/06/2023 02:45:01</t>
  </si>
  <si>
    <t>02/06/2023 03:00:01</t>
  </si>
  <si>
    <t>02/06/2023 04:15:01</t>
  </si>
  <si>
    <t>02/06/2023 04:30:01</t>
  </si>
  <si>
    <t>02/06/2023 04:45:37</t>
  </si>
  <si>
    <t>02/06/2023 04:46:10</t>
  </si>
  <si>
    <t>02/06/2023 04:50:44</t>
  </si>
  <si>
    <t>02/06/2023 13:00:01</t>
  </si>
  <si>
    <t>02/06/2023 13:15:01</t>
  </si>
  <si>
    <t>02/06/2023 13:30:01</t>
  </si>
  <si>
    <t>02/06/2023 13:45:01</t>
  </si>
  <si>
    <t>02/06/2023 17:45:00</t>
  </si>
  <si>
    <t>02/06/2023 18:45:01</t>
  </si>
  <si>
    <t>02/06/2023 22:45:00</t>
  </si>
  <si>
    <t>02/06/2023 23:00:00</t>
  </si>
  <si>
    <t>02/06/2023 23:15:00</t>
  </si>
  <si>
    <t>02/06/2023 23:30:00</t>
  </si>
  <si>
    <t>03/06/2023 00:45:00</t>
  </si>
  <si>
    <t>03/06/2023 01:00:00</t>
  </si>
  <si>
    <t>03/06/2023 01:15:00</t>
  </si>
  <si>
    <t>03/06/2023 01:30:00</t>
  </si>
  <si>
    <t>03/06/2023 01:45:00</t>
  </si>
  <si>
    <t>03/06/2023 02:00:00</t>
  </si>
  <si>
    <t>03/06/2023 02:15:00</t>
  </si>
  <si>
    <t>03/06/2023 02:30:00</t>
  </si>
  <si>
    <t>03/06/2023 03:00:01</t>
  </si>
  <si>
    <t>03/06/2023 03:15:01</t>
  </si>
  <si>
    <t>03/06/2023 03:30:01</t>
  </si>
  <si>
    <t>03/06/2023 03:45:01</t>
  </si>
  <si>
    <t>03/06/2023 04:00:01</t>
  </si>
  <si>
    <t>03/06/2023 04:15:01</t>
  </si>
  <si>
    <t>03/06/2023 04:30:01</t>
  </si>
  <si>
    <t>03/06/2023 04:45:01</t>
  </si>
  <si>
    <t>03/06/2023 09:45:00</t>
  </si>
  <si>
    <t>03/06/2023 10:00:00</t>
  </si>
  <si>
    <t>03/06/2023 10:15:00</t>
  </si>
  <si>
    <t>03/06/2023 10:30:00</t>
  </si>
  <si>
    <t>03/06/2023 11:00:01</t>
  </si>
  <si>
    <t>03/06/2023 11:15:01</t>
  </si>
  <si>
    <t>03/06/2023 11:30:01</t>
  </si>
  <si>
    <t>03/06/2023 11:45:01</t>
  </si>
  <si>
    <t>03/06/2023 16:45:00</t>
  </si>
  <si>
    <t>03/06/2023 17:00:00</t>
  </si>
  <si>
    <t>03/06/2023 17:15:00</t>
  </si>
  <si>
    <t>03/06/2023 17:30:00</t>
  </si>
  <si>
    <t>03/06/2023 17:45:00</t>
  </si>
  <si>
    <t>03/06/2023 18:00:00</t>
  </si>
  <si>
    <t>03/06/2023 18:15:00</t>
  </si>
  <si>
    <t>03/06/2023 18:30:00</t>
  </si>
  <si>
    <t>03/06/2023 20:45:00</t>
  </si>
  <si>
    <t>03/06/2023 21:00:00</t>
  </si>
  <si>
    <t>03/06/2023 21:15:00</t>
  </si>
  <si>
    <t>03/06/2023 21:30:00</t>
  </si>
  <si>
    <t>04/06/2023 03:00:01</t>
  </si>
  <si>
    <t>04/06/2023 03:15:01</t>
  </si>
  <si>
    <t>04/06/2023 03:30:01</t>
  </si>
  <si>
    <t>04/06/2023 04:00:00</t>
  </si>
  <si>
    <t>04/06/2023 04:15:00</t>
  </si>
  <si>
    <t>04/06/2023 04:30:00</t>
  </si>
  <si>
    <t>04/06/2023 06:45:00</t>
  </si>
  <si>
    <t>04/06/2023 07:00:00</t>
  </si>
  <si>
    <t>04/06/2023 07:15:00</t>
  </si>
  <si>
    <t>04/06/2023 07:30:00</t>
  </si>
  <si>
    <t>04/06/2023 09:00:01</t>
  </si>
  <si>
    <t>04/06/2023 09:15:01</t>
  </si>
  <si>
    <t>04/06/2023 09:30:01</t>
  </si>
  <si>
    <t>04/06/2023 09:45:01</t>
  </si>
  <si>
    <t>04/06/2023 10:45:00</t>
  </si>
  <si>
    <t>04/06/2023 11:00:00</t>
  </si>
  <si>
    <t>04/06/2023 11:15:00</t>
  </si>
  <si>
    <t>04/06/2023 11:30:00</t>
  </si>
  <si>
    <t>04/06/2023 12:00:01</t>
  </si>
  <si>
    <t>04/06/2023 12:15:01</t>
  </si>
  <si>
    <t>04/06/2023 12:30:01</t>
  </si>
  <si>
    <t>04/06/2023 12:45:01</t>
  </si>
  <si>
    <t>04/06/2023 14:45:00</t>
  </si>
  <si>
    <t>04/06/2023 15:00:00</t>
  </si>
  <si>
    <t>04/06/2023 15:15:00</t>
  </si>
  <si>
    <t>04/06/2023 15:30:00</t>
  </si>
  <si>
    <t>04/06/2023 16:45:00</t>
  </si>
  <si>
    <t>04/06/2023 17:00:00</t>
  </si>
  <si>
    <t>04/06/2023 17:15:00</t>
  </si>
  <si>
    <t>04/06/2023 17:30:00</t>
  </si>
  <si>
    <t>04/06/2023 23:45:00</t>
  </si>
  <si>
    <t>05/06/2023 00:00:00</t>
  </si>
  <si>
    <t>05/06/2023 00:15:00</t>
  </si>
  <si>
    <t>05/06/2023 00:30:00</t>
  </si>
  <si>
    <t>05/06/2023 05:45:00</t>
  </si>
  <si>
    <t>05/06/2023 06:45:01</t>
  </si>
  <si>
    <t>05/06/2023 08:00:01</t>
  </si>
  <si>
    <t>05/06/2023 08:15:01</t>
  </si>
  <si>
    <t>05/06/2023 08:30:01</t>
  </si>
  <si>
    <t>05/06/2023 08:45:01</t>
  </si>
  <si>
    <t>05/06/2023 12:00:01</t>
  </si>
  <si>
    <t>05/06/2023 12:15:01</t>
  </si>
  <si>
    <t>05/06/2023 12:30:01</t>
  </si>
  <si>
    <t>05/06/2023 12:45:01</t>
  </si>
  <si>
    <t>05/06/2023 23:45:00</t>
  </si>
  <si>
    <t>06/06/2023 00:00:00</t>
  </si>
  <si>
    <t>06/06/2023 00:15:00</t>
  </si>
  <si>
    <t>06/06/2023 00:30:00</t>
  </si>
  <si>
    <t>06/06/2023 05:00:01</t>
  </si>
  <si>
    <t>06/06/2023 05:15:01</t>
  </si>
  <si>
    <t>06/06/2023 05:30:01</t>
  </si>
  <si>
    <t>06/06/2023 05:45:01</t>
  </si>
  <si>
    <t>06/06/2023 08:45:00</t>
  </si>
  <si>
    <t>06/06/2023 09:00:00</t>
  </si>
  <si>
    <t>06/06/2023 09:15:00</t>
  </si>
  <si>
    <t>06/06/2023 09:30:00</t>
  </si>
  <si>
    <t>06/06/2023 15:45:00</t>
  </si>
  <si>
    <t>06/06/2023 16:00:00</t>
  </si>
  <si>
    <t>06/06/2023 16:15:00</t>
  </si>
  <si>
    <t>06/06/2023 16:30:00</t>
  </si>
  <si>
    <t>06/06/2023 16:45:00</t>
  </si>
  <si>
    <t>06/06/2023 17:00:00</t>
  </si>
  <si>
    <t>06/06/2023 17:15:00</t>
  </si>
  <si>
    <t>06/06/2023 17:30:00</t>
  </si>
  <si>
    <t>06/06/2023 18:00:01</t>
  </si>
  <si>
    <t>06/06/2023 18:15:01</t>
  </si>
  <si>
    <t>06/06/2023 18:30:01</t>
  </si>
  <si>
    <t>06/06/2023 19:45:01</t>
  </si>
  <si>
    <t>06/06/2023 20:00:01</t>
  </si>
  <si>
    <t>06/06/2023 20:15:01</t>
  </si>
  <si>
    <t>06/06/2023 20:30:01</t>
  </si>
  <si>
    <t>06/06/2023 20:45:01</t>
  </si>
  <si>
    <t>07/06/2023 02:00:01</t>
  </si>
  <si>
    <t>07/06/2023 02:15:01</t>
  </si>
  <si>
    <t>07/06/2023 02:30:01</t>
  </si>
  <si>
    <t>07/06/2023 02:45:01</t>
  </si>
  <si>
    <t>07/06/2023 09:45:00</t>
  </si>
  <si>
    <t>07/06/2023 10:00:00</t>
  </si>
  <si>
    <t>07/06/2023 10:15:00</t>
  </si>
  <si>
    <t>07/06/2023 10:30:00</t>
  </si>
  <si>
    <t>07/06/2023 14:00:01</t>
  </si>
  <si>
    <t>07/06/2023 14:15:01</t>
  </si>
  <si>
    <t>07/06/2023 14:30:01</t>
  </si>
  <si>
    <t>07/06/2023 14:45:01</t>
  </si>
  <si>
    <t>07/06/2023 16:00:01</t>
  </si>
  <si>
    <t>07/06/2023 16:15:01</t>
  </si>
  <si>
    <t>07/06/2023 16:30:01</t>
  </si>
  <si>
    <t>07/06/2023 16:45:01</t>
  </si>
  <si>
    <t>07/06/2023 19:00:01</t>
  </si>
  <si>
    <t>07/06/2023 19:15:01</t>
  </si>
  <si>
    <t>07/06/2023 19:30:01</t>
  </si>
  <si>
    <t>07/06/2023 19:45:01</t>
  </si>
  <si>
    <t>07/06/2023 21:45:00</t>
  </si>
  <si>
    <t>07/06/2023 22:45:01</t>
  </si>
  <si>
    <t>08/06/2023 01:00:01</t>
  </si>
  <si>
    <t>08/06/2023 01:15:01</t>
  </si>
  <si>
    <t>08/06/2023 01:30:01</t>
  </si>
  <si>
    <t>08/06/2023 01:45:01</t>
  </si>
  <si>
    <t>08/06/2023 05:00:01</t>
  </si>
  <si>
    <t>08/06/2023 05:15:01</t>
  </si>
  <si>
    <t>08/06/2023 05:30:01</t>
  </si>
  <si>
    <t>08/06/2023 05:45:01</t>
  </si>
  <si>
    <t>08/06/2023 08:45:00</t>
  </si>
  <si>
    <t>08/06/2023 09:45:01</t>
  </si>
  <si>
    <t>08/06/2023 11:00:01</t>
  </si>
  <si>
    <t>08/06/2023 11:15:01</t>
  </si>
  <si>
    <t>08/06/2023 11:30:01</t>
  </si>
  <si>
    <t>08/06/2023 11:45:01</t>
  </si>
  <si>
    <t>08/06/2023 18:00:01</t>
  </si>
  <si>
    <t>08/06/2023 18:15:01</t>
  </si>
  <si>
    <t>08/06/2023 18:30:01</t>
  </si>
  <si>
    <t>08/06/2023 18:45:01</t>
  </si>
  <si>
    <t>08/06/2023 23:45:00</t>
  </si>
  <si>
    <t>09/06/2023 00:00:00</t>
  </si>
  <si>
    <t>09/06/2023 00:15:00</t>
  </si>
  <si>
    <t>09/06/2023 00:30:00</t>
  </si>
  <si>
    <t>09/06/2023 01:00:01</t>
  </si>
  <si>
    <t>09/06/2023 01:15:01</t>
  </si>
  <si>
    <t>09/06/2023 01:30:01</t>
  </si>
  <si>
    <t>09/06/2023 02:00:00</t>
  </si>
  <si>
    <t>09/06/2023 02:15:00</t>
  </si>
  <si>
    <t>09/06/2023 02:30:00</t>
  </si>
  <si>
    <t>09/06/2023 03:00:01</t>
  </si>
  <si>
    <t>09/06/2023 03:15:01</t>
  </si>
  <si>
    <t>09/06/2023 03:30:01</t>
  </si>
  <si>
    <t>09/06/2023 03:45:01</t>
  </si>
  <si>
    <t>09/06/2023 04:45:00</t>
  </si>
  <si>
    <t>09/06/2023 05:00:00</t>
  </si>
  <si>
    <t>09/06/2023 05:15:00</t>
  </si>
  <si>
    <t>09/06/2023 05:30:00</t>
  </si>
  <si>
    <t>09/06/2023 12:00:01</t>
  </si>
  <si>
    <t>09/06/2023 12:15:01</t>
  </si>
  <si>
    <t>09/06/2023 12:30:01</t>
  </si>
  <si>
    <t>09/06/2023 12:45:01</t>
  </si>
  <si>
    <t>09/06/2023 16:00:01</t>
  </si>
  <si>
    <t>09/06/2023 16:15:01</t>
  </si>
  <si>
    <t>09/06/2023 16:30:01</t>
  </si>
  <si>
    <t>09/06/2023 17:00:00</t>
  </si>
  <si>
    <t>09/06/2023 17:15:00</t>
  </si>
  <si>
    <t>09/06/2023 17:30:00</t>
  </si>
  <si>
    <t>09/06/2023 17:45:00</t>
  </si>
  <si>
    <t>09/06/2023 18:00:00</t>
  </si>
  <si>
    <t>09/06/2023 18:15:00</t>
  </si>
  <si>
    <t>09/06/2023 18:30:00</t>
  </si>
  <si>
    <t>09/06/2023 19:45:00</t>
  </si>
  <si>
    <t>09/06/2023 20:00:00</t>
  </si>
  <si>
    <t>09/06/2023 20:15:00</t>
  </si>
  <si>
    <t>09/06/2023 20:30:00</t>
  </si>
  <si>
    <t>09/06/2023 20:45:00</t>
  </si>
  <si>
    <t>09/06/2023 21:00:00</t>
  </si>
  <si>
    <t>09/06/2023 21:15:00</t>
  </si>
  <si>
    <t>09/06/2023 21:30:00</t>
  </si>
  <si>
    <t>10/06/2023 00:45:02</t>
  </si>
  <si>
    <t>10/06/2023 01:00:02</t>
  </si>
  <si>
    <t>10/06/2023 01:15:02</t>
  </si>
  <si>
    <t>10/06/2023 01:30:02</t>
  </si>
  <si>
    <t>10/06/2023 01:45:01</t>
  </si>
  <si>
    <t>10/06/2023 06:00:01</t>
  </si>
  <si>
    <t>10/06/2023 06:15:01</t>
  </si>
  <si>
    <t>10/06/2023 06:30:01</t>
  </si>
  <si>
    <t>10/06/2023 06:45:01</t>
  </si>
  <si>
    <t>10/06/2023 07:00:01</t>
  </si>
  <si>
    <t>10/06/2023 07:15:01</t>
  </si>
  <si>
    <t>10/06/2023 07:30:01</t>
  </si>
  <si>
    <t>10/06/2023 07:45:01</t>
  </si>
  <si>
    <t>10/06/2023 08:45:00</t>
  </si>
  <si>
    <t>10/06/2023 09:00:00</t>
  </si>
  <si>
    <t>10/06/2023 09:15:00</t>
  </si>
  <si>
    <t>10/06/2023 09:30:00</t>
  </si>
  <si>
    <t>10/06/2023 13:00:01</t>
  </si>
  <si>
    <t>10/06/2023 13:15:01</t>
  </si>
  <si>
    <t>10/06/2023 13:30:01</t>
  </si>
  <si>
    <t>10/06/2023 13:45:01</t>
  </si>
  <si>
    <t>10/06/2023 18:00:01</t>
  </si>
  <si>
    <t>10/06/2023 18:15:01</t>
  </si>
  <si>
    <t>10/06/2023 18:30:01</t>
  </si>
  <si>
    <t>10/06/2023 18:45:01</t>
  </si>
  <si>
    <t>10/06/2023 21:45:00</t>
  </si>
  <si>
    <t>10/06/2023 22:00:00</t>
  </si>
  <si>
    <t>10/06/2023 22:15:00</t>
  </si>
  <si>
    <t>10/06/2023 22:30:00</t>
  </si>
  <si>
    <t>11/06/2023 01:00:01</t>
  </si>
  <si>
    <t>11/06/2023 01:15:01</t>
  </si>
  <si>
    <t>11/06/2023 01:30:01</t>
  </si>
  <si>
    <t>11/06/2023 01:45:01</t>
  </si>
  <si>
    <t>11/06/2023 03:00:01</t>
  </si>
  <si>
    <t>11/06/2023 03:15:01</t>
  </si>
  <si>
    <t>11/06/2023 03:30:01</t>
  </si>
  <si>
    <t>11/06/2023 03:45:01</t>
  </si>
  <si>
    <t>11/06/2023 05:45:00</t>
  </si>
  <si>
    <t>11/06/2023 06:00:00</t>
  </si>
  <si>
    <t>11/06/2023 06:15:00</t>
  </si>
  <si>
    <t>11/06/2023 06:30:00</t>
  </si>
  <si>
    <t>11/06/2023 07:00:01</t>
  </si>
  <si>
    <t>11/06/2023 07:15:01</t>
  </si>
  <si>
    <t>11/06/2023 07:30:01</t>
  </si>
  <si>
    <t>11/06/2023 07:45:01</t>
  </si>
  <si>
    <t>11/06/2023 08:45:00</t>
  </si>
  <si>
    <t>11/06/2023 09:00:00</t>
  </si>
  <si>
    <t>11/06/2023 09:15:00</t>
  </si>
  <si>
    <t>11/06/2023 09:30:00</t>
  </si>
  <si>
    <t>11/06/2023 11:45:00</t>
  </si>
  <si>
    <t>11/06/2023 12:45:01</t>
  </si>
  <si>
    <t>11/06/2023 16:45:00</t>
  </si>
  <si>
    <t>11/06/2023 17:00:00</t>
  </si>
  <si>
    <t>11/06/2023 17:15:00</t>
  </si>
  <si>
    <t>11/06/2023 17:30:00</t>
  </si>
  <si>
    <t>11/06/2023 18:45:00</t>
  </si>
  <si>
    <t>11/06/2023 19:45:01</t>
  </si>
  <si>
    <t>12/06/2023 00:00:01</t>
  </si>
  <si>
    <t>12/06/2023 00:15:01</t>
  </si>
  <si>
    <t>12/06/2023 00:30:01</t>
  </si>
  <si>
    <t>12/06/2023 00:45:01</t>
  </si>
  <si>
    <t>12/06/2023 06:00:01</t>
  </si>
  <si>
    <t>12/06/2023 06:15:01</t>
  </si>
  <si>
    <t>12/06/2023 06:30:01</t>
  </si>
  <si>
    <t>12/06/2023 07:00:00</t>
  </si>
  <si>
    <t>12/06/2023 07:15:00</t>
  </si>
  <si>
    <t>12/06/2023 07:30:00</t>
  </si>
  <si>
    <t>12/06/2023 08:00:01</t>
  </si>
  <si>
    <t>12/06/2023 08:15:01</t>
  </si>
  <si>
    <t>12/06/2023 08:30:01</t>
  </si>
  <si>
    <t>12/06/2023 09:00:00</t>
  </si>
  <si>
    <t>12/06/2023 09:15:00</t>
  </si>
  <si>
    <t>12/06/2023 09:30:00</t>
  </si>
  <si>
    <t>12/06/2023 14:00:01</t>
  </si>
  <si>
    <t>12/06/2023 14:15:01</t>
  </si>
  <si>
    <t>12/06/2023 14:30:01</t>
  </si>
  <si>
    <t>12/06/2023 14:45:01</t>
  </si>
  <si>
    <t>12/06/2023 15:00:01</t>
  </si>
  <si>
    <t>12/06/2023 15:15:01</t>
  </si>
  <si>
    <t>12/06/2023 15:30:01</t>
  </si>
  <si>
    <t>12/06/2023 15:45:01</t>
  </si>
  <si>
    <t>12/06/2023 19:00:01</t>
  </si>
  <si>
    <t>12/06/2023 19:15:01</t>
  </si>
  <si>
    <t>12/06/2023 19:30:01</t>
  </si>
  <si>
    <t>12/06/2023 19:45:01</t>
  </si>
  <si>
    <t>12/06/2023 22:45:00</t>
  </si>
  <si>
    <t>12/06/2023 23:45:01</t>
  </si>
  <si>
    <t>13/06/2023 02:45:00</t>
  </si>
  <si>
    <t>13/06/2023 03:00:00</t>
  </si>
  <si>
    <t>13/06/2023 03:15:00</t>
  </si>
  <si>
    <t>13/06/2023 03:30:00</t>
  </si>
  <si>
    <t>13/06/2023 05:45:00</t>
  </si>
  <si>
    <t>13/06/2023 06:00:00</t>
  </si>
  <si>
    <t>13/06/2023 06:15:00</t>
  </si>
  <si>
    <t>13/06/2023 06:30:00</t>
  </si>
  <si>
    <t>13/06/2023 07:45:00</t>
  </si>
  <si>
    <t>13/06/2023 08:00:00</t>
  </si>
  <si>
    <t>13/06/2023 08:15:00</t>
  </si>
  <si>
    <t>13/06/2023 08:30:00</t>
  </si>
  <si>
    <t>30/05/2023 00:05:08</t>
  </si>
  <si>
    <t>30/05/2023 04:13:26</t>
  </si>
  <si>
    <t>30/05/2023 04:14:45</t>
  </si>
  <si>
    <t>30/05/2023 09:30:00</t>
  </si>
  <si>
    <t>30/05/2023 09:45:00</t>
  </si>
  <si>
    <t>30/05/2023 10:00:00</t>
  </si>
  <si>
    <t>30/05/2023 10:15:00</t>
  </si>
  <si>
    <t>30/05/2023 14:30:00</t>
  </si>
  <si>
    <t>30/05/2023 14:45:00</t>
  </si>
  <si>
    <t>30/05/2023 15:00:00</t>
  </si>
  <si>
    <t>30/05/2023 15:15:00</t>
  </si>
  <si>
    <t>30/05/2023 16:30:00</t>
  </si>
  <si>
    <t>30/05/2023 16:45:00</t>
  </si>
  <si>
    <t>30/05/2023 17:00:00</t>
  </si>
  <si>
    <t>30/05/2023 20:30:00</t>
  </si>
  <si>
    <t>30/05/2023 20:45:00</t>
  </si>
  <si>
    <t>30/05/2023 21:00:00</t>
  </si>
  <si>
    <t>30/05/2023 21:15:00</t>
  </si>
  <si>
    <t>30/05/2023 21:30:00</t>
  </si>
  <si>
    <t>30/05/2023 21:45:00</t>
  </si>
  <si>
    <t>30/05/2023 22:00:00</t>
  </si>
  <si>
    <t>30/05/2023 22:45:01</t>
  </si>
  <si>
    <t>30/05/2023 23:00:01</t>
  </si>
  <si>
    <t>31/05/2023 04:30:00</t>
  </si>
  <si>
    <t>31/05/2023 04:45:00</t>
  </si>
  <si>
    <t>31/05/2023 05:00:00</t>
  </si>
  <si>
    <t>31/05/2023 16:30:00</t>
  </si>
  <si>
    <t>31/05/2023 16:45:00</t>
  </si>
  <si>
    <t>31/05/2023 17:00:00</t>
  </si>
  <si>
    <t>31/05/2023 17:15:00</t>
  </si>
  <si>
    <t>31/05/2023 20:31:58</t>
  </si>
  <si>
    <t>31/05/2023 20:35:24</t>
  </si>
  <si>
    <t>01/06/2023 03:30:00</t>
  </si>
  <si>
    <t>01/06/2023 03:45:00</t>
  </si>
  <si>
    <t>01/06/2023 04:00:00</t>
  </si>
  <si>
    <t>01/06/2023 04:15:00</t>
  </si>
  <si>
    <t>01/06/2023 06:30:00</t>
  </si>
  <si>
    <t>01/06/2023 06:45:00</t>
  </si>
  <si>
    <t>01/06/2023 07:00:00</t>
  </si>
  <si>
    <t>01/06/2023 07:15:00</t>
  </si>
  <si>
    <t>01/06/2023 08:30:00</t>
  </si>
  <si>
    <t>01/06/2023 08:45:00</t>
  </si>
  <si>
    <t>01/06/2023 09:00:00</t>
  </si>
  <si>
    <t>01/06/2023 09:15:00</t>
  </si>
  <si>
    <t>01/06/2023 18:30:00</t>
  </si>
  <si>
    <t>01/06/2023 18:45:00</t>
  </si>
  <si>
    <t>01/06/2023 19:00:00</t>
  </si>
  <si>
    <t>02/06/2023 00:45:01</t>
  </si>
  <si>
    <t>02/06/2023 01:00:01</t>
  </si>
  <si>
    <t>02/06/2023 01:04:45</t>
  </si>
  <si>
    <t>02/06/2023 03:30:00</t>
  </si>
  <si>
    <t>02/06/2023 03:45:00</t>
  </si>
  <si>
    <t>02/06/2023 04:00:00</t>
  </si>
  <si>
    <t>02/06/2023 04:12:14</t>
  </si>
  <si>
    <t>02/06/2023 04:15:06</t>
  </si>
  <si>
    <t>02/06/2023 04:30:00</t>
  </si>
  <si>
    <t>02/06/2023 04:45:00</t>
  </si>
  <si>
    <t>02/06/2023 04:56:34</t>
  </si>
  <si>
    <t>02/06/2023 04:57:08</t>
  </si>
  <si>
    <t>02/06/2023 05:00:00</t>
  </si>
  <si>
    <t>02/06/2023 05:15:00</t>
  </si>
  <si>
    <t>02/06/2023 06:30:00</t>
  </si>
  <si>
    <t>02/06/2023 06:45:00</t>
  </si>
  <si>
    <t>02/06/2023 07:00:00</t>
  </si>
  <si>
    <t>02/06/2023 07:15:00</t>
  </si>
  <si>
    <t>02/06/2023 09:30:00</t>
  </si>
  <si>
    <t>02/06/2023 09:45:00</t>
  </si>
  <si>
    <t>02/06/2023 10:00:00</t>
  </si>
  <si>
    <t>02/06/2023 10:15:00</t>
  </si>
  <si>
    <t>02/06/2023 10:30:00</t>
  </si>
  <si>
    <t>02/06/2023 10:45:00</t>
  </si>
  <si>
    <t>02/06/2023 11:00:00</t>
  </si>
  <si>
    <t>02/06/2023 11:15:00</t>
  </si>
  <si>
    <t>02/06/2023 18:00:01</t>
  </si>
  <si>
    <t>02/06/2023 18:15:01</t>
  </si>
  <si>
    <t>02/06/2023 18:30:01</t>
  </si>
  <si>
    <t>03/06/2023 07:30:00</t>
  </si>
  <si>
    <t>03/06/2023 07:45:00</t>
  </si>
  <si>
    <t>03/06/2023 08:00:00</t>
  </si>
  <si>
    <t>03/06/2023 08:15:00</t>
  </si>
  <si>
    <t>03/06/2023 16:30:00</t>
  </si>
  <si>
    <t>03/06/2023 20:30:00</t>
  </si>
  <si>
    <t>03/06/2023 21:45:00</t>
  </si>
  <si>
    <t>03/06/2023 22:00:00</t>
  </si>
  <si>
    <t>03/06/2023 22:15:00</t>
  </si>
  <si>
    <t>04/06/2023 08:30:00</t>
  </si>
  <si>
    <t>04/06/2023 08:45:00</t>
  </si>
  <si>
    <t>04/06/2023 13:00:00</t>
  </si>
  <si>
    <t>04/06/2023 13:15:00</t>
  </si>
  <si>
    <t>04/06/2023 14:30:00</t>
  </si>
  <si>
    <t>05/06/2023 02:30:00</t>
  </si>
  <si>
    <t>05/06/2023 02:45:00</t>
  </si>
  <si>
    <t>05/06/2023 03:00:00</t>
  </si>
  <si>
    <t>05/06/2023 03:15:00</t>
  </si>
  <si>
    <t>05/06/2023 06:00:01</t>
  </si>
  <si>
    <t>05/06/2023 06:15:01</t>
  </si>
  <si>
    <t>05/06/2023 06:30:01</t>
  </si>
  <si>
    <t>05/06/2023 09:00:00</t>
  </si>
  <si>
    <t>05/06/2023 09:15:00</t>
  </si>
  <si>
    <t>05/06/2023 16:30:00</t>
  </si>
  <si>
    <t>05/06/2023 16:45:00</t>
  </si>
  <si>
    <t>05/06/2023 17:00:00</t>
  </si>
  <si>
    <t>05/06/2023 17:15:00</t>
  </si>
  <si>
    <t>05/06/2023 17:30:00</t>
  </si>
  <si>
    <t>05/06/2023 17:45:00</t>
  </si>
  <si>
    <t>05/06/2023 18:00:00</t>
  </si>
  <si>
    <t>05/06/2023 18:15:00</t>
  </si>
  <si>
    <t>05/06/2023 23:30:00</t>
  </si>
  <si>
    <t>06/06/2023 00:45:00</t>
  </si>
  <si>
    <t>06/06/2023 01:00:00</t>
  </si>
  <si>
    <t>06/06/2023 01:15:00</t>
  </si>
  <si>
    <t>06/06/2023 02:30:00</t>
  </si>
  <si>
    <t>06/06/2023 02:45:00</t>
  </si>
  <si>
    <t>06/06/2023 03:00:00</t>
  </si>
  <si>
    <t>06/06/2023 03:15:00</t>
  </si>
  <si>
    <t>06/06/2023 09:30:02</t>
  </si>
  <si>
    <t>06/06/2023 09:45:02</t>
  </si>
  <si>
    <t>06/06/2023 10:00:02</t>
  </si>
  <si>
    <t>06/06/2023 10:15:02</t>
  </si>
  <si>
    <t>06/06/2023 12:30:00</t>
  </si>
  <si>
    <t>06/06/2023 12:45:00</t>
  </si>
  <si>
    <t>06/06/2023 13:00:00</t>
  </si>
  <si>
    <t>06/06/2023 13:15:00</t>
  </si>
  <si>
    <t>06/06/2023 17:45:00</t>
  </si>
  <si>
    <t>06/06/2023 18:45:01</t>
  </si>
  <si>
    <t>06/06/2023 19:00:01</t>
  </si>
  <si>
    <t>06/06/2023 19:15:01</t>
  </si>
  <si>
    <t>06/06/2023 19:30:01</t>
  </si>
  <si>
    <t>07/06/2023 00:30:00</t>
  </si>
  <si>
    <t>07/06/2023 00:45:00</t>
  </si>
  <si>
    <t>07/06/2023 01:00:00</t>
  </si>
  <si>
    <t>07/06/2023 01:15:00</t>
  </si>
  <si>
    <t>07/06/2023 03:30:00</t>
  </si>
  <si>
    <t>07/06/2023 03:45:00</t>
  </si>
  <si>
    <t>07/06/2023 04:00:00</t>
  </si>
  <si>
    <t>07/06/2023 04:15:00</t>
  </si>
  <si>
    <t>07/06/2023 18:30:00</t>
  </si>
  <si>
    <t>07/06/2023 18:45:00</t>
  </si>
  <si>
    <t>07/06/2023 20:30:00</t>
  </si>
  <si>
    <t>07/06/2023 20:45:00</t>
  </si>
  <si>
    <t>07/06/2023 21:00:00</t>
  </si>
  <si>
    <t>07/06/2023 21:15:00</t>
  </si>
  <si>
    <t>07/06/2023 22:00:01</t>
  </si>
  <si>
    <t>07/06/2023 22:15:01</t>
  </si>
  <si>
    <t>07/06/2023 22:30:01</t>
  </si>
  <si>
    <t>08/06/2023 00:30:00</t>
  </si>
  <si>
    <t>08/06/2023 00:45:00</t>
  </si>
  <si>
    <t>08/06/2023 02:30:00</t>
  </si>
  <si>
    <t>08/06/2023 02:45:00</t>
  </si>
  <si>
    <t>08/06/2023 03:00:00</t>
  </si>
  <si>
    <t>08/06/2023 03:15:00</t>
  </si>
  <si>
    <t>08/06/2023 03:30:02</t>
  </si>
  <si>
    <t>08/06/2023 03:45:02</t>
  </si>
  <si>
    <t>08/06/2023 04:00:02</t>
  </si>
  <si>
    <t>08/06/2023 04:15:02</t>
  </si>
  <si>
    <t>08/06/2023 06:30:00</t>
  </si>
  <si>
    <t>08/06/2023 06:45:00</t>
  </si>
  <si>
    <t>08/06/2023 07:00:00</t>
  </si>
  <si>
    <t>08/06/2023 07:15:00</t>
  </si>
  <si>
    <t>08/06/2023 09:00:01</t>
  </si>
  <si>
    <t>08/06/2023 09:15:01</t>
  </si>
  <si>
    <t>08/06/2023 09:30:01</t>
  </si>
  <si>
    <t>08/06/2023 12:00:00</t>
  </si>
  <si>
    <t>08/06/2023 12:15:00</t>
  </si>
  <si>
    <t>08/06/2023 12:30:00</t>
  </si>
  <si>
    <t>08/06/2023 12:45:00</t>
  </si>
  <si>
    <t>08/06/2023 13:00:00</t>
  </si>
  <si>
    <t>08/06/2023 13:15:00</t>
  </si>
  <si>
    <t>08/06/2023 15:30:00</t>
  </si>
  <si>
    <t>08/06/2023 15:45:00</t>
  </si>
  <si>
    <t>08/06/2023 16:00:00</t>
  </si>
  <si>
    <t>08/06/2023 16:15:00</t>
  </si>
  <si>
    <t>08/06/2023 16:30:00</t>
  </si>
  <si>
    <t>08/06/2023 16:45:00</t>
  </si>
  <si>
    <t>08/06/2023 17:00:00</t>
  </si>
  <si>
    <t>08/06/2023 17:15:00</t>
  </si>
  <si>
    <t>08/06/2023 17:30:00</t>
  </si>
  <si>
    <t>08/06/2023 17:45:00</t>
  </si>
  <si>
    <t>08/06/2023 19:00:00</t>
  </si>
  <si>
    <t>08/06/2023 19:15:00</t>
  </si>
  <si>
    <t>08/06/2023 20:30:00</t>
  </si>
  <si>
    <t>08/06/2023 20:45:00</t>
  </si>
  <si>
    <t>08/06/2023 21:00:00</t>
  </si>
  <si>
    <t>08/06/2023 21:15:00</t>
  </si>
  <si>
    <t>08/06/2023 21:30:02</t>
  </si>
  <si>
    <t>08/06/2023 21:45:02</t>
  </si>
  <si>
    <t>08/06/2023 22:00:02</t>
  </si>
  <si>
    <t>08/06/2023 22:15:02</t>
  </si>
  <si>
    <t>09/06/2023 00:45:00</t>
  </si>
  <si>
    <t>09/06/2023 01:45:01</t>
  </si>
  <si>
    <t>09/06/2023 03:30:02</t>
  </si>
  <si>
    <t>09/06/2023 03:45:02</t>
  </si>
  <si>
    <t>09/06/2023 04:00:02</t>
  </si>
  <si>
    <t>09/06/2023 04:15:02</t>
  </si>
  <si>
    <t>09/06/2023 06:30:00</t>
  </si>
  <si>
    <t>09/06/2023 06:45:00</t>
  </si>
  <si>
    <t>09/06/2023 07:00:00</t>
  </si>
  <si>
    <t>09/06/2023 07:15:00</t>
  </si>
  <si>
    <t>09/06/2023 16:45:01</t>
  </si>
  <si>
    <t>10/06/2023 01:00:01</t>
  </si>
  <si>
    <t>10/06/2023 01:15:01</t>
  </si>
  <si>
    <t>10/06/2023 01:30:01</t>
  </si>
  <si>
    <t>10/06/2023 08:30:00</t>
  </si>
  <si>
    <t>10/06/2023 09:45:00</t>
  </si>
  <si>
    <t>10/06/2023 10:00:00</t>
  </si>
  <si>
    <t>10/06/2023 10:15:00</t>
  </si>
  <si>
    <t>10/06/2023 14:30:00</t>
  </si>
  <si>
    <t>10/06/2023 14:45:00</t>
  </si>
  <si>
    <t>10/06/2023 15:00:00</t>
  </si>
  <si>
    <t>10/06/2023 15:15:00</t>
  </si>
  <si>
    <t>10/06/2023 19:00:00</t>
  </si>
  <si>
    <t>10/06/2023 19:15:00</t>
  </si>
  <si>
    <t>10/06/2023 23:30:00</t>
  </si>
  <si>
    <t>10/06/2023 23:45:00</t>
  </si>
  <si>
    <t>11/06/2023 00:00:00</t>
  </si>
  <si>
    <t>11/06/2023 00:15:00</t>
  </si>
  <si>
    <t>11/06/2023 02:30:00</t>
  </si>
  <si>
    <t>11/06/2023 02:45:00</t>
  </si>
  <si>
    <t>11/06/2023 03:30:02</t>
  </si>
  <si>
    <t>11/06/2023 03:45:02</t>
  </si>
  <si>
    <t>11/06/2023 04:00:02</t>
  </si>
  <si>
    <t>11/06/2023 04:15:02</t>
  </si>
  <si>
    <t>11/06/2023 08:30:00</t>
  </si>
  <si>
    <t>11/06/2023 11:30:00</t>
  </si>
  <si>
    <t>11/06/2023 13:00:00</t>
  </si>
  <si>
    <t>11/06/2023 13:15:00</t>
  </si>
  <si>
    <t>11/06/2023 18:30:00</t>
  </si>
  <si>
    <t>11/06/2023 19:30:01</t>
  </si>
  <si>
    <t>11/06/2023 21:30:00</t>
  </si>
  <si>
    <t>11/06/2023 21:45:00</t>
  </si>
  <si>
    <t>11/06/2023 22:00:00</t>
  </si>
  <si>
    <t>11/06/2023 22:15:00</t>
  </si>
  <si>
    <t>12/06/2023 06:45:01</t>
  </si>
  <si>
    <t>12/06/2023 08:45:01</t>
  </si>
  <si>
    <t>12/06/2023 10:30:00</t>
  </si>
  <si>
    <t>12/06/2023 10:45:00</t>
  </si>
  <si>
    <t>12/06/2023 11:00:00</t>
  </si>
  <si>
    <t>12/06/2023 11:15:00</t>
  </si>
  <si>
    <t>12/06/2023 12:30:00</t>
  </si>
  <si>
    <t>12/06/2023 12:45:00</t>
  </si>
  <si>
    <t>12/06/2023 13:00:00</t>
  </si>
  <si>
    <t>12/06/2023 13:15:00</t>
  </si>
  <si>
    <t>12/06/2023 16:30:00</t>
  </si>
  <si>
    <t>12/06/2023 16:45:00</t>
  </si>
  <si>
    <t>12/06/2023 17:00:00</t>
  </si>
  <si>
    <t>12/06/2023 17:15:00</t>
  </si>
  <si>
    <t>12/06/2023 20:00:00</t>
  </si>
  <si>
    <t>12/06/2023 20:15:00</t>
  </si>
  <si>
    <t>12/06/2023 23:00:01</t>
  </si>
  <si>
    <t>12/06/2023 23:15:01</t>
  </si>
  <si>
    <t>12/06/2023 23:30:01</t>
  </si>
  <si>
    <t>Brisbane Airport</t>
  </si>
  <si>
    <t>San Mateo County</t>
  </si>
  <si>
    <t xml:space="preserve"> CA</t>
  </si>
  <si>
    <t>South San Francisco</t>
  </si>
  <si>
    <t>Elizabeth</t>
  </si>
  <si>
    <t xml:space="preserve"> NJ</t>
  </si>
  <si>
    <t>Newark</t>
  </si>
  <si>
    <t>East Brunswick</t>
  </si>
  <si>
    <t>Woodbury Heights</t>
  </si>
  <si>
    <t>Franklin</t>
  </si>
  <si>
    <t>Vineland</t>
  </si>
  <si>
    <t xml:space="preserve">Pinkenba  </t>
  </si>
  <si>
    <t xml:space="preserve">Brisbane Airport </t>
  </si>
  <si>
    <t>Springfield</t>
  </si>
  <si>
    <t>East Windsor</t>
  </si>
  <si>
    <t>West Deptford</t>
  </si>
  <si>
    <t>CONTAINER 4 DATA</t>
  </si>
  <si>
    <t>CONTAINER 3 DATA</t>
  </si>
  <si>
    <t>C3 Temp. records</t>
  </si>
  <si>
    <t>C3 Start:</t>
  </si>
  <si>
    <t>C3 End:</t>
  </si>
  <si>
    <t>C3 Orig. Time Int. (min)</t>
  </si>
  <si>
    <t>C3 New Time Int. (min)</t>
  </si>
  <si>
    <t>C3 Record skip</t>
  </si>
  <si>
    <t>C3 New records</t>
  </si>
  <si>
    <t>C3 Min time interval</t>
  </si>
  <si>
    <t>C3 Max time interval</t>
  </si>
  <si>
    <t>C3 Relative diff</t>
  </si>
  <si>
    <t>C3 Min time interval (min)</t>
  </si>
  <si>
    <t>C3 Max time interval (min)</t>
  </si>
  <si>
    <t>C3 Temp. weighted ave</t>
  </si>
  <si>
    <t>C3 MaxTemp.</t>
  </si>
  <si>
    <t>C3 MinTemp.</t>
  </si>
  <si>
    <t>C3 Preferred Temp. °C</t>
  </si>
  <si>
    <t>C3 Storage Duration</t>
  </si>
  <si>
    <t>C3 Shell Life Consumed</t>
  </si>
  <si>
    <t>C1 Temp. records</t>
  </si>
  <si>
    <t>C1 Start:</t>
  </si>
  <si>
    <t>C1 End:</t>
  </si>
  <si>
    <t>C1 Orig. Time Int. (min)</t>
  </si>
  <si>
    <t>C1 New Time Int. (min)</t>
  </si>
  <si>
    <t>C1 Record skip</t>
  </si>
  <si>
    <t>C1 New records</t>
  </si>
  <si>
    <t>C1 Min time interval</t>
  </si>
  <si>
    <t>C1 Max time interval</t>
  </si>
  <si>
    <t>C1 Min time interval (min)</t>
  </si>
  <si>
    <t>C1 Max time interval (min)</t>
  </si>
  <si>
    <t>C1 Temp. weighted ave</t>
  </si>
  <si>
    <t>C1 MaxTemp.</t>
  </si>
  <si>
    <t>C1 MinTemp.</t>
  </si>
  <si>
    <t>C1 Preferred Temp. °C</t>
  </si>
  <si>
    <t>C1 Storage Duration</t>
  </si>
  <si>
    <t>C1 Shell Life Consumed</t>
  </si>
  <si>
    <t>CONTAINER 2 DATA</t>
  </si>
  <si>
    <t>CONTAINER 1 DATA</t>
  </si>
  <si>
    <t>C2 Temp. records</t>
  </si>
  <si>
    <t>C2 Start:</t>
  </si>
  <si>
    <t>C2 End:</t>
  </si>
  <si>
    <t>C2 Orig. Time Int. (min)</t>
  </si>
  <si>
    <t>C2 New Time Int. (min)</t>
  </si>
  <si>
    <t>C2 Record skip</t>
  </si>
  <si>
    <t>C2 New records</t>
  </si>
  <si>
    <t>C2 Min time interval</t>
  </si>
  <si>
    <t>C2 Max time interval</t>
  </si>
  <si>
    <t>C2 Relative diff</t>
  </si>
  <si>
    <t>C2 Min time interval (min)</t>
  </si>
  <si>
    <t>C2 Max time interval (min)</t>
  </si>
  <si>
    <t>C2 Temp. weighted ave</t>
  </si>
  <si>
    <t>C2 MaxTemp.</t>
  </si>
  <si>
    <t>C2 MinTemp.</t>
  </si>
  <si>
    <t>C2 Preferred Temp. °C</t>
  </si>
  <si>
    <t>C2 Shell Life Consumed</t>
  </si>
  <si>
    <t>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</si>
</sst>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0"/>
    <numFmt numFmtId="165" formatCode="0.000000"/>
    <numFmt numFmtId="166" formatCode="0.00\°"/>
  </numFmts>
  <fonts count="9" x14ac:knownFonts="1">
    <font>
      <sz val="12"/>
      <name val="Calibri"/>
    </font>
    <font>
      <sz val="11"/>
      <color theme="1"/>
      <name val="Calibri"/>
      <family val="2"/>
      <scheme val="minor"/>
    </font>
    <font>
      <sz val="8"/>
      <name val="Calibri"/>
      <family val="2"/>
    </font>
    <font>
      <sz val="12"/>
      <name val="Calibri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2"/>
      <name val="Calibri"/>
      <family val="2"/>
    </font>
    <font>
      <b/>
      <u/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5" fillId="0" borderId="0"/>
  </cellStyleXfs>
  <cellXfs count="33">
    <xf numFmtId="0" fontId="0" fillId="0" borderId="0" xfId="0"/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0" xfId="0" applyFont="1" applyAlignment="1">
      <alignment horizontal="left"/>
    </xf>
    <xf numFmtId="164" fontId="0" fillId="0" borderId="0" xfId="0" applyNumberFormat="1" applyAlignment="1">
      <alignment horizontal="left"/>
    </xf>
    <xf numFmtId="0" fontId="7" fillId="2" borderId="1" xfId="0" applyFont="1" applyFill="1" applyBorder="1" applyAlignment="1">
      <alignment horizontal="left"/>
    </xf>
    <xf numFmtId="0" fontId="8" fillId="2" borderId="1" xfId="0" applyFont="1" applyFill="1" applyBorder="1" applyAlignment="1">
      <alignment horizontal="left"/>
    </xf>
    <xf numFmtId="0" fontId="4" fillId="2" borderId="1" xfId="1" applyFont="1" applyFill="1" applyBorder="1" applyAlignment="1" applyProtection="1">
      <alignment horizontal="left"/>
      <protection hidden="1"/>
    </xf>
    <xf numFmtId="0" fontId="8" fillId="2" borderId="1" xfId="0" applyFont="1" applyFill="1" applyBorder="1"/>
    <xf numFmtId="0" fontId="7" fillId="2" borderId="1" xfId="0" applyFont="1" applyFill="1" applyBorder="1"/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6" fillId="0" borderId="2" xfId="2" applyFont="1" applyBorder="1" applyProtection="1">
      <protection hidden="1"/>
    </xf>
    <xf numFmtId="22" fontId="0" fillId="0" borderId="0" xfId="0" applyNumberFormat="1" applyBorder="1"/>
    <xf numFmtId="0" fontId="3" fillId="0" borderId="0" xfId="0" applyFont="1" applyBorder="1"/>
    <xf numFmtId="0" fontId="5" fillId="0" borderId="2" xfId="2" applyBorder="1" applyProtection="1">
      <protection hidden="1"/>
    </xf>
    <xf numFmtId="164" fontId="0" fillId="0" borderId="0" xfId="0" applyNumberFormat="1" applyBorder="1"/>
    <xf numFmtId="166" fontId="0" fillId="0" borderId="0" xfId="0" applyNumberFormat="1" applyBorder="1"/>
    <xf numFmtId="0" fontId="7" fillId="0" borderId="2" xfId="0" applyFont="1" applyBorder="1"/>
    <xf numFmtId="165" fontId="0" fillId="0" borderId="0" xfId="0" applyNumberFormat="1" applyBorder="1"/>
    <xf numFmtId="0" fontId="7" fillId="0" borderId="0" xfId="0" applyFont="1" applyBorder="1"/>
    <xf numFmtId="0" fontId="7" fillId="0" borderId="3" xfId="0" applyFont="1" applyBorder="1"/>
    <xf numFmtId="0" fontId="7" fillId="0" borderId="4" xfId="0" applyFont="1" applyBorder="1"/>
    <xf numFmtId="0" fontId="0" fillId="0" borderId="5" xfId="0" applyBorder="1"/>
    <xf numFmtId="0" fontId="0" fillId="0" borderId="6" xfId="0" applyBorder="1"/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65" fontId="0" fillId="0" borderId="0" xfId="0" applyNumberFormat="1" applyFill="1" applyBorder="1"/>
  </cellXfs>
  <cellStyles count="3">
    <cellStyle name="Normal" xfId="0" builtinId="0"/>
    <cellStyle name="Normal 2" xfId="2" xr:uid="{757D0643-D1AF-4048-B27A-2FA01DC4F671}"/>
    <cellStyle name="Normal 3" xfId="1" xr:uid="{E8D3BBA1-8E61-498F-A9C3-575E43D76155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W5050"/>
  <sheetViews>
    <sheetView tabSelected="1" topLeftCell="J1" zoomScale="81" zoomScaleNormal="81" workbookViewId="0">
      <selection activeCell="R95" sqref="R95:R5050"/>
    </sheetView>
  </sheetViews>
  <sheetFormatPr defaultRowHeight="15.6" x14ac:dyDescent="0.3"/>
  <cols>
    <col min="1" max="1" width="13.5" bestFit="1" customWidth="1"/>
    <col min="2" max="2" width="33.19921875" bestFit="1" customWidth="1"/>
    <col min="3" max="3" width="17.796875" style="1" bestFit="1" customWidth="1"/>
    <col min="4" max="4" width="8.5" bestFit="1" customWidth="1"/>
    <col min="5" max="5" width="21.19921875" bestFit="1" customWidth="1"/>
    <col min="6" max="6" width="15.19921875" style="1" bestFit="1" customWidth="1"/>
    <col min="7" max="7" width="11.8984375" bestFit="1" customWidth="1"/>
    <col min="8" max="8" width="12.8984375" bestFit="1" customWidth="1"/>
    <col min="9" max="9" width="21.19921875" bestFit="1" customWidth="1"/>
    <col min="10" max="10" width="25.5" bestFit="1" customWidth="1"/>
    <col min="11" max="11" width="11.8984375" bestFit="1" customWidth="1"/>
    <col min="12" max="12" width="25.296875" bestFit="1" customWidth="1"/>
    <col min="13" max="13" width="33.19921875" bestFit="1" customWidth="1"/>
    <col min="14" max="14" width="10.3984375" bestFit="1" customWidth="1"/>
    <col min="15" max="15" width="19.09765625" bestFit="1" customWidth="1"/>
    <col min="16" max="16" width="8.59765625" bestFit="1" customWidth="1"/>
    <col min="17" max="17" width="13.69921875" bestFit="1" customWidth="1"/>
    <col min="18" max="18" width="13.8984375" bestFit="1" customWidth="1"/>
    <col min="19" max="19" width="13.19921875" bestFit="1" customWidth="1"/>
    <col min="20" max="20" width="15.69921875" customWidth="1"/>
    <col min="21" max="21" width="24.8984375" bestFit="1" customWidth="1"/>
    <col min="22" max="22" width="18.296875" bestFit="1" customWidth="1"/>
    <col min="23" max="23" width="7.09765625" bestFit="1" customWidth="1"/>
    <col min="27" max="27" width="24.8984375" bestFit="1" customWidth="1"/>
    <col min="28" max="28" width="18.296875" bestFit="1" customWidth="1"/>
    <col min="29" max="29" width="6.5" bestFit="1" customWidth="1"/>
  </cols>
  <sheetData>
    <row r="1" spans="1:23" s="9" customFormat="1" x14ac:dyDescent="0.3">
      <c r="A1" s="5" t="s">
        <v>921</v>
      </c>
      <c r="B1" s="6" t="s">
        <v>0</v>
      </c>
      <c r="C1" s="6" t="s">
        <v>874</v>
      </c>
      <c r="D1" s="6" t="s">
        <v>873</v>
      </c>
      <c r="E1" s="6" t="s">
        <v>875</v>
      </c>
      <c r="F1" s="7" t="s">
        <v>876</v>
      </c>
      <c r="G1" s="7" t="s">
        <v>877</v>
      </c>
      <c r="H1" s="7" t="s">
        <v>878</v>
      </c>
      <c r="I1" s="7" t="s">
        <v>879</v>
      </c>
      <c r="J1" s="7" t="s">
        <v>880</v>
      </c>
      <c r="K1" s="7" t="s">
        <v>881</v>
      </c>
      <c r="L1" s="7" t="s">
        <v>882</v>
      </c>
      <c r="M1" s="7" t="s">
        <v>883</v>
      </c>
      <c r="N1" s="6" t="s">
        <v>865</v>
      </c>
      <c r="O1" s="6" t="s">
        <v>867</v>
      </c>
      <c r="P1" s="6" t="s">
        <v>870</v>
      </c>
      <c r="Q1" s="6" t="s">
        <v>871</v>
      </c>
      <c r="R1" s="6" t="s">
        <v>864</v>
      </c>
      <c r="S1" s="6" t="s">
        <v>1</v>
      </c>
      <c r="T1" s="8"/>
      <c r="U1" s="8" t="s">
        <v>912</v>
      </c>
      <c r="V1" s="9" t="s">
        <v>913</v>
      </c>
      <c r="W1" s="8" t="s">
        <v>915</v>
      </c>
    </row>
    <row r="2" spans="1:23" hidden="1" x14ac:dyDescent="0.3">
      <c r="A2" s="1" t="s">
        <v>923</v>
      </c>
      <c r="B2" s="1" t="s">
        <v>926</v>
      </c>
      <c r="C2" s="1">
        <v>0</v>
      </c>
      <c r="D2" s="1">
        <v>0</v>
      </c>
      <c r="E2" s="1">
        <v>11.13</v>
      </c>
      <c r="G2" s="1"/>
      <c r="H2" s="1"/>
      <c r="I2" s="1"/>
      <c r="J2" s="1">
        <v>3</v>
      </c>
      <c r="K2" s="1"/>
      <c r="L2" s="3"/>
      <c r="M2" s="1">
        <v>160</v>
      </c>
      <c r="N2" s="3" t="s">
        <v>866</v>
      </c>
      <c r="O2" s="1" t="s">
        <v>868</v>
      </c>
      <c r="P2" s="1" t="s">
        <v>869</v>
      </c>
      <c r="Q2" s="1">
        <v>4008</v>
      </c>
      <c r="R2" s="1" t="s">
        <v>863</v>
      </c>
      <c r="S2" s="1">
        <v>97.74</v>
      </c>
    </row>
    <row r="3" spans="1:23" hidden="1" x14ac:dyDescent="0.3">
      <c r="A3" s="1" t="s">
        <v>923</v>
      </c>
      <c r="B3" s="1" t="s">
        <v>927</v>
      </c>
      <c r="C3" s="1">
        <f>IF(A3="","",B3-B2)</f>
        <v>1.0416666664241347E-2</v>
      </c>
      <c r="D3" s="1">
        <v>0</v>
      </c>
      <c r="E3" s="1">
        <v>12.33</v>
      </c>
      <c r="F3" s="1">
        <f>IF(A3="","",IF(E3&lt;_C1_MinTemp.,0,E3*M_a+M_b))</f>
        <v>0.32972820000000003</v>
      </c>
      <c r="G3" s="1">
        <f>IF(A3="","",F3^2)</f>
        <v>0.10872068587524002</v>
      </c>
      <c r="H3" s="1">
        <f>IF(A3="","",G3/2.301)</f>
        <v>4.7249320241303787E-2</v>
      </c>
      <c r="I3" s="1">
        <f>IF(A3="","",H3*24*(B3-B2))</f>
        <v>1.1812330057575674E-2</v>
      </c>
      <c r="J3" s="1">
        <f>IF(A3="","",MIN(J2+I3,Max_logcfu))</f>
        <v>3.0118123300575759</v>
      </c>
      <c r="K3" s="1" cm="1">
        <f t="array" ref="K3">IF(A3="","",IF(E3&lt;_C1_MinTemp.,0,((E3-Tmin)/(PrefTemp-Tmin))^2))</f>
        <v>17.986427167897101</v>
      </c>
      <c r="L3" s="1">
        <f>IF(A3="","",K3*(B3-B2))</f>
        <v>0.18735861628863865</v>
      </c>
      <c r="M3" s="1">
        <f>IF(A3="","",M2-L3)</f>
        <v>159.81264138371137</v>
      </c>
      <c r="N3" s="3" t="s">
        <v>866</v>
      </c>
      <c r="O3" s="1" t="s">
        <v>868</v>
      </c>
      <c r="P3" s="1" t="s">
        <v>869</v>
      </c>
      <c r="Q3" s="1">
        <v>4008</v>
      </c>
      <c r="R3" s="1" t="s">
        <v>863</v>
      </c>
      <c r="S3" s="1">
        <v>97.74</v>
      </c>
    </row>
    <row r="4" spans="1:23" hidden="1" x14ac:dyDescent="0.3">
      <c r="A4" s="1" t="s">
        <v>923</v>
      </c>
      <c r="B4" s="1" t="s">
        <v>928</v>
      </c>
      <c r="C4" s="1">
        <f t="shared" ref="C4:C67" si="0">IF(A4="","",B4-B3)</f>
        <v>1.0416666671517305E-2</v>
      </c>
      <c r="D4" s="1">
        <v>0</v>
      </c>
      <c r="E4" s="1">
        <v>13.1</v>
      </c>
      <c r="F4" s="1">
        <f>IF(A4="","",IF(E4&lt;_C1_MinTemp.,0,E4*M_a+M_b))</f>
        <v>0.34485100000000002</v>
      </c>
      <c r="G4" s="1">
        <f t="shared" ref="G4:G67" si="1">IF(A4="","",F4^2)</f>
        <v>0.11892221220100001</v>
      </c>
      <c r="H4" s="1">
        <f t="shared" ref="H4:H67" si="2">IF(A4="","",G4/2.301)</f>
        <v>5.1682838853107343E-2</v>
      </c>
      <c r="I4" s="1">
        <f t="shared" ref="I4:I67" si="3">IF(A4="","",H4*24*(B4-B3))</f>
        <v>1.2920709719293511E-2</v>
      </c>
      <c r="J4" s="1">
        <f>IF(A4="","",MIN(J3+I4,Max_logcfu))</f>
        <v>3.0247330397768692</v>
      </c>
      <c r="K4" s="1" cm="1">
        <f t="array" ref="K4">IF(A4="","",IF(E4&lt;_C1_MinTemp.,0,((E4-Tmin)/(PrefTemp-Tmin))^2))</f>
        <v>19.674137365662286</v>
      </c>
      <c r="L4" s="1">
        <f t="shared" ref="L4:L67" si="4">IF(A4="","",K4*(B4-B3))</f>
        <v>0.2049389309877476</v>
      </c>
      <c r="M4" s="1">
        <f t="shared" ref="M4:M67" si="5">IF(A4="","",M3-L4)</f>
        <v>159.60770245272363</v>
      </c>
      <c r="N4" s="3" t="s">
        <v>866</v>
      </c>
      <c r="O4" s="1" t="s">
        <v>868</v>
      </c>
      <c r="P4" s="1" t="s">
        <v>869</v>
      </c>
      <c r="Q4" s="1">
        <v>4008</v>
      </c>
      <c r="R4" s="1" t="s">
        <v>863</v>
      </c>
      <c r="S4" s="1">
        <v>97.74</v>
      </c>
    </row>
    <row r="5" spans="1:23" hidden="1" x14ac:dyDescent="0.3">
      <c r="A5" s="1" t="s">
        <v>923</v>
      </c>
      <c r="B5" s="1" t="s">
        <v>929</v>
      </c>
      <c r="C5" s="1">
        <f t="shared" si="0"/>
        <v>1.0416666664241347E-2</v>
      </c>
      <c r="D5" s="1">
        <v>0</v>
      </c>
      <c r="E5" s="1">
        <v>13.38</v>
      </c>
      <c r="F5" s="1">
        <f>IF(A5="","",IF(E5&lt;_C1_MinTemp.,0,E5*M_a+M_b))</f>
        <v>0.35035020000000006</v>
      </c>
      <c r="G5" s="1">
        <f t="shared" si="1"/>
        <v>0.12274526264004004</v>
      </c>
      <c r="H5" s="1">
        <f t="shared" si="2"/>
        <v>5.3344312316401576E-2</v>
      </c>
      <c r="I5" s="1">
        <f t="shared" si="3"/>
        <v>1.3336078075995347E-2</v>
      </c>
      <c r="J5" s="1">
        <f>IF(A5="","",MIN(J4+I5,Max_logcfu))</f>
        <v>3.0380691178528645</v>
      </c>
      <c r="K5" s="1" cm="1">
        <f t="array" ref="K5">IF(A5="","",IF(E5&lt;_C1_MinTemp.,0,((E5-Tmin)/(PrefTemp-Tmin))^2))</f>
        <v>20.306611468703704</v>
      </c>
      <c r="L5" s="1">
        <f t="shared" si="4"/>
        <v>0.2115272027497469</v>
      </c>
      <c r="M5" s="1">
        <f t="shared" si="5"/>
        <v>159.39617524997388</v>
      </c>
      <c r="N5" s="3" t="s">
        <v>866</v>
      </c>
      <c r="O5" s="1" t="s">
        <v>868</v>
      </c>
      <c r="P5" s="1" t="s">
        <v>869</v>
      </c>
      <c r="Q5" s="1">
        <v>4008</v>
      </c>
      <c r="R5" s="1" t="s">
        <v>863</v>
      </c>
      <c r="S5" s="1">
        <v>97.74</v>
      </c>
    </row>
    <row r="6" spans="1:23" hidden="1" x14ac:dyDescent="0.3">
      <c r="A6" s="1" t="s">
        <v>923</v>
      </c>
      <c r="B6" s="1" t="s">
        <v>930</v>
      </c>
      <c r="C6" s="1">
        <f t="shared" si="0"/>
        <v>1.0416666664241347E-2</v>
      </c>
      <c r="D6" s="1">
        <v>0</v>
      </c>
      <c r="E6" s="1">
        <v>14</v>
      </c>
      <c r="F6" s="1">
        <f>IF(A6="","",IF(E6&lt;_C1_MinTemp.,0,E6*M_a+M_b))</f>
        <v>0.36252700000000004</v>
      </c>
      <c r="G6" s="1">
        <f t="shared" si="1"/>
        <v>0.13142582572900002</v>
      </c>
      <c r="H6" s="1">
        <f t="shared" si="2"/>
        <v>5.7116829956106049E-2</v>
      </c>
      <c r="I6" s="1">
        <f t="shared" si="3"/>
        <v>1.4279207485701875E-2</v>
      </c>
      <c r="J6" s="1">
        <f>IF(A6="","",MIN(J5+I6,Max_logcfu))</f>
        <v>3.0523483253385661</v>
      </c>
      <c r="K6" s="1" cm="1">
        <f t="array" ref="K6">IF(A6="","",IF(E6&lt;_C1_MinTemp.,0,((E6-Tmin)/(PrefTemp-Tmin))^2))</f>
        <v>21.742698028671516</v>
      </c>
      <c r="L6" s="1">
        <f t="shared" si="4"/>
        <v>0.22648643774592864</v>
      </c>
      <c r="M6" s="1">
        <f t="shared" si="5"/>
        <v>159.16968881222795</v>
      </c>
      <c r="N6" s="3" t="s">
        <v>866</v>
      </c>
      <c r="O6" s="1" t="s">
        <v>868</v>
      </c>
      <c r="P6" s="1" t="s">
        <v>869</v>
      </c>
      <c r="Q6" s="1">
        <v>4008</v>
      </c>
      <c r="R6" s="1" t="s">
        <v>863</v>
      </c>
      <c r="S6" s="1">
        <v>97.52</v>
      </c>
    </row>
    <row r="7" spans="1:23" ht="16.2" hidden="1" thickBot="1" x14ac:dyDescent="0.35">
      <c r="A7" s="1" t="s">
        <v>923</v>
      </c>
      <c r="B7" s="1" t="s">
        <v>931</v>
      </c>
      <c r="C7" s="1">
        <f t="shared" si="0"/>
        <v>1.0416666671517305E-2</v>
      </c>
      <c r="D7" s="1">
        <v>0</v>
      </c>
      <c r="E7" s="1">
        <v>14.16</v>
      </c>
      <c r="F7" s="1">
        <f>IF(A7="","",IF(E7&lt;_C1_MinTemp.,0,E7*M_a+M_b))</f>
        <v>0.36566940000000003</v>
      </c>
      <c r="G7" s="1">
        <f t="shared" si="1"/>
        <v>0.13371411009636003</v>
      </c>
      <c r="H7" s="1">
        <f t="shared" si="2"/>
        <v>5.8111303822842249E-2</v>
      </c>
      <c r="I7" s="1">
        <f t="shared" si="3"/>
        <v>1.4527825962475609E-2</v>
      </c>
      <c r="J7" s="1">
        <f>IF(A7="","",MIN(J6+I7,Max_logcfu))</f>
        <v>3.0668761513010416</v>
      </c>
      <c r="K7" s="1" cm="1">
        <f t="array" ref="K7">IF(A7="","",IF(E7&lt;_C1_MinTemp.,0,((E7-Tmin)/(PrefTemp-Tmin))^2))</f>
        <v>22.121264993933206</v>
      </c>
      <c r="L7" s="1">
        <f t="shared" si="4"/>
        <v>0.2304298437941065</v>
      </c>
      <c r="M7" s="1">
        <f t="shared" si="5"/>
        <v>158.93925896843385</v>
      </c>
      <c r="N7" s="3" t="s">
        <v>866</v>
      </c>
      <c r="O7" s="1" t="s">
        <v>868</v>
      </c>
      <c r="P7" s="1" t="s">
        <v>869</v>
      </c>
      <c r="Q7" s="1">
        <v>4008</v>
      </c>
      <c r="R7" s="1" t="s">
        <v>863</v>
      </c>
      <c r="S7" s="1">
        <v>97.52</v>
      </c>
      <c r="U7" s="29" t="s">
        <v>3017</v>
      </c>
      <c r="V7" s="30"/>
      <c r="W7" s="31"/>
    </row>
    <row r="8" spans="1:23" hidden="1" x14ac:dyDescent="0.3">
      <c r="A8" s="1" t="s">
        <v>923</v>
      </c>
      <c r="B8" s="1" t="s">
        <v>932</v>
      </c>
      <c r="C8" s="1">
        <f t="shared" si="0"/>
        <v>1.0416666664241347E-2</v>
      </c>
      <c r="D8" s="1">
        <v>0</v>
      </c>
      <c r="E8" s="1">
        <v>14.45</v>
      </c>
      <c r="F8" s="1">
        <f>IF(A8="","",IF(E8&lt;_C1_MinTemp.,0,E8*M_a+M_b))</f>
        <v>0.371365</v>
      </c>
      <c r="G8" s="1">
        <f t="shared" si="1"/>
        <v>0.13791196322499999</v>
      </c>
      <c r="H8" s="1">
        <f t="shared" si="2"/>
        <v>5.9935664156888301E-2</v>
      </c>
      <c r="I8" s="1">
        <f t="shared" si="3"/>
        <v>1.4983916035733359E-2</v>
      </c>
      <c r="J8" s="1">
        <f>IF(A8="","",MIN(J7+I8,Max_logcfu))</f>
        <v>3.0818600673367751</v>
      </c>
      <c r="K8" s="1" cm="1">
        <f t="array" ref="K8">IF(A8="","",IF(E8&lt;_C1_MinTemp.,0,((E8-Tmin)/(PrefTemp-Tmin))^2))</f>
        <v>22.815745340078692</v>
      </c>
      <c r="L8" s="1">
        <f t="shared" si="4"/>
        <v>0.23766401390381758</v>
      </c>
      <c r="M8" s="1">
        <f t="shared" si="5"/>
        <v>158.70159495453004</v>
      </c>
      <c r="N8" s="3" t="s">
        <v>866</v>
      </c>
      <c r="O8" s="1" t="s">
        <v>868</v>
      </c>
      <c r="P8" s="1" t="s">
        <v>869</v>
      </c>
      <c r="Q8" s="1">
        <v>4008</v>
      </c>
      <c r="R8" s="1" t="s">
        <v>863</v>
      </c>
      <c r="S8" s="1">
        <v>97.52</v>
      </c>
      <c r="U8" s="13" t="s">
        <v>2999</v>
      </c>
      <c r="V8" s="11">
        <v>1390</v>
      </c>
      <c r="W8" s="12"/>
    </row>
    <row r="9" spans="1:23" hidden="1" x14ac:dyDescent="0.3">
      <c r="A9" s="1" t="s">
        <v>923</v>
      </c>
      <c r="B9" s="1" t="s">
        <v>933</v>
      </c>
      <c r="C9" s="1">
        <f t="shared" si="0"/>
        <v>1.0416666664241347E-2</v>
      </c>
      <c r="D9" s="1">
        <v>0</v>
      </c>
      <c r="E9" s="1">
        <v>14.77</v>
      </c>
      <c r="F9" s="1">
        <f>IF(A9="","",IF(E9&lt;_C1_MinTemp.,0,E9*M_a+M_b))</f>
        <v>0.37764980000000004</v>
      </c>
      <c r="G9" s="1">
        <f t="shared" si="1"/>
        <v>0.14261937144004003</v>
      </c>
      <c r="H9" s="1">
        <f t="shared" si="2"/>
        <v>6.1981473898322474E-2</v>
      </c>
      <c r="I9" s="1">
        <f t="shared" si="3"/>
        <v>1.5495368470972822E-2</v>
      </c>
      <c r="J9" s="1">
        <f>IF(A9="","",MIN(J8+I9,Max_logcfu))</f>
        <v>3.097355435807748</v>
      </c>
      <c r="K9" s="1" cm="1">
        <f t="array" ref="K9">IF(A9="","",IF(E9&lt;_C1_MinTemp.,0,((E9-Tmin)/(PrefTemp-Tmin))^2))</f>
        <v>23.594524965388807</v>
      </c>
      <c r="L9" s="1">
        <f t="shared" si="4"/>
        <v>0.24577630166557582</v>
      </c>
      <c r="M9" s="1">
        <f t="shared" si="5"/>
        <v>158.45581865286445</v>
      </c>
      <c r="N9" s="3" t="s">
        <v>866</v>
      </c>
      <c r="O9" s="1" t="s">
        <v>868</v>
      </c>
      <c r="P9" s="1" t="s">
        <v>869</v>
      </c>
      <c r="Q9" s="1">
        <v>4008</v>
      </c>
      <c r="R9" s="1" t="s">
        <v>863</v>
      </c>
      <c r="S9" s="1">
        <v>97.52</v>
      </c>
      <c r="U9" s="13" t="s">
        <v>3000</v>
      </c>
      <c r="V9" s="1" t="s">
        <v>926</v>
      </c>
      <c r="W9" s="12"/>
    </row>
    <row r="10" spans="1:23" hidden="1" x14ac:dyDescent="0.3">
      <c r="A10" s="1" t="s">
        <v>923</v>
      </c>
      <c r="B10" s="1" t="s">
        <v>934</v>
      </c>
      <c r="C10" s="1">
        <f t="shared" si="0"/>
        <v>1.0416666671517305E-2</v>
      </c>
      <c r="D10" s="1">
        <v>0</v>
      </c>
      <c r="E10" s="1">
        <v>15.05</v>
      </c>
      <c r="F10" s="1">
        <f>IF(A10="","",IF(E10&lt;_C1_MinTemp.,0,E10*M_a+M_b))</f>
        <v>0.38314900000000002</v>
      </c>
      <c r="G10" s="1">
        <f t="shared" si="1"/>
        <v>0.14680315620100001</v>
      </c>
      <c r="H10" s="1">
        <f t="shared" si="2"/>
        <v>6.3799720209039554E-2</v>
      </c>
      <c r="I10" s="1">
        <f t="shared" si="3"/>
        <v>1.5949930059687152E-2</v>
      </c>
      <c r="J10" s="1">
        <f>IF(A10="","",MIN(J9+I10,Max_logcfu))</f>
        <v>3.113305365867435</v>
      </c>
      <c r="K10" s="1" cm="1">
        <f t="array" ref="K10">IF(A10="","",IF(E10&lt;_C1_MinTemp.,0,((E10-Tmin)/(PrefTemp-Tmin))^2))</f>
        <v>24.286677882594628</v>
      </c>
      <c r="L10" s="1">
        <f t="shared" si="4"/>
        <v>0.25298622806149995</v>
      </c>
      <c r="M10" s="1">
        <f t="shared" si="5"/>
        <v>158.20283242480295</v>
      </c>
      <c r="N10" s="3" t="s">
        <v>866</v>
      </c>
      <c r="O10" s="1" t="s">
        <v>868</v>
      </c>
      <c r="P10" s="1" t="s">
        <v>869</v>
      </c>
      <c r="Q10" s="1">
        <v>4008</v>
      </c>
      <c r="R10" s="1" t="s">
        <v>863</v>
      </c>
      <c r="S10" s="1">
        <v>97.52</v>
      </c>
      <c r="U10" s="13" t="s">
        <v>3001</v>
      </c>
      <c r="V10" s="1" t="s">
        <v>2313</v>
      </c>
      <c r="W10" s="12"/>
    </row>
    <row r="11" spans="1:23" hidden="1" x14ac:dyDescent="0.3">
      <c r="A11" s="1" t="s">
        <v>923</v>
      </c>
      <c r="B11" s="1" t="s">
        <v>935</v>
      </c>
      <c r="C11" s="1">
        <f t="shared" si="0"/>
        <v>1.0416666664241347E-2</v>
      </c>
      <c r="D11" s="1">
        <v>0</v>
      </c>
      <c r="E11" s="1">
        <v>15.27</v>
      </c>
      <c r="F11" s="1">
        <f>IF(A11="","",IF(E11&lt;_C1_MinTemp.,0,E11*M_a+M_b))</f>
        <v>0.38746980000000003</v>
      </c>
      <c r="G11" s="1">
        <f t="shared" si="1"/>
        <v>0.15013284591204001</v>
      </c>
      <c r="H11" s="1">
        <f t="shared" si="2"/>
        <v>6.5246782230352018E-2</v>
      </c>
      <c r="I11" s="1">
        <f t="shared" si="3"/>
        <v>1.6311695553790143E-2</v>
      </c>
      <c r="J11" s="1">
        <f>IF(A11="","",MIN(J10+I11,Max_logcfu))</f>
        <v>3.1296170614212251</v>
      </c>
      <c r="K11" s="1" cm="1">
        <f t="array" ref="K11">IF(A11="","",IF(E11&lt;_C1_MinTemp.,0,((E11-Tmin)/(PrefTemp-Tmin))^2))</f>
        <v>24.837531852997657</v>
      </c>
      <c r="L11" s="1">
        <f t="shared" si="4"/>
        <v>0.2587242900751533</v>
      </c>
      <c r="M11" s="1">
        <f t="shared" si="5"/>
        <v>157.9441081347278</v>
      </c>
      <c r="N11" s="3" t="s">
        <v>866</v>
      </c>
      <c r="O11" s="1" t="s">
        <v>868</v>
      </c>
      <c r="P11" s="1" t="s">
        <v>869</v>
      </c>
      <c r="Q11" s="1">
        <v>4008</v>
      </c>
      <c r="R11" s="1" t="s">
        <v>863</v>
      </c>
      <c r="S11" s="1">
        <v>97.52</v>
      </c>
      <c r="U11" s="13" t="s">
        <v>3002</v>
      </c>
      <c r="V11" s="11" t="str">
        <f>IF(V17&gt;0.05, V18&amp;" to "&amp;V19&amp;" min", V19&amp;" min")</f>
        <v>2.8 to 75.0 min</v>
      </c>
      <c r="W11" s="12"/>
    </row>
    <row r="12" spans="1:23" hidden="1" x14ac:dyDescent="0.3">
      <c r="A12" s="1" t="s">
        <v>923</v>
      </c>
      <c r="B12" s="1" t="s">
        <v>936</v>
      </c>
      <c r="C12" s="1">
        <f t="shared" si="0"/>
        <v>1.0416666664241347E-2</v>
      </c>
      <c r="D12" s="1">
        <v>0</v>
      </c>
      <c r="E12" s="1">
        <v>15.49</v>
      </c>
      <c r="F12" s="1">
        <f>IF(A12="","",IF(E12&lt;_C1_MinTemp.,0,E12*M_a+M_b))</f>
        <v>0.39179060000000004</v>
      </c>
      <c r="G12" s="1">
        <f t="shared" si="1"/>
        <v>0.15349987424836004</v>
      </c>
      <c r="H12" s="1">
        <f t="shared" si="2"/>
        <v>6.6710071381295102E-2</v>
      </c>
      <c r="I12" s="1">
        <f t="shared" si="3"/>
        <v>1.6677517841440739E-2</v>
      </c>
      <c r="J12" s="1">
        <f>IF(A12="","",MIN(J11+I12,Max_logcfu))</f>
        <v>3.146294579262666</v>
      </c>
      <c r="K12" s="1" cm="1">
        <f t="array" ref="K12">IF(A12="","",IF(E12&lt;_C1_MinTemp.,0,((E12-Tmin)/(PrefTemp-Tmin))^2))</f>
        <v>25.394563014601623</v>
      </c>
      <c r="L12" s="1">
        <f t="shared" si="4"/>
        <v>0.26452669800717699</v>
      </c>
      <c r="M12" s="1">
        <f t="shared" si="5"/>
        <v>157.67958143672061</v>
      </c>
      <c r="N12" s="3" t="s">
        <v>866</v>
      </c>
      <c r="O12" s="1" t="s">
        <v>868</v>
      </c>
      <c r="P12" s="1" t="s">
        <v>869</v>
      </c>
      <c r="Q12" s="1">
        <v>4008</v>
      </c>
      <c r="R12" s="1" t="s">
        <v>863</v>
      </c>
      <c r="S12" s="1">
        <v>97.52</v>
      </c>
      <c r="U12" s="13" t="s">
        <v>3003</v>
      </c>
      <c r="V12" s="11">
        <f ca="1">24*60*(OFFSET(V9,V13,0)-V9)</f>
        <v>20849.999999996508</v>
      </c>
      <c r="W12" s="12"/>
    </row>
    <row r="13" spans="1:23" hidden="1" x14ac:dyDescent="0.3">
      <c r="A13" s="1" t="s">
        <v>923</v>
      </c>
      <c r="B13" s="1" t="s">
        <v>937</v>
      </c>
      <c r="C13" s="1">
        <f t="shared" si="0"/>
        <v>1.0416666671517305E-2</v>
      </c>
      <c r="D13" s="1">
        <v>0</v>
      </c>
      <c r="E13" s="1">
        <v>15.67</v>
      </c>
      <c r="F13" s="1">
        <f>IF(A13="","",IF(E13&lt;_C1_MinTemp.,0,E13*M_a+M_b))</f>
        <v>0.3953258</v>
      </c>
      <c r="G13" s="1">
        <f t="shared" si="1"/>
        <v>0.15628248814564</v>
      </c>
      <c r="H13" s="1">
        <f t="shared" si="2"/>
        <v>6.7919377725180349E-2</v>
      </c>
      <c r="I13" s="1">
        <f t="shared" si="3"/>
        <v>1.6979844439201943E-2</v>
      </c>
      <c r="J13" s="1">
        <f>IF(A13="","",MIN(J12+I13,Max_logcfu))</f>
        <v>3.1632744237018677</v>
      </c>
      <c r="K13" s="1" cm="1">
        <f t="array" ref="K13">IF(A13="","",IF(E13&lt;_C1_MinTemp.,0,((E13-Tmin)/(PrefTemp-Tmin))^2))</f>
        <v>25.854910388212179</v>
      </c>
      <c r="L13" s="1">
        <f t="shared" si="4"/>
        <v>0.26932198333595636</v>
      </c>
      <c r="M13" s="1">
        <f t="shared" si="5"/>
        <v>157.41025945338464</v>
      </c>
      <c r="N13" s="3" t="s">
        <v>866</v>
      </c>
      <c r="O13" s="1" t="s">
        <v>868</v>
      </c>
      <c r="P13" s="1" t="s">
        <v>869</v>
      </c>
      <c r="Q13" s="1">
        <v>4008</v>
      </c>
      <c r="R13" s="1" t="s">
        <v>863</v>
      </c>
      <c r="S13" s="1">
        <v>97.52</v>
      </c>
      <c r="U13" s="13" t="s">
        <v>3004</v>
      </c>
      <c r="V13" s="11">
        <f>CEILING(V8/2400,1)</f>
        <v>1</v>
      </c>
      <c r="W13" s="12"/>
    </row>
    <row r="14" spans="1:23" hidden="1" x14ac:dyDescent="0.3">
      <c r="A14" s="1" t="s">
        <v>923</v>
      </c>
      <c r="B14" s="1" t="s">
        <v>938</v>
      </c>
      <c r="C14" s="1">
        <f t="shared" si="0"/>
        <v>1.0416666664241347E-2</v>
      </c>
      <c r="D14" s="1">
        <v>0</v>
      </c>
      <c r="E14" s="1">
        <v>15.85</v>
      </c>
      <c r="F14" s="1">
        <f>IF(A14="","",IF(E14&lt;_C1_MinTemp.,0,E14*M_a+M_b))</f>
        <v>0.39886100000000002</v>
      </c>
      <c r="G14" s="1">
        <f t="shared" si="1"/>
        <v>0.15909009732100002</v>
      </c>
      <c r="H14" s="1">
        <f t="shared" si="2"/>
        <v>6.9139546858322465E-2</v>
      </c>
      <c r="I14" s="1">
        <f t="shared" si="3"/>
        <v>1.7284886710556165E-2</v>
      </c>
      <c r="J14" s="1">
        <f>IF(A14="","",MIN(J13+I14,Max_logcfu))</f>
        <v>3.1805593104124239</v>
      </c>
      <c r="K14" s="1" cm="1">
        <f t="array" ref="K14">IF(A14="","",IF(E14&lt;_C1_MinTemp.,0,((E14-Tmin)/(PrefTemp-Tmin))^2))</f>
        <v>26.319392906345676</v>
      </c>
      <c r="L14" s="1">
        <f t="shared" si="4"/>
        <v>0.27416034271060119</v>
      </c>
      <c r="M14" s="1">
        <f t="shared" si="5"/>
        <v>157.13609911067405</v>
      </c>
      <c r="N14" s="3" t="s">
        <v>866</v>
      </c>
      <c r="O14" s="1" t="s">
        <v>868</v>
      </c>
      <c r="P14" s="1" t="s">
        <v>869</v>
      </c>
      <c r="Q14" s="1">
        <v>4008</v>
      </c>
      <c r="R14" s="1" t="s">
        <v>863</v>
      </c>
      <c r="S14" s="1">
        <v>97.52</v>
      </c>
      <c r="U14" s="13" t="s">
        <v>3005</v>
      </c>
      <c r="V14" s="11">
        <v>1390</v>
      </c>
      <c r="W14" s="12"/>
    </row>
    <row r="15" spans="1:23" hidden="1" x14ac:dyDescent="0.3">
      <c r="A15" s="1" t="s">
        <v>923</v>
      </c>
      <c r="B15" s="1" t="s">
        <v>939</v>
      </c>
      <c r="C15" s="1">
        <f t="shared" si="0"/>
        <v>1.0416666664241347E-2</v>
      </c>
      <c r="D15" s="1">
        <v>0</v>
      </c>
      <c r="E15" s="1">
        <v>16.079999999999998</v>
      </c>
      <c r="F15" s="1">
        <f>IF(A15="","",IF(E15&lt;_C1_MinTemp.,0,E15*M_a+M_b))</f>
        <v>0.40337819999999996</v>
      </c>
      <c r="G15" s="1">
        <f t="shared" si="1"/>
        <v>0.16271397223523998</v>
      </c>
      <c r="H15" s="1">
        <f t="shared" si="2"/>
        <v>7.0714459902320712E-2</v>
      </c>
      <c r="I15" s="1">
        <f t="shared" si="3"/>
        <v>1.7678614971464054E-2</v>
      </c>
      <c r="J15" s="1">
        <f>IF(A15="","",MIN(J14+I15,Max_logcfu))</f>
        <v>3.198237925383888</v>
      </c>
      <c r="K15" s="1" cm="1">
        <f t="array" ref="K15">IF(A15="","",IF(E15&lt;_C1_MinTemp.,0,((E15-Tmin)/(PrefTemp-Tmin))^2))</f>
        <v>26.918916002487141</v>
      </c>
      <c r="L15" s="1">
        <f t="shared" si="4"/>
        <v>0.28040537496062073</v>
      </c>
      <c r="M15" s="1">
        <f t="shared" si="5"/>
        <v>156.85569373571343</v>
      </c>
      <c r="N15" s="3" t="s">
        <v>866</v>
      </c>
      <c r="O15" s="1" t="s">
        <v>868</v>
      </c>
      <c r="P15" s="1" t="s">
        <v>869</v>
      </c>
      <c r="Q15" s="1">
        <v>4008</v>
      </c>
      <c r="R15" s="1" t="s">
        <v>863</v>
      </c>
      <c r="S15" s="1">
        <v>97.52</v>
      </c>
      <c r="U15" s="16"/>
      <c r="V15" s="11"/>
      <c r="W15" s="12"/>
    </row>
    <row r="16" spans="1:23" hidden="1" x14ac:dyDescent="0.3">
      <c r="A16" s="1" t="s">
        <v>923</v>
      </c>
      <c r="B16" s="1" t="s">
        <v>940</v>
      </c>
      <c r="C16" s="1">
        <f t="shared" si="0"/>
        <v>1.0416666671517305E-2</v>
      </c>
      <c r="D16" s="1">
        <v>0</v>
      </c>
      <c r="E16" s="1">
        <v>16.3</v>
      </c>
      <c r="F16" s="1">
        <f>IF(A16="","",IF(E16&lt;_C1_MinTemp.,0,E16*M_a+M_b))</f>
        <v>0.40769900000000003</v>
      </c>
      <c r="G16" s="1">
        <f t="shared" si="1"/>
        <v>0.16621847460100003</v>
      </c>
      <c r="H16" s="1">
        <f t="shared" si="2"/>
        <v>7.2237494394176455E-2</v>
      </c>
      <c r="I16" s="1">
        <f t="shared" si="3"/>
        <v>1.8059373606953665E-2</v>
      </c>
      <c r="J16" s="1">
        <f>IF(A16="","",MIN(J15+I16,Max_logcfu))</f>
        <v>3.2162972989908418</v>
      </c>
      <c r="K16" s="1" cm="1">
        <f t="array" ref="K16">IF(A16="","",IF(E16&lt;_C1_MinTemp.,0,((E16-Tmin)/(PrefTemp-Tmin))^2))</f>
        <v>27.498690458967285</v>
      </c>
      <c r="L16" s="1">
        <f t="shared" si="4"/>
        <v>0.28644469241429543</v>
      </c>
      <c r="M16" s="1">
        <f t="shared" si="5"/>
        <v>156.56924904329912</v>
      </c>
      <c r="N16" s="3" t="s">
        <v>866</v>
      </c>
      <c r="O16" s="1" t="s">
        <v>868</v>
      </c>
      <c r="P16" s="1" t="s">
        <v>869</v>
      </c>
      <c r="Q16" s="1">
        <v>4008</v>
      </c>
      <c r="R16" s="1" t="s">
        <v>863</v>
      </c>
      <c r="S16" s="1">
        <v>97.52</v>
      </c>
      <c r="U16" s="13" t="s">
        <v>3006</v>
      </c>
      <c r="V16" s="17">
        <f>MIN(C3:C1389)</f>
        <v>1.9444444405962713E-3</v>
      </c>
      <c r="W16" s="12"/>
    </row>
    <row r="17" spans="1:23" hidden="1" x14ac:dyDescent="0.3">
      <c r="A17" s="1" t="s">
        <v>923</v>
      </c>
      <c r="B17" s="1" t="s">
        <v>941</v>
      </c>
      <c r="C17" s="1">
        <f t="shared" si="0"/>
        <v>1.0416666664241347E-2</v>
      </c>
      <c r="D17" s="1">
        <v>0</v>
      </c>
      <c r="E17" s="1">
        <v>16.2</v>
      </c>
      <c r="F17" s="1">
        <f>IF(A17="","",IF(E17&lt;_C1_MinTemp.,0,E17*M_a+M_b))</f>
        <v>0.40573500000000001</v>
      </c>
      <c r="G17" s="1">
        <f t="shared" si="1"/>
        <v>0.16462089022500001</v>
      </c>
      <c r="H17" s="1">
        <f t="shared" si="2"/>
        <v>7.1543194361147325E-2</v>
      </c>
      <c r="I17" s="1">
        <f t="shared" si="3"/>
        <v>1.7885798586122471E-2</v>
      </c>
      <c r="J17" s="1">
        <f>IF(A17="","",MIN(J16+I17,Max_logcfu))</f>
        <v>3.2341830975769641</v>
      </c>
      <c r="K17" s="1" cm="1">
        <f t="array" ref="K17">IF(A17="","",IF(E17&lt;_C1_MinTemp.,0,((E17-Tmin)/(PrefTemp-Tmin))^2))</f>
        <v>27.234390847608427</v>
      </c>
      <c r="L17" s="1">
        <f t="shared" si="4"/>
        <v>0.28369157126320238</v>
      </c>
      <c r="M17" s="1">
        <f t="shared" si="5"/>
        <v>156.28555747203592</v>
      </c>
      <c r="N17" s="3" t="s">
        <v>866</v>
      </c>
      <c r="O17" s="1" t="s">
        <v>868</v>
      </c>
      <c r="P17" s="1" t="s">
        <v>869</v>
      </c>
      <c r="Q17" s="1">
        <v>4008</v>
      </c>
      <c r="R17" s="1" t="s">
        <v>863</v>
      </c>
      <c r="S17" s="1">
        <v>97.52</v>
      </c>
      <c r="U17" s="13" t="s">
        <v>3007</v>
      </c>
      <c r="V17">
        <f>MAX(C3:C1389)</f>
        <v>5.2083333328482695E-2</v>
      </c>
      <c r="W17" s="12"/>
    </row>
    <row r="18" spans="1:23" hidden="1" x14ac:dyDescent="0.3">
      <c r="A18" s="1" t="s">
        <v>923</v>
      </c>
      <c r="B18" s="1" t="s">
        <v>942</v>
      </c>
      <c r="C18" s="1">
        <f t="shared" si="0"/>
        <v>5.277777774608694E-3</v>
      </c>
      <c r="D18" s="1">
        <v>0</v>
      </c>
      <c r="E18" s="1">
        <v>11.2</v>
      </c>
      <c r="F18" s="1">
        <f>IF(A18="","",IF(E18&lt;_C1_MinTemp.,0,E18*M_a+M_b))</f>
        <v>0.307535</v>
      </c>
      <c r="G18" s="1">
        <f t="shared" si="1"/>
        <v>9.4577776225000007E-2</v>
      </c>
      <c r="H18" s="1">
        <f t="shared" si="2"/>
        <v>4.1102901445023904E-2</v>
      </c>
      <c r="I18" s="1">
        <f t="shared" si="3"/>
        <v>5.2063675132434893E-3</v>
      </c>
      <c r="J18" s="1">
        <f>IF(A18="","",MIN(J17+I18,Max_logcfu))</f>
        <v>3.2393894650902078</v>
      </c>
      <c r="K18" s="1" cm="1">
        <f t="array" ref="K18">IF(A18="","",IF(E18&lt;_C1_MinTemp.,0,((E18-Tmin)/(PrefTemp-Tmin))^2))</f>
        <v>15.646666226192785</v>
      </c>
      <c r="L18" s="1">
        <f t="shared" si="4"/>
        <v>8.2579627255320767E-2</v>
      </c>
      <c r="M18" s="1">
        <f t="shared" si="5"/>
        <v>156.20297784478061</v>
      </c>
      <c r="N18" s="3" t="s">
        <v>866</v>
      </c>
      <c r="O18" s="1" t="s">
        <v>868</v>
      </c>
      <c r="P18" s="1" t="s">
        <v>869</v>
      </c>
      <c r="Q18" s="1">
        <v>4008</v>
      </c>
      <c r="R18" s="1" t="s">
        <v>863</v>
      </c>
      <c r="S18" s="1">
        <v>97.52</v>
      </c>
      <c r="U18" s="13" t="s">
        <v>3008</v>
      </c>
      <c r="V18" s="11" t="str">
        <f>TEXT(V16*60*24,"0.0")</f>
        <v>2.8</v>
      </c>
      <c r="W18" s="12"/>
    </row>
    <row r="19" spans="1:23" hidden="1" x14ac:dyDescent="0.3">
      <c r="A19" s="1" t="s">
        <v>923</v>
      </c>
      <c r="B19" s="1" t="s">
        <v>943</v>
      </c>
      <c r="C19" s="1">
        <f t="shared" si="0"/>
        <v>5.1388888896326534E-3</v>
      </c>
      <c r="D19" s="1">
        <v>0</v>
      </c>
      <c r="E19" s="1">
        <v>10.199999999999999</v>
      </c>
      <c r="F19" s="1">
        <f>IF(A19="","",IF(E19&lt;_C1_MinTemp.,0,E19*M_a+M_b))</f>
        <v>0.28789500000000001</v>
      </c>
      <c r="G19" s="1">
        <f t="shared" si="1"/>
        <v>8.2883531025000012E-2</v>
      </c>
      <c r="H19" s="1">
        <f t="shared" si="2"/>
        <v>3.6020656681877448E-2</v>
      </c>
      <c r="I19" s="1">
        <f t="shared" si="3"/>
        <v>4.442547658074533E-3</v>
      </c>
      <c r="J19" s="1">
        <f>IF(A19="","",MIN(J18+I19,Max_logcfu))</f>
        <v>3.2438320127482823</v>
      </c>
      <c r="K19" s="1" cm="1">
        <f t="array" ref="K19">IF(A19="","",IF(E19&lt;_C1_MinTemp.,0,((E19-Tmin)/(PrefTemp-Tmin))^2))</f>
        <v>13.712005054033712</v>
      </c>
      <c r="L19" s="1">
        <f t="shared" si="4"/>
        <v>7.0464470426760642E-2</v>
      </c>
      <c r="M19" s="1">
        <f t="shared" si="5"/>
        <v>156.13251337435383</v>
      </c>
      <c r="N19" s="3" t="s">
        <v>866</v>
      </c>
      <c r="O19" s="1" t="s">
        <v>868</v>
      </c>
      <c r="P19" s="1" t="s">
        <v>869</v>
      </c>
      <c r="Q19" s="1">
        <v>4008</v>
      </c>
      <c r="R19" s="1" t="s">
        <v>863</v>
      </c>
      <c r="S19" s="1">
        <v>97.52</v>
      </c>
      <c r="U19" s="13" t="s">
        <v>3009</v>
      </c>
      <c r="V19" s="11" t="str">
        <f>TEXT(V17*60*24,"0.0")</f>
        <v>75.0</v>
      </c>
      <c r="W19" s="12"/>
    </row>
    <row r="20" spans="1:23" hidden="1" x14ac:dyDescent="0.3">
      <c r="A20" s="1" t="s">
        <v>923</v>
      </c>
      <c r="B20" s="1" t="s">
        <v>944</v>
      </c>
      <c r="C20" s="1">
        <f t="shared" si="0"/>
        <v>1.0416666671517305E-2</v>
      </c>
      <c r="D20" s="1">
        <v>0</v>
      </c>
      <c r="E20" s="1">
        <v>5.2</v>
      </c>
      <c r="F20" s="1">
        <f>IF(A20="","",IF(E20&lt;_C1_MinTemp.,0,E20*M_a+M_b))</f>
        <v>0.189695</v>
      </c>
      <c r="G20" s="1">
        <f t="shared" si="1"/>
        <v>3.5984193025E-2</v>
      </c>
      <c r="H20" s="1">
        <f t="shared" si="2"/>
        <v>1.5638501966536288E-2</v>
      </c>
      <c r="I20" s="1">
        <f t="shared" si="3"/>
        <v>3.909625493454633E-3</v>
      </c>
      <c r="J20" s="1">
        <f>IF(A20="","",MIN(J19+I20,Max_logcfu))</f>
        <v>3.2477416382417368</v>
      </c>
      <c r="K20" s="1" cm="1">
        <f t="array" ref="K20">IF(A20="","",IF(E20&lt;_C1_MinTemp.,0,((E20-Tmin)/(PrefTemp-Tmin))^2))</f>
        <v>5.9531179538586105</v>
      </c>
      <c r="L20" s="1">
        <f t="shared" si="4"/>
        <v>6.201164538157028E-2</v>
      </c>
      <c r="M20" s="1">
        <f t="shared" si="5"/>
        <v>156.07050172897226</v>
      </c>
      <c r="N20" s="3" t="s">
        <v>866</v>
      </c>
      <c r="O20" s="1" t="s">
        <v>868</v>
      </c>
      <c r="P20" s="1" t="s">
        <v>869</v>
      </c>
      <c r="Q20" s="1">
        <v>4008</v>
      </c>
      <c r="R20" s="1" t="s">
        <v>863</v>
      </c>
      <c r="S20" s="1">
        <v>97.52</v>
      </c>
      <c r="U20" s="16"/>
      <c r="V20" s="11"/>
      <c r="W20" s="12"/>
    </row>
    <row r="21" spans="1:23" hidden="1" x14ac:dyDescent="0.3">
      <c r="A21" s="1" t="s">
        <v>923</v>
      </c>
      <c r="B21" s="1" t="s">
        <v>945</v>
      </c>
      <c r="C21" s="1">
        <f t="shared" si="0"/>
        <v>1.0416666664241347E-2</v>
      </c>
      <c r="D21" s="1">
        <v>0</v>
      </c>
      <c r="E21" s="1">
        <v>1.45</v>
      </c>
      <c r="F21" s="1">
        <f>IF(A21="","",IF(E21&lt;_C1_MinTemp.,0,E21*M_a+M_b))</f>
        <v>0.11604500000000001</v>
      </c>
      <c r="G21" s="1">
        <f t="shared" si="1"/>
        <v>1.3466442025000002E-2</v>
      </c>
      <c r="H21" s="1">
        <f t="shared" si="2"/>
        <v>5.8524302585832256E-3</v>
      </c>
      <c r="I21" s="1">
        <f t="shared" si="3"/>
        <v>1.4631075643051501E-3</v>
      </c>
      <c r="J21" s="1">
        <f>IF(A21="","",MIN(J20+I21,Max_logcfu))</f>
        <v>3.249204745806042</v>
      </c>
      <c r="K21" s="1" cm="1">
        <f t="array" ref="K21">IF(A21="","",IF(E21&lt;_C1_MinTemp.,0,((E21-Tmin)/(PrefTemp-Tmin))^2))</f>
        <v>2.2278481481557031</v>
      </c>
      <c r="L21" s="1">
        <f t="shared" si="4"/>
        <v>2.3206751537885331E-2</v>
      </c>
      <c r="M21" s="1">
        <f t="shared" si="5"/>
        <v>156.04729497743438</v>
      </c>
      <c r="N21" s="3" t="s">
        <v>866</v>
      </c>
      <c r="O21" s="1" t="s">
        <v>868</v>
      </c>
      <c r="P21" s="1" t="s">
        <v>869</v>
      </c>
      <c r="Q21" s="1">
        <v>4008</v>
      </c>
      <c r="R21" s="1" t="s">
        <v>863</v>
      </c>
      <c r="S21" s="1">
        <v>97.52</v>
      </c>
      <c r="U21" s="13" t="s">
        <v>3010</v>
      </c>
      <c r="V21" s="11">
        <v>13.62889</v>
      </c>
      <c r="W21" s="12"/>
    </row>
    <row r="22" spans="1:23" hidden="1" x14ac:dyDescent="0.3">
      <c r="A22" s="1" t="s">
        <v>923</v>
      </c>
      <c r="B22" s="1" t="s">
        <v>946</v>
      </c>
      <c r="C22" s="1">
        <f t="shared" si="0"/>
        <v>1.0416666664241347E-2</v>
      </c>
      <c r="D22" s="1">
        <v>0</v>
      </c>
      <c r="E22" s="1">
        <v>-1.07</v>
      </c>
      <c r="F22" s="1">
        <f>IF(A22="","",IF(E22&lt;_C1_MinTemp.,0,E22*M_a+M_b))</f>
        <v>6.6552200000000006E-2</v>
      </c>
      <c r="G22" s="1">
        <f t="shared" si="1"/>
        <v>4.4291953248400007E-3</v>
      </c>
      <c r="H22" s="1">
        <f t="shared" si="2"/>
        <v>1.9249001846327685E-3</v>
      </c>
      <c r="I22" s="1">
        <f t="shared" si="3"/>
        <v>4.8122504604614818E-4</v>
      </c>
      <c r="J22" s="1">
        <f>IF(A22="","",MIN(J21+I22,Max_logcfu))</f>
        <v>3.249685970852088</v>
      </c>
      <c r="K22" s="1" cm="1">
        <f t="array" ref="K22">IF(A22="","",IF(E22&lt;_C1_MinTemp.,0,((E22-Tmin)/(PrefTemp-Tmin))^2))</f>
        <v>0.73275291156683131</v>
      </c>
      <c r="L22" s="1">
        <f t="shared" si="4"/>
        <v>7.6328428270440001E-3</v>
      </c>
      <c r="M22" s="1">
        <f t="shared" si="5"/>
        <v>156.03966213460734</v>
      </c>
      <c r="N22" s="3" t="s">
        <v>866</v>
      </c>
      <c r="O22" s="1" t="s">
        <v>868</v>
      </c>
      <c r="P22" s="1" t="s">
        <v>869</v>
      </c>
      <c r="Q22" s="1">
        <v>4008</v>
      </c>
      <c r="R22" s="1" t="s">
        <v>863</v>
      </c>
      <c r="S22" s="1">
        <v>97.52</v>
      </c>
      <c r="U22" s="13" t="s">
        <v>3011</v>
      </c>
      <c r="V22" s="11">
        <v>21.49</v>
      </c>
      <c r="W22" s="12"/>
    </row>
    <row r="23" spans="1:23" hidden="1" x14ac:dyDescent="0.3">
      <c r="A23" s="1" t="s">
        <v>923</v>
      </c>
      <c r="B23" s="1" t="s">
        <v>947</v>
      </c>
      <c r="C23" s="1">
        <f t="shared" si="0"/>
        <v>1.0405092594737653E-2</v>
      </c>
      <c r="D23" s="1">
        <v>0</v>
      </c>
      <c r="E23" s="1">
        <v>-2.4900000000000002</v>
      </c>
      <c r="F23" s="1">
        <f>IF(A23="","",IF(E23&lt;_C1_MinTemp.,0,E23*M_a+M_b))</f>
        <v>3.8663400000000001E-2</v>
      </c>
      <c r="G23" s="1">
        <f t="shared" si="1"/>
        <v>1.4948584995600001E-3</v>
      </c>
      <c r="H23" s="1">
        <f t="shared" si="2"/>
        <v>6.4965601893089957E-4</v>
      </c>
      <c r="I23" s="1">
        <f t="shared" si="3"/>
        <v>1.6223354476091153E-4</v>
      </c>
      <c r="J23" s="1">
        <f>IF(A23="","",MIN(J22+I23,Max_logcfu))</f>
        <v>3.2498482043968488</v>
      </c>
      <c r="K23" s="1" cm="1">
        <f t="array" ref="K23">IF(A23="","",IF(E23&lt;_C1_MinTemp.,0,((E23-Tmin)/(PrefTemp-Tmin))^2))</f>
        <v>0.24730494764815628</v>
      </c>
      <c r="L23" s="1">
        <f t="shared" si="4"/>
        <v>2.5732308794158137E-3</v>
      </c>
      <c r="M23" s="1">
        <f t="shared" si="5"/>
        <v>156.03708890372792</v>
      </c>
      <c r="N23" s="3" t="s">
        <v>866</v>
      </c>
      <c r="O23" s="1" t="s">
        <v>2963</v>
      </c>
      <c r="P23" s="1" t="s">
        <v>869</v>
      </c>
      <c r="Q23" s="1">
        <v>4008</v>
      </c>
      <c r="R23" s="1" t="s">
        <v>863</v>
      </c>
      <c r="S23" s="1">
        <v>96.9</v>
      </c>
      <c r="U23" s="13" t="s">
        <v>3012</v>
      </c>
      <c r="V23" s="11">
        <v>-10.19</v>
      </c>
      <c r="W23" s="12"/>
    </row>
    <row r="24" spans="1:23" hidden="1" x14ac:dyDescent="0.3">
      <c r="A24" s="1" t="s">
        <v>923</v>
      </c>
      <c r="B24" s="1" t="s">
        <v>948</v>
      </c>
      <c r="C24" s="1">
        <f t="shared" si="0"/>
        <v>1.0416666664241347E-2</v>
      </c>
      <c r="D24" s="1">
        <v>0</v>
      </c>
      <c r="E24" s="1">
        <v>-3.5</v>
      </c>
      <c r="F24" s="1">
        <f>IF(A24="","",IF(E24&lt;_C1_MinTemp.,0,E24*M_a+M_b))</f>
        <v>1.8826999999999997E-2</v>
      </c>
      <c r="G24" s="1">
        <f t="shared" si="1"/>
        <v>3.5445592899999986E-4</v>
      </c>
      <c r="H24" s="1">
        <f t="shared" si="2"/>
        <v>1.5404429769665356E-4</v>
      </c>
      <c r="I24" s="1">
        <f t="shared" si="3"/>
        <v>3.8511074415196835E-5</v>
      </c>
      <c r="J24" s="1">
        <f>IF(A24="","",MIN(J23+I24,Max_logcfu))</f>
        <v>3.2498867154712641</v>
      </c>
      <c r="K24" s="1" cm="1">
        <f t="array" ref="K24">IF(A24="","",IF(E24&lt;_C1_MinTemp.,0,((E24-Tmin)/(PrefTemp-Tmin))^2))</f>
        <v>5.86401354982597E-2</v>
      </c>
      <c r="L24" s="1">
        <f t="shared" si="4"/>
        <v>6.1083474463131753E-4</v>
      </c>
      <c r="M24" s="1">
        <f t="shared" si="5"/>
        <v>156.03647806898329</v>
      </c>
      <c r="N24" s="3" t="s">
        <v>866</v>
      </c>
      <c r="O24" s="1" t="s">
        <v>2963</v>
      </c>
      <c r="P24" s="1" t="s">
        <v>869</v>
      </c>
      <c r="Q24" s="1">
        <v>4008</v>
      </c>
      <c r="R24" s="1" t="s">
        <v>863</v>
      </c>
      <c r="S24" s="1">
        <v>96.9</v>
      </c>
      <c r="U24" s="13" t="s">
        <v>3013</v>
      </c>
      <c r="V24" s="18">
        <v>-0.5</v>
      </c>
      <c r="W24" s="12"/>
    </row>
    <row r="25" spans="1:23" hidden="1" x14ac:dyDescent="0.3">
      <c r="A25" s="1" t="s">
        <v>923</v>
      </c>
      <c r="B25" s="1" t="s">
        <v>949</v>
      </c>
      <c r="C25" s="1">
        <f t="shared" si="0"/>
        <v>1.0416666671517305E-2</v>
      </c>
      <c r="D25" s="1">
        <v>0</v>
      </c>
      <c r="E25" s="1">
        <v>-4.24</v>
      </c>
      <c r="F25" s="1">
        <f>IF(A25="","",IF(E25&lt;_C1_MinTemp.,0,E25*M_a+M_b))</f>
        <v>4.2934000000000028E-3</v>
      </c>
      <c r="G25" s="1">
        <f t="shared" si="1"/>
        <v>1.8433283560000023E-5</v>
      </c>
      <c r="H25" s="1">
        <f t="shared" si="2"/>
        <v>8.0109880747501177E-6</v>
      </c>
      <c r="I25" s="1">
        <f t="shared" si="3"/>
        <v>2.0027470196201313E-6</v>
      </c>
      <c r="J25" s="1">
        <f>IF(A25="","",MIN(J24+I25,Max_logcfu))</f>
        <v>3.2498887182182838</v>
      </c>
      <c r="K25" s="1" cm="1">
        <f t="array" ref="K25">IF(A25="","",IF(E25&lt;_C1_MinTemp.,0,((E25-Tmin)/(PrefTemp-Tmin))^2))</f>
        <v>3.0495476509189326E-3</v>
      </c>
      <c r="L25" s="1">
        <f t="shared" si="4"/>
        <v>3.1766121378531135E-5</v>
      </c>
      <c r="M25" s="1">
        <f t="shared" si="5"/>
        <v>156.03644630286192</v>
      </c>
      <c r="N25" s="3" t="s">
        <v>866</v>
      </c>
      <c r="O25" s="1" t="s">
        <v>2963</v>
      </c>
      <c r="P25" s="1" t="s">
        <v>869</v>
      </c>
      <c r="Q25" s="1">
        <v>4008</v>
      </c>
      <c r="R25" s="1" t="s">
        <v>863</v>
      </c>
      <c r="S25" s="1">
        <v>96.9</v>
      </c>
      <c r="U25" s="13"/>
      <c r="W25" s="12"/>
    </row>
    <row r="26" spans="1:23" hidden="1" x14ac:dyDescent="0.3">
      <c r="A26" s="1" t="s">
        <v>923</v>
      </c>
      <c r="B26" s="1" t="s">
        <v>950</v>
      </c>
      <c r="C26" s="1">
        <f t="shared" si="0"/>
        <v>1.0416666664241347E-2</v>
      </c>
      <c r="D26" s="1">
        <v>0</v>
      </c>
      <c r="E26" s="1">
        <v>-4.6500000000000004</v>
      </c>
      <c r="F26" s="1">
        <f>IF(A26="","",IF(E26&lt;_C1_MinTemp.,0,E26*M_a+M_b))</f>
        <v>-3.7590000000000123E-3</v>
      </c>
      <c r="G26" s="1">
        <f t="shared" si="1"/>
        <v>1.4130081000000093E-5</v>
      </c>
      <c r="H26" s="1">
        <f t="shared" si="2"/>
        <v>6.1408435462842642E-6</v>
      </c>
      <c r="I26" s="1">
        <f t="shared" si="3"/>
        <v>1.5352108862136217E-6</v>
      </c>
      <c r="J26" s="1">
        <f>IF(A26="","",MIN(J25+I26,Max_logcfu))</f>
        <v>3.2498902534291703</v>
      </c>
      <c r="K26" s="1" cm="1">
        <f t="array" ref="K26">IF(A26="","",IF(E26&lt;_C1_MinTemp.,0,((E26-Tmin)/(PrefTemp-Tmin))^2))</f>
        <v>2.3376386079336591E-3</v>
      </c>
      <c r="L26" s="1">
        <f t="shared" si="4"/>
        <v>2.4350402160306097E-5</v>
      </c>
      <c r="M26" s="1">
        <f t="shared" si="5"/>
        <v>156.03642195245976</v>
      </c>
      <c r="N26" s="3" t="s">
        <v>866</v>
      </c>
      <c r="O26" s="1" t="s">
        <v>2963</v>
      </c>
      <c r="P26" s="1" t="s">
        <v>869</v>
      </c>
      <c r="Q26" s="1">
        <v>4008</v>
      </c>
      <c r="R26" s="1" t="s">
        <v>863</v>
      </c>
      <c r="S26" s="1">
        <v>96.9</v>
      </c>
      <c r="U26" s="19" t="s">
        <v>3014</v>
      </c>
      <c r="V26" s="11"/>
      <c r="W26" s="12"/>
    </row>
    <row r="27" spans="1:23" hidden="1" x14ac:dyDescent="0.3">
      <c r="A27" s="1" t="s">
        <v>923</v>
      </c>
      <c r="B27" s="1" t="s">
        <v>951</v>
      </c>
      <c r="C27" s="1">
        <f t="shared" si="0"/>
        <v>1.0416666664241347E-2</v>
      </c>
      <c r="D27" s="1">
        <v>0</v>
      </c>
      <c r="E27" s="1">
        <v>-4.88</v>
      </c>
      <c r="F27" s="1">
        <f>IF(A27="","",IF(E27&lt;_C1_MinTemp.,0,E27*M_a+M_b))</f>
        <v>-8.2761999999999974E-3</v>
      </c>
      <c r="G27" s="1">
        <f t="shared" si="1"/>
        <v>6.8495486439999962E-5</v>
      </c>
      <c r="H27" s="1">
        <f t="shared" si="2"/>
        <v>2.9767703798348527E-5</v>
      </c>
      <c r="I27" s="1">
        <f t="shared" si="3"/>
        <v>7.4419259478544234E-6</v>
      </c>
      <c r="J27" s="1">
        <f>IF(A27="","",MIN(J26+I27,Max_logcfu))</f>
        <v>3.2498976953551182</v>
      </c>
      <c r="K27" s="1" cm="1">
        <f t="array" ref="K27">IF(A27="","",IF(E27&lt;_C1_MinTemp.,0,((E27-Tmin)/(PrefTemp-Tmin))^2))</f>
        <v>1.1331689717230876E-2</v>
      </c>
      <c r="L27" s="1">
        <f t="shared" si="4"/>
        <v>1.1803843452700533E-4</v>
      </c>
      <c r="M27" s="1">
        <f t="shared" si="5"/>
        <v>156.03630391402524</v>
      </c>
      <c r="N27" s="3" t="s">
        <v>866</v>
      </c>
      <c r="O27" s="1" t="s">
        <v>2963</v>
      </c>
      <c r="P27" s="1" t="s">
        <v>869</v>
      </c>
      <c r="Q27" s="1">
        <v>4008</v>
      </c>
      <c r="R27" s="1" t="s">
        <v>863</v>
      </c>
      <c r="S27" s="1">
        <v>96.9</v>
      </c>
      <c r="U27" s="19" t="s">
        <v>3015</v>
      </c>
      <c r="V27" s="11"/>
      <c r="W27" s="12"/>
    </row>
    <row r="28" spans="1:23" hidden="1" x14ac:dyDescent="0.3">
      <c r="A28" s="1" t="s">
        <v>923</v>
      </c>
      <c r="B28" s="1" t="s">
        <v>952</v>
      </c>
      <c r="C28" s="1">
        <f t="shared" si="0"/>
        <v>1.0416666671517305E-2</v>
      </c>
      <c r="D28" s="1">
        <v>0</v>
      </c>
      <c r="E28" s="1">
        <v>-4.99</v>
      </c>
      <c r="F28" s="1">
        <f>IF(A28="","",IF(E28&lt;_C1_MinTemp.,0,E28*M_a+M_b))</f>
        <v>-1.0436600000000004E-2</v>
      </c>
      <c r="G28" s="1">
        <f t="shared" si="1"/>
        <v>1.0892261956000009E-4</v>
      </c>
      <c r="H28" s="1">
        <f t="shared" si="2"/>
        <v>4.7337079339417683E-5</v>
      </c>
      <c r="I28" s="1">
        <f t="shared" si="3"/>
        <v>1.1834269840365182E-5</v>
      </c>
      <c r="J28" s="1">
        <f>IF(A28="","",MIN(J27+I28,Max_logcfu))</f>
        <v>3.2499095296249587</v>
      </c>
      <c r="K28" s="1" cm="1">
        <f t="array" ref="K28">IF(A28="","",IF(E28&lt;_C1_MinTemp.,0,((E28-Tmin)/(PrefTemp-Tmin))^2))</f>
        <v>1.8019834476584E-2</v>
      </c>
      <c r="L28" s="1">
        <f t="shared" si="4"/>
        <v>1.8770660921849102E-4</v>
      </c>
      <c r="M28" s="1">
        <f t="shared" si="5"/>
        <v>156.03611620741603</v>
      </c>
      <c r="N28" s="3" t="s">
        <v>866</v>
      </c>
      <c r="O28" s="1" t="s">
        <v>2963</v>
      </c>
      <c r="P28" s="1" t="s">
        <v>869</v>
      </c>
      <c r="Q28" s="1">
        <v>4008</v>
      </c>
      <c r="R28" s="1" t="s">
        <v>863</v>
      </c>
      <c r="S28" s="1">
        <v>96.9</v>
      </c>
      <c r="U28" s="10"/>
      <c r="V28" s="11"/>
      <c r="W28" s="12"/>
    </row>
    <row r="29" spans="1:23" hidden="1" x14ac:dyDescent="0.3">
      <c r="A29" s="1" t="s">
        <v>923</v>
      </c>
      <c r="B29" s="1" t="s">
        <v>953</v>
      </c>
      <c r="C29" s="1">
        <f t="shared" si="0"/>
        <v>1.0416666664241347E-2</v>
      </c>
      <c r="D29" s="1">
        <v>0</v>
      </c>
      <c r="E29" s="1">
        <v>-4.97</v>
      </c>
      <c r="F29" s="1">
        <f>IF(A29="","",IF(E29&lt;_C1_MinTemp.,0,E29*M_a+M_b))</f>
        <v>-1.0043799999999992E-2</v>
      </c>
      <c r="G29" s="1">
        <f t="shared" si="1"/>
        <v>1.0087791843999984E-4</v>
      </c>
      <c r="H29" s="1">
        <f t="shared" si="2"/>
        <v>4.3840903276836087E-5</v>
      </c>
      <c r="I29" s="1">
        <f t="shared" si="3"/>
        <v>1.0960225816657144E-5</v>
      </c>
      <c r="J29" s="1">
        <f>IF(A29="","",MIN(J28+I29,Max_logcfu))</f>
        <v>3.2499204898507754</v>
      </c>
      <c r="K29" s="1" cm="1">
        <f t="array" ref="K29">IF(A29="","",IF(E29&lt;_C1_MinTemp.,0,((E29-Tmin)/(PrefTemp-Tmin))^2))</f>
        <v>1.6688943031064371E-2</v>
      </c>
      <c r="L29" s="1">
        <f t="shared" si="4"/>
        <v>1.7384315653311118E-4</v>
      </c>
      <c r="M29" s="1">
        <f t="shared" si="5"/>
        <v>156.03594236425948</v>
      </c>
      <c r="N29" s="3" t="s">
        <v>866</v>
      </c>
      <c r="O29" s="1" t="s">
        <v>2963</v>
      </c>
      <c r="P29" s="1" t="s">
        <v>869</v>
      </c>
      <c r="Q29" s="1">
        <v>4008</v>
      </c>
      <c r="R29" s="1" t="s">
        <v>863</v>
      </c>
      <c r="S29" s="1">
        <v>96.9</v>
      </c>
      <c r="U29" s="19" t="s">
        <v>865</v>
      </c>
      <c r="V29" s="15" t="s">
        <v>866</v>
      </c>
      <c r="W29" s="12"/>
    </row>
    <row r="30" spans="1:23" hidden="1" x14ac:dyDescent="0.3">
      <c r="A30" s="1" t="s">
        <v>923</v>
      </c>
      <c r="B30" s="1" t="s">
        <v>954</v>
      </c>
      <c r="C30" s="1">
        <f t="shared" si="0"/>
        <v>1.0416666664241347E-2</v>
      </c>
      <c r="D30" s="1">
        <v>0</v>
      </c>
      <c r="E30" s="1">
        <v>-4.97</v>
      </c>
      <c r="F30" s="1">
        <f>IF(A30="","",IF(E30&lt;_C1_MinTemp.,0,E30*M_a+M_b))</f>
        <v>-1.0043799999999992E-2</v>
      </c>
      <c r="G30" s="1">
        <f t="shared" si="1"/>
        <v>1.0087791843999984E-4</v>
      </c>
      <c r="H30" s="1">
        <f t="shared" si="2"/>
        <v>4.3840903276836087E-5</v>
      </c>
      <c r="I30" s="1">
        <f t="shared" si="3"/>
        <v>1.0960225816657144E-5</v>
      </c>
      <c r="J30" s="1">
        <f>IF(A30="","",MIN(J29+I30,Max_logcfu))</f>
        <v>3.2499314500765921</v>
      </c>
      <c r="K30" s="1" cm="1">
        <f t="array" ref="K30">IF(A30="","",IF(E30&lt;_C1_MinTemp.,0,((E30-Tmin)/(PrefTemp-Tmin))^2))</f>
        <v>1.6688943031064371E-2</v>
      </c>
      <c r="L30" s="1">
        <f t="shared" si="4"/>
        <v>1.7384315653311118E-4</v>
      </c>
      <c r="M30" s="1">
        <f t="shared" si="5"/>
        <v>156.03576852110294</v>
      </c>
      <c r="N30" s="3" t="s">
        <v>866</v>
      </c>
      <c r="O30" s="1" t="s">
        <v>2963</v>
      </c>
      <c r="P30" s="1" t="s">
        <v>869</v>
      </c>
      <c r="Q30" s="1">
        <v>4008</v>
      </c>
      <c r="R30" s="1" t="s">
        <v>863</v>
      </c>
      <c r="S30" s="1">
        <v>96.9</v>
      </c>
      <c r="U30" s="19" t="s">
        <v>908</v>
      </c>
      <c r="V30" s="15" t="s">
        <v>920</v>
      </c>
      <c r="W30" s="12"/>
    </row>
    <row r="31" spans="1:23" hidden="1" x14ac:dyDescent="0.3">
      <c r="A31" s="1" t="s">
        <v>923</v>
      </c>
      <c r="B31" s="1" t="s">
        <v>955</v>
      </c>
      <c r="C31" s="1">
        <f t="shared" si="0"/>
        <v>1.0416666671517305E-2</v>
      </c>
      <c r="D31" s="1">
        <v>0</v>
      </c>
      <c r="E31" s="1">
        <v>-4.9400000000000004</v>
      </c>
      <c r="F31" s="1">
        <f>IF(A31="","",IF(E31&lt;_C1_MinTemp.,0,E31*M_a+M_b))</f>
        <v>-9.4546000000000074E-3</v>
      </c>
      <c r="G31" s="1">
        <f t="shared" si="1"/>
        <v>8.9389461160000141E-5</v>
      </c>
      <c r="H31" s="1">
        <f t="shared" si="2"/>
        <v>3.8848092637983545E-5</v>
      </c>
      <c r="I31" s="1">
        <f t="shared" si="3"/>
        <v>9.7120231640184002E-6</v>
      </c>
      <c r="J31" s="1">
        <f>IF(A31="","",MIN(J30+I31,Max_logcfu))</f>
        <v>3.249941162099756</v>
      </c>
      <c r="K31" s="1" cm="1">
        <f t="array" ref="K31">IF(A31="","",IF(E31&lt;_C1_MinTemp.,0,((E31-Tmin)/(PrefTemp-Tmin))^2))</f>
        <v>1.4788326800816027E-2</v>
      </c>
      <c r="L31" s="1">
        <f t="shared" si="4"/>
        <v>1.5404507091356645E-4</v>
      </c>
      <c r="M31" s="1">
        <f t="shared" si="5"/>
        <v>156.03561447603204</v>
      </c>
      <c r="N31" s="3" t="s">
        <v>866</v>
      </c>
      <c r="O31" s="1" t="s">
        <v>2963</v>
      </c>
      <c r="P31" s="1" t="s">
        <v>869</v>
      </c>
      <c r="Q31" s="1">
        <v>4008</v>
      </c>
      <c r="R31" s="1" t="s">
        <v>863</v>
      </c>
      <c r="S31" s="1">
        <v>96.9</v>
      </c>
      <c r="U31" s="19" t="s">
        <v>904</v>
      </c>
      <c r="V31" s="20">
        <v>1.9640000000000001E-2</v>
      </c>
      <c r="W31" s="12"/>
    </row>
    <row r="32" spans="1:23" hidden="1" x14ac:dyDescent="0.3">
      <c r="A32" s="1" t="s">
        <v>923</v>
      </c>
      <c r="B32" s="1" t="s">
        <v>956</v>
      </c>
      <c r="C32" s="1">
        <f t="shared" si="0"/>
        <v>1.0416666664241347E-2</v>
      </c>
      <c r="D32" s="1">
        <v>0</v>
      </c>
      <c r="E32" s="1">
        <v>-4.88</v>
      </c>
      <c r="F32" s="1">
        <f>IF(A32="","",IF(E32&lt;_C1_MinTemp.,0,E32*M_a+M_b))</f>
        <v>-8.2761999999999974E-3</v>
      </c>
      <c r="G32" s="1">
        <f t="shared" si="1"/>
        <v>6.8495486439999962E-5</v>
      </c>
      <c r="H32" s="1">
        <f t="shared" si="2"/>
        <v>2.9767703798348527E-5</v>
      </c>
      <c r="I32" s="1">
        <f t="shared" si="3"/>
        <v>7.4419259478544234E-6</v>
      </c>
      <c r="J32" s="1">
        <f>IF(A32="","",MIN(J31+I32,Max_logcfu))</f>
        <v>3.249948604025704</v>
      </c>
      <c r="K32" s="1" cm="1">
        <f t="array" ref="K32">IF(A32="","",IF(E32&lt;_C1_MinTemp.,0,((E32-Tmin)/(PrefTemp-Tmin))^2))</f>
        <v>1.1331689717230876E-2</v>
      </c>
      <c r="L32" s="1">
        <f t="shared" si="4"/>
        <v>1.1803843452700533E-4</v>
      </c>
      <c r="M32" s="1">
        <f t="shared" si="5"/>
        <v>156.03549643759752</v>
      </c>
      <c r="N32" s="3" t="s">
        <v>866</v>
      </c>
      <c r="O32" s="1" t="s">
        <v>2963</v>
      </c>
      <c r="P32" s="1" t="s">
        <v>869</v>
      </c>
      <c r="Q32" s="1">
        <v>4008</v>
      </c>
      <c r="R32" s="1" t="s">
        <v>863</v>
      </c>
      <c r="S32" s="1">
        <v>96.9</v>
      </c>
      <c r="U32" s="19" t="s">
        <v>905</v>
      </c>
      <c r="V32" s="20">
        <v>8.7567000000000006E-2</v>
      </c>
      <c r="W32" s="12"/>
    </row>
    <row r="33" spans="1:23" hidden="1" x14ac:dyDescent="0.3">
      <c r="A33" s="1" t="s">
        <v>923</v>
      </c>
      <c r="B33" s="1" t="s">
        <v>957</v>
      </c>
      <c r="C33" s="1">
        <f t="shared" si="0"/>
        <v>1.0416666664241347E-2</v>
      </c>
      <c r="D33" s="1">
        <v>0</v>
      </c>
      <c r="E33" s="1">
        <v>-4.75</v>
      </c>
      <c r="F33" s="1">
        <f>IF(A33="","",IF(E33&lt;_C1_MinTemp.,0,E33*M_a+M_b))</f>
        <v>-5.7230000000000059E-3</v>
      </c>
      <c r="G33" s="1">
        <f t="shared" si="1"/>
        <v>3.2752729000000069E-5</v>
      </c>
      <c r="H33" s="1">
        <f t="shared" si="2"/>
        <v>1.4234128205128234E-5</v>
      </c>
      <c r="I33" s="1">
        <f t="shared" si="3"/>
        <v>3.5585320504535229E-6</v>
      </c>
      <c r="J33" s="1">
        <f>IF(A33="","",MIN(J32+I33,Max_logcfu))</f>
        <v>3.2499521625577543</v>
      </c>
      <c r="K33" s="1" cm="1">
        <f t="array" ref="K33">IF(A33="","",IF(E33&lt;_C1_MinTemp.,0,((E33-Tmin)/(PrefTemp-Tmin))^2))</f>
        <v>5.4185141490404745E-3</v>
      </c>
      <c r="L33" s="1">
        <f t="shared" si="4"/>
        <v>5.6442855706029986E-5</v>
      </c>
      <c r="M33" s="1">
        <f t="shared" si="5"/>
        <v>156.03543999474181</v>
      </c>
      <c r="N33" s="3" t="s">
        <v>866</v>
      </c>
      <c r="O33" s="1" t="s">
        <v>2963</v>
      </c>
      <c r="P33" s="1" t="s">
        <v>869</v>
      </c>
      <c r="Q33" s="1">
        <v>4008</v>
      </c>
      <c r="R33" s="1" t="s">
        <v>863</v>
      </c>
      <c r="S33" s="1">
        <v>96.9</v>
      </c>
      <c r="U33" s="19" t="s">
        <v>906</v>
      </c>
      <c r="V33" s="20">
        <v>0.21448168000000001</v>
      </c>
      <c r="W33" s="12"/>
    </row>
    <row r="34" spans="1:23" hidden="1" x14ac:dyDescent="0.3">
      <c r="A34" s="1" t="s">
        <v>923</v>
      </c>
      <c r="B34" s="1" t="s">
        <v>958</v>
      </c>
      <c r="C34" s="1">
        <f t="shared" si="0"/>
        <v>1.0416666671517305E-2</v>
      </c>
      <c r="D34" s="1">
        <v>0</v>
      </c>
      <c r="E34" s="1">
        <v>-4.66</v>
      </c>
      <c r="F34" s="1">
        <f>IF(A34="","",IF(E34&lt;_C1_MinTemp.,0,E34*M_a+M_b))</f>
        <v>-3.9553999999999978E-3</v>
      </c>
      <c r="G34" s="1">
        <f t="shared" si="1"/>
        <v>1.5645189159999984E-5</v>
      </c>
      <c r="H34" s="1">
        <f t="shared" si="2"/>
        <v>6.7992999391568808E-6</v>
      </c>
      <c r="I34" s="1">
        <f t="shared" si="3"/>
        <v>1.699824985580763E-6</v>
      </c>
      <c r="J34" s="1">
        <f>IF(A34="","",MIN(J33+I34,Max_logcfu))</f>
        <v>3.24995386238274</v>
      </c>
      <c r="K34" s="1" cm="1">
        <f t="array" ref="K34">IF(A34="","",IF(E34&lt;_C1_MinTemp.,0,((E34-Tmin)/(PrefTemp-Tmin))^2))</f>
        <v>2.5882935992257283E-3</v>
      </c>
      <c r="L34" s="1">
        <f t="shared" si="4"/>
        <v>2.6961391671156213E-5</v>
      </c>
      <c r="M34" s="1">
        <f t="shared" si="5"/>
        <v>156.03541303335012</v>
      </c>
      <c r="N34" s="3" t="s">
        <v>866</v>
      </c>
      <c r="O34" s="1" t="s">
        <v>2963</v>
      </c>
      <c r="P34" s="1" t="s">
        <v>869</v>
      </c>
      <c r="Q34" s="1">
        <v>4008</v>
      </c>
      <c r="R34" s="1" t="s">
        <v>863</v>
      </c>
      <c r="S34" s="1">
        <v>96.9</v>
      </c>
      <c r="U34" s="19" t="s">
        <v>907</v>
      </c>
      <c r="V34" s="20">
        <f>-V32/V31</f>
        <v>-4.4586048879837064</v>
      </c>
      <c r="W34" s="12"/>
    </row>
    <row r="35" spans="1:23" hidden="1" x14ac:dyDescent="0.3">
      <c r="A35" s="1" t="s">
        <v>923</v>
      </c>
      <c r="B35" s="1" t="s">
        <v>959</v>
      </c>
      <c r="C35" s="1">
        <f t="shared" si="0"/>
        <v>1.0416666664241347E-2</v>
      </c>
      <c r="D35" s="1">
        <v>0</v>
      </c>
      <c r="E35" s="1">
        <v>-4.46</v>
      </c>
      <c r="F35" s="1">
        <f>IF(A35="","",IF(E35&lt;_C1_MinTemp.,0,E35*M_a+M_b))</f>
        <v>-2.7399999999996871E-5</v>
      </c>
      <c r="G35" s="1">
        <f t="shared" si="1"/>
        <v>7.5075999999982857E-10</v>
      </c>
      <c r="H35" s="1">
        <f t="shared" si="2"/>
        <v>3.2627553237715276E-10</v>
      </c>
      <c r="I35" s="1">
        <f t="shared" si="3"/>
        <v>8.1568883075296446E-11</v>
      </c>
      <c r="J35" s="1">
        <f>IF(A35="","",MIN(J34+I35,Max_logcfu))</f>
        <v>3.249953862464309</v>
      </c>
      <c r="K35" s="1" cm="1">
        <f t="array" ref="K35">IF(A35="","",IF(E35&lt;_C1_MinTemp.,0,((E35-Tmin)/(PrefTemp-Tmin))^2))</f>
        <v>1.2420350324199071E-7</v>
      </c>
      <c r="L35" s="1">
        <f t="shared" si="4"/>
        <v>1.2937864918028369E-9</v>
      </c>
      <c r="M35" s="1">
        <f t="shared" si="5"/>
        <v>156.03541303205634</v>
      </c>
      <c r="N35" s="3" t="s">
        <v>866</v>
      </c>
      <c r="O35" s="1" t="s">
        <v>2963</v>
      </c>
      <c r="P35" s="1" t="s">
        <v>869</v>
      </c>
      <c r="Q35" s="1">
        <v>4008</v>
      </c>
      <c r="R35" s="1" t="s">
        <v>863</v>
      </c>
      <c r="S35" s="1">
        <v>96.9</v>
      </c>
      <c r="U35" s="19" t="s">
        <v>909</v>
      </c>
      <c r="V35" s="11">
        <v>1</v>
      </c>
      <c r="W35" s="12"/>
    </row>
    <row r="36" spans="1:23" hidden="1" x14ac:dyDescent="0.3">
      <c r="A36" s="1" t="s">
        <v>923</v>
      </c>
      <c r="B36" s="1" t="s">
        <v>960</v>
      </c>
      <c r="C36" s="1">
        <f t="shared" si="0"/>
        <v>1.0416666664241347E-2</v>
      </c>
      <c r="D36" s="1">
        <v>0</v>
      </c>
      <c r="E36" s="1">
        <v>-4.1100000000000003</v>
      </c>
      <c r="F36" s="1">
        <f>IF(A36="","",IF(E36&lt;_C1_MinTemp.,0,E36*M_a+M_b))</f>
        <v>6.8465999999999944E-3</v>
      </c>
      <c r="G36" s="1">
        <f t="shared" si="1"/>
        <v>4.6875931559999923E-5</v>
      </c>
      <c r="H36" s="1">
        <f t="shared" si="2"/>
        <v>2.0371982425032559E-5</v>
      </c>
      <c r="I36" s="1">
        <f t="shared" si="3"/>
        <v>5.0929956050723343E-6</v>
      </c>
      <c r="J36" s="1">
        <f>IF(A36="","",MIN(J35+I36,Max_logcfu))</f>
        <v>3.2499589554599142</v>
      </c>
      <c r="K36" s="1" cm="1">
        <f t="array" ref="K36">IF(A36="","",IF(E36&lt;_C1_MinTemp.,0,((E36-Tmin)/(PrefTemp-Tmin))^2))</f>
        <v>7.7550148083022742E-3</v>
      </c>
      <c r="L36" s="1">
        <f t="shared" si="4"/>
        <v>8.0781404234340308E-5</v>
      </c>
      <c r="M36" s="1">
        <f t="shared" si="5"/>
        <v>156.03533225065212</v>
      </c>
      <c r="N36" s="3" t="s">
        <v>866</v>
      </c>
      <c r="O36" s="1" t="s">
        <v>2963</v>
      </c>
      <c r="P36" s="1" t="s">
        <v>869</v>
      </c>
      <c r="Q36" s="1">
        <v>4008</v>
      </c>
      <c r="R36" s="1" t="s">
        <v>863</v>
      </c>
      <c r="S36" s="1">
        <v>96.9</v>
      </c>
      <c r="U36" s="19" t="s">
        <v>910</v>
      </c>
      <c r="V36" s="32">
        <v>3.99</v>
      </c>
      <c r="W36" s="12"/>
    </row>
    <row r="37" spans="1:23" hidden="1" x14ac:dyDescent="0.3">
      <c r="A37" s="1" t="s">
        <v>923</v>
      </c>
      <c r="B37" s="1" t="s">
        <v>961</v>
      </c>
      <c r="C37" s="1">
        <f t="shared" si="0"/>
        <v>1.0416666671517305E-2</v>
      </c>
      <c r="D37" s="1">
        <v>0</v>
      </c>
      <c r="E37" s="1">
        <v>-3.74</v>
      </c>
      <c r="F37" s="1">
        <f>IF(A37="","",IF(E37&lt;_C1_MinTemp.,0,E37*M_a+M_b))</f>
        <v>1.4113399999999998E-2</v>
      </c>
      <c r="G37" s="1">
        <f t="shared" si="1"/>
        <v>1.9918805955999994E-4</v>
      </c>
      <c r="H37" s="1">
        <f t="shared" si="2"/>
        <v>8.6565866823120344E-5</v>
      </c>
      <c r="I37" s="1">
        <f t="shared" si="3"/>
        <v>2.1641466715857677E-5</v>
      </c>
      <c r="J37" s="1">
        <f>IF(A37="","",MIN(J36+I37,Max_logcfu))</f>
        <v>3.2499805969266302</v>
      </c>
      <c r="K37" s="1" cm="1">
        <f t="array" ref="K37">IF(A37="","",IF(E37&lt;_C1_MinTemp.,0,((E37-Tmin)/(PrefTemp-Tmin))^2))</f>
        <v>3.2953080613397814E-2</v>
      </c>
      <c r="L37" s="1">
        <f t="shared" si="4"/>
        <v>3.4326125654940404E-4</v>
      </c>
      <c r="M37" s="1">
        <f t="shared" si="5"/>
        <v>156.03498898939557</v>
      </c>
      <c r="N37" s="3" t="s">
        <v>866</v>
      </c>
      <c r="O37" s="1" t="s">
        <v>2963</v>
      </c>
      <c r="P37" s="1" t="s">
        <v>869</v>
      </c>
      <c r="Q37" s="1">
        <v>4008</v>
      </c>
      <c r="R37" s="1" t="s">
        <v>863</v>
      </c>
      <c r="S37" s="1">
        <v>96.9</v>
      </c>
      <c r="U37" s="10"/>
      <c r="V37" s="11"/>
      <c r="W37" s="12"/>
    </row>
    <row r="38" spans="1:23" hidden="1" x14ac:dyDescent="0.3">
      <c r="A38" s="1" t="s">
        <v>923</v>
      </c>
      <c r="B38" s="1" t="s">
        <v>962</v>
      </c>
      <c r="C38" s="1">
        <f t="shared" si="0"/>
        <v>1.0416666664241347E-2</v>
      </c>
      <c r="D38" s="1">
        <v>0</v>
      </c>
      <c r="E38" s="1">
        <v>-3.4</v>
      </c>
      <c r="F38" s="1">
        <f>IF(A38="","",IF(E38&lt;_C1_MinTemp.,0,E38*M_a+M_b))</f>
        <v>2.0791000000000004E-2</v>
      </c>
      <c r="G38" s="1">
        <f t="shared" si="1"/>
        <v>4.3226568100000019E-4</v>
      </c>
      <c r="H38" s="1">
        <f t="shared" si="2"/>
        <v>1.8785992220773584E-4</v>
      </c>
      <c r="I38" s="1">
        <f t="shared" si="3"/>
        <v>4.6964980540999076E-5</v>
      </c>
      <c r="J38" s="1">
        <f>IF(A38="","",MIN(J37+I38,Max_logcfu))</f>
        <v>3.2500275619071712</v>
      </c>
      <c r="K38" s="1" cm="1">
        <f t="array" ref="K38">IF(A38="","",IF(E38&lt;_C1_MinTemp.,0,((E38-Tmin)/(PrefTemp-Tmin))^2))</f>
        <v>7.1512749628988445E-2</v>
      </c>
      <c r="L38" s="1">
        <f t="shared" si="4"/>
        <v>7.449244751285217E-4</v>
      </c>
      <c r="M38" s="1">
        <f t="shared" si="5"/>
        <v>156.03424406492044</v>
      </c>
      <c r="N38" s="3" t="s">
        <v>866</v>
      </c>
      <c r="O38" s="1" t="s">
        <v>2963</v>
      </c>
      <c r="P38" s="1" t="s">
        <v>869</v>
      </c>
      <c r="Q38" s="1">
        <v>4008</v>
      </c>
      <c r="R38" s="1" t="s">
        <v>863</v>
      </c>
      <c r="S38" s="1">
        <v>96.9</v>
      </c>
      <c r="U38" s="19"/>
      <c r="V38" s="11" t="s">
        <v>911</v>
      </c>
      <c r="W38" s="12"/>
    </row>
    <row r="39" spans="1:23" hidden="1" x14ac:dyDescent="0.3">
      <c r="A39" s="1" t="s">
        <v>923</v>
      </c>
      <c r="B39" s="1" t="s">
        <v>963</v>
      </c>
      <c r="C39" s="1">
        <f t="shared" si="0"/>
        <v>1.0428240741021E-2</v>
      </c>
      <c r="D39" s="1">
        <v>0</v>
      </c>
      <c r="E39" s="1">
        <v>-2.63</v>
      </c>
      <c r="F39" s="1">
        <f>IF(A39="","",IF(E39&lt;_C1_MinTemp.,0,E39*M_a+M_b))</f>
        <v>3.5913800000000003E-2</v>
      </c>
      <c r="G39" s="1">
        <f t="shared" si="1"/>
        <v>1.2898010304400003E-3</v>
      </c>
      <c r="H39" s="1">
        <f t="shared" si="2"/>
        <v>5.6053934395480234E-4</v>
      </c>
      <c r="I39" s="1">
        <f t="shared" si="3"/>
        <v>1.4029054136579169E-4</v>
      </c>
      <c r="J39" s="1">
        <f>IF(A39="","",MIN(J38+I39,Max_logcfu))</f>
        <v>3.2501678524485369</v>
      </c>
      <c r="K39" s="1" cm="1">
        <f t="array" ref="K39">IF(A39="","",IF(E39&lt;_C1_MinTemp.,0,((E39-Tmin)/(PrefTemp-Tmin))^2))</f>
        <v>0.2133808493602504</v>
      </c>
      <c r="L39" s="1">
        <f t="shared" si="4"/>
        <v>2.2251868666522279E-3</v>
      </c>
      <c r="M39" s="1">
        <f t="shared" si="5"/>
        <v>156.0320188780538</v>
      </c>
      <c r="N39" s="3" t="s">
        <v>866</v>
      </c>
      <c r="O39" s="1" t="s">
        <v>2963</v>
      </c>
      <c r="P39" s="1" t="s">
        <v>869</v>
      </c>
      <c r="Q39" s="1">
        <v>4008</v>
      </c>
      <c r="R39" s="1" t="s">
        <v>863</v>
      </c>
      <c r="S39" s="1">
        <v>96.83</v>
      </c>
      <c r="U39" s="19" t="s">
        <v>866</v>
      </c>
      <c r="V39" s="21" t="s">
        <v>914</v>
      </c>
      <c r="W39" s="22" t="s">
        <v>919</v>
      </c>
    </row>
    <row r="40" spans="1:23" hidden="1" x14ac:dyDescent="0.3">
      <c r="A40" s="1" t="s">
        <v>923</v>
      </c>
      <c r="B40" s="1" t="s">
        <v>964</v>
      </c>
      <c r="C40" s="1">
        <f t="shared" si="0"/>
        <v>1.0416666664241347E-2</v>
      </c>
      <c r="D40" s="1">
        <v>0</v>
      </c>
      <c r="E40" s="1">
        <v>-2.58</v>
      </c>
      <c r="F40" s="1">
        <f>IF(A40="","",IF(E40&lt;_C1_MinTemp.,0,E40*M_a+M_b))</f>
        <v>3.6895799999999999E-2</v>
      </c>
      <c r="G40" s="1">
        <f t="shared" si="1"/>
        <v>1.3613000576399999E-3</v>
      </c>
      <c r="H40" s="1">
        <f t="shared" si="2"/>
        <v>5.9161236750977829E-4</v>
      </c>
      <c r="I40" s="1">
        <f t="shared" si="3"/>
        <v>1.479030918430082E-4</v>
      </c>
      <c r="J40" s="1">
        <f>IF(A40="","",MIN(J39+I40,Max_logcfu))</f>
        <v>3.2503157555403801</v>
      </c>
      <c r="K40" s="1" cm="1">
        <f t="array" ref="K40">IF(A40="","",IF(E40&lt;_C1_MinTemp.,0,((E40-Tmin)/(PrefTemp-Tmin))^2))</f>
        <v>0.2252094359346952</v>
      </c>
      <c r="L40" s="1">
        <f t="shared" si="4"/>
        <v>2.345931623773537E-3</v>
      </c>
      <c r="M40" s="1">
        <f t="shared" si="5"/>
        <v>156.02967294643003</v>
      </c>
      <c r="N40" s="3" t="s">
        <v>866</v>
      </c>
      <c r="O40" s="1" t="s">
        <v>2963</v>
      </c>
      <c r="P40" s="1" t="s">
        <v>869</v>
      </c>
      <c r="Q40" s="1">
        <v>4008</v>
      </c>
      <c r="R40" s="1" t="s">
        <v>863</v>
      </c>
      <c r="S40" s="1">
        <v>96.83</v>
      </c>
      <c r="U40" s="19" t="s">
        <v>916</v>
      </c>
      <c r="V40" s="11">
        <v>1000</v>
      </c>
      <c r="W40" s="12">
        <f>IF(InitCFU="","",LOG10(InitCFU))</f>
        <v>3</v>
      </c>
    </row>
    <row r="41" spans="1:23" hidden="1" x14ac:dyDescent="0.3">
      <c r="A41" s="1" t="s">
        <v>923</v>
      </c>
      <c r="B41" s="1" t="s">
        <v>965</v>
      </c>
      <c r="C41" s="1">
        <f t="shared" si="0"/>
        <v>1.0416666671517305E-2</v>
      </c>
      <c r="D41" s="1">
        <v>0</v>
      </c>
      <c r="E41" s="1">
        <v>-3.25</v>
      </c>
      <c r="F41" s="1">
        <f>IF(A41="","",IF(E41&lt;_C1_MinTemp.,0,E41*M_a+M_b))</f>
        <v>2.3737000000000008E-2</v>
      </c>
      <c r="G41" s="1">
        <f t="shared" si="1"/>
        <v>5.6344516900000039E-4</v>
      </c>
      <c r="H41" s="1">
        <f t="shared" si="2"/>
        <v>2.4486969534984806E-4</v>
      </c>
      <c r="I41" s="1">
        <f t="shared" si="3"/>
        <v>6.1217423865968603E-5</v>
      </c>
      <c r="J41" s="1">
        <f>IF(A41="","",MIN(J40+I41,Max_logcfu))</f>
        <v>3.2503769729642462</v>
      </c>
      <c r="K41" s="1" cm="1">
        <f t="array" ref="K41">IF(A41="","",IF(E41&lt;_C1_MinTemp.,0,((E41-Tmin)/(PrefTemp-Tmin))^2))</f>
        <v>9.3214694275856921E-2</v>
      </c>
      <c r="L41" s="1">
        <f t="shared" si="4"/>
        <v>9.7098639915899369E-4</v>
      </c>
      <c r="M41" s="1">
        <f t="shared" si="5"/>
        <v>156.02870196003087</v>
      </c>
      <c r="N41" s="3" t="s">
        <v>866</v>
      </c>
      <c r="O41" s="1" t="s">
        <v>2963</v>
      </c>
      <c r="P41" s="1" t="s">
        <v>869</v>
      </c>
      <c r="Q41" s="1">
        <v>4008</v>
      </c>
      <c r="R41" s="1" t="s">
        <v>863</v>
      </c>
      <c r="S41" s="1">
        <v>96.83</v>
      </c>
      <c r="U41" s="19" t="s">
        <v>917</v>
      </c>
      <c r="V41" s="11">
        <f>IF(InitCFU="","",10^W41)</f>
        <v>1E-3</v>
      </c>
      <c r="W41" s="12">
        <f>IF(InitCFU="","",W42-W40)</f>
        <v>-3</v>
      </c>
    </row>
    <row r="42" spans="1:23" ht="16.2" hidden="1" thickBot="1" x14ac:dyDescent="0.35">
      <c r="A42" s="1" t="s">
        <v>923</v>
      </c>
      <c r="B42" s="1" t="s">
        <v>966</v>
      </c>
      <c r="C42" s="1">
        <f t="shared" si="0"/>
        <v>1.0416666664241347E-2</v>
      </c>
      <c r="D42" s="1">
        <v>0</v>
      </c>
      <c r="E42" s="1">
        <v>-3.99</v>
      </c>
      <c r="F42" s="1">
        <f>IF(A42="","",IF(E42&lt;_C1_MinTemp.,0,E42*M_a+M_b))</f>
        <v>9.2034000000000005E-3</v>
      </c>
      <c r="G42" s="1">
        <f t="shared" si="1"/>
        <v>8.4702571560000002E-5</v>
      </c>
      <c r="H42" s="1">
        <f t="shared" si="2"/>
        <v>3.6811200156453712E-5</v>
      </c>
      <c r="I42" s="1">
        <f t="shared" si="3"/>
        <v>9.2028000369707344E-6</v>
      </c>
      <c r="J42" s="1">
        <f>IF(A42="","",MIN(J41+I42,Max_logcfu))</f>
        <v>3.2503861757642833</v>
      </c>
      <c r="K42" s="1" cm="1">
        <f t="array" ref="K42">IF(A42="","",IF(E42&lt;_C1_MinTemp.,0,((E42-Tmin)/(PrefTemp-Tmin))^2))</f>
        <v>1.4012941714199484E-2</v>
      </c>
      <c r="L42" s="1">
        <f t="shared" si="4"/>
        <v>1.4596814282225878E-4</v>
      </c>
      <c r="M42" s="1">
        <f t="shared" si="5"/>
        <v>156.02855599188806</v>
      </c>
      <c r="N42" s="3" t="s">
        <v>866</v>
      </c>
      <c r="O42" s="1" t="s">
        <v>2963</v>
      </c>
      <c r="P42" s="1" t="s">
        <v>869</v>
      </c>
      <c r="Q42" s="1">
        <v>4008</v>
      </c>
      <c r="R42" s="1" t="s">
        <v>863</v>
      </c>
      <c r="S42" s="1">
        <v>96.83</v>
      </c>
      <c r="U42" s="23" t="s">
        <v>918</v>
      </c>
      <c r="V42" s="24">
        <f>IF(InitCFU="","",10^W42)</f>
        <v>1</v>
      </c>
      <c r="W42" s="25">
        <f>IF(InitCFU="","",MAX(Report!P2789:P4187))</f>
        <v>0</v>
      </c>
    </row>
    <row r="43" spans="1:23" hidden="1" x14ac:dyDescent="0.3">
      <c r="A43" s="1" t="s">
        <v>923</v>
      </c>
      <c r="B43" s="1" t="s">
        <v>967</v>
      </c>
      <c r="C43" s="1">
        <f t="shared" si="0"/>
        <v>1.0416666664241347E-2</v>
      </c>
      <c r="D43" s="1">
        <v>0</v>
      </c>
      <c r="E43" s="1">
        <v>-4.3</v>
      </c>
      <c r="F43" s="1">
        <f>IF(A43="","",IF(E43&lt;_C1_MinTemp.,0,E43*M_a+M_b))</f>
        <v>3.1150000000000067E-3</v>
      </c>
      <c r="G43" s="1">
        <f t="shared" si="1"/>
        <v>9.7032250000000413E-6</v>
      </c>
      <c r="H43" s="1">
        <f t="shared" si="2"/>
        <v>4.2169600173837641E-6</v>
      </c>
      <c r="I43" s="1">
        <f t="shared" si="3"/>
        <v>1.0542400041004817E-6</v>
      </c>
      <c r="J43" s="1">
        <f>IF(A43="","",MIN(J42+I43,Max_logcfu))</f>
        <v>3.2503872300042875</v>
      </c>
      <c r="K43" s="1" cm="1">
        <f t="array" ref="K43">IF(A43="","",IF(E43&lt;_C1_MinTemp.,0,((E43-Tmin)/(PrefTemp-Tmin))^2))</f>
        <v>1.6052727073161751E-3</v>
      </c>
      <c r="L43" s="1">
        <f t="shared" si="4"/>
        <v>1.6721590697316857E-5</v>
      </c>
      <c r="M43" s="1">
        <f t="shared" si="5"/>
        <v>156.02853927029736</v>
      </c>
      <c r="N43" s="3" t="s">
        <v>866</v>
      </c>
      <c r="O43" s="1" t="s">
        <v>2963</v>
      </c>
      <c r="P43" s="1" t="s">
        <v>869</v>
      </c>
      <c r="Q43" s="1">
        <v>4008</v>
      </c>
      <c r="R43" s="1" t="s">
        <v>863</v>
      </c>
      <c r="S43" s="1">
        <v>96.63</v>
      </c>
    </row>
    <row r="44" spans="1:23" hidden="1" x14ac:dyDescent="0.3">
      <c r="A44" s="1" t="s">
        <v>923</v>
      </c>
      <c r="B44" s="1" t="s">
        <v>968</v>
      </c>
      <c r="C44" s="1">
        <f t="shared" si="0"/>
        <v>1.0416666671517305E-2</v>
      </c>
      <c r="D44" s="1">
        <v>0</v>
      </c>
      <c r="E44" s="1">
        <v>-4.71</v>
      </c>
      <c r="F44" s="1">
        <f>IF(A44="","",IF(E44&lt;_C1_MinTemp.,0,E44*M_a+M_b))</f>
        <v>-4.9373999999999946E-3</v>
      </c>
      <c r="G44" s="1">
        <f t="shared" si="1"/>
        <v>2.4377918759999948E-5</v>
      </c>
      <c r="H44" s="1">
        <f t="shared" si="2"/>
        <v>1.0594488813559298E-5</v>
      </c>
      <c r="I44" s="1">
        <f t="shared" si="3"/>
        <v>2.6486222046231854E-6</v>
      </c>
      <c r="J44" s="1">
        <f>IF(A44="","",MIN(J43+I44,Max_logcfu))</f>
        <v>3.2503898786264922</v>
      </c>
      <c r="K44" s="1" cm="1">
        <f t="array" ref="K44">IF(A44="","",IF(E44&lt;_C1_MinTemp.,0,((E44-Tmin)/(PrefTemp-Tmin))^2))</f>
        <v>4.0330104317481234E-3</v>
      </c>
      <c r="L44" s="1">
        <f t="shared" si="4"/>
        <v>4.2010525350272297E-5</v>
      </c>
      <c r="M44" s="1">
        <f t="shared" si="5"/>
        <v>156.028497259772</v>
      </c>
      <c r="N44" s="3" t="s">
        <v>866</v>
      </c>
      <c r="O44" s="1" t="s">
        <v>2963</v>
      </c>
      <c r="P44" s="1" t="s">
        <v>869</v>
      </c>
      <c r="Q44" s="1">
        <v>4008</v>
      </c>
      <c r="R44" s="1" t="s">
        <v>863</v>
      </c>
      <c r="S44" s="1">
        <v>96.63</v>
      </c>
    </row>
    <row r="45" spans="1:23" hidden="1" x14ac:dyDescent="0.3">
      <c r="A45" s="1" t="s">
        <v>923</v>
      </c>
      <c r="B45" s="1" t="s">
        <v>969</v>
      </c>
      <c r="C45" s="1">
        <f t="shared" si="0"/>
        <v>1.0416666664241347E-2</v>
      </c>
      <c r="D45" s="1">
        <v>0</v>
      </c>
      <c r="E45" s="1">
        <v>-4.97</v>
      </c>
      <c r="F45" s="1">
        <f>IF(A45="","",IF(E45&lt;_C1_MinTemp.,0,E45*M_a+M_b))</f>
        <v>-1.0043799999999992E-2</v>
      </c>
      <c r="G45" s="1">
        <f t="shared" si="1"/>
        <v>1.0087791843999984E-4</v>
      </c>
      <c r="H45" s="1">
        <f t="shared" si="2"/>
        <v>4.3840903276836087E-5</v>
      </c>
      <c r="I45" s="1">
        <f t="shared" si="3"/>
        <v>1.0960225816657144E-5</v>
      </c>
      <c r="J45" s="1">
        <f>IF(A45="","",MIN(J44+I45,Max_logcfu))</f>
        <v>3.2504008388523089</v>
      </c>
      <c r="K45" s="1" cm="1">
        <f t="array" ref="K45">IF(A45="","",IF(E45&lt;_C1_MinTemp.,0,((E45-Tmin)/(PrefTemp-Tmin))^2))</f>
        <v>1.6688943031064371E-2</v>
      </c>
      <c r="L45" s="1">
        <f t="shared" si="4"/>
        <v>1.7384315653311118E-4</v>
      </c>
      <c r="M45" s="1">
        <f t="shared" si="5"/>
        <v>156.02832341661545</v>
      </c>
      <c r="N45" s="3" t="s">
        <v>866</v>
      </c>
      <c r="O45" s="1" t="s">
        <v>2963</v>
      </c>
      <c r="P45" s="1" t="s">
        <v>869</v>
      </c>
      <c r="Q45" s="1">
        <v>4008</v>
      </c>
      <c r="R45" s="1" t="s">
        <v>863</v>
      </c>
      <c r="S45" s="1">
        <v>96.63</v>
      </c>
    </row>
    <row r="46" spans="1:23" hidden="1" x14ac:dyDescent="0.3">
      <c r="A46" s="1" t="s">
        <v>923</v>
      </c>
      <c r="B46" s="1" t="s">
        <v>970</v>
      </c>
      <c r="C46" s="1">
        <f t="shared" si="0"/>
        <v>1.0416666664241347E-2</v>
      </c>
      <c r="D46" s="1">
        <v>0</v>
      </c>
      <c r="E46" s="1">
        <v>-5.33</v>
      </c>
      <c r="F46" s="1">
        <f>IF(A46="","",IF(E46&lt;_C1_MinTemp.,0,E46*M_a+M_b))</f>
        <v>-1.7114199999999996E-2</v>
      </c>
      <c r="G46" s="1">
        <f t="shared" si="1"/>
        <v>2.9289584163999987E-4</v>
      </c>
      <c r="H46" s="1">
        <f t="shared" si="2"/>
        <v>1.2729067433289867E-4</v>
      </c>
      <c r="I46" s="1">
        <f t="shared" si="3"/>
        <v>3.1822668575815371E-5</v>
      </c>
      <c r="J46" s="1">
        <f>IF(A46="","",MIN(J45+I46,Max_logcfu))</f>
        <v>3.2504326615208847</v>
      </c>
      <c r="K46" s="1" cm="1">
        <f t="array" ref="K46">IF(A46="","",IF(E46&lt;_C1_MinTemp.,0,((E46-Tmin)/(PrefTemp-Tmin))^2))</f>
        <v>4.8455817593747869E-2</v>
      </c>
      <c r="L46" s="1">
        <f t="shared" si="4"/>
        <v>5.047480998173528E-4</v>
      </c>
      <c r="M46" s="1">
        <f t="shared" si="5"/>
        <v>156.02781866851564</v>
      </c>
      <c r="N46" s="3" t="s">
        <v>866</v>
      </c>
      <c r="O46" s="1" t="s">
        <v>2963</v>
      </c>
      <c r="P46" s="1" t="s">
        <v>869</v>
      </c>
      <c r="Q46" s="1">
        <v>4008</v>
      </c>
      <c r="R46" s="1" t="s">
        <v>863</v>
      </c>
      <c r="S46" s="1">
        <v>96.63</v>
      </c>
    </row>
    <row r="47" spans="1:23" hidden="1" x14ac:dyDescent="0.3">
      <c r="A47" s="1" t="s">
        <v>923</v>
      </c>
      <c r="B47" s="1" t="s">
        <v>971</v>
      </c>
      <c r="C47" s="1">
        <f t="shared" si="0"/>
        <v>1.0405092594737653E-2</v>
      </c>
      <c r="D47" s="1">
        <v>0</v>
      </c>
      <c r="E47" s="1">
        <v>-5.29</v>
      </c>
      <c r="F47" s="1">
        <f>IF(A47="","",IF(E47&lt;_C1_MinTemp.,0,E47*M_a+M_b))</f>
        <v>-1.6328599999999999E-2</v>
      </c>
      <c r="G47" s="1">
        <f t="shared" si="1"/>
        <v>2.6662317795999994E-4</v>
      </c>
      <c r="H47" s="1">
        <f t="shared" si="2"/>
        <v>1.1587274139939154E-4</v>
      </c>
      <c r="I47" s="1">
        <f t="shared" si="3"/>
        <v>2.893599848320224E-5</v>
      </c>
      <c r="J47" s="1">
        <f>IF(A47="","",MIN(J46+I47,Max_logcfu))</f>
        <v>3.2504615975193678</v>
      </c>
      <c r="K47" s="1" cm="1">
        <f t="array" ref="K47">IF(A47="","",IF(E47&lt;_C1_MinTemp.,0,((E47-Tmin)/(PrefTemp-Tmin))^2))</f>
        <v>4.4109346193362826E-2</v>
      </c>
      <c r="L47" s="1">
        <f t="shared" si="4"/>
        <v>4.58961831435279E-4</v>
      </c>
      <c r="M47" s="1">
        <f t="shared" si="5"/>
        <v>156.02735970668419</v>
      </c>
      <c r="N47" s="3" t="s">
        <v>866</v>
      </c>
      <c r="O47" s="1" t="s">
        <v>2963</v>
      </c>
      <c r="P47" s="1" t="s">
        <v>869</v>
      </c>
      <c r="Q47" s="1">
        <v>4008</v>
      </c>
      <c r="R47" s="1" t="s">
        <v>863</v>
      </c>
      <c r="S47" s="1">
        <v>96.63</v>
      </c>
    </row>
    <row r="48" spans="1:23" hidden="1" x14ac:dyDescent="0.3">
      <c r="A48" s="1" t="s">
        <v>923</v>
      </c>
      <c r="B48" s="1" t="s">
        <v>972</v>
      </c>
      <c r="C48" s="1">
        <f t="shared" si="0"/>
        <v>1.0416666664241347E-2</v>
      </c>
      <c r="D48" s="1">
        <v>0</v>
      </c>
      <c r="E48" s="1">
        <v>-5.15</v>
      </c>
      <c r="F48" s="1">
        <f>IF(A48="","",IF(E48&lt;_C1_MinTemp.,0,E48*M_a+M_b))</f>
        <v>-1.3579000000000008E-2</v>
      </c>
      <c r="G48" s="1">
        <f t="shared" si="1"/>
        <v>1.843892410000002E-4</v>
      </c>
      <c r="H48" s="1">
        <f t="shared" si="2"/>
        <v>8.0134394176445108E-5</v>
      </c>
      <c r="I48" s="1">
        <f t="shared" si="3"/>
        <v>2.0033598539446843E-5</v>
      </c>
      <c r="J48" s="1">
        <f>IF(A48="","",MIN(J47+I48,Max_logcfu))</f>
        <v>3.2504816311179074</v>
      </c>
      <c r="K48" s="1" cm="1">
        <f t="array" ref="K48">IF(A48="","",IF(E48&lt;_C1_MinTemp.,0,((E48-Tmin)/(PrefTemp-Tmin))^2))</f>
        <v>3.050480805093626E-2</v>
      </c>
      <c r="L48" s="1">
        <f t="shared" si="4"/>
        <v>3.1775841712326883E-4</v>
      </c>
      <c r="M48" s="1">
        <f t="shared" si="5"/>
        <v>156.02704194826708</v>
      </c>
      <c r="N48" s="3" t="s">
        <v>866</v>
      </c>
      <c r="O48" s="1" t="s">
        <v>2963</v>
      </c>
      <c r="P48" s="1" t="s">
        <v>869</v>
      </c>
      <c r="Q48" s="1">
        <v>4008</v>
      </c>
      <c r="R48" s="1" t="s">
        <v>863</v>
      </c>
      <c r="S48" s="1">
        <v>96.63</v>
      </c>
    </row>
    <row r="49" spans="1:19" hidden="1" x14ac:dyDescent="0.3">
      <c r="A49" s="1" t="s">
        <v>923</v>
      </c>
      <c r="B49" s="1" t="s">
        <v>973</v>
      </c>
      <c r="C49" s="1">
        <f t="shared" si="0"/>
        <v>1.0416666671517305E-2</v>
      </c>
      <c r="D49" s="1">
        <v>0</v>
      </c>
      <c r="E49" s="1">
        <v>-5.13</v>
      </c>
      <c r="F49" s="1">
        <f>IF(A49="","",IF(E49&lt;_C1_MinTemp.,0,E49*M_a+M_b))</f>
        <v>-1.3186199999999995E-2</v>
      </c>
      <c r="G49" s="1">
        <f t="shared" si="1"/>
        <v>1.7387587043999987E-4</v>
      </c>
      <c r="H49" s="1">
        <f t="shared" si="2"/>
        <v>7.5565350039113376E-5</v>
      </c>
      <c r="I49" s="1">
        <f t="shared" si="3"/>
        <v>1.889133751857531E-5</v>
      </c>
      <c r="J49" s="1">
        <f>IF(A49="","",MIN(J48+I49,Max_logcfu))</f>
        <v>3.2505005224554262</v>
      </c>
      <c r="K49" s="1" cm="1">
        <f t="array" ref="K49">IF(A49="","",IF(E49&lt;_C1_MinTemp.,0,((E49-Tmin)/(PrefTemp-Tmin))^2))</f>
        <v>2.8765507269817633E-2</v>
      </c>
      <c r="L49" s="1">
        <f t="shared" si="4"/>
        <v>2.9964070086679808E-4</v>
      </c>
      <c r="M49" s="1">
        <f t="shared" si="5"/>
        <v>156.02674230756622</v>
      </c>
      <c r="N49" s="3" t="s">
        <v>866</v>
      </c>
      <c r="O49" s="1" t="s">
        <v>2963</v>
      </c>
      <c r="P49" s="1" t="s">
        <v>869</v>
      </c>
      <c r="Q49" s="1">
        <v>4008</v>
      </c>
      <c r="R49" s="1" t="s">
        <v>863</v>
      </c>
      <c r="S49" s="1">
        <v>96.63</v>
      </c>
    </row>
    <row r="50" spans="1:19" hidden="1" x14ac:dyDescent="0.3">
      <c r="A50" s="1" t="s">
        <v>923</v>
      </c>
      <c r="B50" s="1" t="s">
        <v>974</v>
      </c>
      <c r="C50" s="1">
        <f t="shared" si="0"/>
        <v>1.0416666664241347E-2</v>
      </c>
      <c r="D50" s="1">
        <v>0</v>
      </c>
      <c r="E50" s="1">
        <v>-5.19</v>
      </c>
      <c r="F50" s="1">
        <f>IF(A50="","",IF(E50&lt;_C1_MinTemp.,0,E50*M_a+M_b))</f>
        <v>-1.4364600000000005E-2</v>
      </c>
      <c r="G50" s="1">
        <f t="shared" si="1"/>
        <v>2.0634173316000015E-4</v>
      </c>
      <c r="H50" s="1">
        <f t="shared" si="2"/>
        <v>8.9674807979139563E-5</v>
      </c>
      <c r="I50" s="1">
        <f t="shared" si="3"/>
        <v>2.2418701989565128E-5</v>
      </c>
      <c r="J50" s="1">
        <f>IF(A50="","",MIN(J49+I50,Max_logcfu))</f>
        <v>3.2505229411574157</v>
      </c>
      <c r="K50" s="1" cm="1">
        <f t="array" ref="K50">IF(A50="","",IF(E50&lt;_C1_MinTemp.,0,((E50-Tmin)/(PrefTemp-Tmin))^2))</f>
        <v>3.413656311402307E-2</v>
      </c>
      <c r="L50" s="1">
        <f t="shared" si="4"/>
        <v>3.555891990216149E-4</v>
      </c>
      <c r="M50" s="1">
        <f t="shared" si="5"/>
        <v>156.02638671836721</v>
      </c>
      <c r="N50" s="3" t="s">
        <v>866</v>
      </c>
      <c r="O50" s="1" t="s">
        <v>2963</v>
      </c>
      <c r="P50" s="1" t="s">
        <v>869</v>
      </c>
      <c r="Q50" s="1">
        <v>4008</v>
      </c>
      <c r="R50" s="1" t="s">
        <v>863</v>
      </c>
      <c r="S50" s="1">
        <v>96.63</v>
      </c>
    </row>
    <row r="51" spans="1:19" hidden="1" x14ac:dyDescent="0.3">
      <c r="A51" s="1" t="s">
        <v>923</v>
      </c>
      <c r="B51" s="1" t="s">
        <v>975</v>
      </c>
      <c r="C51" s="1">
        <f t="shared" si="0"/>
        <v>1.0416666664241347E-2</v>
      </c>
      <c r="D51" s="1">
        <v>0</v>
      </c>
      <c r="E51" s="1">
        <v>-5.29</v>
      </c>
      <c r="F51" s="1">
        <f>IF(A51="","",IF(E51&lt;_C1_MinTemp.,0,E51*M_a+M_b))</f>
        <v>-1.6328599999999999E-2</v>
      </c>
      <c r="G51" s="1">
        <f t="shared" si="1"/>
        <v>2.6662317795999994E-4</v>
      </c>
      <c r="H51" s="1">
        <f t="shared" si="2"/>
        <v>1.1587274139939154E-4</v>
      </c>
      <c r="I51" s="1">
        <f t="shared" si="3"/>
        <v>2.8968185343103205E-5</v>
      </c>
      <c r="J51" s="1">
        <f>IF(A51="","",MIN(J50+I51,Max_logcfu))</f>
        <v>3.2505519093427586</v>
      </c>
      <c r="K51" s="1" cm="1">
        <f t="array" ref="K51">IF(A51="","",IF(E51&lt;_C1_MinTemp.,0,((E51-Tmin)/(PrefTemp-Tmin))^2))</f>
        <v>4.4109346193362826E-2</v>
      </c>
      <c r="L51" s="1">
        <f t="shared" si="4"/>
        <v>4.5947235607388353E-4</v>
      </c>
      <c r="M51" s="1">
        <f t="shared" si="5"/>
        <v>156.02592724601112</v>
      </c>
      <c r="N51" s="3" t="s">
        <v>866</v>
      </c>
      <c r="O51" s="1" t="s">
        <v>2963</v>
      </c>
      <c r="P51" s="1" t="s">
        <v>869</v>
      </c>
      <c r="Q51" s="1">
        <v>4008</v>
      </c>
      <c r="R51" s="1" t="s">
        <v>863</v>
      </c>
      <c r="S51" s="1">
        <v>96.63</v>
      </c>
    </row>
    <row r="52" spans="1:19" hidden="1" x14ac:dyDescent="0.3">
      <c r="A52" s="1" t="s">
        <v>923</v>
      </c>
      <c r="B52" s="1" t="s">
        <v>976</v>
      </c>
      <c r="C52" s="1">
        <f t="shared" si="0"/>
        <v>1.0416666671517305E-2</v>
      </c>
      <c r="D52" s="1">
        <v>0</v>
      </c>
      <c r="E52" s="1">
        <v>-5.36</v>
      </c>
      <c r="F52" s="1">
        <f>IF(A52="","",IF(E52&lt;_C1_MinTemp.,0,E52*M_a+M_b))</f>
        <v>-1.7703400000000008E-2</v>
      </c>
      <c r="G52" s="1">
        <f t="shared" si="1"/>
        <v>3.1341037156000029E-4</v>
      </c>
      <c r="H52" s="1">
        <f t="shared" si="2"/>
        <v>1.3620615887005661E-4</v>
      </c>
      <c r="I52" s="1">
        <f t="shared" si="3"/>
        <v>3.4051539733370637E-5</v>
      </c>
      <c r="J52" s="1">
        <f>IF(A52="","",MIN(J51+I52,Max_logcfu))</f>
        <v>3.2505859608824919</v>
      </c>
      <c r="K52" s="1" cm="1">
        <f t="array" ref="K52">IF(A52="","",IF(E52&lt;_C1_MinTemp.,0,((E52-Tmin)/(PrefTemp-Tmin))^2))</f>
        <v>5.1849680457280084E-2</v>
      </c>
      <c r="L52" s="1">
        <f t="shared" si="4"/>
        <v>5.4010083834817155E-4</v>
      </c>
      <c r="M52" s="1">
        <f t="shared" si="5"/>
        <v>156.02538714517277</v>
      </c>
      <c r="N52" s="3" t="s">
        <v>866</v>
      </c>
      <c r="O52" s="1" t="s">
        <v>2963</v>
      </c>
      <c r="P52" s="1" t="s">
        <v>869</v>
      </c>
      <c r="Q52" s="1">
        <v>4008</v>
      </c>
      <c r="R52" s="1" t="s">
        <v>863</v>
      </c>
      <c r="S52" s="1">
        <v>96.63</v>
      </c>
    </row>
    <row r="53" spans="1:19" hidden="1" x14ac:dyDescent="0.3">
      <c r="A53" s="1" t="s">
        <v>923</v>
      </c>
      <c r="B53" s="1" t="s">
        <v>977</v>
      </c>
      <c r="C53" s="1">
        <f t="shared" si="0"/>
        <v>1.0416666664241347E-2</v>
      </c>
      <c r="D53" s="1">
        <v>0</v>
      </c>
      <c r="E53" s="1">
        <v>-5.43</v>
      </c>
      <c r="F53" s="1">
        <f>IF(A53="","",IF(E53&lt;_C1_MinTemp.,0,E53*M_a+M_b))</f>
        <v>-1.907819999999999E-2</v>
      </c>
      <c r="G53" s="1">
        <f t="shared" si="1"/>
        <v>3.6397771523999958E-4</v>
      </c>
      <c r="H53" s="1">
        <f t="shared" si="2"/>
        <v>1.5818240558018232E-4</v>
      </c>
      <c r="I53" s="1">
        <f t="shared" si="3"/>
        <v>3.954560138583815E-5</v>
      </c>
      <c r="J53" s="1">
        <f>IF(A53="","",MIN(J52+I53,Max_logcfu))</f>
        <v>3.2506255064838778</v>
      </c>
      <c r="K53" s="1" cm="1">
        <f t="array" ref="K53">IF(A53="","",IF(E53&lt;_C1_MinTemp.,0,((E53-Tmin)/(PrefTemp-Tmin))^2))</f>
        <v>6.0215391516333198E-2</v>
      </c>
      <c r="L53" s="1">
        <f t="shared" si="4"/>
        <v>6.2724366148242925E-4</v>
      </c>
      <c r="M53" s="1">
        <f t="shared" si="5"/>
        <v>156.02475990151129</v>
      </c>
      <c r="N53" s="3" t="s">
        <v>866</v>
      </c>
      <c r="O53" s="1" t="s">
        <v>2963</v>
      </c>
      <c r="P53" s="1" t="s">
        <v>869</v>
      </c>
      <c r="Q53" s="1">
        <v>4008</v>
      </c>
      <c r="R53" s="1" t="s">
        <v>863</v>
      </c>
      <c r="S53" s="1">
        <v>96.63</v>
      </c>
    </row>
    <row r="54" spans="1:19" hidden="1" x14ac:dyDescent="0.3">
      <c r="A54" s="1" t="s">
        <v>923</v>
      </c>
      <c r="B54" s="1" t="s">
        <v>978</v>
      </c>
      <c r="C54" s="1">
        <f t="shared" si="0"/>
        <v>1.0416666664241347E-2</v>
      </c>
      <c r="D54" s="1">
        <v>0</v>
      </c>
      <c r="E54" s="1">
        <v>-5.5</v>
      </c>
      <c r="F54" s="1">
        <f>IF(A54="","",IF(E54&lt;_C1_MinTemp.,0,E54*M_a+M_b))</f>
        <v>-2.0452999999999999E-2</v>
      </c>
      <c r="G54" s="1">
        <f t="shared" si="1"/>
        <v>4.1832520899999997E-4</v>
      </c>
      <c r="H54" s="1">
        <f t="shared" si="2"/>
        <v>1.8180148152976963E-4</v>
      </c>
      <c r="I54" s="1">
        <f t="shared" si="3"/>
        <v>4.5450370371860168E-5</v>
      </c>
      <c r="J54" s="1">
        <f>IF(A54="","",MIN(J53+I54,Max_logcfu))</f>
        <v>3.2506709568542496</v>
      </c>
      <c r="K54" s="1" cm="1">
        <f t="array" ref="K54">IF(A54="","",IF(E54&lt;_C1_MinTemp.,0,((E54-Tmin)/(PrefTemp-Tmin))^2))</f>
        <v>6.9206479370522378E-2</v>
      </c>
      <c r="L54" s="1">
        <f t="shared" si="4"/>
        <v>7.2090082660842701E-4</v>
      </c>
      <c r="M54" s="1">
        <f t="shared" si="5"/>
        <v>156.02403900068467</v>
      </c>
      <c r="N54" s="3" t="s">
        <v>866</v>
      </c>
      <c r="O54" s="1" t="s">
        <v>2963</v>
      </c>
      <c r="P54" s="1" t="s">
        <v>869</v>
      </c>
      <c r="Q54" s="1">
        <v>4008</v>
      </c>
      <c r="R54" s="1" t="s">
        <v>863</v>
      </c>
      <c r="S54" s="1">
        <v>96.63</v>
      </c>
    </row>
    <row r="55" spans="1:19" hidden="1" x14ac:dyDescent="0.3">
      <c r="A55" s="1" t="s">
        <v>923</v>
      </c>
      <c r="B55" s="1" t="s">
        <v>979</v>
      </c>
      <c r="C55" s="1">
        <f t="shared" si="0"/>
        <v>1.0428240741021E-2</v>
      </c>
      <c r="D55" s="1">
        <v>0</v>
      </c>
      <c r="E55" s="1">
        <v>-5.13</v>
      </c>
      <c r="F55" s="1">
        <f>IF(A55="","",IF(E55&lt;_C1_MinTemp.,0,E55*M_a+M_b))</f>
        <v>-1.3186199999999995E-2</v>
      </c>
      <c r="G55" s="1">
        <f t="shared" si="1"/>
        <v>1.7387587043999987E-4</v>
      </c>
      <c r="H55" s="1">
        <f t="shared" si="2"/>
        <v>7.5565350039113376E-5</v>
      </c>
      <c r="I55" s="1">
        <f t="shared" si="3"/>
        <v>1.8912327885297477E-5</v>
      </c>
      <c r="J55" s="1">
        <f>IF(A55="","",MIN(J54+I55,Max_logcfu))</f>
        <v>3.2506898691821347</v>
      </c>
      <c r="K55" s="1" cm="1">
        <f t="array" ref="K55">IF(A55="","",IF(E55&lt;_C1_MinTemp.,0,((E55-Tmin)/(PrefTemp-Tmin))^2))</f>
        <v>2.8765507269817633E-2</v>
      </c>
      <c r="L55" s="1">
        <f t="shared" si="4"/>
        <v>2.99973634847248E-4</v>
      </c>
      <c r="M55" s="1">
        <f t="shared" si="5"/>
        <v>156.02373902704983</v>
      </c>
      <c r="N55" s="3" t="s">
        <v>866</v>
      </c>
      <c r="O55" s="1" t="s">
        <v>2963</v>
      </c>
      <c r="P55" s="1" t="s">
        <v>869</v>
      </c>
      <c r="Q55" s="1">
        <v>4008</v>
      </c>
      <c r="R55" s="1" t="s">
        <v>863</v>
      </c>
      <c r="S55" s="1">
        <v>96.46</v>
      </c>
    </row>
    <row r="56" spans="1:19" hidden="1" x14ac:dyDescent="0.3">
      <c r="A56" s="1" t="s">
        <v>923</v>
      </c>
      <c r="B56" s="1" t="s">
        <v>980</v>
      </c>
      <c r="C56" s="1">
        <f t="shared" si="0"/>
        <v>1.0416666671517305E-2</v>
      </c>
      <c r="D56" s="1">
        <v>0</v>
      </c>
      <c r="E56" s="1">
        <v>-5.29</v>
      </c>
      <c r="F56" s="1">
        <f>IF(A56="","",IF(E56&lt;_C1_MinTemp.,0,E56*M_a+M_b))</f>
        <v>-1.6328599999999999E-2</v>
      </c>
      <c r="G56" s="1">
        <f t="shared" si="1"/>
        <v>2.6662317795999994E-4</v>
      </c>
      <c r="H56" s="1">
        <f t="shared" si="2"/>
        <v>1.1587274139939154E-4</v>
      </c>
      <c r="I56" s="1">
        <f t="shared" si="3"/>
        <v>2.8968185363337246E-5</v>
      </c>
      <c r="J56" s="1">
        <f>IF(A56="","",MIN(J55+I56,Max_logcfu))</f>
        <v>3.250718837367498</v>
      </c>
      <c r="K56" s="1" cm="1">
        <f t="array" ref="K56">IF(A56="","",IF(E56&lt;_C1_MinTemp.,0,((E56-Tmin)/(PrefTemp-Tmin))^2))</f>
        <v>4.4109346193362826E-2</v>
      </c>
      <c r="L56" s="1">
        <f t="shared" si="4"/>
        <v>4.5947235639482126E-4</v>
      </c>
      <c r="M56" s="1">
        <f t="shared" si="5"/>
        <v>156.02327955469343</v>
      </c>
      <c r="N56" s="3" t="s">
        <v>866</v>
      </c>
      <c r="O56" s="1" t="s">
        <v>2963</v>
      </c>
      <c r="P56" s="1" t="s">
        <v>869</v>
      </c>
      <c r="Q56" s="1">
        <v>4008</v>
      </c>
      <c r="R56" s="1" t="s">
        <v>863</v>
      </c>
      <c r="S56" s="1">
        <v>96.46</v>
      </c>
    </row>
    <row r="57" spans="1:19" hidden="1" x14ac:dyDescent="0.3">
      <c r="A57" s="1" t="s">
        <v>923</v>
      </c>
      <c r="B57" s="1" t="s">
        <v>981</v>
      </c>
      <c r="C57" s="1">
        <f t="shared" si="0"/>
        <v>1.0416666664241347E-2</v>
      </c>
      <c r="D57" s="1">
        <v>0</v>
      </c>
      <c r="E57" s="1">
        <v>-5.44</v>
      </c>
      <c r="F57" s="1">
        <f>IF(A57="","",IF(E57&lt;_C1_MinTemp.,0,E57*M_a+M_b))</f>
        <v>-1.9274600000000003E-2</v>
      </c>
      <c r="G57" s="1">
        <f t="shared" si="1"/>
        <v>3.7151020516000013E-4</v>
      </c>
      <c r="H57" s="1">
        <f t="shared" si="2"/>
        <v>1.6145597790525863E-4</v>
      </c>
      <c r="I57" s="1">
        <f t="shared" si="3"/>
        <v>4.0363994466916685E-5</v>
      </c>
      <c r="J57" s="1">
        <f>IF(A57="","",MIN(J56+I57,Max_logcfu))</f>
        <v>3.2507592013619648</v>
      </c>
      <c r="K57" s="1" cm="1">
        <f t="array" ref="K57">IF(A57="","",IF(E57&lt;_C1_MinTemp.,0,((E57-Tmin)/(PrefTemp-Tmin))^2))</f>
        <v>6.1461544263147899E-2</v>
      </c>
      <c r="L57" s="1">
        <f t="shared" si="4"/>
        <v>6.402244192587268E-4</v>
      </c>
      <c r="M57" s="1">
        <f t="shared" si="5"/>
        <v>156.02263933027416</v>
      </c>
      <c r="N57" s="3" t="s">
        <v>866</v>
      </c>
      <c r="O57" s="1" t="s">
        <v>2963</v>
      </c>
      <c r="P57" s="1" t="s">
        <v>869</v>
      </c>
      <c r="Q57" s="1">
        <v>4008</v>
      </c>
      <c r="R57" s="1" t="s">
        <v>863</v>
      </c>
      <c r="S57" s="1">
        <v>96.46</v>
      </c>
    </row>
    <row r="58" spans="1:19" hidden="1" x14ac:dyDescent="0.3">
      <c r="A58" s="1" t="s">
        <v>923</v>
      </c>
      <c r="B58" s="1" t="s">
        <v>982</v>
      </c>
      <c r="C58" s="1">
        <f t="shared" si="0"/>
        <v>1.0416666664241347E-2</v>
      </c>
      <c r="D58" s="1">
        <v>0</v>
      </c>
      <c r="E58" s="1">
        <v>-5.54</v>
      </c>
      <c r="F58" s="1">
        <f>IF(A58="","",IF(E58&lt;_C1_MinTemp.,0,E58*M_a+M_b))</f>
        <v>-2.1238599999999996E-2</v>
      </c>
      <c r="G58" s="1">
        <f t="shared" si="1"/>
        <v>4.5107812995999984E-4</v>
      </c>
      <c r="H58" s="1">
        <f t="shared" si="2"/>
        <v>1.9603569315949579E-4</v>
      </c>
      <c r="I58" s="1">
        <f t="shared" si="3"/>
        <v>4.9008923278463173E-5</v>
      </c>
      <c r="J58" s="1">
        <f>IF(A58="","",MIN(J57+I58,Max_logcfu))</f>
        <v>3.2508082102852431</v>
      </c>
      <c r="K58" s="1" cm="1">
        <f t="array" ref="K58">IF(A58="","",IF(E58&lt;_C1_MinTemp.,0,((E58-Tmin)/(PrefTemp-Tmin))^2))</f>
        <v>7.4625025276854773E-2</v>
      </c>
      <c r="L58" s="1">
        <f t="shared" si="4"/>
        <v>7.7734401311958107E-4</v>
      </c>
      <c r="M58" s="1">
        <f t="shared" si="5"/>
        <v>156.02186198626103</v>
      </c>
      <c r="N58" s="3" t="s">
        <v>866</v>
      </c>
      <c r="O58" s="1" t="s">
        <v>2963</v>
      </c>
      <c r="P58" s="1" t="s">
        <v>869</v>
      </c>
      <c r="Q58" s="1">
        <v>4008</v>
      </c>
      <c r="R58" s="1" t="s">
        <v>863</v>
      </c>
      <c r="S58" s="1">
        <v>96.46</v>
      </c>
    </row>
    <row r="59" spans="1:19" hidden="1" x14ac:dyDescent="0.3">
      <c r="A59" s="1" t="s">
        <v>923</v>
      </c>
      <c r="B59" s="1" t="s">
        <v>983</v>
      </c>
      <c r="C59" s="1">
        <f t="shared" si="0"/>
        <v>1.0416666671517305E-2</v>
      </c>
      <c r="D59" s="1">
        <v>0</v>
      </c>
      <c r="E59" s="1">
        <v>-5.63</v>
      </c>
      <c r="F59" s="1">
        <f>IF(A59="","",IF(E59&lt;_C1_MinTemp.,0,E59*M_a+M_b))</f>
        <v>-2.3006200000000004E-2</v>
      </c>
      <c r="G59" s="1">
        <f t="shared" si="1"/>
        <v>5.2928523844000016E-4</v>
      </c>
      <c r="H59" s="1">
        <f t="shared" si="2"/>
        <v>2.3002400627553243E-4</v>
      </c>
      <c r="I59" s="1">
        <f t="shared" si="3"/>
        <v>5.750600159566143E-5</v>
      </c>
      <c r="J59" s="1">
        <f>IF(A59="","",MIN(J58+I59,Max_logcfu))</f>
        <v>3.2508657162868388</v>
      </c>
      <c r="K59" s="1" cm="1">
        <f t="array" ref="K59">IF(A59="","",IF(E59&lt;_C1_MinTemp.,0,((E59-Tmin)/(PrefTemp-Tmin))^2))</f>
        <v>8.7563376882744501E-2</v>
      </c>
      <c r="L59" s="1">
        <f t="shared" si="4"/>
        <v>9.1211850961999351E-4</v>
      </c>
      <c r="M59" s="1">
        <f t="shared" si="5"/>
        <v>156.0209498677514</v>
      </c>
      <c r="N59" s="3" t="s">
        <v>866</v>
      </c>
      <c r="O59" s="1" t="s">
        <v>2963</v>
      </c>
      <c r="P59" s="1" t="s">
        <v>869</v>
      </c>
      <c r="Q59" s="1">
        <v>4008</v>
      </c>
      <c r="R59" s="1" t="s">
        <v>863</v>
      </c>
      <c r="S59" s="1">
        <v>96.53</v>
      </c>
    </row>
    <row r="60" spans="1:19" hidden="1" x14ac:dyDescent="0.3">
      <c r="A60" s="1" t="s">
        <v>923</v>
      </c>
      <c r="B60" s="1" t="s">
        <v>984</v>
      </c>
      <c r="C60" s="1">
        <f t="shared" si="0"/>
        <v>1.0416666664241347E-2</v>
      </c>
      <c r="D60" s="1">
        <v>0</v>
      </c>
      <c r="E60" s="1">
        <v>-5.66</v>
      </c>
      <c r="F60" s="1">
        <f>IF(A60="","",IF(E60&lt;_C1_MinTemp.,0,E60*M_a+M_b))</f>
        <v>-2.3595400000000002E-2</v>
      </c>
      <c r="G60" s="1">
        <f t="shared" si="1"/>
        <v>5.5674290116000007E-4</v>
      </c>
      <c r="H60" s="1">
        <f t="shared" si="2"/>
        <v>2.4195693227292483E-4</v>
      </c>
      <c r="I60" s="1">
        <f t="shared" si="3"/>
        <v>6.0489233054147456E-5</v>
      </c>
      <c r="J60" s="1">
        <f>IF(A60="","",MIN(J59+I60,Max_logcfu))</f>
        <v>3.2509262055198929</v>
      </c>
      <c r="K60" s="1" cm="1">
        <f t="array" ref="K60">IF(A60="","",IF(E60&lt;_C1_MinTemp.,0,((E60-Tmin)/(PrefTemp-Tmin))^2))</f>
        <v>9.210589100264889E-2</v>
      </c>
      <c r="L60" s="1">
        <f t="shared" si="4"/>
        <v>9.5943636438753971E-4</v>
      </c>
      <c r="M60" s="1">
        <f t="shared" si="5"/>
        <v>156.01999043138701</v>
      </c>
      <c r="N60" s="3" t="s">
        <v>866</v>
      </c>
      <c r="O60" s="1" t="s">
        <v>2963</v>
      </c>
      <c r="P60" s="1" t="s">
        <v>869</v>
      </c>
      <c r="Q60" s="1">
        <v>4008</v>
      </c>
      <c r="R60" s="1" t="s">
        <v>863</v>
      </c>
      <c r="S60" s="1">
        <v>96.53</v>
      </c>
    </row>
    <row r="61" spans="1:19" hidden="1" x14ac:dyDescent="0.3">
      <c r="A61" s="1" t="s">
        <v>923</v>
      </c>
      <c r="B61" s="1" t="s">
        <v>985</v>
      </c>
      <c r="C61" s="1">
        <f t="shared" si="0"/>
        <v>1.0416666664241347E-2</v>
      </c>
      <c r="D61" s="1">
        <v>0</v>
      </c>
      <c r="E61" s="1">
        <v>-5.69</v>
      </c>
      <c r="F61" s="1">
        <f>IF(A61="","",IF(E61&lt;_C1_MinTemp.,0,E61*M_a+M_b))</f>
        <v>-2.4184600000000014E-2</v>
      </c>
      <c r="G61" s="1">
        <f t="shared" si="1"/>
        <v>5.8489487716000075E-4</v>
      </c>
      <c r="H61" s="1">
        <f t="shared" si="2"/>
        <v>2.5419160241634101E-4</v>
      </c>
      <c r="I61" s="1">
        <f t="shared" si="3"/>
        <v>6.3547900589289361E-5</v>
      </c>
      <c r="J61" s="1">
        <f>IF(A61="","",MIN(J60+I61,Max_logcfu))</f>
        <v>3.2509897534204821</v>
      </c>
      <c r="K61" s="1" cm="1">
        <f t="array" ref="K61">IF(A61="","",IF(E61&lt;_C1_MinTemp.,0,((E61-Tmin)/(PrefTemp-Tmin))^2))</f>
        <v>9.6763270248190508E-2</v>
      </c>
      <c r="L61" s="1">
        <f t="shared" si="4"/>
        <v>1.0079507315173025E-3</v>
      </c>
      <c r="M61" s="1">
        <f t="shared" si="5"/>
        <v>156.0189824806555</v>
      </c>
      <c r="N61" s="3" t="s">
        <v>866</v>
      </c>
      <c r="O61" s="1" t="s">
        <v>2963</v>
      </c>
      <c r="P61" s="1" t="s">
        <v>869</v>
      </c>
      <c r="Q61" s="1">
        <v>4008</v>
      </c>
      <c r="R61" s="1" t="s">
        <v>863</v>
      </c>
      <c r="S61" s="1">
        <v>96.53</v>
      </c>
    </row>
    <row r="62" spans="1:19" hidden="1" x14ac:dyDescent="0.3">
      <c r="A62" s="1" t="s">
        <v>923</v>
      </c>
      <c r="B62" s="1" t="s">
        <v>986</v>
      </c>
      <c r="C62" s="1">
        <f t="shared" si="0"/>
        <v>1.0416666671517305E-2</v>
      </c>
      <c r="D62" s="1">
        <v>0</v>
      </c>
      <c r="E62" s="1">
        <v>-5.75</v>
      </c>
      <c r="F62" s="1">
        <f>IF(A62="","",IF(E62&lt;_C1_MinTemp.,0,E62*M_a+M_b))</f>
        <v>-2.5362999999999997E-2</v>
      </c>
      <c r="G62" s="1">
        <f t="shared" si="1"/>
        <v>6.4328176899999985E-4</v>
      </c>
      <c r="H62" s="1">
        <f t="shared" si="2"/>
        <v>2.7956617514124284E-4</v>
      </c>
      <c r="I62" s="1">
        <f t="shared" si="3"/>
        <v>6.9891543817856495E-5</v>
      </c>
      <c r="J62" s="1">
        <f>IF(A62="","",MIN(J61+I62,Max_logcfu))</f>
        <v>3.2510596449642999</v>
      </c>
      <c r="K62" s="1" cm="1">
        <f t="array" ref="K62">IF(A62="","",IF(E62&lt;_C1_MinTemp.,0,((E62-Tmin)/(PrefTemp-Tmin))^2))</f>
        <v>0.10642262411618525</v>
      </c>
      <c r="L62" s="1">
        <f t="shared" si="4"/>
        <v>1.1085690017264807E-3</v>
      </c>
      <c r="M62" s="1">
        <f t="shared" si="5"/>
        <v>156.01787391165377</v>
      </c>
      <c r="N62" s="3" t="s">
        <v>866</v>
      </c>
      <c r="O62" s="1" t="s">
        <v>2963</v>
      </c>
      <c r="P62" s="1" t="s">
        <v>869</v>
      </c>
      <c r="Q62" s="1">
        <v>4008</v>
      </c>
      <c r="R62" s="1" t="s">
        <v>863</v>
      </c>
      <c r="S62" s="1">
        <v>96.53</v>
      </c>
    </row>
    <row r="63" spans="1:19" hidden="1" x14ac:dyDescent="0.3">
      <c r="A63" s="1" t="s">
        <v>923</v>
      </c>
      <c r="B63" s="1" t="s">
        <v>987</v>
      </c>
      <c r="C63" s="1">
        <f t="shared" si="0"/>
        <v>1.0416666664241347E-2</v>
      </c>
      <c r="D63" s="1">
        <v>0</v>
      </c>
      <c r="E63" s="1">
        <v>-5.82</v>
      </c>
      <c r="F63" s="1">
        <f>IF(A63="","",IF(E63&lt;_C1_MinTemp.,0,E63*M_a+M_b))</f>
        <v>-2.6737800000000006E-2</v>
      </c>
      <c r="G63" s="1">
        <f t="shared" si="1"/>
        <v>7.1490994884000029E-4</v>
      </c>
      <c r="H63" s="1">
        <f t="shared" si="2"/>
        <v>3.1069532761408093E-4</v>
      </c>
      <c r="I63" s="1">
        <f t="shared" si="3"/>
        <v>7.7673831885435374E-5</v>
      </c>
      <c r="J63" s="1">
        <f>IF(A63="","",MIN(J62+I63,Max_logcfu))</f>
        <v>3.2511373187961854</v>
      </c>
      <c r="K63" s="1" cm="1">
        <f t="array" ref="K63">IF(A63="","",IF(E63&lt;_C1_MinTemp.,0,((E63-Tmin)/(PrefTemp-Tmin))^2))</f>
        <v>0.11827257731956738</v>
      </c>
      <c r="L63" s="1">
        <f t="shared" si="4"/>
        <v>1.2320060134586447E-3</v>
      </c>
      <c r="M63" s="1">
        <f t="shared" si="5"/>
        <v>156.01664190564031</v>
      </c>
      <c r="N63" s="3" t="s">
        <v>866</v>
      </c>
      <c r="O63" s="1" t="s">
        <v>2963</v>
      </c>
      <c r="P63" s="1" t="s">
        <v>869</v>
      </c>
      <c r="Q63" s="1">
        <v>4008</v>
      </c>
      <c r="R63" s="1" t="s">
        <v>863</v>
      </c>
      <c r="S63" s="1">
        <v>96.46</v>
      </c>
    </row>
    <row r="64" spans="1:19" hidden="1" x14ac:dyDescent="0.3">
      <c r="A64" s="1" t="s">
        <v>923</v>
      </c>
      <c r="B64" s="1" t="s">
        <v>988</v>
      </c>
      <c r="C64" s="1">
        <f t="shared" si="0"/>
        <v>1.0416666664241347E-2</v>
      </c>
      <c r="D64" s="1">
        <v>0</v>
      </c>
      <c r="E64" s="1">
        <v>-5.82</v>
      </c>
      <c r="F64" s="1">
        <f>IF(A64="","",IF(E64&lt;_C1_MinTemp.,0,E64*M_a+M_b))</f>
        <v>-2.6737800000000006E-2</v>
      </c>
      <c r="G64" s="1">
        <f t="shared" si="1"/>
        <v>7.1490994884000029E-4</v>
      </c>
      <c r="H64" s="1">
        <f t="shared" si="2"/>
        <v>3.1069532761408093E-4</v>
      </c>
      <c r="I64" s="1">
        <f t="shared" si="3"/>
        <v>7.7673831885435374E-5</v>
      </c>
      <c r="J64" s="1">
        <f>IF(A64="","",MIN(J63+I64,Max_logcfu))</f>
        <v>3.2512149926280709</v>
      </c>
      <c r="K64" s="1" cm="1">
        <f t="array" ref="K64">IF(A64="","",IF(E64&lt;_C1_MinTemp.,0,((E64-Tmin)/(PrefTemp-Tmin))^2))</f>
        <v>0.11827257731956738</v>
      </c>
      <c r="L64" s="1">
        <f t="shared" si="4"/>
        <v>1.2320060134586447E-3</v>
      </c>
      <c r="M64" s="1">
        <f t="shared" si="5"/>
        <v>156.01540989962686</v>
      </c>
      <c r="N64" s="3" t="s">
        <v>866</v>
      </c>
      <c r="O64" s="1" t="s">
        <v>2963</v>
      </c>
      <c r="P64" s="1" t="s">
        <v>869</v>
      </c>
      <c r="Q64" s="1">
        <v>4008</v>
      </c>
      <c r="R64" s="1" t="s">
        <v>863</v>
      </c>
      <c r="S64" s="1">
        <v>96.46</v>
      </c>
    </row>
    <row r="65" spans="1:19" hidden="1" x14ac:dyDescent="0.3">
      <c r="A65" s="1" t="s">
        <v>923</v>
      </c>
      <c r="B65" s="1" t="s">
        <v>989</v>
      </c>
      <c r="C65" s="1">
        <f t="shared" si="0"/>
        <v>1.0416666671517305E-2</v>
      </c>
      <c r="D65" s="1">
        <v>0</v>
      </c>
      <c r="E65" s="1">
        <v>-5.88</v>
      </c>
      <c r="F65" s="1">
        <f>IF(A65="","",IF(E65&lt;_C1_MinTemp.,0,E65*M_a+M_b))</f>
        <v>-2.7916200000000002E-2</v>
      </c>
      <c r="G65" s="1">
        <f t="shared" si="1"/>
        <v>7.7931422244000015E-4</v>
      </c>
      <c r="H65" s="1">
        <f t="shared" si="2"/>
        <v>3.3868501627118647E-4</v>
      </c>
      <c r="I65" s="1">
        <f t="shared" si="3"/>
        <v>8.467125410722474E-5</v>
      </c>
      <c r="J65" s="1">
        <f>IF(A65="","",MIN(J64+I65,Max_logcfu))</f>
        <v>3.2512996638821781</v>
      </c>
      <c r="K65" s="1" cm="1">
        <f t="array" ref="K65">IF(A65="","",IF(E65&lt;_C1_MinTemp.,0,((E65-Tmin)/(PrefTemp-Tmin))^2))</f>
        <v>0.12892742894308465</v>
      </c>
      <c r="L65" s="1">
        <f t="shared" si="4"/>
        <v>1.3429940521158454E-3</v>
      </c>
      <c r="M65" s="1">
        <f t="shared" si="5"/>
        <v>156.01406690557474</v>
      </c>
      <c r="N65" s="3" t="s">
        <v>866</v>
      </c>
      <c r="O65" s="1" t="s">
        <v>2963</v>
      </c>
      <c r="P65" s="1" t="s">
        <v>869</v>
      </c>
      <c r="Q65" s="1">
        <v>4008</v>
      </c>
      <c r="R65" s="1" t="s">
        <v>863</v>
      </c>
      <c r="S65" s="1">
        <v>96.46</v>
      </c>
    </row>
    <row r="66" spans="1:19" hidden="1" x14ac:dyDescent="0.3">
      <c r="A66" s="1" t="s">
        <v>923</v>
      </c>
      <c r="B66" s="1" t="s">
        <v>990</v>
      </c>
      <c r="C66" s="1">
        <f t="shared" si="0"/>
        <v>1.0416666664241347E-2</v>
      </c>
      <c r="D66" s="1">
        <v>0</v>
      </c>
      <c r="E66" s="1">
        <v>-5.91</v>
      </c>
      <c r="F66" s="1">
        <f>IF(A66="","",IF(E66&lt;_C1_MinTemp.,0,E66*M_a+M_b))</f>
        <v>-2.85054E-2</v>
      </c>
      <c r="G66" s="1">
        <f t="shared" si="1"/>
        <v>8.1255782915999998E-4</v>
      </c>
      <c r="H66" s="1">
        <f t="shared" si="2"/>
        <v>3.5313247681877444E-4</v>
      </c>
      <c r="I66" s="1">
        <f t="shared" si="3"/>
        <v>8.8283119184138587E-5</v>
      </c>
      <c r="J66" s="1">
        <f>IF(A66="","",MIN(J65+I66,Max_logcfu))</f>
        <v>3.251387947001362</v>
      </c>
      <c r="K66" s="1" cm="1">
        <f t="array" ref="K66">IF(A66="","",IF(E66&lt;_C1_MinTemp.,0,((E66-Tmin)/(PrefTemp-Tmin))^2))</f>
        <v>0.13442715244329914</v>
      </c>
      <c r="L66" s="1">
        <f t="shared" si="4"/>
        <v>1.400282837625004E-3</v>
      </c>
      <c r="M66" s="1">
        <f t="shared" si="5"/>
        <v>156.0126666227371</v>
      </c>
      <c r="N66" s="3" t="s">
        <v>866</v>
      </c>
      <c r="O66" s="1" t="s">
        <v>2963</v>
      </c>
      <c r="P66" s="1" t="s">
        <v>869</v>
      </c>
      <c r="Q66" s="1">
        <v>4008</v>
      </c>
      <c r="R66" s="1" t="s">
        <v>863</v>
      </c>
      <c r="S66" s="1">
        <v>96.46</v>
      </c>
    </row>
    <row r="67" spans="1:19" hidden="1" x14ac:dyDescent="0.3">
      <c r="A67" s="1" t="s">
        <v>923</v>
      </c>
      <c r="B67" s="1" t="s">
        <v>991</v>
      </c>
      <c r="C67" s="1">
        <f t="shared" si="0"/>
        <v>1.0416666664241347E-2</v>
      </c>
      <c r="D67" s="1">
        <v>0</v>
      </c>
      <c r="E67" s="1">
        <v>-5.91</v>
      </c>
      <c r="F67" s="1">
        <f>IF(A67="","",IF(E67&lt;_C1_MinTemp.,0,E67*M_a+M_b))</f>
        <v>-2.85054E-2</v>
      </c>
      <c r="G67" s="1">
        <f t="shared" si="1"/>
        <v>8.1255782915999998E-4</v>
      </c>
      <c r="H67" s="1">
        <f t="shared" si="2"/>
        <v>3.5313247681877444E-4</v>
      </c>
      <c r="I67" s="1">
        <f t="shared" si="3"/>
        <v>8.8283119184138587E-5</v>
      </c>
      <c r="J67" s="1">
        <f>IF(A67="","",MIN(J66+I67,Max_logcfu))</f>
        <v>3.251476230120546</v>
      </c>
      <c r="K67" s="1" cm="1">
        <f t="array" ref="K67">IF(A67="","",IF(E67&lt;_C1_MinTemp.,0,((E67-Tmin)/(PrefTemp-Tmin))^2))</f>
        <v>0.13442715244329914</v>
      </c>
      <c r="L67" s="1">
        <f t="shared" si="4"/>
        <v>1.400282837625004E-3</v>
      </c>
      <c r="M67" s="1">
        <f t="shared" si="5"/>
        <v>156.01126633989946</v>
      </c>
      <c r="N67" s="3" t="s">
        <v>866</v>
      </c>
      <c r="O67" s="1" t="s">
        <v>2963</v>
      </c>
      <c r="P67" s="1" t="s">
        <v>869</v>
      </c>
      <c r="Q67" s="1">
        <v>4008</v>
      </c>
      <c r="R67" s="1" t="s">
        <v>863</v>
      </c>
      <c r="S67" s="1">
        <v>96.46</v>
      </c>
    </row>
    <row r="68" spans="1:19" hidden="1" x14ac:dyDescent="0.3">
      <c r="A68" s="1" t="s">
        <v>923</v>
      </c>
      <c r="B68" s="1" t="s">
        <v>992</v>
      </c>
      <c r="C68" s="1">
        <f t="shared" ref="C68:C131" si="6">IF(A68="","",B68-B67)</f>
        <v>1.0416666671517305E-2</v>
      </c>
      <c r="D68" s="1">
        <v>0</v>
      </c>
      <c r="E68" s="1">
        <v>-5.94</v>
      </c>
      <c r="F68" s="1">
        <f>IF(A68="","",IF(E68&lt;_C1_MinTemp.,0,E68*M_a+M_b))</f>
        <v>-2.9094600000000012E-2</v>
      </c>
      <c r="G68" s="1">
        <f t="shared" ref="G68:G131" si="7">IF(A68="","",F68^2)</f>
        <v>8.464957491600007E-4</v>
      </c>
      <c r="H68" s="1">
        <f t="shared" ref="H68:H131" si="8">IF(A68="","",G68/2.301)</f>
        <v>3.6788168151238621E-4</v>
      </c>
      <c r="I68" s="1">
        <f t="shared" ref="I68:I131" si="9">IF(A68="","",H68*24*(B68-B67))</f>
        <v>9.1970420420923608E-5</v>
      </c>
      <c r="J68" s="1">
        <f>IF(A68="","",MIN(J67+I68,Max_logcfu))</f>
        <v>3.2515682005409667</v>
      </c>
      <c r="K68" s="1" cm="1">
        <f t="array" ref="K68">IF(A68="","",IF(E68&lt;_C1_MinTemp.,0,((E68-Tmin)/(PrefTemp-Tmin))^2))</f>
        <v>0.1400417410691509</v>
      </c>
      <c r="L68" s="1">
        <f t="shared" ref="L68:L131" si="10">IF(A68="","",K68*(B68-B67))</f>
        <v>1.4587681368162804E-3</v>
      </c>
      <c r="M68" s="1">
        <f t="shared" ref="M68:M131" si="11">IF(A68="","",M67-L68)</f>
        <v>156.00980757176265</v>
      </c>
      <c r="N68" s="3" t="s">
        <v>866</v>
      </c>
      <c r="O68" s="1" t="s">
        <v>2963</v>
      </c>
      <c r="P68" s="1" t="s">
        <v>869</v>
      </c>
      <c r="Q68" s="1">
        <v>4008</v>
      </c>
      <c r="R68" s="1" t="s">
        <v>863</v>
      </c>
      <c r="S68" s="1">
        <v>96.46</v>
      </c>
    </row>
    <row r="69" spans="1:19" hidden="1" x14ac:dyDescent="0.3">
      <c r="A69" s="1" t="s">
        <v>923</v>
      </c>
      <c r="B69" s="1" t="s">
        <v>993</v>
      </c>
      <c r="C69" s="1">
        <f t="shared" si="6"/>
        <v>1.0416666664241347E-2</v>
      </c>
      <c r="D69" s="1">
        <v>0</v>
      </c>
      <c r="E69" s="1">
        <v>-5.99</v>
      </c>
      <c r="F69" s="1">
        <f>IF(A69="","",IF(E69&lt;_C1_MinTemp.,0,E69*M_a+M_b))</f>
        <v>-3.0076600000000009E-2</v>
      </c>
      <c r="G69" s="1">
        <f t="shared" si="7"/>
        <v>9.046018675600005E-4</v>
      </c>
      <c r="H69" s="1">
        <f t="shared" si="8"/>
        <v>3.9313423188179074E-4</v>
      </c>
      <c r="I69" s="1">
        <f t="shared" si="9"/>
        <v>9.8283557947564256E-5</v>
      </c>
      <c r="J69" s="1">
        <f>IF(A69="","",MIN(J68+I69,Max_logcfu))</f>
        <v>3.2516664840989145</v>
      </c>
      <c r="K69" s="1" cm="1">
        <f t="array" ref="K69">IF(A69="","",IF(E69&lt;_C1_MinTemp.,0,((E69-Tmin)/(PrefTemp-Tmin))^2))</f>
        <v>0.1496546446136531</v>
      </c>
      <c r="L69" s="1">
        <f t="shared" si="10"/>
        <v>1.5589025476959262E-3</v>
      </c>
      <c r="M69" s="1">
        <f t="shared" si="11"/>
        <v>156.00824866921496</v>
      </c>
      <c r="N69" s="3" t="s">
        <v>866</v>
      </c>
      <c r="O69" s="1" t="s">
        <v>2963</v>
      </c>
      <c r="P69" s="1" t="s">
        <v>869</v>
      </c>
      <c r="Q69" s="1">
        <v>4008</v>
      </c>
      <c r="R69" s="1" t="s">
        <v>863</v>
      </c>
      <c r="S69" s="1">
        <v>96.46</v>
      </c>
    </row>
    <row r="70" spans="1:19" hidden="1" x14ac:dyDescent="0.3">
      <c r="A70" s="1" t="s">
        <v>923</v>
      </c>
      <c r="B70" s="1" t="s">
        <v>994</v>
      </c>
      <c r="C70" s="1">
        <f t="shared" si="6"/>
        <v>1.0416666664241347E-2</v>
      </c>
      <c r="D70" s="1">
        <v>0</v>
      </c>
      <c r="E70" s="1">
        <v>-6.02</v>
      </c>
      <c r="F70" s="1">
        <f>IF(A70="","",IF(E70&lt;_C1_MinTemp.,0,E70*M_a+M_b))</f>
        <v>-3.0665799999999993E-2</v>
      </c>
      <c r="G70" s="1">
        <f t="shared" si="7"/>
        <v>9.4039128963999954E-4</v>
      </c>
      <c r="H70" s="1">
        <f t="shared" si="8"/>
        <v>4.0868808763146436E-4</v>
      </c>
      <c r="I70" s="1">
        <f t="shared" si="9"/>
        <v>1.0217202188407731E-4</v>
      </c>
      <c r="J70" s="1">
        <f>IF(A70="","",MIN(J69+I70,Max_logcfu))</f>
        <v>3.2517686561207984</v>
      </c>
      <c r="K70" s="1" cm="1">
        <f t="array" ref="K70">IF(A70="","",IF(E70&lt;_C1_MinTemp.,0,((E70-Tmin)/(PrefTemp-Tmin))^2))</f>
        <v>0.15557554024120393</v>
      </c>
      <c r="L70" s="1">
        <f t="shared" si="10"/>
        <v>1.6205785438018873E-3</v>
      </c>
      <c r="M70" s="1">
        <f t="shared" si="11"/>
        <v>156.00662809067117</v>
      </c>
      <c r="N70" s="3" t="s">
        <v>866</v>
      </c>
      <c r="O70" s="1" t="s">
        <v>2963</v>
      </c>
      <c r="P70" s="1" t="s">
        <v>869</v>
      </c>
      <c r="Q70" s="1">
        <v>4008</v>
      </c>
      <c r="R70" s="1" t="s">
        <v>863</v>
      </c>
      <c r="S70" s="1">
        <v>96.46</v>
      </c>
    </row>
    <row r="71" spans="1:19" hidden="1" x14ac:dyDescent="0.3">
      <c r="A71" s="1" t="s">
        <v>923</v>
      </c>
      <c r="B71" s="1" t="s">
        <v>995</v>
      </c>
      <c r="C71" s="1">
        <f t="shared" si="6"/>
        <v>1.0405092594737653E-2</v>
      </c>
      <c r="D71" s="1">
        <v>0</v>
      </c>
      <c r="E71" s="1">
        <v>-6.11</v>
      </c>
      <c r="F71" s="1">
        <f>IF(A71="","",IF(E71&lt;_C1_MinTemp.,0,E71*M_a+M_b))</f>
        <v>-3.2433400000000001E-2</v>
      </c>
      <c r="G71" s="1">
        <f t="shared" si="7"/>
        <v>1.0519254355600002E-3</v>
      </c>
      <c r="H71" s="1">
        <f t="shared" si="8"/>
        <v>4.571601197566276E-4</v>
      </c>
      <c r="I71" s="1">
        <f t="shared" si="9"/>
        <v>1.1416304104053754E-4</v>
      </c>
      <c r="J71" s="1">
        <f>IF(A71="","",MIN(J70+I71,Max_logcfu))</f>
        <v>3.251882819161839</v>
      </c>
      <c r="K71" s="1" cm="1">
        <f t="array" ref="K71">IF(A71="","",IF(E71&lt;_C1_MinTemp.,0,((E71-Tmin)/(PrefTemp-Tmin))^2))</f>
        <v>0.1740274178776802</v>
      </c>
      <c r="L71" s="1">
        <f t="shared" si="10"/>
        <v>1.8107713970403653E-3</v>
      </c>
      <c r="M71" s="1">
        <f t="shared" si="11"/>
        <v>156.00481731927414</v>
      </c>
      <c r="N71" s="3" t="s">
        <v>866</v>
      </c>
      <c r="O71" s="1" t="s">
        <v>2963</v>
      </c>
      <c r="P71" s="1" t="s">
        <v>869</v>
      </c>
      <c r="Q71" s="1">
        <v>4008</v>
      </c>
      <c r="R71" s="1" t="s">
        <v>863</v>
      </c>
      <c r="S71" s="1">
        <v>96.46</v>
      </c>
    </row>
    <row r="72" spans="1:19" hidden="1" x14ac:dyDescent="0.3">
      <c r="A72" s="1" t="s">
        <v>923</v>
      </c>
      <c r="B72" s="1" t="s">
        <v>996</v>
      </c>
      <c r="C72" s="1">
        <f t="shared" si="6"/>
        <v>1.0416666664241347E-2</v>
      </c>
      <c r="D72" s="1">
        <v>0</v>
      </c>
      <c r="E72" s="1">
        <v>-6.11</v>
      </c>
      <c r="F72" s="1">
        <f>IF(A72="","",IF(E72&lt;_C1_MinTemp.,0,E72*M_a+M_b))</f>
        <v>-3.2433400000000001E-2</v>
      </c>
      <c r="G72" s="1">
        <f t="shared" si="7"/>
        <v>1.0519254355600002E-3</v>
      </c>
      <c r="H72" s="1">
        <f t="shared" si="8"/>
        <v>4.571601197566276E-4</v>
      </c>
      <c r="I72" s="1">
        <f t="shared" si="9"/>
        <v>1.1429002991254667E-4</v>
      </c>
      <c r="J72" s="1">
        <f>IF(A72="","",MIN(J71+I72,Max_logcfu))</f>
        <v>3.2519971091917514</v>
      </c>
      <c r="K72" s="1" cm="1">
        <f t="array" ref="K72">IF(A72="","",IF(E72&lt;_C1_MinTemp.,0,((E72-Tmin)/(PrefTemp-Tmin))^2))</f>
        <v>0.1740274178776802</v>
      </c>
      <c r="L72" s="1">
        <f t="shared" si="10"/>
        <v>1.81278560247043E-3</v>
      </c>
      <c r="M72" s="1">
        <f t="shared" si="11"/>
        <v>156.00300453367166</v>
      </c>
      <c r="N72" s="3" t="s">
        <v>866</v>
      </c>
      <c r="O72" s="1" t="s">
        <v>2963</v>
      </c>
      <c r="P72" s="1" t="s">
        <v>869</v>
      </c>
      <c r="Q72" s="1">
        <v>4008</v>
      </c>
      <c r="R72" s="1" t="s">
        <v>863</v>
      </c>
      <c r="S72" s="1">
        <v>96.46</v>
      </c>
    </row>
    <row r="73" spans="1:19" hidden="1" x14ac:dyDescent="0.3">
      <c r="A73" s="1" t="s">
        <v>923</v>
      </c>
      <c r="B73" s="1" t="s">
        <v>997</v>
      </c>
      <c r="C73" s="1">
        <f t="shared" si="6"/>
        <v>1.0416666671517305E-2</v>
      </c>
      <c r="D73" s="1">
        <v>0</v>
      </c>
      <c r="E73" s="1">
        <v>-6.21</v>
      </c>
      <c r="F73" s="1">
        <f>IF(A73="","",IF(E73&lt;_C1_MinTemp.,0,E73*M_a+M_b))</f>
        <v>-3.4397399999999995E-2</v>
      </c>
      <c r="G73" s="1">
        <f t="shared" si="7"/>
        <v>1.1831811267599996E-3</v>
      </c>
      <c r="H73" s="1">
        <f t="shared" si="8"/>
        <v>5.1420301032594504E-4</v>
      </c>
      <c r="I73" s="1">
        <f t="shared" si="9"/>
        <v>1.2855075264134737E-4</v>
      </c>
      <c r="J73" s="1">
        <f>IF(A73="","",MIN(J72+I73,Max_logcfu))</f>
        <v>3.2521256599443928</v>
      </c>
      <c r="K73" s="1" cm="1">
        <f t="array" ref="K73">IF(A73="","",IF(E73&lt;_C1_MinTemp.,0,((E73-Tmin)/(PrefTemp-Tmin))^2))</f>
        <v>0.1957419693554909</v>
      </c>
      <c r="L73" s="1">
        <f t="shared" si="10"/>
        <v>2.038978848402504E-3</v>
      </c>
      <c r="M73" s="1">
        <f t="shared" si="11"/>
        <v>156.00096555482327</v>
      </c>
      <c r="N73" s="3" t="s">
        <v>866</v>
      </c>
      <c r="O73" s="1" t="s">
        <v>2963</v>
      </c>
      <c r="P73" s="1" t="s">
        <v>869</v>
      </c>
      <c r="Q73" s="1">
        <v>4008</v>
      </c>
      <c r="R73" s="1" t="s">
        <v>863</v>
      </c>
      <c r="S73" s="1">
        <v>96.46</v>
      </c>
    </row>
    <row r="74" spans="1:19" hidden="1" x14ac:dyDescent="0.3">
      <c r="A74" s="1" t="s">
        <v>923</v>
      </c>
      <c r="B74" s="1" t="s">
        <v>998</v>
      </c>
      <c r="C74" s="1">
        <f t="shared" si="6"/>
        <v>1.0416666664241347E-2</v>
      </c>
      <c r="D74" s="1">
        <v>0</v>
      </c>
      <c r="E74" s="1">
        <v>-6.29</v>
      </c>
      <c r="F74" s="1">
        <f>IF(A74="","",IF(E74&lt;_C1_MinTemp.,0,E74*M_a+M_b))</f>
        <v>-3.5968600000000003E-2</v>
      </c>
      <c r="G74" s="1">
        <f t="shared" si="7"/>
        <v>1.2937401859600003E-3</v>
      </c>
      <c r="H74" s="1">
        <f t="shared" si="8"/>
        <v>5.6225127594958723E-4</v>
      </c>
      <c r="I74" s="1">
        <f t="shared" si="9"/>
        <v>1.4056281895466949E-4</v>
      </c>
      <c r="J74" s="1">
        <f>IF(A74="","",MIN(J73+I74,Max_logcfu))</f>
        <v>3.2522662227633474</v>
      </c>
      <c r="K74" s="1" cm="1">
        <f t="array" ref="K74">IF(A74="","",IF(E74&lt;_C1_MinTemp.,0,((E74-Tmin)/(PrefTemp-Tmin))^2))</f>
        <v>0.21403253154283727</v>
      </c>
      <c r="L74" s="1">
        <f t="shared" si="10"/>
        <v>2.2295055363854579E-3</v>
      </c>
      <c r="M74" s="1">
        <f t="shared" si="11"/>
        <v>155.99873604928689</v>
      </c>
      <c r="N74" s="3" t="s">
        <v>866</v>
      </c>
      <c r="O74" s="1" t="s">
        <v>2963</v>
      </c>
      <c r="P74" s="1" t="s">
        <v>869</v>
      </c>
      <c r="Q74" s="1">
        <v>4008</v>
      </c>
      <c r="R74" s="1" t="s">
        <v>863</v>
      </c>
      <c r="S74" s="1">
        <v>96.46</v>
      </c>
    </row>
    <row r="75" spans="1:19" hidden="1" x14ac:dyDescent="0.3">
      <c r="A75" s="1" t="s">
        <v>923</v>
      </c>
      <c r="B75" s="1" t="s">
        <v>999</v>
      </c>
      <c r="C75" s="1">
        <f t="shared" si="6"/>
        <v>1.0428240741021E-2</v>
      </c>
      <c r="D75" s="1">
        <v>0</v>
      </c>
      <c r="E75" s="1">
        <v>-6.29</v>
      </c>
      <c r="F75" s="1">
        <f>IF(A75="","",IF(E75&lt;_C1_MinTemp.,0,E75*M_a+M_b))</f>
        <v>-3.5968600000000003E-2</v>
      </c>
      <c r="G75" s="1">
        <f t="shared" si="7"/>
        <v>1.2937401859600003E-3</v>
      </c>
      <c r="H75" s="1">
        <f t="shared" si="8"/>
        <v>5.6225127594958723E-4</v>
      </c>
      <c r="I75" s="1">
        <f t="shared" si="9"/>
        <v>1.4071899990116465E-4</v>
      </c>
      <c r="J75" s="1">
        <f>IF(A75="","",MIN(J74+I75,Max_logcfu))</f>
        <v>3.2524069417632484</v>
      </c>
      <c r="K75" s="1" cm="1">
        <f t="array" ref="K75">IF(A75="","",IF(E75&lt;_C1_MinTemp.,0,((E75-Tmin)/(PrefTemp-Tmin))^2))</f>
        <v>0.21403253154283727</v>
      </c>
      <c r="L75" s="1">
        <f t="shared" si="10"/>
        <v>2.2319827653388778E-3</v>
      </c>
      <c r="M75" s="1">
        <f t="shared" si="11"/>
        <v>155.99650406652154</v>
      </c>
      <c r="N75" s="3" t="s">
        <v>866</v>
      </c>
      <c r="O75" s="1" t="s">
        <v>2963</v>
      </c>
      <c r="P75" s="1" t="s">
        <v>869</v>
      </c>
      <c r="Q75" s="1">
        <v>4008</v>
      </c>
      <c r="R75" s="1" t="s">
        <v>863</v>
      </c>
      <c r="S75" s="1">
        <v>96.39</v>
      </c>
    </row>
    <row r="76" spans="1:19" hidden="1" x14ac:dyDescent="0.3">
      <c r="A76" s="1" t="s">
        <v>923</v>
      </c>
      <c r="B76" s="1" t="s">
        <v>1000</v>
      </c>
      <c r="C76" s="1">
        <f t="shared" si="6"/>
        <v>1.0416666664241347E-2</v>
      </c>
      <c r="D76" s="1">
        <v>0</v>
      </c>
      <c r="E76" s="1">
        <v>-6.32</v>
      </c>
      <c r="F76" s="1">
        <f>IF(A76="","",IF(E76&lt;_C1_MinTemp.,0,E76*M_a+M_b))</f>
        <v>-3.6557800000000001E-2</v>
      </c>
      <c r="G76" s="1">
        <f t="shared" si="7"/>
        <v>1.33647274084E-3</v>
      </c>
      <c r="H76" s="1">
        <f t="shared" si="8"/>
        <v>5.8082257315949582E-4</v>
      </c>
      <c r="I76" s="1">
        <f t="shared" si="9"/>
        <v>1.4520564325606563E-4</v>
      </c>
      <c r="J76" s="1">
        <f>IF(A76="","",MIN(J75+I76,Max_logcfu))</f>
        <v>3.2525521474065044</v>
      </c>
      <c r="K76" s="1" cm="1">
        <f t="array" ref="K76">IF(A76="","",IF(E76&lt;_C1_MinTemp.,0,((E76-Tmin)/(PrefTemp-Tmin))^2))</f>
        <v>0.22110207842676044</v>
      </c>
      <c r="L76" s="1">
        <f t="shared" si="10"/>
        <v>2.3031466497425114E-3</v>
      </c>
      <c r="M76" s="1">
        <f t="shared" si="11"/>
        <v>155.99420091987179</v>
      </c>
      <c r="N76" s="3" t="s">
        <v>866</v>
      </c>
      <c r="O76" s="1" t="s">
        <v>2963</v>
      </c>
      <c r="P76" s="1" t="s">
        <v>869</v>
      </c>
      <c r="Q76" s="1">
        <v>4008</v>
      </c>
      <c r="R76" s="1" t="s">
        <v>863</v>
      </c>
      <c r="S76" s="1">
        <v>96.39</v>
      </c>
    </row>
    <row r="77" spans="1:19" hidden="1" x14ac:dyDescent="0.3">
      <c r="A77" s="1" t="s">
        <v>923</v>
      </c>
      <c r="B77" s="1" t="s">
        <v>1001</v>
      </c>
      <c r="C77" s="1">
        <f t="shared" si="6"/>
        <v>1.0416666671517305E-2</v>
      </c>
      <c r="D77" s="1">
        <v>0</v>
      </c>
      <c r="E77" s="1">
        <v>-6.46</v>
      </c>
      <c r="F77" s="1">
        <f>IF(A77="","",IF(E77&lt;_C1_MinTemp.,0,E77*M_a+M_b))</f>
        <v>-3.9307399999999992E-2</v>
      </c>
      <c r="G77" s="1">
        <f t="shared" si="7"/>
        <v>1.5450716947599994E-3</v>
      </c>
      <c r="H77" s="1">
        <f t="shared" si="8"/>
        <v>6.7147835495871334E-4</v>
      </c>
      <c r="I77" s="1">
        <f t="shared" si="9"/>
        <v>1.6786958881784872E-4</v>
      </c>
      <c r="J77" s="1">
        <f>IF(A77="","",MIN(J76+I77,Max_logcfu))</f>
        <v>3.2527200169953221</v>
      </c>
      <c r="K77" s="1" cm="1">
        <f t="array" ref="K77">IF(A77="","",IF(E77&lt;_C1_MinTemp.,0,((E77-Tmin)/(PrefTemp-Tmin))^2))</f>
        <v>0.25561206943516029</v>
      </c>
      <c r="L77" s="1">
        <f t="shared" si="10"/>
        <v>2.6626257245228016E-3</v>
      </c>
      <c r="M77" s="1">
        <f t="shared" si="11"/>
        <v>155.99153829414726</v>
      </c>
      <c r="N77" s="3" t="s">
        <v>866</v>
      </c>
      <c r="O77" s="1" t="s">
        <v>2963</v>
      </c>
      <c r="P77" s="1" t="s">
        <v>869</v>
      </c>
      <c r="Q77" s="1">
        <v>4008</v>
      </c>
      <c r="R77" s="1" t="s">
        <v>863</v>
      </c>
      <c r="S77" s="1">
        <v>96.39</v>
      </c>
    </row>
    <row r="78" spans="1:19" hidden="1" x14ac:dyDescent="0.3">
      <c r="A78" s="1" t="s">
        <v>923</v>
      </c>
      <c r="B78" s="1" t="s">
        <v>1002</v>
      </c>
      <c r="C78" s="1">
        <f t="shared" si="6"/>
        <v>1.0416666664241347E-2</v>
      </c>
      <c r="D78" s="1">
        <v>0</v>
      </c>
      <c r="E78" s="1">
        <v>-6.47</v>
      </c>
      <c r="F78" s="1">
        <f>IF(A78="","",IF(E78&lt;_C1_MinTemp.,0,E78*M_a+M_b))</f>
        <v>-3.9503800000000006E-2</v>
      </c>
      <c r="G78" s="1">
        <f t="shared" si="7"/>
        <v>1.5605502144400004E-3</v>
      </c>
      <c r="H78" s="1">
        <f t="shared" si="8"/>
        <v>6.7820522139939174E-4</v>
      </c>
      <c r="I78" s="1">
        <f t="shared" si="9"/>
        <v>1.6955130531037119E-4</v>
      </c>
      <c r="J78" s="1">
        <f>IF(A78="","",MIN(J77+I78,Max_logcfu))</f>
        <v>3.2528895683006325</v>
      </c>
      <c r="K78" s="1" cm="1">
        <f t="array" ref="K78">IF(A78="","",IF(E78&lt;_C1_MinTemp.,0,((E78-Tmin)/(PrefTemp-Tmin))^2))</f>
        <v>0.25817278973093416</v>
      </c>
      <c r="L78" s="1">
        <f t="shared" si="10"/>
        <v>2.6892998924044125E-3</v>
      </c>
      <c r="M78" s="1">
        <f t="shared" si="11"/>
        <v>155.98884899425485</v>
      </c>
      <c r="N78" s="3" t="s">
        <v>866</v>
      </c>
      <c r="O78" s="1" t="s">
        <v>2963</v>
      </c>
      <c r="P78" s="1" t="s">
        <v>869</v>
      </c>
      <c r="Q78" s="1">
        <v>4008</v>
      </c>
      <c r="R78" s="1" t="s">
        <v>863</v>
      </c>
      <c r="S78" s="1">
        <v>96.39</v>
      </c>
    </row>
    <row r="79" spans="1:19" hidden="1" x14ac:dyDescent="0.3">
      <c r="A79" s="1" t="s">
        <v>923</v>
      </c>
      <c r="B79" s="1" t="s">
        <v>1003</v>
      </c>
      <c r="C79" s="1">
        <f t="shared" si="6"/>
        <v>1.0416666664241347E-2</v>
      </c>
      <c r="D79" s="1">
        <v>0</v>
      </c>
      <c r="E79" s="1">
        <v>-6.52</v>
      </c>
      <c r="F79" s="1">
        <f>IF(A79="","",IF(E79&lt;_C1_MinTemp.,0,E79*M_a+M_b))</f>
        <v>-4.0485799999999988E-2</v>
      </c>
      <c r="G79" s="1">
        <f t="shared" si="7"/>
        <v>1.639100001639999E-3</v>
      </c>
      <c r="H79" s="1">
        <f t="shared" si="8"/>
        <v>7.1234246051282007E-4</v>
      </c>
      <c r="I79" s="1">
        <f t="shared" si="9"/>
        <v>1.7808561508674122E-4</v>
      </c>
      <c r="J79" s="1">
        <f>IF(A79="","",MIN(J78+I79,Max_logcfu))</f>
        <v>3.2530676539157191</v>
      </c>
      <c r="K79" s="1" cm="1">
        <f t="array" ref="K79">IF(A79="","",IF(E79&lt;_C1_MinTemp.,0,((E79-Tmin)/(PrefTemp-Tmin))^2))</f>
        <v>0.2711678330858654</v>
      </c>
      <c r="L79" s="1">
        <f t="shared" si="10"/>
        <v>2.8246649273200959E-3</v>
      </c>
      <c r="M79" s="1">
        <f t="shared" si="11"/>
        <v>155.98602432932753</v>
      </c>
      <c r="N79" s="3" t="s">
        <v>866</v>
      </c>
      <c r="O79" s="1" t="s">
        <v>2963</v>
      </c>
      <c r="P79" s="1" t="s">
        <v>869</v>
      </c>
      <c r="Q79" s="1">
        <v>4008</v>
      </c>
      <c r="R79" s="1" t="s">
        <v>863</v>
      </c>
      <c r="S79" s="1">
        <v>96.39</v>
      </c>
    </row>
    <row r="80" spans="1:19" hidden="1" x14ac:dyDescent="0.3">
      <c r="A80" s="1" t="s">
        <v>923</v>
      </c>
      <c r="B80" s="1" t="s">
        <v>1004</v>
      </c>
      <c r="C80" s="1">
        <f t="shared" si="6"/>
        <v>1.0416666671517305E-2</v>
      </c>
      <c r="D80" s="1">
        <v>0</v>
      </c>
      <c r="E80" s="1">
        <v>-6.63</v>
      </c>
      <c r="F80" s="1">
        <f>IF(A80="","",IF(E80&lt;_C1_MinTemp.,0,E80*M_a+M_b))</f>
        <v>-4.2646199999999995E-2</v>
      </c>
      <c r="G80" s="1">
        <f t="shared" si="7"/>
        <v>1.8186983744399995E-3</v>
      </c>
      <c r="H80" s="1">
        <f t="shared" si="8"/>
        <v>7.9039477376792672E-4</v>
      </c>
      <c r="I80" s="1">
        <f t="shared" si="9"/>
        <v>1.9759869353399575E-4</v>
      </c>
      <c r="J80" s="1">
        <f>IF(A80="","",MIN(J79+I80,Max_logcfu))</f>
        <v>3.2532652526092529</v>
      </c>
      <c r="K80" s="1" cm="1">
        <f t="array" ref="K80">IF(A80="","",IF(E80&lt;_C1_MinTemp.,0,((E80-Tmin)/(PrefTemp-Tmin))^2))</f>
        <v>0.30088005413961172</v>
      </c>
      <c r="L80" s="1">
        <f t="shared" si="10"/>
        <v>3.1341672320804159E-3</v>
      </c>
      <c r="M80" s="1">
        <f t="shared" si="11"/>
        <v>155.98289016209546</v>
      </c>
      <c r="N80" s="3" t="s">
        <v>866</v>
      </c>
      <c r="O80" s="1" t="s">
        <v>2963</v>
      </c>
      <c r="P80" s="1" t="s">
        <v>869</v>
      </c>
      <c r="Q80" s="1">
        <v>4008</v>
      </c>
      <c r="R80" s="1" t="s">
        <v>863</v>
      </c>
      <c r="S80" s="1">
        <v>96.39</v>
      </c>
    </row>
    <row r="81" spans="1:19" hidden="1" x14ac:dyDescent="0.3">
      <c r="A81" s="1" t="s">
        <v>923</v>
      </c>
      <c r="B81" s="1" t="s">
        <v>1005</v>
      </c>
      <c r="C81" s="1">
        <f t="shared" si="6"/>
        <v>1.0416666664241347E-2</v>
      </c>
      <c r="D81" s="1">
        <v>0</v>
      </c>
      <c r="E81" s="1">
        <v>-6.74</v>
      </c>
      <c r="F81" s="1">
        <f>IF(A81="","",IF(E81&lt;_C1_MinTemp.,0,E81*M_a+M_b))</f>
        <v>-4.4806600000000002E-2</v>
      </c>
      <c r="G81" s="1">
        <f t="shared" si="7"/>
        <v>2.0076314035600003E-3</v>
      </c>
      <c r="H81" s="1">
        <f t="shared" si="8"/>
        <v>8.7250386943068235E-4</v>
      </c>
      <c r="I81" s="1">
        <f t="shared" si="9"/>
        <v>2.181259673068842E-4</v>
      </c>
      <c r="J81" s="1">
        <f>IF(A81="","",MIN(J80+I81,Max_logcfu))</f>
        <v>3.25348337857656</v>
      </c>
      <c r="K81" s="1" cm="1">
        <f t="array" ref="K81">IF(A81="","",IF(E81&lt;_C1_MinTemp.,0,((E81-Tmin)/(PrefTemp-Tmin))^2))</f>
        <v>0.33213657299359167</v>
      </c>
      <c r="L81" s="1">
        <f t="shared" si="10"/>
        <v>3.4597559678777095E-3</v>
      </c>
      <c r="M81" s="1">
        <f t="shared" si="11"/>
        <v>155.97943040612759</v>
      </c>
      <c r="N81" s="3" t="s">
        <v>866</v>
      </c>
      <c r="O81" s="1" t="s">
        <v>2963</v>
      </c>
      <c r="P81" s="1" t="s">
        <v>869</v>
      </c>
      <c r="Q81" s="1">
        <v>4008</v>
      </c>
      <c r="R81" s="1" t="s">
        <v>863</v>
      </c>
      <c r="S81" s="1">
        <v>96.39</v>
      </c>
    </row>
    <row r="82" spans="1:19" hidden="1" x14ac:dyDescent="0.3">
      <c r="A82" s="1" t="s">
        <v>923</v>
      </c>
      <c r="B82" s="1" t="s">
        <v>1006</v>
      </c>
      <c r="C82" s="1">
        <f t="shared" si="6"/>
        <v>1.0416666664241347E-2</v>
      </c>
      <c r="D82" s="1">
        <v>0</v>
      </c>
      <c r="E82" s="1">
        <v>-6.79</v>
      </c>
      <c r="F82" s="1">
        <f>IF(A82="","",IF(E82&lt;_C1_MinTemp.,0,E82*M_a+M_b))</f>
        <v>-4.5788600000000013E-2</v>
      </c>
      <c r="G82" s="1">
        <f t="shared" si="7"/>
        <v>2.0965958899600012E-3</v>
      </c>
      <c r="H82" s="1">
        <f t="shared" si="8"/>
        <v>9.1116727073446376E-4</v>
      </c>
      <c r="I82" s="1">
        <f t="shared" si="9"/>
        <v>2.2779181763057905E-4</v>
      </c>
      <c r="J82" s="1">
        <f>IF(A82="","",MIN(J81+I82,Max_logcfu))</f>
        <v>3.2537111703941908</v>
      </c>
      <c r="K82" s="1" cm="1">
        <f t="array" ref="K82">IF(A82="","",IF(E82&lt;_C1_MinTemp.,0,((E82-Tmin)/(PrefTemp-Tmin))^2))</f>
        <v>0.34685459323308115</v>
      </c>
      <c r="L82" s="1">
        <f t="shared" si="10"/>
        <v>3.6130686786700291E-3</v>
      </c>
      <c r="M82" s="1">
        <f t="shared" si="11"/>
        <v>155.97581733744892</v>
      </c>
      <c r="N82" s="3" t="s">
        <v>866</v>
      </c>
      <c r="O82" s="1" t="s">
        <v>2963</v>
      </c>
      <c r="P82" s="1" t="s">
        <v>869</v>
      </c>
      <c r="Q82" s="1">
        <v>4008</v>
      </c>
      <c r="R82" s="1" t="s">
        <v>863</v>
      </c>
      <c r="S82" s="1">
        <v>96.39</v>
      </c>
    </row>
    <row r="83" spans="1:19" hidden="1" x14ac:dyDescent="0.3">
      <c r="A83" s="1" t="s">
        <v>923</v>
      </c>
      <c r="B83" s="1" t="s">
        <v>1007</v>
      </c>
      <c r="C83" s="1">
        <f t="shared" si="6"/>
        <v>1.0416666671517305E-2</v>
      </c>
      <c r="D83" s="1">
        <v>0</v>
      </c>
      <c r="E83" s="1">
        <v>-6.86</v>
      </c>
      <c r="F83" s="1">
        <f>IF(A83="","",IF(E83&lt;_C1_MinTemp.,0,E83*M_a+M_b))</f>
        <v>-4.7163400000000022E-2</v>
      </c>
      <c r="G83" s="1">
        <f t="shared" si="7"/>
        <v>2.2243862995600019E-3</v>
      </c>
      <c r="H83" s="1">
        <f t="shared" si="8"/>
        <v>9.6670417190786694E-4</v>
      </c>
      <c r="I83" s="1">
        <f t="shared" si="9"/>
        <v>2.4167604308950592E-4</v>
      </c>
      <c r="J83" s="1">
        <f>IF(A83="","",MIN(J82+I83,Max_logcfu))</f>
        <v>3.2539528464372802</v>
      </c>
      <c r="K83" s="1" cm="1">
        <f t="array" ref="K83">IF(A83="","",IF(E83&lt;_C1_MinTemp.,0,((E83-Tmin)/(PrefTemp-Tmin))^2))</f>
        <v>0.36799585882134045</v>
      </c>
      <c r="L83" s="1">
        <f t="shared" si="10"/>
        <v>3.8332901978406445E-3</v>
      </c>
      <c r="M83" s="1">
        <f t="shared" si="11"/>
        <v>155.97198404725108</v>
      </c>
      <c r="N83" s="3" t="s">
        <v>866</v>
      </c>
      <c r="O83" s="1" t="s">
        <v>2963</v>
      </c>
      <c r="P83" s="1" t="s">
        <v>869</v>
      </c>
      <c r="Q83" s="1">
        <v>4008</v>
      </c>
      <c r="R83" s="1" t="s">
        <v>863</v>
      </c>
      <c r="S83" s="1">
        <v>96.36</v>
      </c>
    </row>
    <row r="84" spans="1:19" hidden="1" x14ac:dyDescent="0.3">
      <c r="A84" s="1" t="s">
        <v>923</v>
      </c>
      <c r="B84" s="1" t="s">
        <v>1008</v>
      </c>
      <c r="C84" s="1">
        <f t="shared" si="6"/>
        <v>1.0416666664241347E-2</v>
      </c>
      <c r="D84" s="1">
        <v>0</v>
      </c>
      <c r="E84" s="1">
        <v>-6.91</v>
      </c>
      <c r="F84" s="1">
        <f>IF(A84="","",IF(E84&lt;_C1_MinTemp.,0,E84*M_a+M_b))</f>
        <v>-4.8145400000000005E-2</v>
      </c>
      <c r="G84" s="1">
        <f t="shared" si="7"/>
        <v>2.3179795411600005E-3</v>
      </c>
      <c r="H84" s="1">
        <f t="shared" si="8"/>
        <v>1.0073792008518036E-3</v>
      </c>
      <c r="I84" s="1">
        <f t="shared" si="9"/>
        <v>2.5184480015431372E-4</v>
      </c>
      <c r="J84" s="1">
        <f>IF(A84="","",MIN(J83+I84,Max_logcfu))</f>
        <v>3.2542046912374345</v>
      </c>
      <c r="K84" s="1" cm="1">
        <f t="array" ref="K84">IF(A84="","",IF(E84&lt;_C1_MinTemp.,0,((E84-Tmin)/(PrefTemp-Tmin))^2))</f>
        <v>0.38347964656507805</v>
      </c>
      <c r="L84" s="1">
        <f t="shared" si="10"/>
        <v>3.9945796507895029E-3</v>
      </c>
      <c r="M84" s="1">
        <f t="shared" si="11"/>
        <v>155.96798946760029</v>
      </c>
      <c r="N84" s="3" t="s">
        <v>866</v>
      </c>
      <c r="O84" s="1" t="s">
        <v>2963</v>
      </c>
      <c r="P84" s="1" t="s">
        <v>869</v>
      </c>
      <c r="Q84" s="1">
        <v>4008</v>
      </c>
      <c r="R84" s="1" t="s">
        <v>863</v>
      </c>
      <c r="S84" s="1">
        <v>96.36</v>
      </c>
    </row>
    <row r="85" spans="1:19" hidden="1" x14ac:dyDescent="0.3">
      <c r="A85" s="1" t="s">
        <v>923</v>
      </c>
      <c r="B85" s="1" t="s">
        <v>1009</v>
      </c>
      <c r="C85" s="1">
        <f t="shared" si="6"/>
        <v>1.0416666664241347E-2</v>
      </c>
      <c r="D85" s="1">
        <v>0</v>
      </c>
      <c r="E85" s="1">
        <v>-6.96</v>
      </c>
      <c r="F85" s="1">
        <f>IF(A85="","",IF(E85&lt;_C1_MinTemp.,0,E85*M_a+M_b))</f>
        <v>-4.9127400000000016E-2</v>
      </c>
      <c r="G85" s="1">
        <f t="shared" si="7"/>
        <v>2.4135014307600016E-3</v>
      </c>
      <c r="H85" s="1">
        <f t="shared" si="8"/>
        <v>1.0488924079791401E-3</v>
      </c>
      <c r="I85" s="1">
        <f t="shared" si="9"/>
        <v>2.6222310193373143E-4</v>
      </c>
      <c r="J85" s="1">
        <f>IF(A85="","",MIN(J84+I85,Max_logcfu))</f>
        <v>3.2544669143393681</v>
      </c>
      <c r="K85" s="1" cm="1">
        <f t="array" ref="K85">IF(A85="","",IF(E85&lt;_C1_MinTemp.,0,((E85-Tmin)/(PrefTemp-Tmin))^2))</f>
        <v>0.39928250410225241</v>
      </c>
      <c r="L85" s="1">
        <f t="shared" si="10"/>
        <v>4.1591927500967416E-3</v>
      </c>
      <c r="M85" s="1">
        <f t="shared" si="11"/>
        <v>155.96383027485018</v>
      </c>
      <c r="N85" s="3" t="s">
        <v>866</v>
      </c>
      <c r="O85" s="1" t="s">
        <v>2963</v>
      </c>
      <c r="P85" s="1" t="s">
        <v>869</v>
      </c>
      <c r="Q85" s="1">
        <v>4008</v>
      </c>
      <c r="R85" s="1" t="s">
        <v>863</v>
      </c>
      <c r="S85" s="1">
        <v>96.36</v>
      </c>
    </row>
    <row r="86" spans="1:19" hidden="1" x14ac:dyDescent="0.3">
      <c r="A86" s="1" t="s">
        <v>923</v>
      </c>
      <c r="B86" s="1" t="s">
        <v>1010</v>
      </c>
      <c r="C86" s="1">
        <f t="shared" si="6"/>
        <v>1.0416666671517305E-2</v>
      </c>
      <c r="D86" s="1">
        <v>0</v>
      </c>
      <c r="E86" s="1">
        <v>-6.99</v>
      </c>
      <c r="F86" s="1">
        <f>IF(A86="","",IF(E86&lt;_C1_MinTemp.,0,E86*M_a+M_b))</f>
        <v>-4.97166E-2</v>
      </c>
      <c r="G86" s="1">
        <f t="shared" si="7"/>
        <v>2.4717403155600001E-3</v>
      </c>
      <c r="H86" s="1">
        <f t="shared" si="8"/>
        <v>1.0742026577835724E-3</v>
      </c>
      <c r="I86" s="1">
        <f t="shared" si="9"/>
        <v>2.6855066457094677E-4</v>
      </c>
      <c r="J86" s="1">
        <f>IF(A86="","",MIN(J85+I86,Max_logcfu))</f>
        <v>3.2547354650039391</v>
      </c>
      <c r="K86" s="1" cm="1">
        <f t="array" ref="K86">IF(A86="","",IF(E86&lt;_C1_MinTemp.,0,((E86-Tmin)/(PrefTemp-Tmin))^2))</f>
        <v>0.40891737212540674</v>
      </c>
      <c r="L86" s="1">
        <f t="shared" si="10"/>
        <v>4.2595559616231638E-3</v>
      </c>
      <c r="M86" s="1">
        <f t="shared" si="11"/>
        <v>155.95957071888856</v>
      </c>
      <c r="N86" s="3" t="s">
        <v>866</v>
      </c>
      <c r="O86" s="1" t="s">
        <v>2963</v>
      </c>
      <c r="P86" s="1" t="s">
        <v>869</v>
      </c>
      <c r="Q86" s="1">
        <v>4008</v>
      </c>
      <c r="R86" s="1" t="s">
        <v>863</v>
      </c>
      <c r="S86" s="1">
        <v>96.36</v>
      </c>
    </row>
    <row r="87" spans="1:19" hidden="1" x14ac:dyDescent="0.3">
      <c r="A87" s="1" t="s">
        <v>923</v>
      </c>
      <c r="B87" s="1" t="s">
        <v>1011</v>
      </c>
      <c r="C87" s="1">
        <f t="shared" si="6"/>
        <v>1.0416666664241347E-2</v>
      </c>
      <c r="D87" s="1">
        <v>0</v>
      </c>
      <c r="E87" s="1">
        <v>-7.05</v>
      </c>
      <c r="F87" s="1">
        <f>IF(A87="","",IF(E87&lt;_C1_MinTemp.,0,E87*M_a+M_b))</f>
        <v>-5.0894999999999996E-2</v>
      </c>
      <c r="G87" s="1">
        <f t="shared" si="7"/>
        <v>2.5903010249999996E-3</v>
      </c>
      <c r="H87" s="1">
        <f t="shared" si="8"/>
        <v>1.1257283898305083E-3</v>
      </c>
      <c r="I87" s="1">
        <f t="shared" si="9"/>
        <v>2.8143209739210103E-4</v>
      </c>
      <c r="J87" s="1">
        <f>IF(A87="","",MIN(J86+I87,Max_logcfu))</f>
        <v>3.2550168971013314</v>
      </c>
      <c r="K87" s="1" cm="1">
        <f t="array" ref="K87">IF(A87="","",IF(E87&lt;_C1_MinTemp.,0,((E87-Tmin)/(PrefTemp-Tmin))^2))</f>
        <v>0.42853170354862685</v>
      </c>
      <c r="L87" s="1">
        <f t="shared" si="10"/>
        <v>4.4638719109255367E-3</v>
      </c>
      <c r="M87" s="1">
        <f t="shared" si="11"/>
        <v>155.95510684697763</v>
      </c>
      <c r="N87" s="3" t="s">
        <v>866</v>
      </c>
      <c r="O87" s="1" t="s">
        <v>2963</v>
      </c>
      <c r="P87" s="1" t="s">
        <v>869</v>
      </c>
      <c r="Q87" s="1">
        <v>4008</v>
      </c>
      <c r="R87" s="1" t="s">
        <v>863</v>
      </c>
      <c r="S87" s="1">
        <v>96.36</v>
      </c>
    </row>
    <row r="88" spans="1:19" hidden="1" x14ac:dyDescent="0.3">
      <c r="A88" s="1" t="s">
        <v>923</v>
      </c>
      <c r="B88" s="1" t="s">
        <v>1012</v>
      </c>
      <c r="C88" s="1">
        <f t="shared" si="6"/>
        <v>1.0416666664241347E-2</v>
      </c>
      <c r="D88" s="1">
        <v>0</v>
      </c>
      <c r="E88" s="1">
        <v>-7.1</v>
      </c>
      <c r="F88" s="1">
        <f>IF(A88="","",IF(E88&lt;_C1_MinTemp.,0,E88*M_a+M_b))</f>
        <v>-5.1877000000000006E-2</v>
      </c>
      <c r="G88" s="1">
        <f t="shared" si="7"/>
        <v>2.6912231290000008E-3</v>
      </c>
      <c r="H88" s="1">
        <f t="shared" si="8"/>
        <v>1.1695884958713605E-3</v>
      </c>
      <c r="I88" s="1">
        <f t="shared" si="9"/>
        <v>2.9239712389976112E-4</v>
      </c>
      <c r="J88" s="1">
        <f>IF(A88="","",MIN(J87+I88,Max_logcfu))</f>
        <v>3.2553092942252313</v>
      </c>
      <c r="K88" s="1" cm="1">
        <f t="array" ref="K88">IF(A88="","",IF(E88&lt;_C1_MinTemp.,0,((E88-Tmin)/(PrefTemp-Tmin))^2))</f>
        <v>0.44522795650742397</v>
      </c>
      <c r="L88" s="1">
        <f t="shared" si="10"/>
        <v>4.6377912125391794E-3</v>
      </c>
      <c r="M88" s="1">
        <f t="shared" si="11"/>
        <v>155.9504690557651</v>
      </c>
      <c r="N88" s="3" t="s">
        <v>866</v>
      </c>
      <c r="O88" s="1" t="s">
        <v>2963</v>
      </c>
      <c r="P88" s="1" t="s">
        <v>869</v>
      </c>
      <c r="Q88" s="1">
        <v>4008</v>
      </c>
      <c r="R88" s="1" t="s">
        <v>863</v>
      </c>
      <c r="S88" s="1">
        <v>96.36</v>
      </c>
    </row>
    <row r="89" spans="1:19" hidden="1" x14ac:dyDescent="0.3">
      <c r="A89" s="1" t="s">
        <v>923</v>
      </c>
      <c r="B89" s="1" t="s">
        <v>1013</v>
      </c>
      <c r="C89" s="1">
        <f t="shared" si="6"/>
        <v>1.0416666671517305E-2</v>
      </c>
      <c r="D89" s="1">
        <v>0</v>
      </c>
      <c r="E89" s="1">
        <v>-7.11</v>
      </c>
      <c r="F89" s="1">
        <f>IF(A89="","",IF(E89&lt;_C1_MinTemp.,0,E89*M_a+M_b))</f>
        <v>-5.207340000000002E-2</v>
      </c>
      <c r="G89" s="1">
        <f t="shared" si="7"/>
        <v>2.7116389875600022E-3</v>
      </c>
      <c r="H89" s="1">
        <f t="shared" si="8"/>
        <v>1.1784610984615393E-3</v>
      </c>
      <c r="I89" s="1">
        <f t="shared" si="9"/>
        <v>2.9461527475257575E-4</v>
      </c>
      <c r="J89" s="1">
        <f>IF(A89="","",MIN(J88+I89,Max_logcfu))</f>
        <v>3.255603909499984</v>
      </c>
      <c r="K89" s="1" cm="1">
        <f t="array" ref="K89">IF(A89="","",IF(E89&lt;_C1_MinTemp.,0,((E89-Tmin)/(PrefTemp-Tmin))^2))</f>
        <v>0.4486054954743961</v>
      </c>
      <c r="L89" s="1">
        <f t="shared" si="10"/>
        <v>4.6729739133676493E-3</v>
      </c>
      <c r="M89" s="1">
        <f t="shared" si="11"/>
        <v>155.94579608185174</v>
      </c>
      <c r="N89" s="3" t="s">
        <v>866</v>
      </c>
      <c r="O89" s="1" t="s">
        <v>2963</v>
      </c>
      <c r="P89" s="1" t="s">
        <v>869</v>
      </c>
      <c r="Q89" s="1">
        <v>4008</v>
      </c>
      <c r="R89" s="1" t="s">
        <v>863</v>
      </c>
      <c r="S89" s="1">
        <v>96.36</v>
      </c>
    </row>
    <row r="90" spans="1:19" hidden="1" x14ac:dyDescent="0.3">
      <c r="A90" s="1" t="s">
        <v>923</v>
      </c>
      <c r="B90" s="1" t="s">
        <v>1014</v>
      </c>
      <c r="C90" s="1">
        <f t="shared" si="6"/>
        <v>1.0416666664241347E-2</v>
      </c>
      <c r="D90" s="1">
        <v>0</v>
      </c>
      <c r="E90" s="1">
        <v>-7.16</v>
      </c>
      <c r="F90" s="1">
        <f>IF(A90="","",IF(E90&lt;_C1_MinTemp.,0,E90*M_a+M_b))</f>
        <v>-5.3055400000000003E-2</v>
      </c>
      <c r="G90" s="1">
        <f t="shared" si="7"/>
        <v>2.8148754691600004E-3</v>
      </c>
      <c r="H90" s="1">
        <f t="shared" si="8"/>
        <v>1.2233270183224685E-3</v>
      </c>
      <c r="I90" s="1">
        <f t="shared" si="9"/>
        <v>3.0583175450941014E-4</v>
      </c>
      <c r="J90" s="1">
        <f>IF(A90="","",MIN(J89+I90,Max_logcfu))</f>
        <v>3.2559097412544933</v>
      </c>
      <c r="K90" s="1" cm="1">
        <f t="array" ref="K90">IF(A90="","",IF(E90&lt;_C1_MinTemp.,0,((E90-Tmin)/(PrefTemp-Tmin))^2))</f>
        <v>0.46568463218531725</v>
      </c>
      <c r="L90" s="1">
        <f t="shared" si="10"/>
        <v>4.8508815841342874E-3</v>
      </c>
      <c r="M90" s="1">
        <f t="shared" si="11"/>
        <v>155.94094520026761</v>
      </c>
      <c r="N90" s="3" t="s">
        <v>866</v>
      </c>
      <c r="O90" s="1" t="s">
        <v>2963</v>
      </c>
      <c r="P90" s="1" t="s">
        <v>869</v>
      </c>
      <c r="Q90" s="1">
        <v>4008</v>
      </c>
      <c r="R90" s="1" t="s">
        <v>863</v>
      </c>
      <c r="S90" s="1">
        <v>96.36</v>
      </c>
    </row>
    <row r="91" spans="1:19" hidden="1" x14ac:dyDescent="0.3">
      <c r="A91" s="1" t="s">
        <v>923</v>
      </c>
      <c r="B91" s="1" t="s">
        <v>1015</v>
      </c>
      <c r="C91" s="1">
        <f t="shared" si="6"/>
        <v>1.0405092594737653E-2</v>
      </c>
      <c r="D91" s="1">
        <v>0</v>
      </c>
      <c r="E91" s="1">
        <v>-7.19</v>
      </c>
      <c r="F91" s="1">
        <f>IF(A91="","",IF(E91&lt;_C1_MinTemp.,0,E91*M_a+M_b))</f>
        <v>-5.3644600000000014E-2</v>
      </c>
      <c r="G91" s="1">
        <f t="shared" si="7"/>
        <v>2.8777431091600017E-3</v>
      </c>
      <c r="H91" s="1">
        <f t="shared" si="8"/>
        <v>1.2506488957670584E-3</v>
      </c>
      <c r="I91" s="1">
        <f t="shared" si="9"/>
        <v>3.1231482153510341E-4</v>
      </c>
      <c r="J91" s="1">
        <f>IF(A91="","",MIN(J90+I91,Max_logcfu))</f>
        <v>3.2562220560760284</v>
      </c>
      <c r="K91" s="1" cm="1">
        <f t="array" ref="K91">IF(A91="","",IF(E91&lt;_C1_MinTemp.,0,((E91-Tmin)/(PrefTemp-Tmin))^2))</f>
        <v>0.4760852677127197</v>
      </c>
      <c r="L91" s="1">
        <f t="shared" si="10"/>
        <v>4.9537112935413123E-3</v>
      </c>
      <c r="M91" s="1">
        <f t="shared" si="11"/>
        <v>155.93599148897405</v>
      </c>
      <c r="N91" s="3" t="s">
        <v>866</v>
      </c>
      <c r="O91" s="1" t="s">
        <v>2963</v>
      </c>
      <c r="P91" s="1" t="s">
        <v>869</v>
      </c>
      <c r="Q91" s="1">
        <v>4008</v>
      </c>
      <c r="R91" s="1" t="s">
        <v>863</v>
      </c>
      <c r="S91" s="1">
        <v>96.36</v>
      </c>
    </row>
    <row r="92" spans="1:19" hidden="1" x14ac:dyDescent="0.3">
      <c r="A92" s="1" t="s">
        <v>923</v>
      </c>
      <c r="B92" s="1" t="s">
        <v>1016</v>
      </c>
      <c r="C92" s="1">
        <f t="shared" si="6"/>
        <v>1.0416666664241347E-2</v>
      </c>
      <c r="D92" s="1">
        <v>0</v>
      </c>
      <c r="E92" s="1">
        <v>-7.22</v>
      </c>
      <c r="F92" s="1">
        <f>IF(A92="","",IF(E92&lt;_C1_MinTemp.,0,E92*M_a+M_b))</f>
        <v>-5.4233799999999999E-2</v>
      </c>
      <c r="G92" s="1">
        <f t="shared" si="7"/>
        <v>2.9413050624399997E-3</v>
      </c>
      <c r="H92" s="1">
        <f t="shared" si="8"/>
        <v>1.2782725173576704E-3</v>
      </c>
      <c r="I92" s="1">
        <f t="shared" si="9"/>
        <v>3.1956812926501238E-4</v>
      </c>
      <c r="J92" s="1">
        <f>IF(A92="","",MIN(J91+I92,Max_logcfu))</f>
        <v>3.2565416242052936</v>
      </c>
      <c r="K92" s="1" cm="1">
        <f t="array" ref="K92">IF(A92="","",IF(E92&lt;_C1_MinTemp.,0,((E92-Tmin)/(PrefTemp-Tmin))^2))</f>
        <v>0.48660076836575911</v>
      </c>
      <c r="L92" s="1">
        <f t="shared" si="10"/>
        <v>5.0687580026298282E-3</v>
      </c>
      <c r="M92" s="1">
        <f t="shared" si="11"/>
        <v>155.93092273097142</v>
      </c>
      <c r="N92" s="3" t="s">
        <v>866</v>
      </c>
      <c r="O92" s="1" t="s">
        <v>2963</v>
      </c>
      <c r="P92" s="1" t="s">
        <v>869</v>
      </c>
      <c r="Q92" s="1">
        <v>4008</v>
      </c>
      <c r="R92" s="1" t="s">
        <v>863</v>
      </c>
      <c r="S92" s="1">
        <v>96.36</v>
      </c>
    </row>
    <row r="93" spans="1:19" hidden="1" x14ac:dyDescent="0.3">
      <c r="A93" s="1" t="s">
        <v>923</v>
      </c>
      <c r="B93" s="1" t="s">
        <v>1017</v>
      </c>
      <c r="C93" s="1">
        <f t="shared" si="6"/>
        <v>1.0416666664241347E-2</v>
      </c>
      <c r="D93" s="1">
        <v>0</v>
      </c>
      <c r="E93" s="1">
        <v>-7.19</v>
      </c>
      <c r="F93" s="1">
        <f>IF(A93="","",IF(E93&lt;_C1_MinTemp.,0,E93*M_a+M_b))</f>
        <v>-5.3644600000000014E-2</v>
      </c>
      <c r="G93" s="1">
        <f t="shared" si="7"/>
        <v>2.8777431091600017E-3</v>
      </c>
      <c r="H93" s="1">
        <f t="shared" si="8"/>
        <v>1.2506488957670584E-3</v>
      </c>
      <c r="I93" s="1">
        <f t="shared" si="9"/>
        <v>3.1266222386896726E-4</v>
      </c>
      <c r="J93" s="1">
        <f>IF(A93="","",MIN(J92+I93,Max_logcfu))</f>
        <v>3.2568542864291627</v>
      </c>
      <c r="K93" s="1" cm="1">
        <f t="array" ref="K93">IF(A93="","",IF(E93&lt;_C1_MinTemp.,0,((E93-Tmin)/(PrefTemp-Tmin))^2))</f>
        <v>0.4760852677127197</v>
      </c>
      <c r="L93" s="1">
        <f t="shared" si="10"/>
        <v>4.9592215375195044E-3</v>
      </c>
      <c r="M93" s="1">
        <f t="shared" si="11"/>
        <v>155.9259635094339</v>
      </c>
      <c r="N93" s="3" t="s">
        <v>866</v>
      </c>
      <c r="O93" s="1" t="s">
        <v>2963</v>
      </c>
      <c r="P93" s="1" t="s">
        <v>869</v>
      </c>
      <c r="Q93" s="1">
        <v>4008</v>
      </c>
      <c r="R93" s="1" t="s">
        <v>863</v>
      </c>
      <c r="S93" s="1">
        <v>96.36</v>
      </c>
    </row>
    <row r="94" spans="1:19" hidden="1" x14ac:dyDescent="0.3">
      <c r="A94" s="1" t="s">
        <v>923</v>
      </c>
      <c r="B94" s="1" t="s">
        <v>1018</v>
      </c>
      <c r="C94" s="1">
        <f t="shared" si="6"/>
        <v>1.0416666671517305E-2</v>
      </c>
      <c r="D94" s="1">
        <v>0</v>
      </c>
      <c r="E94" s="1">
        <v>-7.15</v>
      </c>
      <c r="F94" s="1">
        <f>IF(A94="","",IF(E94&lt;_C1_MinTemp.,0,E94*M_a+M_b))</f>
        <v>-5.2859000000000017E-2</v>
      </c>
      <c r="G94" s="1">
        <f t="shared" si="7"/>
        <v>2.7940738810000019E-3</v>
      </c>
      <c r="H94" s="1">
        <f t="shared" si="8"/>
        <v>1.2142867800956113E-3</v>
      </c>
      <c r="I94" s="1">
        <f t="shared" si="9"/>
        <v>3.0357169516526442E-4</v>
      </c>
      <c r="J94" s="1">
        <f>IF(A94="","",MIN(J93+I94,Max_logcfu))</f>
        <v>3.2571578581243279</v>
      </c>
      <c r="K94" s="1" cm="1">
        <f t="array" ref="K94">IF(A94="","",IF(E94&lt;_C1_MinTemp.,0,((E94-Tmin)/(PrefTemp-Tmin))^2))</f>
        <v>0.46224327925965808</v>
      </c>
      <c r="L94" s="1">
        <f t="shared" si="10"/>
        <v>4.8150341611969466E-3</v>
      </c>
      <c r="M94" s="1">
        <f t="shared" si="11"/>
        <v>155.9211484752727</v>
      </c>
      <c r="N94" s="3" t="s">
        <v>866</v>
      </c>
      <c r="O94" s="1" t="s">
        <v>2963</v>
      </c>
      <c r="P94" s="1" t="s">
        <v>869</v>
      </c>
      <c r="Q94" s="1">
        <v>4008</v>
      </c>
      <c r="R94" s="1" t="s">
        <v>863</v>
      </c>
      <c r="S94" s="1">
        <v>96.36</v>
      </c>
    </row>
    <row r="95" spans="1:19" x14ac:dyDescent="0.3">
      <c r="A95" s="1" t="s">
        <v>923</v>
      </c>
      <c r="B95" s="1" t="s">
        <v>1019</v>
      </c>
      <c r="C95" s="1">
        <f t="shared" si="6"/>
        <v>1.0428240741021E-2</v>
      </c>
      <c r="D95" s="1">
        <v>0</v>
      </c>
      <c r="E95" s="1">
        <v>-6.65</v>
      </c>
      <c r="F95" s="1">
        <f>IF(A95="","",IF(E95&lt;_C1_MinTemp.,0,E95*M_a+M_b))</f>
        <v>-4.3039000000000022E-2</v>
      </c>
      <c r="G95" s="1">
        <f t="shared" si="7"/>
        <v>1.8523555210000018E-3</v>
      </c>
      <c r="H95" s="1">
        <f t="shared" si="8"/>
        <v>8.0502195610604162E-4</v>
      </c>
      <c r="I95" s="1">
        <f t="shared" si="9"/>
        <v>2.0147910624195462E-4</v>
      </c>
      <c r="J95" s="1">
        <f>IF(A95="","",MIN(J94+I95,Max_logcfu))</f>
        <v>3.2573593372305698</v>
      </c>
      <c r="K95" s="1" cm="1">
        <f t="array" ref="K95">IF(A95="","",IF(E95&lt;_C1_MinTemp.,0,((E95-Tmin)/(PrefTemp-Tmin))^2))</f>
        <v>0.30644819244197091</v>
      </c>
      <c r="L95" s="1">
        <f t="shared" si="10"/>
        <v>3.1957155254356048E-3</v>
      </c>
      <c r="M95" s="1">
        <f t="shared" si="11"/>
        <v>155.91795275974727</v>
      </c>
      <c r="N95" s="3" t="s">
        <v>866</v>
      </c>
      <c r="O95" s="1" t="s">
        <v>2964</v>
      </c>
      <c r="P95" s="1" t="s">
        <v>2965</v>
      </c>
      <c r="Q95" s="1">
        <v>94128</v>
      </c>
      <c r="R95" s="1" t="s">
        <v>3035</v>
      </c>
      <c r="S95" s="1">
        <v>96.17</v>
      </c>
    </row>
    <row r="96" spans="1:19" x14ac:dyDescent="0.3">
      <c r="A96" s="1" t="s">
        <v>923</v>
      </c>
      <c r="B96" s="1" t="s">
        <v>1020</v>
      </c>
      <c r="C96" s="1">
        <f t="shared" si="6"/>
        <v>1.0416666664241347E-2</v>
      </c>
      <c r="D96" s="1">
        <v>0</v>
      </c>
      <c r="E96" s="1">
        <v>-6.68</v>
      </c>
      <c r="F96" s="1">
        <f>IF(A96="","",IF(E96&lt;_C1_MinTemp.,0,E96*M_a+M_b))</f>
        <v>-4.3628200000000006E-2</v>
      </c>
      <c r="G96" s="1">
        <f t="shared" si="7"/>
        <v>1.9034198352400006E-3</v>
      </c>
      <c r="H96" s="1">
        <f t="shared" si="8"/>
        <v>8.2721418306823142E-4</v>
      </c>
      <c r="I96" s="1">
        <f t="shared" si="9"/>
        <v>2.0680354571890765E-4</v>
      </c>
      <c r="J96" s="1">
        <f>IF(A96="","",MIN(J95+I96,Max_logcfu))</f>
        <v>3.2575661407762886</v>
      </c>
      <c r="K96" s="1" cm="1">
        <f t="array" ref="K96">IF(A96="","",IF(E96&lt;_C1_MinTemp.,0,((E96-Tmin)/(PrefTemp-Tmin))^2))</f>
        <v>0.31489612083354046</v>
      </c>
      <c r="L96" s="1">
        <f t="shared" si="10"/>
        <v>3.2801679245856564E-3</v>
      </c>
      <c r="M96" s="1">
        <f t="shared" si="11"/>
        <v>155.91467259182269</v>
      </c>
      <c r="N96" s="3" t="s">
        <v>866</v>
      </c>
      <c r="O96" s="1" t="s">
        <v>2964</v>
      </c>
      <c r="P96" s="1" t="s">
        <v>2965</v>
      </c>
      <c r="Q96" s="1">
        <v>94128</v>
      </c>
      <c r="R96" s="1" t="s">
        <v>3035</v>
      </c>
      <c r="S96" s="1">
        <v>96.17</v>
      </c>
    </row>
    <row r="97" spans="1:19" x14ac:dyDescent="0.3">
      <c r="A97" s="1" t="s">
        <v>923</v>
      </c>
      <c r="B97" s="1" t="s">
        <v>1021</v>
      </c>
      <c r="C97" s="1">
        <f t="shared" si="6"/>
        <v>1.0416666664241347E-2</v>
      </c>
      <c r="D97" s="1">
        <v>0</v>
      </c>
      <c r="E97" s="1">
        <v>-6.5</v>
      </c>
      <c r="F97" s="1">
        <f>IF(A97="","",IF(E97&lt;_C1_MinTemp.,0,E97*M_a+M_b))</f>
        <v>-4.009299999999999E-2</v>
      </c>
      <c r="G97" s="1">
        <f t="shared" si="7"/>
        <v>1.6074486489999992E-3</v>
      </c>
      <c r="H97" s="1">
        <f t="shared" si="8"/>
        <v>6.9858698348544072E-4</v>
      </c>
      <c r="I97" s="1">
        <f t="shared" si="9"/>
        <v>1.7464674583069707E-4</v>
      </c>
      <c r="J97" s="1">
        <f>IF(A97="","",MIN(J96+I97,Max_logcfu))</f>
        <v>3.2577407875221192</v>
      </c>
      <c r="K97" s="1" cm="1">
        <f t="array" ref="K97">IF(A97="","",IF(E97&lt;_C1_MinTemp.,0,((E97-Tmin)/(PrefTemp-Tmin))^2))</f>
        <v>0.26593152736868064</v>
      </c>
      <c r="L97" s="1">
        <f t="shared" si="10"/>
        <v>2.770120076112121E-3</v>
      </c>
      <c r="M97" s="1">
        <f t="shared" si="11"/>
        <v>155.91190247174657</v>
      </c>
      <c r="N97" s="3" t="s">
        <v>866</v>
      </c>
      <c r="O97" s="1" t="s">
        <v>2964</v>
      </c>
      <c r="P97" s="1" t="s">
        <v>2965</v>
      </c>
      <c r="Q97" s="1">
        <v>94128</v>
      </c>
      <c r="R97" s="1" t="s">
        <v>3035</v>
      </c>
      <c r="S97" s="1">
        <v>96.17</v>
      </c>
    </row>
    <row r="98" spans="1:19" x14ac:dyDescent="0.3">
      <c r="A98" s="1" t="s">
        <v>923</v>
      </c>
      <c r="B98" s="1" t="s">
        <v>1022</v>
      </c>
      <c r="C98" s="1">
        <f t="shared" si="6"/>
        <v>1.0416666671517305E-2</v>
      </c>
      <c r="D98" s="1">
        <v>1</v>
      </c>
      <c r="E98" s="1">
        <v>-6.24</v>
      </c>
      <c r="F98" s="1">
        <f>IF(A98="","",IF(E98&lt;_C1_MinTemp.,0,E98*M_a+M_b))</f>
        <v>-3.4986600000000007E-2</v>
      </c>
      <c r="G98" s="1">
        <f t="shared" si="7"/>
        <v>1.2240621795600005E-3</v>
      </c>
      <c r="H98" s="1">
        <f t="shared" si="8"/>
        <v>5.3196965647979162E-4</v>
      </c>
      <c r="I98" s="1">
        <f t="shared" si="9"/>
        <v>1.3299241418187732E-4</v>
      </c>
      <c r="J98" s="1">
        <f>IF(A98="","",MIN(J97+I98,Max_logcfu))</f>
        <v>3.2578737799363009</v>
      </c>
      <c r="K98" s="1" cm="1">
        <f t="array" ref="K98">IF(A98="","",IF(E98&lt;_C1_MinTemp.,0,((E98-Tmin)/(PrefTemp-Tmin))^2))</f>
        <v>0.20250520923771484</v>
      </c>
      <c r="L98" s="1">
        <f t="shared" si="10"/>
        <v>2.1094292638751426E-3</v>
      </c>
      <c r="M98" s="1">
        <f t="shared" si="11"/>
        <v>155.9097930424827</v>
      </c>
      <c r="N98" s="3" t="s">
        <v>866</v>
      </c>
      <c r="O98" s="1" t="s">
        <v>2964</v>
      </c>
      <c r="P98" s="1" t="s">
        <v>2965</v>
      </c>
      <c r="Q98" s="1">
        <v>94128</v>
      </c>
      <c r="R98" s="1" t="s">
        <v>3035</v>
      </c>
      <c r="S98" s="1">
        <v>96.17</v>
      </c>
    </row>
    <row r="99" spans="1:19" x14ac:dyDescent="0.3">
      <c r="A99" s="1" t="s">
        <v>923</v>
      </c>
      <c r="B99" s="1" t="s">
        <v>1023</v>
      </c>
      <c r="C99" s="1">
        <f t="shared" si="6"/>
        <v>1.0416666664241347E-2</v>
      </c>
      <c r="D99" s="1">
        <v>1</v>
      </c>
      <c r="E99" s="1">
        <v>-5.49</v>
      </c>
      <c r="F99" s="1">
        <f>IF(A99="","",IF(E99&lt;_C1_MinTemp.,0,E99*M_a+M_b))</f>
        <v>-2.02566E-2</v>
      </c>
      <c r="G99" s="1">
        <f t="shared" si="7"/>
        <v>4.1032984355999998E-4</v>
      </c>
      <c r="H99" s="1">
        <f t="shared" si="8"/>
        <v>1.7832674644067793E-4</v>
      </c>
      <c r="I99" s="1">
        <f t="shared" si="9"/>
        <v>4.4581686599789501E-5</v>
      </c>
      <c r="J99" s="1">
        <f>IF(A99="","",MIN(J98+I99,Max_logcfu))</f>
        <v>3.2579183616229006</v>
      </c>
      <c r="K99" s="1" cm="1">
        <f t="array" ref="K99">IF(A99="","",IF(E99&lt;_C1_MinTemp.,0,((E99-Tmin)/(PrefTemp-Tmin))^2))</f>
        <v>6.7883749873282967E-2</v>
      </c>
      <c r="L99" s="1">
        <f t="shared" si="10"/>
        <v>7.0712239434872449E-4</v>
      </c>
      <c r="M99" s="1">
        <f t="shared" si="11"/>
        <v>155.90908592008836</v>
      </c>
      <c r="N99" s="3" t="s">
        <v>866</v>
      </c>
      <c r="O99" s="1" t="s">
        <v>2964</v>
      </c>
      <c r="P99" s="1" t="s">
        <v>2965</v>
      </c>
      <c r="Q99" s="1">
        <v>94128</v>
      </c>
      <c r="R99" s="1" t="s">
        <v>3035</v>
      </c>
      <c r="S99" s="1">
        <v>96.07</v>
      </c>
    </row>
    <row r="100" spans="1:19" x14ac:dyDescent="0.3">
      <c r="A100" s="1" t="s">
        <v>923</v>
      </c>
      <c r="B100" s="1" t="s">
        <v>1024</v>
      </c>
      <c r="C100" s="1">
        <f t="shared" si="6"/>
        <v>1.0416666664241347E-2</v>
      </c>
      <c r="D100" s="1">
        <v>1</v>
      </c>
      <c r="E100" s="1">
        <v>-5.57</v>
      </c>
      <c r="F100" s="1">
        <f>IF(A100="","",IF(E100&lt;_C1_MinTemp.,0,E100*M_a+M_b))</f>
        <v>-2.1827800000000008E-2</v>
      </c>
      <c r="G100" s="1">
        <f t="shared" si="7"/>
        <v>4.7645285284000037E-4</v>
      </c>
      <c r="H100" s="1">
        <f t="shared" si="8"/>
        <v>2.0706338671881805E-4</v>
      </c>
      <c r="I100" s="1">
        <f t="shared" si="9"/>
        <v>5.1765846667651838E-5</v>
      </c>
      <c r="J100" s="1">
        <f>IF(A100="","",MIN(J99+I100,Max_logcfu))</f>
        <v>3.257970127469568</v>
      </c>
      <c r="K100" s="1" cm="1">
        <f t="array" ref="K100">IF(A100="","",IF(E100&lt;_C1_MinTemp.,0,((E100-Tmin)/(PrefTemp-Tmin))^2))</f>
        <v>7.8822944019847518E-2</v>
      </c>
      <c r="L100" s="1">
        <f t="shared" si="10"/>
        <v>8.2107233334890756E-4</v>
      </c>
      <c r="M100" s="1">
        <f t="shared" si="11"/>
        <v>155.90826484775502</v>
      </c>
      <c r="N100" s="3" t="s">
        <v>866</v>
      </c>
      <c r="O100" s="1" t="s">
        <v>2964</v>
      </c>
      <c r="P100" s="1" t="s">
        <v>2965</v>
      </c>
      <c r="Q100" s="1">
        <v>94128</v>
      </c>
      <c r="R100" s="1" t="s">
        <v>3035</v>
      </c>
      <c r="S100" s="1">
        <v>96.07</v>
      </c>
    </row>
    <row r="101" spans="1:19" x14ac:dyDescent="0.3">
      <c r="A101" s="1" t="s">
        <v>923</v>
      </c>
      <c r="B101" s="1" t="s">
        <v>1025</v>
      </c>
      <c r="C101" s="1">
        <f t="shared" si="6"/>
        <v>1.0416666671517305E-2</v>
      </c>
      <c r="D101" s="1">
        <v>1</v>
      </c>
      <c r="E101" s="1">
        <v>-5.57</v>
      </c>
      <c r="F101" s="1">
        <f>IF(A101="","",IF(E101&lt;_C1_MinTemp.,0,E101*M_a+M_b))</f>
        <v>-2.1827800000000008E-2</v>
      </c>
      <c r="G101" s="1">
        <f t="shared" si="7"/>
        <v>4.7645285284000037E-4</v>
      </c>
      <c r="H101" s="1">
        <f t="shared" si="8"/>
        <v>2.0706338671881805E-4</v>
      </c>
      <c r="I101" s="1">
        <f t="shared" si="9"/>
        <v>5.1765846703809865E-5</v>
      </c>
      <c r="J101" s="1">
        <f>IF(A101="","",MIN(J100+I101,Max_logcfu))</f>
        <v>3.2580218933162719</v>
      </c>
      <c r="K101" s="1" cm="1">
        <f t="array" ref="K101">IF(A101="","",IF(E101&lt;_C1_MinTemp.,0,((E101-Tmin)/(PrefTemp-Tmin))^2))</f>
        <v>7.8822944019847518E-2</v>
      </c>
      <c r="L101" s="1">
        <f t="shared" si="10"/>
        <v>8.2107233392241994E-4</v>
      </c>
      <c r="M101" s="1">
        <f t="shared" si="11"/>
        <v>155.90744377542109</v>
      </c>
      <c r="N101" s="3" t="s">
        <v>866</v>
      </c>
      <c r="O101" s="1" t="s">
        <v>2964</v>
      </c>
      <c r="P101" s="1" t="s">
        <v>2965</v>
      </c>
      <c r="Q101" s="1">
        <v>94128</v>
      </c>
      <c r="R101" s="1" t="s">
        <v>3035</v>
      </c>
      <c r="S101" s="1">
        <v>96.07</v>
      </c>
    </row>
    <row r="102" spans="1:19" x14ac:dyDescent="0.3">
      <c r="A102" s="1" t="s">
        <v>923</v>
      </c>
      <c r="B102" s="1" t="s">
        <v>1026</v>
      </c>
      <c r="C102" s="1">
        <f t="shared" si="6"/>
        <v>1.0416666664241347E-2</v>
      </c>
      <c r="D102" s="1">
        <v>1</v>
      </c>
      <c r="E102" s="1">
        <v>-5.5</v>
      </c>
      <c r="F102" s="1">
        <f>IF(A102="","",IF(E102&lt;_C1_MinTemp.,0,E102*M_a+M_b))</f>
        <v>-2.0452999999999999E-2</v>
      </c>
      <c r="G102" s="1">
        <f t="shared" si="7"/>
        <v>4.1832520899999997E-4</v>
      </c>
      <c r="H102" s="1">
        <f t="shared" si="8"/>
        <v>1.8180148152976963E-4</v>
      </c>
      <c r="I102" s="1">
        <f t="shared" si="9"/>
        <v>4.5450370371860168E-5</v>
      </c>
      <c r="J102" s="1">
        <f>IF(A102="","",MIN(J101+I102,Max_logcfu))</f>
        <v>3.2580673436866436</v>
      </c>
      <c r="K102" s="1" cm="1">
        <f t="array" ref="K102">IF(A102="","",IF(E102&lt;_C1_MinTemp.,0,((E102-Tmin)/(PrefTemp-Tmin))^2))</f>
        <v>6.9206479370522378E-2</v>
      </c>
      <c r="L102" s="1">
        <f t="shared" si="10"/>
        <v>7.2090082660842701E-4</v>
      </c>
      <c r="M102" s="1">
        <f t="shared" si="11"/>
        <v>155.90672287459446</v>
      </c>
      <c r="N102" s="3" t="s">
        <v>866</v>
      </c>
      <c r="O102" s="1" t="s">
        <v>2964</v>
      </c>
      <c r="P102" s="1" t="s">
        <v>2965</v>
      </c>
      <c r="Q102" s="1">
        <v>94128</v>
      </c>
      <c r="R102" s="1" t="s">
        <v>3035</v>
      </c>
      <c r="S102" s="1">
        <v>96.07</v>
      </c>
    </row>
    <row r="103" spans="1:19" x14ac:dyDescent="0.3">
      <c r="A103" s="1" t="s">
        <v>923</v>
      </c>
      <c r="B103" s="1" t="s">
        <v>1027</v>
      </c>
      <c r="C103" s="1">
        <f t="shared" si="6"/>
        <v>1.0416666664241347E-2</v>
      </c>
      <c r="D103" s="1">
        <v>1</v>
      </c>
      <c r="E103" s="1">
        <v>-5.22</v>
      </c>
      <c r="F103" s="1">
        <f>IF(A103="","",IF(E103&lt;_C1_MinTemp.,0,E103*M_a+M_b))</f>
        <v>-1.4953799999999989E-2</v>
      </c>
      <c r="G103" s="1">
        <f t="shared" si="7"/>
        <v>2.2361613443999968E-4</v>
      </c>
      <c r="H103" s="1">
        <f t="shared" si="8"/>
        <v>9.7182153168187598E-5</v>
      </c>
      <c r="I103" s="1">
        <f t="shared" si="9"/>
        <v>2.4295538286390156E-5</v>
      </c>
      <c r="J103" s="1">
        <f>IF(A103="","",MIN(J102+I103,Max_logcfu))</f>
        <v>3.2580916392249302</v>
      </c>
      <c r="K103" s="1" cm="1">
        <f t="array" ref="K103">IF(A103="","",IF(E103&lt;_C1_MinTemp.,0,((E103-Tmin)/(PrefTemp-Tmin))^2))</f>
        <v>3.6994388724581523E-2</v>
      </c>
      <c r="L103" s="1">
        <f t="shared" si="10"/>
        <v>3.8535821579133432E-4</v>
      </c>
      <c r="M103" s="1">
        <f t="shared" si="11"/>
        <v>155.90633751637867</v>
      </c>
      <c r="N103" s="3" t="s">
        <v>866</v>
      </c>
      <c r="O103" s="1" t="s">
        <v>2964</v>
      </c>
      <c r="P103" s="1" t="s">
        <v>2965</v>
      </c>
      <c r="Q103" s="1">
        <v>94128</v>
      </c>
      <c r="R103" s="1" t="s">
        <v>3035</v>
      </c>
      <c r="S103" s="1">
        <v>96.07</v>
      </c>
    </row>
    <row r="104" spans="1:19" x14ac:dyDescent="0.3">
      <c r="A104" s="1" t="s">
        <v>923</v>
      </c>
      <c r="B104" s="1" t="s">
        <v>1028</v>
      </c>
      <c r="C104" s="1">
        <f t="shared" si="6"/>
        <v>1.0416666671517305E-2</v>
      </c>
      <c r="D104" s="1">
        <v>1</v>
      </c>
      <c r="E104" s="1">
        <v>-5.1100000000000003</v>
      </c>
      <c r="F104" s="1">
        <f>IF(A104="","",IF(E104&lt;_C1_MinTemp.,0,E104*M_a+M_b))</f>
        <v>-1.279340000000001E-2</v>
      </c>
      <c r="G104" s="1">
        <f t="shared" si="7"/>
        <v>1.6367108356000025E-4</v>
      </c>
      <c r="H104" s="1">
        <f t="shared" si="8"/>
        <v>7.11304144111257E-5</v>
      </c>
      <c r="I104" s="1">
        <f t="shared" si="9"/>
        <v>1.7782603611062094E-5</v>
      </c>
      <c r="J104" s="1">
        <f>IF(A104="","",MIN(J103+I104,Max_logcfu))</f>
        <v>3.2581094218285411</v>
      </c>
      <c r="K104" s="1" cm="1">
        <f t="array" ref="K104">IF(A104="","",IF(E104&lt;_C1_MinTemp.,0,((E104-Tmin)/(PrefTemp-Tmin))^2))</f>
        <v>2.7077257655648956E-2</v>
      </c>
      <c r="L104" s="1">
        <f t="shared" si="10"/>
        <v>2.8205476737768527E-4</v>
      </c>
      <c r="M104" s="1">
        <f t="shared" si="11"/>
        <v>155.90605546161129</v>
      </c>
      <c r="N104" s="3" t="s">
        <v>866</v>
      </c>
      <c r="O104" s="1" t="s">
        <v>2964</v>
      </c>
      <c r="P104" s="1" t="s">
        <v>2965</v>
      </c>
      <c r="Q104" s="1">
        <v>94128</v>
      </c>
      <c r="R104" s="1" t="s">
        <v>3035</v>
      </c>
      <c r="S104" s="1">
        <v>96.07</v>
      </c>
    </row>
    <row r="105" spans="1:19" x14ac:dyDescent="0.3">
      <c r="A105" s="1" t="s">
        <v>923</v>
      </c>
      <c r="B105" s="1" t="s">
        <v>1029</v>
      </c>
      <c r="C105" s="1">
        <f t="shared" si="6"/>
        <v>1.0416666664241347E-2</v>
      </c>
      <c r="D105" s="1">
        <v>1</v>
      </c>
      <c r="E105" s="1">
        <v>-4.9400000000000004</v>
      </c>
      <c r="F105" s="1">
        <f>IF(A105="","",IF(E105&lt;_C1_MinTemp.,0,E105*M_a+M_b))</f>
        <v>-9.4546000000000074E-3</v>
      </c>
      <c r="G105" s="1">
        <f t="shared" si="7"/>
        <v>8.9389461160000141E-5</v>
      </c>
      <c r="H105" s="1">
        <f t="shared" si="8"/>
        <v>3.8848092637983545E-5</v>
      </c>
      <c r="I105" s="1">
        <f t="shared" si="9"/>
        <v>9.7120231572346302E-6</v>
      </c>
      <c r="J105" s="1">
        <f>IF(A105="","",MIN(J104+I105,Max_logcfu))</f>
        <v>3.2581191338516984</v>
      </c>
      <c r="K105" s="1" cm="1">
        <f t="array" ref="K105">IF(A105="","",IF(E105&lt;_C1_MinTemp.,0,((E105-Tmin)/(PrefTemp-Tmin))^2))</f>
        <v>1.4788326800816027E-2</v>
      </c>
      <c r="L105" s="1">
        <f t="shared" si="10"/>
        <v>1.5404507080596722E-4</v>
      </c>
      <c r="M105" s="1">
        <f t="shared" si="11"/>
        <v>155.90590141654047</v>
      </c>
      <c r="N105" s="3" t="s">
        <v>866</v>
      </c>
      <c r="O105" s="1" t="s">
        <v>2964</v>
      </c>
      <c r="P105" s="1" t="s">
        <v>2965</v>
      </c>
      <c r="Q105" s="1">
        <v>94128</v>
      </c>
      <c r="R105" s="1" t="s">
        <v>3035</v>
      </c>
      <c r="S105" s="1">
        <v>96.07</v>
      </c>
    </row>
    <row r="106" spans="1:19" x14ac:dyDescent="0.3">
      <c r="A106" s="1" t="s">
        <v>923</v>
      </c>
      <c r="B106" s="1" t="s">
        <v>1030</v>
      </c>
      <c r="C106" s="1">
        <f t="shared" si="6"/>
        <v>1.0416666664241347E-2</v>
      </c>
      <c r="D106" s="1">
        <v>1</v>
      </c>
      <c r="E106" s="1">
        <v>-4.91</v>
      </c>
      <c r="F106" s="1">
        <f>IF(A106="","",IF(E106&lt;_C1_MinTemp.,0,E106*M_a+M_b))</f>
        <v>-8.8654000000000094E-3</v>
      </c>
      <c r="G106" s="1">
        <f t="shared" si="7"/>
        <v>7.8595317160000169E-5</v>
      </c>
      <c r="H106" s="1">
        <f t="shared" si="8"/>
        <v>3.4157026145154352E-5</v>
      </c>
      <c r="I106" s="1">
        <f t="shared" si="9"/>
        <v>8.5392565343003882E-6</v>
      </c>
      <c r="J106" s="1">
        <f>IF(A106="","",MIN(J105+I106,Max_logcfu))</f>
        <v>3.2581276731082327</v>
      </c>
      <c r="K106" s="1" cm="1">
        <f t="array" ref="K106">IF(A106="","",IF(E106&lt;_C1_MinTemp.,0,((E106-Tmin)/(PrefTemp-Tmin))^2))</f>
        <v>1.3002575696204841E-2</v>
      </c>
      <c r="L106" s="1">
        <f t="shared" si="10"/>
        <v>1.3544349680393169E-4</v>
      </c>
      <c r="M106" s="1">
        <f t="shared" si="11"/>
        <v>155.90576597304366</v>
      </c>
      <c r="N106" s="3" t="s">
        <v>866</v>
      </c>
      <c r="O106" s="1" t="s">
        <v>2964</v>
      </c>
      <c r="P106" s="1" t="s">
        <v>2965</v>
      </c>
      <c r="Q106" s="1">
        <v>94128</v>
      </c>
      <c r="R106" s="1" t="s">
        <v>3035</v>
      </c>
      <c r="S106" s="1">
        <v>96.07</v>
      </c>
    </row>
    <row r="107" spans="1:19" x14ac:dyDescent="0.3">
      <c r="A107" s="1" t="s">
        <v>923</v>
      </c>
      <c r="B107" s="1" t="s">
        <v>1031</v>
      </c>
      <c r="C107" s="1">
        <f t="shared" si="6"/>
        <v>1.0416666671517305E-2</v>
      </c>
      <c r="D107" s="1">
        <v>1</v>
      </c>
      <c r="E107" s="1">
        <v>-4.88</v>
      </c>
      <c r="F107" s="1">
        <f>IF(A107="","",IF(E107&lt;_C1_MinTemp.,0,E107*M_a+M_b))</f>
        <v>-8.2761999999999974E-3</v>
      </c>
      <c r="G107" s="1">
        <f t="shared" si="7"/>
        <v>6.8495486439999962E-5</v>
      </c>
      <c r="H107" s="1">
        <f t="shared" si="8"/>
        <v>2.9767703798348527E-5</v>
      </c>
      <c r="I107" s="1">
        <f t="shared" si="9"/>
        <v>7.4419259530525485E-6</v>
      </c>
      <c r="J107" s="1">
        <f>IF(A107="","",MIN(J106+I107,Max_logcfu))</f>
        <v>3.258135115034186</v>
      </c>
      <c r="K107" s="1" cm="1">
        <f t="array" ref="K107">IF(A107="","",IF(E107&lt;_C1_MinTemp.,0,((E107-Tmin)/(PrefTemp-Tmin))^2))</f>
        <v>1.1331689717230876E-2</v>
      </c>
      <c r="L107" s="1">
        <f t="shared" si="10"/>
        <v>1.1803843460945422E-4</v>
      </c>
      <c r="M107" s="1">
        <f t="shared" si="11"/>
        <v>155.90564793460905</v>
      </c>
      <c r="N107" s="3" t="s">
        <v>866</v>
      </c>
      <c r="O107" s="1" t="s">
        <v>2964</v>
      </c>
      <c r="P107" s="1" t="s">
        <v>2965</v>
      </c>
      <c r="Q107" s="1">
        <v>94128</v>
      </c>
      <c r="R107" s="1" t="s">
        <v>3035</v>
      </c>
      <c r="S107" s="1">
        <v>96.07</v>
      </c>
    </row>
    <row r="108" spans="1:19" x14ac:dyDescent="0.3">
      <c r="A108" s="1" t="s">
        <v>923</v>
      </c>
      <c r="B108" s="1" t="s">
        <v>1032</v>
      </c>
      <c r="C108" s="1">
        <f t="shared" si="6"/>
        <v>1.0416666664241347E-2</v>
      </c>
      <c r="D108" s="1">
        <v>1</v>
      </c>
      <c r="E108" s="1">
        <v>-5</v>
      </c>
      <c r="F108" s="1">
        <f>IF(A108="","",IF(E108&lt;_C1_MinTemp.,0,E108*M_a+M_b))</f>
        <v>-1.0633000000000004E-2</v>
      </c>
      <c r="G108" s="1">
        <f t="shared" si="7"/>
        <v>1.1306068900000007E-4</v>
      </c>
      <c r="H108" s="1">
        <f t="shared" si="8"/>
        <v>4.9135458061712329E-5</v>
      </c>
      <c r="I108" s="1">
        <f t="shared" si="9"/>
        <v>1.2283864512568023E-5</v>
      </c>
      <c r="J108" s="1">
        <f>IF(A108="","",MIN(J107+I108,Max_logcfu))</f>
        <v>3.2581473988986986</v>
      </c>
      <c r="K108" s="1" cm="1">
        <f t="array" ref="K108">IF(A108="","",IF(E108&lt;_C1_MinTemp.,0,((E108-Tmin)/(PrefTemp-Tmin))^2))</f>
        <v>1.870442438694999E-2</v>
      </c>
      <c r="L108" s="1">
        <f t="shared" si="10"/>
        <v>1.9483775398536487E-4</v>
      </c>
      <c r="M108" s="1">
        <f t="shared" si="11"/>
        <v>155.90545309685507</v>
      </c>
      <c r="N108" s="3" t="s">
        <v>866</v>
      </c>
      <c r="O108" s="1" t="s">
        <v>2964</v>
      </c>
      <c r="P108" s="1" t="s">
        <v>2965</v>
      </c>
      <c r="Q108" s="1">
        <v>94128</v>
      </c>
      <c r="R108" s="1" t="s">
        <v>3035</v>
      </c>
      <c r="S108" s="1">
        <v>96.07</v>
      </c>
    </row>
    <row r="109" spans="1:19" x14ac:dyDescent="0.3">
      <c r="A109" s="1" t="s">
        <v>923</v>
      </c>
      <c r="B109" s="1" t="s">
        <v>1033</v>
      </c>
      <c r="C109" s="1">
        <f t="shared" si="6"/>
        <v>1.0416666664241347E-2</v>
      </c>
      <c r="D109" s="1">
        <v>1</v>
      </c>
      <c r="E109" s="1">
        <v>-5.07</v>
      </c>
      <c r="F109" s="1">
        <f>IF(A109="","",IF(E109&lt;_C1_MinTemp.,0,E109*M_a+M_b))</f>
        <v>-1.2007799999999999E-2</v>
      </c>
      <c r="G109" s="1">
        <f t="shared" si="7"/>
        <v>1.4418726083999998E-4</v>
      </c>
      <c r="H109" s="1">
        <f t="shared" si="8"/>
        <v>6.2662868683181219E-5</v>
      </c>
      <c r="I109" s="1">
        <f t="shared" si="9"/>
        <v>1.5665717167147845E-5</v>
      </c>
      <c r="J109" s="1">
        <f>IF(A109="","",MIN(J108+I109,Max_logcfu))</f>
        <v>3.2581630646158657</v>
      </c>
      <c r="K109" s="1" cm="1">
        <f t="array" ref="K109">IF(A109="","",IF(E109&lt;_C1_MinTemp.,0,((E109-Tmin)/(PrefTemp-Tmin))^2))</f>
        <v>2.3853911928161144E-2</v>
      </c>
      <c r="L109" s="1">
        <f t="shared" si="10"/>
        <v>2.4847824919382524E-4</v>
      </c>
      <c r="M109" s="1">
        <f t="shared" si="11"/>
        <v>155.90520461860586</v>
      </c>
      <c r="N109" s="3" t="s">
        <v>866</v>
      </c>
      <c r="O109" s="1" t="s">
        <v>2964</v>
      </c>
      <c r="P109" s="1" t="s">
        <v>2965</v>
      </c>
      <c r="Q109" s="1">
        <v>94128</v>
      </c>
      <c r="R109" s="1" t="s">
        <v>3035</v>
      </c>
      <c r="S109" s="1">
        <v>96.07</v>
      </c>
    </row>
    <row r="110" spans="1:19" x14ac:dyDescent="0.3">
      <c r="A110" s="1" t="s">
        <v>923</v>
      </c>
      <c r="B110" s="1" t="s">
        <v>1034</v>
      </c>
      <c r="C110" s="1">
        <f t="shared" si="6"/>
        <v>1.0416666671517305E-2</v>
      </c>
      <c r="D110" s="1">
        <v>1</v>
      </c>
      <c r="E110" s="1">
        <v>-5.1100000000000003</v>
      </c>
      <c r="F110" s="1">
        <f>IF(A110="","",IF(E110&lt;_C1_MinTemp.,0,E110*M_a+M_b))</f>
        <v>-1.279340000000001E-2</v>
      </c>
      <c r="G110" s="1">
        <f t="shared" si="7"/>
        <v>1.6367108356000025E-4</v>
      </c>
      <c r="H110" s="1">
        <f t="shared" si="8"/>
        <v>7.11304144111257E-5</v>
      </c>
      <c r="I110" s="1">
        <f t="shared" si="9"/>
        <v>1.7782603611062094E-5</v>
      </c>
      <c r="J110" s="1">
        <f>IF(A110="","",MIN(J109+I110,Max_logcfu))</f>
        <v>3.2581808472194767</v>
      </c>
      <c r="K110" s="1" cm="1">
        <f t="array" ref="K110">IF(A110="","",IF(E110&lt;_C1_MinTemp.,0,((E110-Tmin)/(PrefTemp-Tmin))^2))</f>
        <v>2.7077257655648956E-2</v>
      </c>
      <c r="L110" s="1">
        <f t="shared" si="10"/>
        <v>2.8205476737768527E-4</v>
      </c>
      <c r="M110" s="1">
        <f t="shared" si="11"/>
        <v>155.90492256383848</v>
      </c>
      <c r="N110" s="3" t="s">
        <v>866</v>
      </c>
      <c r="O110" s="1" t="s">
        <v>2964</v>
      </c>
      <c r="P110" s="1" t="s">
        <v>2965</v>
      </c>
      <c r="Q110" s="1">
        <v>94128</v>
      </c>
      <c r="R110" s="1" t="s">
        <v>3035</v>
      </c>
      <c r="S110" s="1">
        <v>96.07</v>
      </c>
    </row>
    <row r="111" spans="1:19" x14ac:dyDescent="0.3">
      <c r="A111" s="1" t="s">
        <v>923</v>
      </c>
      <c r="B111" s="1" t="s">
        <v>1035</v>
      </c>
      <c r="C111" s="1">
        <f t="shared" si="6"/>
        <v>1.0416666664241347E-2</v>
      </c>
      <c r="D111" s="1">
        <v>1</v>
      </c>
      <c r="E111" s="1">
        <v>-4.97</v>
      </c>
      <c r="F111" s="1">
        <f>IF(A111="","",IF(E111&lt;_C1_MinTemp.,0,E111*M_a+M_b))</f>
        <v>-1.0043799999999992E-2</v>
      </c>
      <c r="G111" s="1">
        <f t="shared" si="7"/>
        <v>1.0087791843999984E-4</v>
      </c>
      <c r="H111" s="1">
        <f t="shared" si="8"/>
        <v>4.3840903276836087E-5</v>
      </c>
      <c r="I111" s="1">
        <f t="shared" si="9"/>
        <v>1.0960225816657144E-5</v>
      </c>
      <c r="J111" s="1">
        <f>IF(A111="","",MIN(J110+I111,Max_logcfu))</f>
        <v>3.2581918074452934</v>
      </c>
      <c r="K111" s="1" cm="1">
        <f t="array" ref="K111">IF(A111="","",IF(E111&lt;_C1_MinTemp.,0,((E111-Tmin)/(PrefTemp-Tmin))^2))</f>
        <v>1.6688943031064371E-2</v>
      </c>
      <c r="L111" s="1">
        <f t="shared" si="10"/>
        <v>1.7384315653311118E-4</v>
      </c>
      <c r="M111" s="1">
        <f t="shared" si="11"/>
        <v>155.90474872068194</v>
      </c>
      <c r="N111" s="3" t="s">
        <v>866</v>
      </c>
      <c r="O111" s="1" t="s">
        <v>2964</v>
      </c>
      <c r="P111" s="1" t="s">
        <v>2965</v>
      </c>
      <c r="Q111" s="1">
        <v>94128</v>
      </c>
      <c r="R111" s="1" t="s">
        <v>3035</v>
      </c>
      <c r="S111" s="1">
        <v>96.07</v>
      </c>
    </row>
    <row r="112" spans="1:19" x14ac:dyDescent="0.3">
      <c r="A112" s="1" t="s">
        <v>923</v>
      </c>
      <c r="B112" s="1" t="s">
        <v>1036</v>
      </c>
      <c r="C112" s="1">
        <f t="shared" si="6"/>
        <v>1.0416666664241347E-2</v>
      </c>
      <c r="D112" s="1">
        <v>1</v>
      </c>
      <c r="E112" s="1">
        <v>-4.97</v>
      </c>
      <c r="F112" s="1">
        <f>IF(A112="","",IF(E112&lt;_C1_MinTemp.,0,E112*M_a+M_b))</f>
        <v>-1.0043799999999992E-2</v>
      </c>
      <c r="G112" s="1">
        <f t="shared" si="7"/>
        <v>1.0087791843999984E-4</v>
      </c>
      <c r="H112" s="1">
        <f t="shared" si="8"/>
        <v>4.3840903276836087E-5</v>
      </c>
      <c r="I112" s="1">
        <f t="shared" si="9"/>
        <v>1.0960225816657144E-5</v>
      </c>
      <c r="J112" s="1">
        <f>IF(A112="","",MIN(J111+I112,Max_logcfu))</f>
        <v>3.2582027676711101</v>
      </c>
      <c r="K112" s="1" cm="1">
        <f t="array" ref="K112">IF(A112="","",IF(E112&lt;_C1_MinTemp.,0,((E112-Tmin)/(PrefTemp-Tmin))^2))</f>
        <v>1.6688943031064371E-2</v>
      </c>
      <c r="L112" s="1">
        <f t="shared" si="10"/>
        <v>1.7384315653311118E-4</v>
      </c>
      <c r="M112" s="1">
        <f t="shared" si="11"/>
        <v>155.90457487752539</v>
      </c>
      <c r="N112" s="3" t="s">
        <v>866</v>
      </c>
      <c r="O112" s="1" t="s">
        <v>2964</v>
      </c>
      <c r="P112" s="1" t="s">
        <v>2965</v>
      </c>
      <c r="Q112" s="1">
        <v>94128</v>
      </c>
      <c r="R112" s="1" t="s">
        <v>3035</v>
      </c>
      <c r="S112" s="1">
        <v>96.07</v>
      </c>
    </row>
    <row r="113" spans="1:19" x14ac:dyDescent="0.3">
      <c r="A113" s="1" t="s">
        <v>923</v>
      </c>
      <c r="B113" s="1" t="s">
        <v>1037</v>
      </c>
      <c r="C113" s="1">
        <f t="shared" si="6"/>
        <v>1.0416666671517305E-2</v>
      </c>
      <c r="D113" s="1">
        <v>1</v>
      </c>
      <c r="E113" s="1">
        <v>-4.97</v>
      </c>
      <c r="F113" s="1">
        <f>IF(A113="","",IF(E113&lt;_C1_MinTemp.,0,E113*M_a+M_b))</f>
        <v>-1.0043799999999992E-2</v>
      </c>
      <c r="G113" s="1">
        <f t="shared" si="7"/>
        <v>1.0087791843999984E-4</v>
      </c>
      <c r="H113" s="1">
        <f t="shared" si="8"/>
        <v>4.3840903276836087E-5</v>
      </c>
      <c r="I113" s="1">
        <f t="shared" si="9"/>
        <v>1.0960225824312773E-5</v>
      </c>
      <c r="J113" s="1">
        <f>IF(A113="","",MIN(J112+I113,Max_logcfu))</f>
        <v>3.2582137278969343</v>
      </c>
      <c r="K113" s="1" cm="1">
        <f t="array" ref="K113">IF(A113="","",IF(E113&lt;_C1_MinTemp.,0,((E113-Tmin)/(PrefTemp-Tmin))^2))</f>
        <v>1.6688943031064371E-2</v>
      </c>
      <c r="L113" s="1">
        <f t="shared" si="10"/>
        <v>1.7384315665453922E-4</v>
      </c>
      <c r="M113" s="1">
        <f t="shared" si="11"/>
        <v>155.90440103436873</v>
      </c>
      <c r="N113" s="3" t="s">
        <v>866</v>
      </c>
      <c r="O113" s="1" t="s">
        <v>2964</v>
      </c>
      <c r="P113" s="1" t="s">
        <v>2965</v>
      </c>
      <c r="Q113" s="1">
        <v>94128</v>
      </c>
      <c r="R113" s="1" t="s">
        <v>3035</v>
      </c>
      <c r="S113" s="1">
        <v>96.07</v>
      </c>
    </row>
    <row r="114" spans="1:19" x14ac:dyDescent="0.3">
      <c r="A114" s="1" t="s">
        <v>923</v>
      </c>
      <c r="B114" s="1" t="s">
        <v>1038</v>
      </c>
      <c r="C114" s="1">
        <f t="shared" si="6"/>
        <v>1.0416666664241347E-2</v>
      </c>
      <c r="D114" s="1">
        <v>1</v>
      </c>
      <c r="E114" s="1">
        <v>-4.99</v>
      </c>
      <c r="F114" s="1">
        <f>IF(A114="","",IF(E114&lt;_C1_MinTemp.,0,E114*M_a+M_b))</f>
        <v>-1.0436600000000004E-2</v>
      </c>
      <c r="G114" s="1">
        <f t="shared" si="7"/>
        <v>1.0892261956000009E-4</v>
      </c>
      <c r="H114" s="1">
        <f t="shared" si="8"/>
        <v>4.7337079339417683E-5</v>
      </c>
      <c r="I114" s="1">
        <f t="shared" si="9"/>
        <v>1.183426983209904E-5</v>
      </c>
      <c r="J114" s="1">
        <f>IF(A114="","",MIN(J113+I114,Max_logcfu))</f>
        <v>3.2582255621667664</v>
      </c>
      <c r="K114" s="1" cm="1">
        <f t="array" ref="K114">IF(A114="","",IF(E114&lt;_C1_MinTemp.,0,((E114-Tmin)/(PrefTemp-Tmin))^2))</f>
        <v>1.8019834476584E-2</v>
      </c>
      <c r="L114" s="1">
        <f t="shared" si="10"/>
        <v>1.8770660908737949E-4</v>
      </c>
      <c r="M114" s="1">
        <f t="shared" si="11"/>
        <v>155.90421332775963</v>
      </c>
      <c r="N114" s="3" t="s">
        <v>866</v>
      </c>
      <c r="O114" s="1" t="s">
        <v>2964</v>
      </c>
      <c r="P114" s="1" t="s">
        <v>2965</v>
      </c>
      <c r="Q114" s="1">
        <v>94128</v>
      </c>
      <c r="R114" s="1" t="s">
        <v>3035</v>
      </c>
      <c r="S114" s="1">
        <v>96.07</v>
      </c>
    </row>
    <row r="115" spans="1:19" x14ac:dyDescent="0.3">
      <c r="A115" s="1" t="s">
        <v>923</v>
      </c>
      <c r="B115" s="1" t="s">
        <v>1039</v>
      </c>
      <c r="C115" s="1">
        <f t="shared" si="6"/>
        <v>1.0416666664241347E-2</v>
      </c>
      <c r="D115" s="1">
        <v>1</v>
      </c>
      <c r="E115" s="1">
        <v>-4.97</v>
      </c>
      <c r="F115" s="1">
        <f>IF(A115="","",IF(E115&lt;_C1_MinTemp.,0,E115*M_a+M_b))</f>
        <v>-1.0043799999999992E-2</v>
      </c>
      <c r="G115" s="1">
        <f t="shared" si="7"/>
        <v>1.0087791843999984E-4</v>
      </c>
      <c r="H115" s="1">
        <f t="shared" si="8"/>
        <v>4.3840903276836087E-5</v>
      </c>
      <c r="I115" s="1">
        <f t="shared" si="9"/>
        <v>1.0960225816657144E-5</v>
      </c>
      <c r="J115" s="1">
        <f>IF(A115="","",MIN(J114+I115,Max_logcfu))</f>
        <v>3.2582365223925831</v>
      </c>
      <c r="K115" s="1" cm="1">
        <f t="array" ref="K115">IF(A115="","",IF(E115&lt;_C1_MinTemp.,0,((E115-Tmin)/(PrefTemp-Tmin))^2))</f>
        <v>1.6688943031064371E-2</v>
      </c>
      <c r="L115" s="1">
        <f t="shared" si="10"/>
        <v>1.7384315653311118E-4</v>
      </c>
      <c r="M115" s="1">
        <f t="shared" si="11"/>
        <v>155.90403948460309</v>
      </c>
      <c r="N115" s="3" t="s">
        <v>866</v>
      </c>
      <c r="O115" s="1" t="s">
        <v>2964</v>
      </c>
      <c r="P115" s="1" t="s">
        <v>2965</v>
      </c>
      <c r="Q115" s="1">
        <v>94128</v>
      </c>
      <c r="R115" s="1" t="s">
        <v>3035</v>
      </c>
      <c r="S115" s="1">
        <v>96.07</v>
      </c>
    </row>
    <row r="116" spans="1:19" x14ac:dyDescent="0.3">
      <c r="A116" s="1" t="s">
        <v>923</v>
      </c>
      <c r="B116" s="1" t="s">
        <v>1040</v>
      </c>
      <c r="C116" s="1">
        <f t="shared" si="6"/>
        <v>1.0416666671517305E-2</v>
      </c>
      <c r="D116" s="1">
        <v>1</v>
      </c>
      <c r="E116" s="1">
        <v>-5</v>
      </c>
      <c r="F116" s="1">
        <f>IF(A116="","",IF(E116&lt;_C1_MinTemp.,0,E116*M_a+M_b))</f>
        <v>-1.0633000000000004E-2</v>
      </c>
      <c r="G116" s="1">
        <f t="shared" si="7"/>
        <v>1.1306068900000007E-4</v>
      </c>
      <c r="H116" s="1">
        <f t="shared" si="8"/>
        <v>4.9135458061712329E-5</v>
      </c>
      <c r="I116" s="1">
        <f t="shared" si="9"/>
        <v>1.2283864521148203E-5</v>
      </c>
      <c r="J116" s="1">
        <f>IF(A116="","",MIN(J115+I116,Max_logcfu))</f>
        <v>3.2582488062571042</v>
      </c>
      <c r="K116" s="1" cm="1">
        <f t="array" ref="K116">IF(A116="","",IF(E116&lt;_C1_MinTemp.,0,((E116-Tmin)/(PrefTemp-Tmin))^2))</f>
        <v>1.870442438694999E-2</v>
      </c>
      <c r="L116" s="1">
        <f t="shared" si="10"/>
        <v>1.9483775412145745E-4</v>
      </c>
      <c r="M116" s="1">
        <f t="shared" si="11"/>
        <v>155.90384464684897</v>
      </c>
      <c r="N116" s="3" t="s">
        <v>866</v>
      </c>
      <c r="O116" s="1" t="s">
        <v>2964</v>
      </c>
      <c r="P116" s="1" t="s">
        <v>2965</v>
      </c>
      <c r="Q116" s="1">
        <v>94128</v>
      </c>
      <c r="R116" s="1" t="s">
        <v>3035</v>
      </c>
      <c r="S116" s="1">
        <v>96.07</v>
      </c>
    </row>
    <row r="117" spans="1:19" x14ac:dyDescent="0.3">
      <c r="A117" s="1" t="s">
        <v>923</v>
      </c>
      <c r="B117" s="1" t="s">
        <v>1041</v>
      </c>
      <c r="C117" s="1">
        <f t="shared" si="6"/>
        <v>1.0416666664241347E-2</v>
      </c>
      <c r="D117" s="1">
        <v>1</v>
      </c>
      <c r="E117" s="1">
        <v>-5.0199999999999996</v>
      </c>
      <c r="F117" s="1">
        <f>IF(A117="","",IF(E117&lt;_C1_MinTemp.,0,E117*M_a+M_b))</f>
        <v>-1.1025799999999988E-2</v>
      </c>
      <c r="G117" s="1">
        <f t="shared" si="7"/>
        <v>1.2156826563999974E-4</v>
      </c>
      <c r="H117" s="1">
        <f t="shared" si="8"/>
        <v>5.2832796888309313E-5</v>
      </c>
      <c r="I117" s="1">
        <f t="shared" si="9"/>
        <v>1.3208199219002056E-5</v>
      </c>
      <c r="J117" s="1">
        <f>IF(A117="","",MIN(J116+I117,Max_logcfu))</f>
        <v>3.258262014456323</v>
      </c>
      <c r="K117" s="1" cm="1">
        <f t="array" ref="K117">IF(A117="","",IF(E117&lt;_C1_MinTemp.,0,((E117-Tmin)/(PrefTemp-Tmin))^2))</f>
        <v>2.0111892582894367E-2</v>
      </c>
      <c r="L117" s="1">
        <f t="shared" si="10"/>
        <v>2.0949888102303856E-4</v>
      </c>
      <c r="M117" s="1">
        <f t="shared" si="11"/>
        <v>155.90363514796795</v>
      </c>
      <c r="N117" s="3" t="s">
        <v>866</v>
      </c>
      <c r="O117" s="1" t="s">
        <v>2964</v>
      </c>
      <c r="P117" s="1" t="s">
        <v>2965</v>
      </c>
      <c r="Q117" s="1">
        <v>94128</v>
      </c>
      <c r="R117" s="1" t="s">
        <v>3035</v>
      </c>
      <c r="S117" s="1">
        <v>96.07</v>
      </c>
    </row>
    <row r="118" spans="1:19" x14ac:dyDescent="0.3">
      <c r="A118" s="1" t="s">
        <v>923</v>
      </c>
      <c r="B118" s="1" t="s">
        <v>1042</v>
      </c>
      <c r="C118" s="1">
        <f t="shared" si="6"/>
        <v>1.0416666664241347E-2</v>
      </c>
      <c r="D118" s="1">
        <v>1</v>
      </c>
      <c r="E118" s="1">
        <v>-4.99</v>
      </c>
      <c r="F118" s="1">
        <f>IF(A118="","",IF(E118&lt;_C1_MinTemp.,0,E118*M_a+M_b))</f>
        <v>-1.0436600000000004E-2</v>
      </c>
      <c r="G118" s="1">
        <f t="shared" si="7"/>
        <v>1.0892261956000009E-4</v>
      </c>
      <c r="H118" s="1">
        <f t="shared" si="8"/>
        <v>4.7337079339417683E-5</v>
      </c>
      <c r="I118" s="1">
        <f t="shared" si="9"/>
        <v>1.183426983209904E-5</v>
      </c>
      <c r="J118" s="1">
        <f>IF(A118="","",MIN(J117+I118,Max_logcfu))</f>
        <v>3.2582738487261551</v>
      </c>
      <c r="K118" s="1" cm="1">
        <f t="array" ref="K118">IF(A118="","",IF(E118&lt;_C1_MinTemp.,0,((E118-Tmin)/(PrefTemp-Tmin))^2))</f>
        <v>1.8019834476584E-2</v>
      </c>
      <c r="L118" s="1">
        <f t="shared" si="10"/>
        <v>1.8770660908737949E-4</v>
      </c>
      <c r="M118" s="1">
        <f t="shared" si="11"/>
        <v>155.90344744135885</v>
      </c>
      <c r="N118" s="3" t="s">
        <v>866</v>
      </c>
      <c r="O118" s="1" t="s">
        <v>2964</v>
      </c>
      <c r="P118" s="1" t="s">
        <v>2965</v>
      </c>
      <c r="Q118" s="1">
        <v>94128</v>
      </c>
      <c r="R118" s="1" t="s">
        <v>3035</v>
      </c>
      <c r="S118" s="1">
        <v>96.07</v>
      </c>
    </row>
    <row r="119" spans="1:19" x14ac:dyDescent="0.3">
      <c r="A119" s="1" t="s">
        <v>923</v>
      </c>
      <c r="B119" s="1" t="s">
        <v>1043</v>
      </c>
      <c r="C119" s="1">
        <f t="shared" si="6"/>
        <v>1.0405092594737653E-2</v>
      </c>
      <c r="D119" s="1">
        <v>1</v>
      </c>
      <c r="E119" s="1">
        <v>-4.8499999999999996</v>
      </c>
      <c r="F119" s="1">
        <f>IF(A119="","",IF(E119&lt;_C1_MinTemp.,0,E119*M_a+M_b))</f>
        <v>-7.6869999999999994E-3</v>
      </c>
      <c r="G119" s="1">
        <f t="shared" si="7"/>
        <v>5.9089968999999993E-5</v>
      </c>
      <c r="H119" s="1">
        <f t="shared" si="8"/>
        <v>2.5680125597566271E-5</v>
      </c>
      <c r="I119" s="1">
        <f t="shared" si="9"/>
        <v>6.4128980324920716E-6</v>
      </c>
      <c r="J119" s="1">
        <f>IF(A119="","",MIN(J118+I119,Max_logcfu))</f>
        <v>3.2582802616241877</v>
      </c>
      <c r="K119" s="1" cm="1">
        <f t="array" ref="K119">IF(A119="","",IF(E119&lt;_C1_MinTemp.,0,((E119-Tmin)/(PrefTemp-Tmin))^2))</f>
        <v>9.7756688638941294E-3</v>
      </c>
      <c r="L119" s="1">
        <f t="shared" si="10"/>
        <v>1.0171673970431225E-4</v>
      </c>
      <c r="M119" s="1">
        <f t="shared" si="11"/>
        <v>155.90334572461916</v>
      </c>
      <c r="N119" s="3" t="s">
        <v>866</v>
      </c>
      <c r="O119" s="1" t="s">
        <v>2964</v>
      </c>
      <c r="P119" s="1" t="s">
        <v>2965</v>
      </c>
      <c r="Q119" s="1">
        <v>94128</v>
      </c>
      <c r="R119" s="1" t="s">
        <v>3035</v>
      </c>
      <c r="S119" s="1">
        <v>96.02</v>
      </c>
    </row>
    <row r="120" spans="1:19" x14ac:dyDescent="0.3">
      <c r="A120" s="1" t="s">
        <v>923</v>
      </c>
      <c r="B120" s="1" t="s">
        <v>1044</v>
      </c>
      <c r="C120" s="1">
        <f t="shared" si="6"/>
        <v>1.0416666664241347E-2</v>
      </c>
      <c r="D120" s="1">
        <v>1</v>
      </c>
      <c r="E120" s="1">
        <v>-4.88</v>
      </c>
      <c r="F120" s="1">
        <f>IF(A120="","",IF(E120&lt;_C1_MinTemp.,0,E120*M_a+M_b))</f>
        <v>-8.2761999999999974E-3</v>
      </c>
      <c r="G120" s="1">
        <f t="shared" si="7"/>
        <v>6.8495486439999962E-5</v>
      </c>
      <c r="H120" s="1">
        <f t="shared" si="8"/>
        <v>2.9767703798348527E-5</v>
      </c>
      <c r="I120" s="1">
        <f t="shared" si="9"/>
        <v>7.4419259478544234E-6</v>
      </c>
      <c r="J120" s="1">
        <f>IF(A120="","",MIN(J119+I120,Max_logcfu))</f>
        <v>3.2582877035501356</v>
      </c>
      <c r="K120" s="1" cm="1">
        <f t="array" ref="K120">IF(A120="","",IF(E120&lt;_C1_MinTemp.,0,((E120-Tmin)/(PrefTemp-Tmin))^2))</f>
        <v>1.1331689717230876E-2</v>
      </c>
      <c r="L120" s="1">
        <f t="shared" si="10"/>
        <v>1.1803843452700533E-4</v>
      </c>
      <c r="M120" s="1">
        <f t="shared" si="11"/>
        <v>155.90322768618464</v>
      </c>
      <c r="N120" s="3" t="s">
        <v>866</v>
      </c>
      <c r="O120" s="1" t="s">
        <v>2964</v>
      </c>
      <c r="P120" s="1" t="s">
        <v>2965</v>
      </c>
      <c r="Q120" s="1">
        <v>94128</v>
      </c>
      <c r="R120" s="1" t="s">
        <v>3035</v>
      </c>
      <c r="S120" s="1">
        <v>96.02</v>
      </c>
    </row>
    <row r="121" spans="1:19" x14ac:dyDescent="0.3">
      <c r="A121" s="1" t="s">
        <v>923</v>
      </c>
      <c r="B121" s="1" t="s">
        <v>1045</v>
      </c>
      <c r="C121" s="1">
        <f t="shared" si="6"/>
        <v>1.0416666671517305E-2</v>
      </c>
      <c r="D121" s="1">
        <v>1</v>
      </c>
      <c r="E121" s="1">
        <v>-4.88</v>
      </c>
      <c r="F121" s="1">
        <f>IF(A121="","",IF(E121&lt;_C1_MinTemp.,0,E121*M_a+M_b))</f>
        <v>-8.2761999999999974E-3</v>
      </c>
      <c r="G121" s="1">
        <f t="shared" si="7"/>
        <v>6.8495486439999962E-5</v>
      </c>
      <c r="H121" s="1">
        <f t="shared" si="8"/>
        <v>2.9767703798348527E-5</v>
      </c>
      <c r="I121" s="1">
        <f t="shared" si="9"/>
        <v>7.4419259530525485E-6</v>
      </c>
      <c r="J121" s="1">
        <f>IF(A121="","",MIN(J120+I121,Max_logcfu))</f>
        <v>3.2582951454760889</v>
      </c>
      <c r="K121" s="1" cm="1">
        <f t="array" ref="K121">IF(A121="","",IF(E121&lt;_C1_MinTemp.,0,((E121-Tmin)/(PrefTemp-Tmin))^2))</f>
        <v>1.1331689717230876E-2</v>
      </c>
      <c r="L121" s="1">
        <f t="shared" si="10"/>
        <v>1.1803843460945422E-4</v>
      </c>
      <c r="M121" s="1">
        <f t="shared" si="11"/>
        <v>155.90310964775003</v>
      </c>
      <c r="N121" s="3" t="s">
        <v>866</v>
      </c>
      <c r="O121" s="1" t="s">
        <v>2964</v>
      </c>
      <c r="P121" s="1" t="s">
        <v>2965</v>
      </c>
      <c r="Q121" s="1">
        <v>94128</v>
      </c>
      <c r="R121" s="1" t="s">
        <v>3035</v>
      </c>
      <c r="S121" s="1">
        <v>96.02</v>
      </c>
    </row>
    <row r="122" spans="1:19" x14ac:dyDescent="0.3">
      <c r="A122" s="1" t="s">
        <v>923</v>
      </c>
      <c r="B122" s="1" t="s">
        <v>1046</v>
      </c>
      <c r="C122" s="1">
        <f t="shared" si="6"/>
        <v>1.0416666664241347E-2</v>
      </c>
      <c r="D122" s="1">
        <v>1</v>
      </c>
      <c r="E122" s="1">
        <v>-4.88</v>
      </c>
      <c r="F122" s="1">
        <f>IF(A122="","",IF(E122&lt;_C1_MinTemp.,0,E122*M_a+M_b))</f>
        <v>-8.2761999999999974E-3</v>
      </c>
      <c r="G122" s="1">
        <f t="shared" si="7"/>
        <v>6.8495486439999962E-5</v>
      </c>
      <c r="H122" s="1">
        <f t="shared" si="8"/>
        <v>2.9767703798348527E-5</v>
      </c>
      <c r="I122" s="1">
        <f t="shared" si="9"/>
        <v>7.4419259478544234E-6</v>
      </c>
      <c r="J122" s="1">
        <f>IF(A122="","",MIN(J121+I122,Max_logcfu))</f>
        <v>3.2583025874020368</v>
      </c>
      <c r="K122" s="1" cm="1">
        <f t="array" ref="K122">IF(A122="","",IF(E122&lt;_C1_MinTemp.,0,((E122-Tmin)/(PrefTemp-Tmin))^2))</f>
        <v>1.1331689717230876E-2</v>
      </c>
      <c r="L122" s="1">
        <f t="shared" si="10"/>
        <v>1.1803843452700533E-4</v>
      </c>
      <c r="M122" s="1">
        <f t="shared" si="11"/>
        <v>155.90299160931551</v>
      </c>
      <c r="N122" s="3" t="s">
        <v>866</v>
      </c>
      <c r="O122" s="1" t="s">
        <v>2964</v>
      </c>
      <c r="P122" s="1" t="s">
        <v>2965</v>
      </c>
      <c r="Q122" s="1">
        <v>94128</v>
      </c>
      <c r="R122" s="1" t="s">
        <v>3035</v>
      </c>
      <c r="S122" s="1">
        <v>96.02</v>
      </c>
    </row>
    <row r="123" spans="1:19" x14ac:dyDescent="0.3">
      <c r="A123" s="1" t="s">
        <v>923</v>
      </c>
      <c r="B123" s="1" t="s">
        <v>1047</v>
      </c>
      <c r="C123" s="1">
        <f t="shared" si="6"/>
        <v>1.0428240741021E-2</v>
      </c>
      <c r="D123" s="1">
        <v>1</v>
      </c>
      <c r="E123" s="1">
        <v>-4.6900000000000004</v>
      </c>
      <c r="F123" s="1">
        <f>IF(A123="","",IF(E123&lt;_C1_MinTemp.,0,E123*M_a+M_b))</f>
        <v>-4.5446000000000097E-3</v>
      </c>
      <c r="G123" s="1">
        <f t="shared" si="7"/>
        <v>2.065338916000009E-5</v>
      </c>
      <c r="H123" s="1">
        <f t="shared" si="8"/>
        <v>8.9758318817905643E-6</v>
      </c>
      <c r="I123" s="1">
        <f t="shared" si="9"/>
        <v>2.2464512571418451E-6</v>
      </c>
      <c r="J123" s="1">
        <f>IF(A123="","",MIN(J122+I123,Max_logcfu))</f>
        <v>3.2583048338532938</v>
      </c>
      <c r="K123" s="1" cm="1">
        <f t="array" ref="K123">IF(A123="","",IF(E123&lt;_C1_MinTemp.,0,((E123-Tmin)/(PrefTemp-Tmin))^2))</f>
        <v>3.4168353235267705E-3</v>
      </c>
      <c r="L123" s="1">
        <f t="shared" si="10"/>
        <v>3.5631581326161537E-5</v>
      </c>
      <c r="M123" s="1">
        <f t="shared" si="11"/>
        <v>155.90295597773419</v>
      </c>
      <c r="N123" s="3" t="s">
        <v>866</v>
      </c>
      <c r="O123" s="1" t="s">
        <v>2964</v>
      </c>
      <c r="P123" s="1" t="s">
        <v>2965</v>
      </c>
      <c r="Q123" s="1">
        <v>94128</v>
      </c>
      <c r="R123" s="1" t="s">
        <v>3035</v>
      </c>
      <c r="S123" s="1">
        <v>95.95</v>
      </c>
    </row>
    <row r="124" spans="1:19" x14ac:dyDescent="0.3">
      <c r="A124" s="1" t="s">
        <v>923</v>
      </c>
      <c r="B124" s="1" t="s">
        <v>1048</v>
      </c>
      <c r="C124" s="1">
        <f t="shared" si="6"/>
        <v>1.0416666664241347E-2</v>
      </c>
      <c r="D124" s="1">
        <v>1</v>
      </c>
      <c r="E124" s="1">
        <v>-4.66</v>
      </c>
      <c r="F124" s="1">
        <f>IF(A124="","",IF(E124&lt;_C1_MinTemp.,0,E124*M_a+M_b))</f>
        <v>-3.9553999999999978E-3</v>
      </c>
      <c r="G124" s="1">
        <f t="shared" si="7"/>
        <v>1.5645189159999984E-5</v>
      </c>
      <c r="H124" s="1">
        <f t="shared" si="8"/>
        <v>6.7992999391568808E-6</v>
      </c>
      <c r="I124" s="1">
        <f t="shared" si="9"/>
        <v>1.6998249843934489E-6</v>
      </c>
      <c r="J124" s="1">
        <f>IF(A124="","",MIN(J123+I124,Max_logcfu))</f>
        <v>3.2583065336782782</v>
      </c>
      <c r="K124" s="1" cm="1">
        <f t="array" ref="K124">IF(A124="","",IF(E124&lt;_C1_MinTemp.,0,((E124-Tmin)/(PrefTemp-Tmin))^2))</f>
        <v>2.5882935992257283E-3</v>
      </c>
      <c r="L124" s="1">
        <f t="shared" si="10"/>
        <v>2.6961391652323899E-5</v>
      </c>
      <c r="M124" s="1">
        <f t="shared" si="11"/>
        <v>155.90292901634254</v>
      </c>
      <c r="N124" s="3" t="s">
        <v>866</v>
      </c>
      <c r="O124" s="1" t="s">
        <v>2964</v>
      </c>
      <c r="P124" s="1" t="s">
        <v>2965</v>
      </c>
      <c r="Q124" s="1">
        <v>94128</v>
      </c>
      <c r="R124" s="1" t="s">
        <v>3035</v>
      </c>
      <c r="S124" s="1">
        <v>95.95</v>
      </c>
    </row>
    <row r="125" spans="1:19" x14ac:dyDescent="0.3">
      <c r="A125" s="1" t="s">
        <v>923</v>
      </c>
      <c r="B125" s="1" t="s">
        <v>1049</v>
      </c>
      <c r="C125" s="1">
        <f t="shared" si="6"/>
        <v>1.0416666671517305E-2</v>
      </c>
      <c r="D125" s="1">
        <v>1</v>
      </c>
      <c r="E125" s="1">
        <v>-4.6100000000000003</v>
      </c>
      <c r="F125" s="1">
        <f>IF(A125="","",IF(E125&lt;_C1_MinTemp.,0,E125*M_a+M_b))</f>
        <v>-2.973400000000001E-3</v>
      </c>
      <c r="G125" s="1">
        <f t="shared" si="7"/>
        <v>8.841107560000007E-6</v>
      </c>
      <c r="H125" s="1">
        <f t="shared" si="8"/>
        <v>3.8422892481529797E-6</v>
      </c>
      <c r="I125" s="1">
        <f t="shared" si="9"/>
        <v>9.6057231248554629E-7</v>
      </c>
      <c r="J125" s="1">
        <f>IF(A125="","",MIN(J124+I125,Max_logcfu))</f>
        <v>3.2583074942505905</v>
      </c>
      <c r="K125" s="1" cm="1">
        <f t="array" ref="K125">IF(A125="","",IF(E125&lt;_C1_MinTemp.,0,((E125-Tmin)/(PrefTemp-Tmin))^2))</f>
        <v>1.4626465601400426E-3</v>
      </c>
      <c r="L125" s="1">
        <f t="shared" si="10"/>
        <v>1.5235901675220214E-5</v>
      </c>
      <c r="M125" s="1">
        <f t="shared" si="11"/>
        <v>155.90291378044085</v>
      </c>
      <c r="N125" s="3" t="s">
        <v>866</v>
      </c>
      <c r="O125" s="1" t="s">
        <v>2964</v>
      </c>
      <c r="P125" s="1" t="s">
        <v>2965</v>
      </c>
      <c r="Q125" s="1">
        <v>94128</v>
      </c>
      <c r="R125" s="1" t="s">
        <v>3035</v>
      </c>
      <c r="S125" s="1">
        <v>95.95</v>
      </c>
    </row>
    <row r="126" spans="1:19" x14ac:dyDescent="0.3">
      <c r="A126" s="1" t="s">
        <v>923</v>
      </c>
      <c r="B126" s="1" t="s">
        <v>1050</v>
      </c>
      <c r="C126" s="1">
        <f t="shared" si="6"/>
        <v>1.0416666664241347E-2</v>
      </c>
      <c r="D126" s="1">
        <v>1</v>
      </c>
      <c r="E126" s="1">
        <v>-4.58</v>
      </c>
      <c r="F126" s="1">
        <f>IF(A126="","",IF(E126&lt;_C1_MinTemp.,0,E126*M_a+M_b))</f>
        <v>-2.384200000000003E-3</v>
      </c>
      <c r="G126" s="1">
        <f t="shared" si="7"/>
        <v>5.684409640000014E-6</v>
      </c>
      <c r="H126" s="1">
        <f t="shared" si="8"/>
        <v>2.4704083615819267E-6</v>
      </c>
      <c r="I126" s="1">
        <f t="shared" si="9"/>
        <v>6.1760209025168492E-7</v>
      </c>
      <c r="J126" s="1">
        <f>IF(A126="","",MIN(J125+I126,Max_logcfu))</f>
        <v>3.2583081118526809</v>
      </c>
      <c r="K126" s="1" cm="1">
        <f t="array" ref="K126">IF(A126="","",IF(E126&lt;_C1_MinTemp.,0,((E126-Tmin)/(PrefTemp-Tmin))^2))</f>
        <v>9.4041183753824659E-4</v>
      </c>
      <c r="L126" s="1">
        <f t="shared" si="10"/>
        <v>9.7959566387426026E-6</v>
      </c>
      <c r="M126" s="1">
        <f t="shared" si="11"/>
        <v>155.90290398448423</v>
      </c>
      <c r="N126" s="3" t="s">
        <v>866</v>
      </c>
      <c r="O126" s="1" t="s">
        <v>2964</v>
      </c>
      <c r="P126" s="1" t="s">
        <v>2965</v>
      </c>
      <c r="Q126" s="1">
        <v>94128</v>
      </c>
      <c r="R126" s="1" t="s">
        <v>3035</v>
      </c>
      <c r="S126" s="1">
        <v>95.95</v>
      </c>
    </row>
    <row r="127" spans="1:19" x14ac:dyDescent="0.3">
      <c r="A127" s="1" t="s">
        <v>923</v>
      </c>
      <c r="B127" s="1" t="s">
        <v>1051</v>
      </c>
      <c r="C127" s="1">
        <f t="shared" si="6"/>
        <v>1.0416666664241347E-2</v>
      </c>
      <c r="D127" s="1">
        <v>1</v>
      </c>
      <c r="E127" s="1">
        <v>-4.43</v>
      </c>
      <c r="F127" s="1">
        <f>IF(A127="","",IF(E127&lt;_C1_MinTemp.,0,E127*M_a+M_b))</f>
        <v>5.6180000000000119E-4</v>
      </c>
      <c r="G127" s="1">
        <f t="shared" si="7"/>
        <v>3.1561924000000134E-7</v>
      </c>
      <c r="H127" s="1">
        <f t="shared" si="8"/>
        <v>1.3716611907866202E-7</v>
      </c>
      <c r="I127" s="1">
        <f t="shared" si="9"/>
        <v>3.4291529761681387E-8</v>
      </c>
      <c r="J127" s="1">
        <f>IF(A127="","",MIN(J126+I127,Max_logcfu))</f>
        <v>3.2583081461442105</v>
      </c>
      <c r="K127" s="1" cm="1">
        <f t="array" ref="K127">IF(A127="","",IF(E127&lt;_C1_MinTemp.,0,((E127-Tmin)/(PrefTemp-Tmin))^2))</f>
        <v>5.2215109087532451E-5</v>
      </c>
      <c r="L127" s="1">
        <f t="shared" si="10"/>
        <v>5.4390738620182476E-7</v>
      </c>
      <c r="M127" s="1">
        <f t="shared" si="11"/>
        <v>155.90290344057684</v>
      </c>
      <c r="N127" s="3" t="s">
        <v>866</v>
      </c>
      <c r="O127" s="1" t="s">
        <v>2964</v>
      </c>
      <c r="P127" s="1" t="s">
        <v>2965</v>
      </c>
      <c r="Q127" s="1">
        <v>94128</v>
      </c>
      <c r="R127" s="1" t="s">
        <v>3035</v>
      </c>
      <c r="S127" s="1">
        <v>95.95</v>
      </c>
    </row>
    <row r="128" spans="1:19" x14ac:dyDescent="0.3">
      <c r="A128" s="1" t="s">
        <v>923</v>
      </c>
      <c r="B128" s="1" t="s">
        <v>1052</v>
      </c>
      <c r="C128" s="1">
        <f t="shared" si="6"/>
        <v>1.0416666671517305E-2</v>
      </c>
      <c r="D128" s="1">
        <v>1</v>
      </c>
      <c r="E128" s="1">
        <v>-4.43</v>
      </c>
      <c r="F128" s="1">
        <f>IF(A128="","",IF(E128&lt;_C1_MinTemp.,0,E128*M_a+M_b))</f>
        <v>5.6180000000000119E-4</v>
      </c>
      <c r="G128" s="1">
        <f t="shared" si="7"/>
        <v>3.1561924000000134E-7</v>
      </c>
      <c r="H128" s="1">
        <f t="shared" si="8"/>
        <v>1.3716611907866202E-7</v>
      </c>
      <c r="I128" s="1">
        <f t="shared" si="9"/>
        <v>3.4291529785633745E-8</v>
      </c>
      <c r="J128" s="1">
        <f>IF(A128="","",MIN(J127+I128,Max_logcfu))</f>
        <v>3.2583081804357401</v>
      </c>
      <c r="K128" s="1" cm="1">
        <f t="array" ref="K128">IF(A128="","",IF(E128&lt;_C1_MinTemp.,0,((E128-Tmin)/(PrefTemp-Tmin))^2))</f>
        <v>5.2215109087532451E-5</v>
      </c>
      <c r="L128" s="1">
        <f t="shared" si="10"/>
        <v>5.4390738658173969E-7</v>
      </c>
      <c r="M128" s="1">
        <f t="shared" si="11"/>
        <v>155.90290289666945</v>
      </c>
      <c r="N128" s="3" t="s">
        <v>866</v>
      </c>
      <c r="O128" s="1" t="s">
        <v>2964</v>
      </c>
      <c r="P128" s="1" t="s">
        <v>2965</v>
      </c>
      <c r="Q128" s="1">
        <v>94128</v>
      </c>
      <c r="R128" s="1" t="s">
        <v>3035</v>
      </c>
      <c r="S128" s="1">
        <v>95.95</v>
      </c>
    </row>
    <row r="129" spans="1:19" x14ac:dyDescent="0.3">
      <c r="A129" s="1" t="s">
        <v>923</v>
      </c>
      <c r="B129" s="1" t="s">
        <v>1053</v>
      </c>
      <c r="C129" s="1">
        <f t="shared" si="6"/>
        <v>1.0416666664241347E-2</v>
      </c>
      <c r="D129" s="1">
        <v>1</v>
      </c>
      <c r="E129" s="1">
        <v>-4.43</v>
      </c>
      <c r="F129" s="1">
        <f>IF(A129="","",IF(E129&lt;_C1_MinTemp.,0,E129*M_a+M_b))</f>
        <v>5.6180000000000119E-4</v>
      </c>
      <c r="G129" s="1">
        <f t="shared" si="7"/>
        <v>3.1561924000000134E-7</v>
      </c>
      <c r="H129" s="1">
        <f t="shared" si="8"/>
        <v>1.3716611907866202E-7</v>
      </c>
      <c r="I129" s="1">
        <f t="shared" si="9"/>
        <v>3.4291529761681387E-8</v>
      </c>
      <c r="J129" s="1">
        <f>IF(A129="","",MIN(J128+I129,Max_logcfu))</f>
        <v>3.2583082147272697</v>
      </c>
      <c r="K129" s="1" cm="1">
        <f t="array" ref="K129">IF(A129="","",IF(E129&lt;_C1_MinTemp.,0,((E129-Tmin)/(PrefTemp-Tmin))^2))</f>
        <v>5.2215109087532451E-5</v>
      </c>
      <c r="L129" s="1">
        <f t="shared" si="10"/>
        <v>5.4390738620182476E-7</v>
      </c>
      <c r="M129" s="1">
        <f t="shared" si="11"/>
        <v>155.90290235276206</v>
      </c>
      <c r="N129" s="3" t="s">
        <v>866</v>
      </c>
      <c r="O129" s="1" t="s">
        <v>2964</v>
      </c>
      <c r="P129" s="1" t="s">
        <v>2965</v>
      </c>
      <c r="Q129" s="1">
        <v>94128</v>
      </c>
      <c r="R129" s="1" t="s">
        <v>3035</v>
      </c>
      <c r="S129" s="1">
        <v>95.95</v>
      </c>
    </row>
    <row r="130" spans="1:19" x14ac:dyDescent="0.3">
      <c r="A130" s="1" t="s">
        <v>923</v>
      </c>
      <c r="B130" s="1" t="s">
        <v>1054</v>
      </c>
      <c r="C130" s="1">
        <f t="shared" si="6"/>
        <v>1.0416666664241347E-2</v>
      </c>
      <c r="D130" s="1">
        <v>1</v>
      </c>
      <c r="E130" s="1">
        <v>-4.43</v>
      </c>
      <c r="F130" s="1">
        <f>IF(A130="","",IF(E130&lt;_C1_MinTemp.,0,E130*M_a+M_b))</f>
        <v>5.6180000000000119E-4</v>
      </c>
      <c r="G130" s="1">
        <f t="shared" si="7"/>
        <v>3.1561924000000134E-7</v>
      </c>
      <c r="H130" s="1">
        <f t="shared" si="8"/>
        <v>1.3716611907866202E-7</v>
      </c>
      <c r="I130" s="1">
        <f t="shared" si="9"/>
        <v>3.4291529761681387E-8</v>
      </c>
      <c r="J130" s="1">
        <f>IF(A130="","",MIN(J129+I130,Max_logcfu))</f>
        <v>3.2583082490187993</v>
      </c>
      <c r="K130" s="1" cm="1">
        <f t="array" ref="K130">IF(A130="","",IF(E130&lt;_C1_MinTemp.,0,((E130-Tmin)/(PrefTemp-Tmin))^2))</f>
        <v>5.2215109087532451E-5</v>
      </c>
      <c r="L130" s="1">
        <f t="shared" si="10"/>
        <v>5.4390738620182476E-7</v>
      </c>
      <c r="M130" s="1">
        <f t="shared" si="11"/>
        <v>155.90290180885466</v>
      </c>
      <c r="N130" s="3" t="s">
        <v>866</v>
      </c>
      <c r="O130" s="1" t="s">
        <v>2964</v>
      </c>
      <c r="P130" s="1" t="s">
        <v>2965</v>
      </c>
      <c r="Q130" s="1">
        <v>94128</v>
      </c>
      <c r="R130" s="1" t="s">
        <v>3035</v>
      </c>
      <c r="S130" s="1">
        <v>95.95</v>
      </c>
    </row>
    <row r="131" spans="1:19" x14ac:dyDescent="0.3">
      <c r="A131" s="1" t="s">
        <v>923</v>
      </c>
      <c r="B131" s="1" t="s">
        <v>1055</v>
      </c>
      <c r="C131" s="1">
        <f t="shared" si="6"/>
        <v>1.0416666671517305E-2</v>
      </c>
      <c r="D131" s="1">
        <v>1</v>
      </c>
      <c r="E131" s="1">
        <v>-4.22</v>
      </c>
      <c r="F131" s="1">
        <f>IF(A131="","",IF(E131&lt;_C1_MinTemp.,0,E131*M_a+M_b))</f>
        <v>4.6862000000000015E-3</v>
      </c>
      <c r="G131" s="1">
        <f t="shared" si="7"/>
        <v>2.1960470440000015E-5</v>
      </c>
      <c r="H131" s="1">
        <f t="shared" si="8"/>
        <v>9.543881112559762E-6</v>
      </c>
      <c r="I131" s="1">
        <f t="shared" si="9"/>
        <v>2.3859702792509945E-6</v>
      </c>
      <c r="J131" s="1">
        <f>IF(A131="","",MIN(J130+I131,Max_logcfu))</f>
        <v>3.2583106349890785</v>
      </c>
      <c r="K131" s="1" cm="1">
        <f t="array" ref="K131">IF(A131="","",IF(E131&lt;_C1_MinTemp.,0,((E131-Tmin)/(PrefTemp-Tmin))^2))</f>
        <v>3.6330749660196163E-3</v>
      </c>
      <c r="L131" s="1">
        <f t="shared" si="10"/>
        <v>3.7844530913660405E-5</v>
      </c>
      <c r="M131" s="1">
        <f t="shared" si="11"/>
        <v>155.90286396432376</v>
      </c>
      <c r="N131" s="3" t="s">
        <v>866</v>
      </c>
      <c r="O131" s="1" t="s">
        <v>2964</v>
      </c>
      <c r="P131" s="1" t="s">
        <v>2965</v>
      </c>
      <c r="Q131" s="1">
        <v>94128</v>
      </c>
      <c r="R131" s="1" t="s">
        <v>3035</v>
      </c>
      <c r="S131" s="1">
        <v>95.9</v>
      </c>
    </row>
    <row r="132" spans="1:19" x14ac:dyDescent="0.3">
      <c r="A132" s="1" t="s">
        <v>923</v>
      </c>
      <c r="B132" s="1" t="s">
        <v>1056</v>
      </c>
      <c r="C132" s="1">
        <f t="shared" ref="C132:C195" si="12">IF(A132="","",B132-B131)</f>
        <v>1.0416666664241347E-2</v>
      </c>
      <c r="D132" s="1">
        <v>1</v>
      </c>
      <c r="E132" s="1">
        <v>-4.24</v>
      </c>
      <c r="F132" s="1">
        <f>IF(A132="","",IF(E132&lt;_C1_MinTemp.,0,E132*M_a+M_b))</f>
        <v>4.2934000000000028E-3</v>
      </c>
      <c r="G132" s="1">
        <f t="shared" ref="G132:G195" si="13">IF(A132="","",F132^2)</f>
        <v>1.8433283560000023E-5</v>
      </c>
      <c r="H132" s="1">
        <f t="shared" ref="H132:H195" si="14">IF(A132="","",G132/2.301)</f>
        <v>8.0109880747501177E-6</v>
      </c>
      <c r="I132" s="1">
        <f t="shared" ref="I132:I195" si="15">IF(A132="","",H132*24*(B132-B131))</f>
        <v>2.0027470182212285E-6</v>
      </c>
      <c r="J132" s="1">
        <f>IF(A132="","",MIN(J131+I132,Max_logcfu))</f>
        <v>3.2583126377360965</v>
      </c>
      <c r="K132" s="1" cm="1">
        <f t="array" ref="K132">IF(A132="","",IF(E132&lt;_C1_MinTemp.,0,((E132-Tmin)/(PrefTemp-Tmin))^2))</f>
        <v>3.0495476509189326E-3</v>
      </c>
      <c r="L132" s="1">
        <f t="shared" ref="L132:L195" si="16">IF(A132="","",K132*(B132-B131))</f>
        <v>3.1766121356342754E-5</v>
      </c>
      <c r="M132" s="1">
        <f t="shared" ref="M132:M195" si="17">IF(A132="","",M131-L132)</f>
        <v>155.90283219820239</v>
      </c>
      <c r="N132" s="3" t="s">
        <v>866</v>
      </c>
      <c r="O132" s="1" t="s">
        <v>2964</v>
      </c>
      <c r="P132" s="1" t="s">
        <v>2965</v>
      </c>
      <c r="Q132" s="1">
        <v>94128</v>
      </c>
      <c r="R132" s="1" t="s">
        <v>3035</v>
      </c>
      <c r="S132" s="1">
        <v>95.9</v>
      </c>
    </row>
    <row r="133" spans="1:19" x14ac:dyDescent="0.3">
      <c r="A133" s="1" t="s">
        <v>923</v>
      </c>
      <c r="B133" s="1" t="s">
        <v>1057</v>
      </c>
      <c r="C133" s="1">
        <f t="shared" si="12"/>
        <v>1.0416666664241347E-2</v>
      </c>
      <c r="D133" s="1">
        <v>1</v>
      </c>
      <c r="E133" s="1">
        <v>-4.25</v>
      </c>
      <c r="F133" s="1">
        <f>IF(A133="","",IF(E133&lt;_C1_MinTemp.,0,E133*M_a+M_b))</f>
        <v>4.0970000000000034E-3</v>
      </c>
      <c r="G133" s="1">
        <f t="shared" si="13"/>
        <v>1.6785409000000029E-5</v>
      </c>
      <c r="H133" s="1">
        <f t="shared" si="14"/>
        <v>7.2948322468492076E-6</v>
      </c>
      <c r="I133" s="1">
        <f t="shared" si="15"/>
        <v>1.8237080612876868E-6</v>
      </c>
      <c r="J133" s="1">
        <f>IF(A133="","",MIN(J132+I133,Max_logcfu))</f>
        <v>3.2583144614441579</v>
      </c>
      <c r="K133" s="1" cm="1">
        <f t="array" ref="K133">IF(A133="","",IF(E133&lt;_C1_MinTemp.,0,((E133-Tmin)/(PrefTemp-Tmin))^2))</f>
        <v>2.7769281809748064E-3</v>
      </c>
      <c r="L133" s="1">
        <f t="shared" si="16"/>
        <v>2.892633521175263E-5</v>
      </c>
      <c r="M133" s="1">
        <f t="shared" si="17"/>
        <v>155.90280327186719</v>
      </c>
      <c r="N133" s="3" t="s">
        <v>866</v>
      </c>
      <c r="O133" s="1" t="s">
        <v>2964</v>
      </c>
      <c r="P133" s="1" t="s">
        <v>2965</v>
      </c>
      <c r="Q133" s="1">
        <v>94128</v>
      </c>
      <c r="R133" s="1" t="s">
        <v>3035</v>
      </c>
      <c r="S133" s="1">
        <v>95.9</v>
      </c>
    </row>
    <row r="134" spans="1:19" x14ac:dyDescent="0.3">
      <c r="A134" s="1" t="s">
        <v>923</v>
      </c>
      <c r="B134" s="1" t="s">
        <v>1058</v>
      </c>
      <c r="C134" s="1">
        <f t="shared" si="12"/>
        <v>1.0416666671517305E-2</v>
      </c>
      <c r="D134" s="1">
        <v>1</v>
      </c>
      <c r="E134" s="1">
        <v>-4.29</v>
      </c>
      <c r="F134" s="1">
        <f>IF(A134="","",IF(E134&lt;_C1_MinTemp.,0,E134*M_a+M_b))</f>
        <v>3.311400000000006E-3</v>
      </c>
      <c r="G134" s="1">
        <f t="shared" si="13"/>
        <v>1.0965369960000039E-5</v>
      </c>
      <c r="H134" s="1">
        <f t="shared" si="14"/>
        <v>4.765480208604971E-6</v>
      </c>
      <c r="I134" s="1">
        <f t="shared" si="15"/>
        <v>1.1913700527060176E-6</v>
      </c>
      <c r="J134" s="1">
        <f>IF(A134="","",MIN(J133+I134,Max_logcfu))</f>
        <v>3.2583156528142108</v>
      </c>
      <c r="K134" s="1" cm="1">
        <f t="array" ref="K134">IF(A134="","",IF(E134&lt;_C1_MinTemp.,0,((E134-Tmin)/(PrefTemp-Tmin))^2))</f>
        <v>1.8140782185729612E-3</v>
      </c>
      <c r="L134" s="1">
        <f t="shared" si="16"/>
        <v>1.889664811893445E-5</v>
      </c>
      <c r="M134" s="1">
        <f t="shared" si="17"/>
        <v>155.90278437521906</v>
      </c>
      <c r="N134" s="3" t="s">
        <v>866</v>
      </c>
      <c r="O134" s="1" t="s">
        <v>2964</v>
      </c>
      <c r="P134" s="1" t="s">
        <v>2965</v>
      </c>
      <c r="Q134" s="1">
        <v>94128</v>
      </c>
      <c r="R134" s="1" t="s">
        <v>3035</v>
      </c>
      <c r="S134" s="1">
        <v>95.9</v>
      </c>
    </row>
    <row r="135" spans="1:19" x14ac:dyDescent="0.3">
      <c r="A135" s="1" t="s">
        <v>923</v>
      </c>
      <c r="B135" s="1" t="s">
        <v>1059</v>
      </c>
      <c r="C135" s="1">
        <f t="shared" si="12"/>
        <v>1.0416666664241347E-2</v>
      </c>
      <c r="D135" s="1">
        <v>1</v>
      </c>
      <c r="E135" s="1">
        <v>-4.1500000000000004</v>
      </c>
      <c r="F135" s="1">
        <f>IF(A135="","",IF(E135&lt;_C1_MinTemp.,0,E135*M_a+M_b))</f>
        <v>6.0609999999999969E-3</v>
      </c>
      <c r="G135" s="1">
        <f t="shared" si="13"/>
        <v>3.6735720999999965E-5</v>
      </c>
      <c r="H135" s="1">
        <f t="shared" si="14"/>
        <v>1.5965111255975648E-5</v>
      </c>
      <c r="I135" s="1">
        <f t="shared" si="15"/>
        <v>3.9912778130646202E-6</v>
      </c>
      <c r="J135" s="1">
        <f>IF(A135="","",MIN(J134+I135,Max_logcfu))</f>
        <v>3.2583196440920239</v>
      </c>
      <c r="K135" s="1" cm="1">
        <f t="array" ref="K135">IF(A135="","",IF(E135&lt;_C1_MinTemp.,0,((E135-Tmin)/(PrefTemp-Tmin))^2))</f>
        <v>6.0774485086021951E-3</v>
      </c>
      <c r="L135" s="1">
        <f t="shared" si="16"/>
        <v>6.3306755283199786E-5</v>
      </c>
      <c r="M135" s="1">
        <f t="shared" si="17"/>
        <v>155.90272106846376</v>
      </c>
      <c r="N135" s="3" t="s">
        <v>866</v>
      </c>
      <c r="O135" s="1" t="s">
        <v>2964</v>
      </c>
      <c r="P135" s="1" t="s">
        <v>2965</v>
      </c>
      <c r="Q135" s="1">
        <v>94128</v>
      </c>
      <c r="R135" s="1" t="s">
        <v>3035</v>
      </c>
      <c r="S135" s="1">
        <v>95.83</v>
      </c>
    </row>
    <row r="136" spans="1:19" x14ac:dyDescent="0.3">
      <c r="A136" s="1" t="s">
        <v>923</v>
      </c>
      <c r="B136" s="1" t="s">
        <v>1060</v>
      </c>
      <c r="C136" s="1">
        <f t="shared" si="12"/>
        <v>1.0416666664241347E-2</v>
      </c>
      <c r="D136" s="1">
        <v>1</v>
      </c>
      <c r="E136" s="1">
        <v>-4.13</v>
      </c>
      <c r="F136" s="1">
        <f>IF(A136="","",IF(E136&lt;_C1_MinTemp.,0,E136*M_a+M_b))</f>
        <v>6.4538000000000095E-3</v>
      </c>
      <c r="G136" s="1">
        <f t="shared" si="13"/>
        <v>4.165153444000012E-5</v>
      </c>
      <c r="H136" s="1">
        <f t="shared" si="14"/>
        <v>1.8101492585832297E-5</v>
      </c>
      <c r="I136" s="1">
        <f t="shared" si="15"/>
        <v>4.5253731454044288E-6</v>
      </c>
      <c r="J136" s="1">
        <f>IF(A136="","",MIN(J135+I136,Max_logcfu))</f>
        <v>3.2583241694651695</v>
      </c>
      <c r="K136" s="1" cm="1">
        <f t="array" ref="K136">IF(A136="","",IF(E136&lt;_C1_MinTemp.,0,((E136-Tmin)/(PrefTemp-Tmin))^2))</f>
        <v>6.8907060749773177E-3</v>
      </c>
      <c r="L136" s="1">
        <f t="shared" si="16"/>
        <v>7.1778188264301558E-5</v>
      </c>
      <c r="M136" s="1">
        <f t="shared" si="17"/>
        <v>155.90264929027549</v>
      </c>
      <c r="N136" s="3" t="s">
        <v>866</v>
      </c>
      <c r="O136" s="1" t="s">
        <v>2964</v>
      </c>
      <c r="P136" s="1" t="s">
        <v>2965</v>
      </c>
      <c r="Q136" s="1">
        <v>94128</v>
      </c>
      <c r="R136" s="1" t="s">
        <v>3035</v>
      </c>
      <c r="S136" s="1">
        <v>95.83</v>
      </c>
    </row>
    <row r="137" spans="1:19" x14ac:dyDescent="0.3">
      <c r="A137" s="1" t="s">
        <v>923</v>
      </c>
      <c r="B137" s="1" t="s">
        <v>1061</v>
      </c>
      <c r="C137" s="1">
        <f t="shared" si="12"/>
        <v>1.0416666671517305E-2</v>
      </c>
      <c r="D137" s="1">
        <v>1</v>
      </c>
      <c r="E137" s="1">
        <v>-4.07</v>
      </c>
      <c r="F137" s="1">
        <f>IF(A137="","",IF(E137&lt;_C1_MinTemp.,0,E137*M_a+M_b))</f>
        <v>7.6321999999999918E-3</v>
      </c>
      <c r="G137" s="1">
        <f t="shared" si="13"/>
        <v>5.8250476839999872E-5</v>
      </c>
      <c r="H137" s="1">
        <f t="shared" si="14"/>
        <v>2.5315287631464522E-5</v>
      </c>
      <c r="I137" s="1">
        <f t="shared" si="15"/>
        <v>6.3288219108132172E-6</v>
      </c>
      <c r="J137" s="1">
        <f>IF(A137="","",MIN(J136+I137,Max_logcfu))</f>
        <v>3.2583304982870804</v>
      </c>
      <c r="K137" s="1" cm="1">
        <f t="array" ref="K137">IF(A137="","",IF(E137&lt;_C1_MinTemp.,0,((E137-Tmin)/(PrefTemp-Tmin))^2))</f>
        <v>9.6367857758018465E-3</v>
      </c>
      <c r="L137" s="1">
        <f t="shared" si="16"/>
        <v>1.0038318521134713E-4</v>
      </c>
      <c r="M137" s="1">
        <f t="shared" si="17"/>
        <v>155.90254890709028</v>
      </c>
      <c r="N137" s="3" t="s">
        <v>866</v>
      </c>
      <c r="O137" s="1" t="s">
        <v>2964</v>
      </c>
      <c r="P137" s="1" t="s">
        <v>2965</v>
      </c>
      <c r="Q137" s="1">
        <v>94128</v>
      </c>
      <c r="R137" s="1" t="s">
        <v>3035</v>
      </c>
      <c r="S137" s="1">
        <v>95.83</v>
      </c>
    </row>
    <row r="138" spans="1:19" x14ac:dyDescent="0.3">
      <c r="A138" s="1" t="s">
        <v>923</v>
      </c>
      <c r="B138" s="1" t="s">
        <v>1062</v>
      </c>
      <c r="C138" s="1">
        <f t="shared" si="12"/>
        <v>1.0416666664241347E-2</v>
      </c>
      <c r="D138" s="1">
        <v>1</v>
      </c>
      <c r="E138" s="1">
        <v>-4.1100000000000003</v>
      </c>
      <c r="F138" s="1">
        <f>IF(A138="","",IF(E138&lt;_C1_MinTemp.,0,E138*M_a+M_b))</f>
        <v>6.8465999999999944E-3</v>
      </c>
      <c r="G138" s="1">
        <f t="shared" si="13"/>
        <v>4.6875931559999923E-5</v>
      </c>
      <c r="H138" s="1">
        <f t="shared" si="14"/>
        <v>2.0371982425032559E-5</v>
      </c>
      <c r="I138" s="1">
        <f t="shared" si="15"/>
        <v>5.0929956050723343E-6</v>
      </c>
      <c r="J138" s="1">
        <f>IF(A138="","",MIN(J137+I138,Max_logcfu))</f>
        <v>3.2583355912826857</v>
      </c>
      <c r="K138" s="1" cm="1">
        <f t="array" ref="K138">IF(A138="","",IF(E138&lt;_C1_MinTemp.,0,((E138-Tmin)/(PrefTemp-Tmin))^2))</f>
        <v>7.7550148083022742E-3</v>
      </c>
      <c r="L138" s="1">
        <f t="shared" si="16"/>
        <v>8.0781404234340308E-5</v>
      </c>
      <c r="M138" s="1">
        <f t="shared" si="17"/>
        <v>155.90246812568606</v>
      </c>
      <c r="N138" s="3" t="s">
        <v>866</v>
      </c>
      <c r="O138" s="1" t="s">
        <v>2964</v>
      </c>
      <c r="P138" s="1" t="s">
        <v>2965</v>
      </c>
      <c r="Q138" s="1">
        <v>94128</v>
      </c>
      <c r="R138" s="1" t="s">
        <v>3035</v>
      </c>
      <c r="S138" s="1">
        <v>95.83</v>
      </c>
    </row>
    <row r="139" spans="1:19" x14ac:dyDescent="0.3">
      <c r="A139" s="1" t="s">
        <v>923</v>
      </c>
      <c r="B139" s="1" t="s">
        <v>1063</v>
      </c>
      <c r="C139" s="1">
        <f t="shared" si="12"/>
        <v>1.0416666664241347E-2</v>
      </c>
      <c r="D139" s="1">
        <v>1</v>
      </c>
      <c r="E139" s="1">
        <v>-3.85</v>
      </c>
      <c r="F139" s="1">
        <f>IF(A139="","",IF(E139&lt;_C1_MinTemp.,0,E139*M_a+M_b))</f>
        <v>1.1953000000000005E-2</v>
      </c>
      <c r="G139" s="1">
        <f t="shared" si="13"/>
        <v>1.4287420900000011E-4</v>
      </c>
      <c r="H139" s="1">
        <f t="shared" si="14"/>
        <v>6.2092224684919651E-5</v>
      </c>
      <c r="I139" s="1">
        <f t="shared" si="15"/>
        <v>1.5523056167615671E-5</v>
      </c>
      <c r="J139" s="1">
        <f>IF(A139="","",MIN(J138+I139,Max_logcfu))</f>
        <v>3.2583511143388533</v>
      </c>
      <c r="K139" s="1" cm="1">
        <f t="array" ref="K139">IF(A139="","",IF(E139&lt;_C1_MinTemp.,0,((E139-Tmin)/(PrefTemp-Tmin))^2))</f>
        <v>2.3636684533965491E-2</v>
      </c>
      <c r="L139" s="1">
        <f t="shared" si="16"/>
        <v>2.4621546383814735E-4</v>
      </c>
      <c r="M139" s="1">
        <f t="shared" si="17"/>
        <v>155.90222191022221</v>
      </c>
      <c r="N139" s="3" t="s">
        <v>866</v>
      </c>
      <c r="O139" s="1" t="s">
        <v>2964</v>
      </c>
      <c r="P139" s="1" t="s">
        <v>2965</v>
      </c>
      <c r="Q139" s="1">
        <v>94128</v>
      </c>
      <c r="R139" s="1" t="s">
        <v>3035</v>
      </c>
      <c r="S139" s="1">
        <v>95.83</v>
      </c>
    </row>
    <row r="140" spans="1:19" x14ac:dyDescent="0.3">
      <c r="A140" s="1" t="s">
        <v>923</v>
      </c>
      <c r="B140" s="1" t="s">
        <v>1064</v>
      </c>
      <c r="C140" s="1">
        <f t="shared" si="12"/>
        <v>1.0416666671517305E-2</v>
      </c>
      <c r="D140" s="1">
        <v>1</v>
      </c>
      <c r="E140" s="1">
        <v>-3.83</v>
      </c>
      <c r="F140" s="1">
        <f>IF(A140="","",IF(E140&lt;_C1_MinTemp.,0,E140*M_a+M_b))</f>
        <v>1.2345800000000004E-2</v>
      </c>
      <c r="G140" s="1">
        <f t="shared" si="13"/>
        <v>1.5241877764000009E-4</v>
      </c>
      <c r="H140" s="1">
        <f t="shared" si="14"/>
        <v>6.6240233654932671E-5</v>
      </c>
      <c r="I140" s="1">
        <f t="shared" si="15"/>
        <v>1.6560058421444546E-5</v>
      </c>
      <c r="J140" s="1">
        <f>IF(A140="","",MIN(J139+I140,Max_logcfu))</f>
        <v>3.2583676743972747</v>
      </c>
      <c r="K140" s="1" cm="1">
        <f t="array" ref="K140">IF(A140="","",IF(E140&lt;_C1_MinTemp.,0,((E140-Tmin)/(PrefTemp-Tmin))^2))</f>
        <v>2.5215709604588698E-2</v>
      </c>
      <c r="L140" s="1">
        <f t="shared" si="16"/>
        <v>2.626636418367779E-4</v>
      </c>
      <c r="M140" s="1">
        <f t="shared" si="17"/>
        <v>155.90195924658036</v>
      </c>
      <c r="N140" s="3" t="s">
        <v>866</v>
      </c>
      <c r="O140" s="1" t="s">
        <v>2964</v>
      </c>
      <c r="P140" s="1" t="s">
        <v>2965</v>
      </c>
      <c r="Q140" s="1">
        <v>94128</v>
      </c>
      <c r="R140" s="1" t="s">
        <v>3035</v>
      </c>
      <c r="S140" s="1">
        <v>95.83</v>
      </c>
    </row>
    <row r="141" spans="1:19" x14ac:dyDescent="0.3">
      <c r="A141" s="1" t="s">
        <v>923</v>
      </c>
      <c r="B141" s="1" t="s">
        <v>1065</v>
      </c>
      <c r="C141" s="1">
        <f t="shared" si="12"/>
        <v>1.0416666664241347E-2</v>
      </c>
      <c r="D141" s="1">
        <v>1</v>
      </c>
      <c r="E141" s="1">
        <v>-3.82</v>
      </c>
      <c r="F141" s="1">
        <f>IF(A141="","",IF(E141&lt;_C1_MinTemp.,0,E141*M_a+M_b))</f>
        <v>1.2542200000000003E-2</v>
      </c>
      <c r="G141" s="1">
        <f t="shared" si="13"/>
        <v>1.573067808400001E-4</v>
      </c>
      <c r="H141" s="1">
        <f t="shared" si="14"/>
        <v>6.8364528830943105E-5</v>
      </c>
      <c r="I141" s="1">
        <f t="shared" si="15"/>
        <v>1.7091132203756436E-5</v>
      </c>
      <c r="J141" s="1">
        <f>IF(A141="","",MIN(J140+I141,Max_logcfu))</f>
        <v>3.2583847655294784</v>
      </c>
      <c r="K141" s="1" cm="1">
        <f t="array" ref="K141">IF(A141="","",IF(E141&lt;_C1_MinTemp.,0,((E141-Tmin)/(PrefTemp-Tmin))^2))</f>
        <v>2.6024366327506529E-2</v>
      </c>
      <c r="L141" s="1">
        <f t="shared" si="16"/>
        <v>2.7108714918174231E-4</v>
      </c>
      <c r="M141" s="1">
        <f t="shared" si="17"/>
        <v>155.90168815943119</v>
      </c>
      <c r="N141" s="3" t="s">
        <v>866</v>
      </c>
      <c r="O141" s="1" t="s">
        <v>2964</v>
      </c>
      <c r="P141" s="1" t="s">
        <v>2965</v>
      </c>
      <c r="Q141" s="1">
        <v>94128</v>
      </c>
      <c r="R141" s="1" t="s">
        <v>3035</v>
      </c>
      <c r="S141" s="1">
        <v>95.83</v>
      </c>
    </row>
    <row r="142" spans="1:19" x14ac:dyDescent="0.3">
      <c r="A142" s="1" t="s">
        <v>923</v>
      </c>
      <c r="B142" s="1" t="s">
        <v>1066</v>
      </c>
      <c r="C142" s="1">
        <f t="shared" si="12"/>
        <v>1.0416666664241347E-2</v>
      </c>
      <c r="D142" s="1">
        <v>1</v>
      </c>
      <c r="E142" s="1">
        <v>-3.82</v>
      </c>
      <c r="F142" s="1">
        <f>IF(A142="","",IF(E142&lt;_C1_MinTemp.,0,E142*M_a+M_b))</f>
        <v>1.2542200000000003E-2</v>
      </c>
      <c r="G142" s="1">
        <f t="shared" si="13"/>
        <v>1.573067808400001E-4</v>
      </c>
      <c r="H142" s="1">
        <f t="shared" si="14"/>
        <v>6.8364528830943105E-5</v>
      </c>
      <c r="I142" s="1">
        <f t="shared" si="15"/>
        <v>1.7091132203756436E-5</v>
      </c>
      <c r="J142" s="1">
        <f>IF(A142="","",MIN(J141+I142,Max_logcfu))</f>
        <v>3.2584018566616821</v>
      </c>
      <c r="K142" s="1" cm="1">
        <f t="array" ref="K142">IF(A142="","",IF(E142&lt;_C1_MinTemp.,0,((E142-Tmin)/(PrefTemp-Tmin))^2))</f>
        <v>2.6024366327506529E-2</v>
      </c>
      <c r="L142" s="1">
        <f t="shared" si="16"/>
        <v>2.7108714918174231E-4</v>
      </c>
      <c r="M142" s="1">
        <f t="shared" si="17"/>
        <v>155.90141707228202</v>
      </c>
      <c r="N142" s="3" t="s">
        <v>866</v>
      </c>
      <c r="O142" s="1" t="s">
        <v>2964</v>
      </c>
      <c r="P142" s="1" t="s">
        <v>2965</v>
      </c>
      <c r="Q142" s="1">
        <v>94128</v>
      </c>
      <c r="R142" s="1" t="s">
        <v>3035</v>
      </c>
      <c r="S142" s="1">
        <v>95.83</v>
      </c>
    </row>
    <row r="143" spans="1:19" x14ac:dyDescent="0.3">
      <c r="A143" s="1" t="s">
        <v>923</v>
      </c>
      <c r="B143" s="1" t="s">
        <v>1067</v>
      </c>
      <c r="C143" s="1">
        <f t="shared" si="12"/>
        <v>1.0416666671517305E-2</v>
      </c>
      <c r="D143" s="1">
        <v>1</v>
      </c>
      <c r="E143" s="1">
        <v>-3.66</v>
      </c>
      <c r="F143" s="1">
        <f>IF(A143="","",IF(E143&lt;_C1_MinTemp.,0,E143*M_a+M_b))</f>
        <v>1.5684599999999993E-2</v>
      </c>
      <c r="G143" s="1">
        <f t="shared" si="13"/>
        <v>2.4600667715999979E-4</v>
      </c>
      <c r="H143" s="1">
        <f t="shared" si="14"/>
        <v>1.0691294096479782E-4</v>
      </c>
      <c r="I143" s="1">
        <f t="shared" si="15"/>
        <v>2.6728235253645759E-5</v>
      </c>
      <c r="J143" s="1">
        <f>IF(A143="","",MIN(J142+I143,Max_logcfu))</f>
        <v>3.2584285848969357</v>
      </c>
      <c r="K143" s="1" cm="1">
        <f t="array" ref="K143">IF(A143="","",IF(E143&lt;_C1_MinTemp.,0,((E143-Tmin)/(PrefTemp-Tmin))^2))</f>
        <v>4.0698613570487131E-2</v>
      </c>
      <c r="L143" s="1">
        <f t="shared" si="16"/>
        <v>4.2394389155665519E-4</v>
      </c>
      <c r="M143" s="1">
        <f t="shared" si="17"/>
        <v>155.90099312839047</v>
      </c>
      <c r="N143" s="3" t="s">
        <v>866</v>
      </c>
      <c r="O143" s="1" t="s">
        <v>2966</v>
      </c>
      <c r="P143" s="1" t="s">
        <v>2965</v>
      </c>
      <c r="Q143" s="1">
        <v>94080</v>
      </c>
      <c r="R143" s="1" t="s">
        <v>3035</v>
      </c>
      <c r="S143" s="1">
        <v>95.83</v>
      </c>
    </row>
    <row r="144" spans="1:19" x14ac:dyDescent="0.3">
      <c r="A144" s="1" t="s">
        <v>923</v>
      </c>
      <c r="B144" s="1" t="s">
        <v>1068</v>
      </c>
      <c r="C144" s="1">
        <f t="shared" si="12"/>
        <v>1.0416666664241347E-2</v>
      </c>
      <c r="D144" s="1">
        <v>1</v>
      </c>
      <c r="E144" s="1">
        <v>-3.65</v>
      </c>
      <c r="F144" s="1">
        <f>IF(A144="","",IF(E144&lt;_C1_MinTemp.,0,E144*M_a+M_b))</f>
        <v>1.5881000000000006E-2</v>
      </c>
      <c r="G144" s="1">
        <f t="shared" si="13"/>
        <v>2.5220616100000021E-4</v>
      </c>
      <c r="H144" s="1">
        <f t="shared" si="14"/>
        <v>1.0960719730551943E-4</v>
      </c>
      <c r="I144" s="1">
        <f t="shared" si="15"/>
        <v>2.7401799319999879E-5</v>
      </c>
      <c r="J144" s="1">
        <f>IF(A144="","",MIN(J143+I144,Max_logcfu))</f>
        <v>3.2584559866962555</v>
      </c>
      <c r="K144" s="1" cm="1">
        <f t="array" ref="K144">IF(A144="","",IF(E144&lt;_C1_MinTemp.,0,((E144-Tmin)/(PrefTemp-Tmin))^2))</f>
        <v>4.1724237752941921E-2</v>
      </c>
      <c r="L144" s="1">
        <f t="shared" si="16"/>
        <v>4.3462747649195043E-4</v>
      </c>
      <c r="M144" s="1">
        <f t="shared" si="17"/>
        <v>155.90055850091397</v>
      </c>
      <c r="N144" s="3" t="s">
        <v>866</v>
      </c>
      <c r="O144" s="1" t="s">
        <v>2966</v>
      </c>
      <c r="P144" s="1" t="s">
        <v>2965</v>
      </c>
      <c r="Q144" s="1">
        <v>94080</v>
      </c>
      <c r="R144" s="1" t="s">
        <v>3035</v>
      </c>
      <c r="S144" s="1">
        <v>95.83</v>
      </c>
    </row>
    <row r="145" spans="1:23" x14ac:dyDescent="0.3">
      <c r="A145" s="1" t="s">
        <v>923</v>
      </c>
      <c r="B145" s="1" t="s">
        <v>1069</v>
      </c>
      <c r="C145" s="1">
        <f t="shared" si="12"/>
        <v>1.0416666664241347E-2</v>
      </c>
      <c r="D145" s="1">
        <v>1</v>
      </c>
      <c r="E145" s="1">
        <v>-3.71</v>
      </c>
      <c r="F145" s="1">
        <f>IF(A145="","",IF(E145&lt;_C1_MinTemp.,0,E145*M_a+M_b))</f>
        <v>1.4702599999999996E-2</v>
      </c>
      <c r="G145" s="1">
        <f t="shared" si="13"/>
        <v>2.161664467599999E-4</v>
      </c>
      <c r="H145" s="1">
        <f t="shared" si="14"/>
        <v>9.3944566171229847E-5</v>
      </c>
      <c r="I145" s="1">
        <f t="shared" si="15"/>
        <v>2.3486141537339169E-5</v>
      </c>
      <c r="J145" s="1">
        <f>IF(A145="","",MIN(J144+I145,Max_logcfu))</f>
        <v>3.2584794728377928</v>
      </c>
      <c r="K145" s="1" cm="1">
        <f t="array" ref="K145">IF(A145="","",IF(E145&lt;_C1_MinTemp.,0,((E145-Tmin)/(PrefTemp-Tmin))^2))</f>
        <v>3.5761934534275321E-2</v>
      </c>
      <c r="L145" s="1">
        <f t="shared" si="16"/>
        <v>3.7252015131196712E-4</v>
      </c>
      <c r="M145" s="1">
        <f t="shared" si="17"/>
        <v>155.90018598076267</v>
      </c>
      <c r="N145" s="3" t="s">
        <v>866</v>
      </c>
      <c r="O145" s="1" t="s">
        <v>2966</v>
      </c>
      <c r="P145" s="1" t="s">
        <v>2965</v>
      </c>
      <c r="Q145" s="1">
        <v>94080</v>
      </c>
      <c r="R145" s="1" t="s">
        <v>3035</v>
      </c>
      <c r="S145" s="1">
        <v>95.83</v>
      </c>
    </row>
    <row r="146" spans="1:23" ht="16.2" thickBot="1" x14ac:dyDescent="0.35">
      <c r="A146" s="1" t="s">
        <v>923</v>
      </c>
      <c r="B146" s="1" t="s">
        <v>1070</v>
      </c>
      <c r="C146" s="1">
        <f t="shared" si="12"/>
        <v>1.0416666671517305E-2</v>
      </c>
      <c r="D146" s="1">
        <v>1</v>
      </c>
      <c r="E146" s="1">
        <v>-3.74</v>
      </c>
      <c r="F146" s="1">
        <f>IF(A146="","",IF(E146&lt;_C1_MinTemp.,0,E146*M_a+M_b))</f>
        <v>1.4113399999999998E-2</v>
      </c>
      <c r="G146" s="1">
        <f t="shared" si="13"/>
        <v>1.9918805955999994E-4</v>
      </c>
      <c r="H146" s="1">
        <f t="shared" si="14"/>
        <v>8.6565866823120344E-5</v>
      </c>
      <c r="I146" s="1">
        <f t="shared" si="15"/>
        <v>2.1641466715857677E-5</v>
      </c>
      <c r="J146" s="1">
        <f>IF(A146="","",MIN(J145+I146,Max_logcfu))</f>
        <v>3.2585011143045088</v>
      </c>
      <c r="K146" s="1" cm="1">
        <f t="array" ref="K146">IF(A146="","",IF(E146&lt;_C1_MinTemp.,0,((E146-Tmin)/(PrefTemp-Tmin))^2))</f>
        <v>3.2953080613397814E-2</v>
      </c>
      <c r="L146" s="1">
        <f t="shared" si="16"/>
        <v>3.4326125654940404E-4</v>
      </c>
      <c r="M146" s="1">
        <f t="shared" si="17"/>
        <v>155.89984271950613</v>
      </c>
      <c r="N146" s="3" t="s">
        <v>866</v>
      </c>
      <c r="O146" s="1" t="s">
        <v>2966</v>
      </c>
      <c r="P146" s="1" t="s">
        <v>2965</v>
      </c>
      <c r="Q146" s="1">
        <v>94080</v>
      </c>
      <c r="R146" s="1" t="s">
        <v>3035</v>
      </c>
      <c r="S146" s="1">
        <v>95.83</v>
      </c>
    </row>
    <row r="147" spans="1:23" ht="16.2" thickBot="1" x14ac:dyDescent="0.35">
      <c r="A147" s="1" t="s">
        <v>923</v>
      </c>
      <c r="B147" s="1" t="s">
        <v>1071</v>
      </c>
      <c r="C147" s="1">
        <f t="shared" si="12"/>
        <v>1.0416666664241347E-2</v>
      </c>
      <c r="D147" s="1">
        <v>1</v>
      </c>
      <c r="E147" s="1">
        <v>-3.63</v>
      </c>
      <c r="F147" s="1">
        <f>IF(A147="","",IF(E147&lt;_C1_MinTemp.,0,E147*M_a+M_b))</f>
        <v>1.6273800000000005E-2</v>
      </c>
      <c r="G147" s="1">
        <f t="shared" si="13"/>
        <v>2.6483656644000017E-4</v>
      </c>
      <c r="H147" s="1">
        <f t="shared" si="14"/>
        <v>1.1509629136897007E-4</v>
      </c>
      <c r="I147" s="1">
        <f t="shared" si="15"/>
        <v>2.8774072835543033E-5</v>
      </c>
      <c r="J147" s="1">
        <f>IF(A147="","",MIN(J146+I147,Max_logcfu))</f>
        <v>3.2585298883773444</v>
      </c>
      <c r="K147" s="1" cm="1">
        <f t="array" ref="K147">IF(A147="","",IF(E147&lt;_C1_MinTemp.,0,((E147-Tmin)/(PrefTemp-Tmin))^2))</f>
        <v>4.3813774493063867E-2</v>
      </c>
      <c r="L147" s="1">
        <f t="shared" si="16"/>
        <v>4.5639348419648622E-4</v>
      </c>
      <c r="M147" s="1">
        <f t="shared" si="17"/>
        <v>155.89938632602193</v>
      </c>
      <c r="N147" s="3" t="s">
        <v>866</v>
      </c>
      <c r="O147" s="1" t="s">
        <v>2964</v>
      </c>
      <c r="P147" s="1" t="s">
        <v>2965</v>
      </c>
      <c r="Q147" s="1">
        <v>94128</v>
      </c>
      <c r="R147" s="1" t="s">
        <v>3035</v>
      </c>
      <c r="S147" s="1">
        <v>95.77</v>
      </c>
      <c r="U147" s="29" t="s">
        <v>2980</v>
      </c>
      <c r="V147" s="30"/>
      <c r="W147" s="31"/>
    </row>
    <row r="148" spans="1:23" x14ac:dyDescent="0.3">
      <c r="A148" s="1" t="s">
        <v>923</v>
      </c>
      <c r="B148" s="1" t="s">
        <v>1072</v>
      </c>
      <c r="C148" s="1">
        <f t="shared" si="12"/>
        <v>1.0416666664241347E-2</v>
      </c>
      <c r="D148" s="1">
        <v>1</v>
      </c>
      <c r="E148" s="1">
        <v>-3.72</v>
      </c>
      <c r="F148" s="1">
        <f>IF(A148="","",IF(E148&lt;_C1_MinTemp.,0,E148*M_a+M_b))</f>
        <v>1.4506199999999997E-2</v>
      </c>
      <c r="G148" s="1">
        <f t="shared" si="13"/>
        <v>2.104298384399999E-4</v>
      </c>
      <c r="H148" s="1">
        <f t="shared" si="14"/>
        <v>9.1451472594524064E-5</v>
      </c>
      <c r="I148" s="1">
        <f t="shared" si="15"/>
        <v>2.2862868143307841E-5</v>
      </c>
      <c r="J148" s="1">
        <f>IF(A148="","",MIN(J147+I148,Max_logcfu))</f>
        <v>3.2585527512454875</v>
      </c>
      <c r="K148" s="1" cm="1">
        <f t="array" ref="K148">IF(A148="","",IF(E148&lt;_C1_MinTemp.,0,((E148-Tmin)/(PrefTemp-Tmin))^2))</f>
        <v>3.4812887102245331E-2</v>
      </c>
      <c r="L148" s="1">
        <f t="shared" si="16"/>
        <v>3.6263424056395648E-4</v>
      </c>
      <c r="M148" s="1">
        <f t="shared" si="17"/>
        <v>155.89902369178137</v>
      </c>
      <c r="N148" s="3" t="s">
        <v>866</v>
      </c>
      <c r="O148" s="1" t="s">
        <v>2964</v>
      </c>
      <c r="P148" s="1" t="s">
        <v>2965</v>
      </c>
      <c r="Q148" s="1">
        <v>94128</v>
      </c>
      <c r="R148" s="1" t="s">
        <v>3035</v>
      </c>
      <c r="S148" s="1">
        <v>95.77</v>
      </c>
      <c r="U148" s="13" t="s">
        <v>2981</v>
      </c>
      <c r="V148" s="11">
        <v>1399</v>
      </c>
      <c r="W148" s="12"/>
    </row>
    <row r="149" spans="1:23" x14ac:dyDescent="0.3">
      <c r="A149" s="1" t="s">
        <v>923</v>
      </c>
      <c r="B149" s="1" t="s">
        <v>1073</v>
      </c>
      <c r="C149" s="1">
        <f t="shared" si="12"/>
        <v>1.0416666671517305E-2</v>
      </c>
      <c r="D149" s="1">
        <v>1</v>
      </c>
      <c r="E149" s="1">
        <v>-3.86</v>
      </c>
      <c r="F149" s="1">
        <f>IF(A149="","",IF(E149&lt;_C1_MinTemp.,0,E149*M_a+M_b))</f>
        <v>1.1756600000000006E-2</v>
      </c>
      <c r="G149" s="1">
        <f t="shared" si="13"/>
        <v>1.3821764356000013E-4</v>
      </c>
      <c r="H149" s="1">
        <f t="shared" si="14"/>
        <v>6.0068510890917043E-5</v>
      </c>
      <c r="I149" s="1">
        <f t="shared" si="15"/>
        <v>1.5017127729722156E-5</v>
      </c>
      <c r="J149" s="1">
        <f>IF(A149="","",MIN(J148+I149,Max_logcfu))</f>
        <v>3.2585677683732173</v>
      </c>
      <c r="K149" s="1" cm="1">
        <f t="array" ref="K149">IF(A149="","",IF(E149&lt;_C1_MinTemp.,0,((E149-Tmin)/(PrefTemp-Tmin))^2))</f>
        <v>2.2866316186260099E-2</v>
      </c>
      <c r="L149" s="1">
        <f t="shared" si="16"/>
        <v>2.3819079371779225E-4</v>
      </c>
      <c r="M149" s="1">
        <f t="shared" si="17"/>
        <v>155.89878550098766</v>
      </c>
      <c r="N149" s="3" t="s">
        <v>866</v>
      </c>
      <c r="O149" s="1" t="s">
        <v>2964</v>
      </c>
      <c r="P149" s="1" t="s">
        <v>2965</v>
      </c>
      <c r="Q149" s="1">
        <v>94128</v>
      </c>
      <c r="R149" s="1" t="s">
        <v>3035</v>
      </c>
      <c r="S149" s="1">
        <v>95.77</v>
      </c>
      <c r="U149" s="13" t="s">
        <v>2982</v>
      </c>
      <c r="V149" s="1" t="s">
        <v>2712</v>
      </c>
      <c r="W149" s="12"/>
    </row>
    <row r="150" spans="1:23" x14ac:dyDescent="0.3">
      <c r="A150" s="1" t="s">
        <v>923</v>
      </c>
      <c r="B150" s="1" t="s">
        <v>1074</v>
      </c>
      <c r="C150" s="1">
        <f t="shared" si="12"/>
        <v>1.0416666664241347E-2</v>
      </c>
      <c r="D150" s="1">
        <v>1</v>
      </c>
      <c r="E150" s="1">
        <v>-3.97</v>
      </c>
      <c r="F150" s="1">
        <f>IF(A150="","",IF(E150&lt;_C1_MinTemp.,0,E150*M_a+M_b))</f>
        <v>9.5961999999999992E-3</v>
      </c>
      <c r="G150" s="1">
        <f t="shared" si="13"/>
        <v>9.2087054439999981E-5</v>
      </c>
      <c r="H150" s="1">
        <f t="shared" si="14"/>
        <v>4.0020449561060395E-5</v>
      </c>
      <c r="I150" s="1">
        <f t="shared" si="15"/>
        <v>1.0005112387935601E-5</v>
      </c>
      <c r="J150" s="1">
        <f>IF(A150="","",MIN(J149+I150,Max_logcfu))</f>
        <v>3.2585777734856052</v>
      </c>
      <c r="K150" s="1" cm="1">
        <f t="array" ref="K150">IF(A150="","",IF(E150&lt;_C1_MinTemp.,0,((E150-Tmin)/(PrefTemp-Tmin))^2))</f>
        <v>1.5234608616173576E-2</v>
      </c>
      <c r="L150" s="1">
        <f t="shared" si="16"/>
        <v>1.5869383971485929E-4</v>
      </c>
      <c r="M150" s="1">
        <f t="shared" si="17"/>
        <v>155.89862680714793</v>
      </c>
      <c r="N150" s="3" t="s">
        <v>866</v>
      </c>
      <c r="O150" s="1" t="s">
        <v>2964</v>
      </c>
      <c r="P150" s="1" t="s">
        <v>2965</v>
      </c>
      <c r="Q150" s="1">
        <v>94128</v>
      </c>
      <c r="R150" s="1" t="s">
        <v>3035</v>
      </c>
      <c r="S150" s="1">
        <v>95.77</v>
      </c>
      <c r="U150" s="13" t="s">
        <v>2983</v>
      </c>
      <c r="V150" s="1" t="s">
        <v>2313</v>
      </c>
      <c r="W150" s="12"/>
    </row>
    <row r="151" spans="1:23" x14ac:dyDescent="0.3">
      <c r="A151" s="1" t="s">
        <v>923</v>
      </c>
      <c r="B151" s="1" t="s">
        <v>1075</v>
      </c>
      <c r="C151" s="1">
        <f t="shared" si="12"/>
        <v>1.0416666664241347E-2</v>
      </c>
      <c r="D151" s="1">
        <v>1</v>
      </c>
      <c r="E151" s="1">
        <v>-3.93</v>
      </c>
      <c r="F151" s="1">
        <f>IF(A151="","",IF(E151&lt;_C1_MinTemp.,0,E151*M_a+M_b))</f>
        <v>1.0381799999999997E-2</v>
      </c>
      <c r="G151" s="1">
        <f t="shared" si="13"/>
        <v>1.0778177123999993E-4</v>
      </c>
      <c r="H151" s="1">
        <f t="shared" si="14"/>
        <v>4.6841273898305052E-5</v>
      </c>
      <c r="I151" s="1">
        <f t="shared" si="15"/>
        <v>1.1710318471849742E-5</v>
      </c>
      <c r="J151" s="1">
        <f>IF(A151="","",MIN(J150+I151,Max_logcfu))</f>
        <v>3.258589483804077</v>
      </c>
      <c r="K151" s="1" cm="1">
        <f t="array" ref="K151">IF(A151="","",IF(E151&lt;_C1_MinTemp.,0,((E151-Tmin)/(PrefTemp-Tmin))^2))</f>
        <v>1.7831095920971381E-2</v>
      </c>
      <c r="L151" s="1">
        <f t="shared" si="16"/>
        <v>1.8574058246687244E-4</v>
      </c>
      <c r="M151" s="1">
        <f t="shared" si="17"/>
        <v>155.89844106656545</v>
      </c>
      <c r="N151" s="3" t="s">
        <v>866</v>
      </c>
      <c r="O151" s="1" t="s">
        <v>2964</v>
      </c>
      <c r="P151" s="1" t="s">
        <v>2965</v>
      </c>
      <c r="Q151" s="1">
        <v>94128</v>
      </c>
      <c r="R151" s="1" t="s">
        <v>3035</v>
      </c>
      <c r="S151" s="1">
        <v>95.53</v>
      </c>
      <c r="U151" s="13" t="s">
        <v>2984</v>
      </c>
      <c r="V151" s="11" t="str">
        <f>IF(V158&gt;0.05, V159&amp;" to "&amp;V160&amp;" min", V160&amp;" min")</f>
        <v>0.3 to 16.9 min</v>
      </c>
      <c r="W151" s="12"/>
    </row>
    <row r="152" spans="1:23" x14ac:dyDescent="0.3">
      <c r="A152" s="1" t="s">
        <v>923</v>
      </c>
      <c r="B152" s="1" t="s">
        <v>1076</v>
      </c>
      <c r="C152" s="1">
        <f t="shared" si="12"/>
        <v>1.0416666671517305E-2</v>
      </c>
      <c r="D152" s="1">
        <v>1</v>
      </c>
      <c r="E152" s="1">
        <v>-4.04</v>
      </c>
      <c r="F152" s="1">
        <f>IF(A152="","",IF(E152&lt;_C1_MinTemp.,0,E152*M_a+M_b))</f>
        <v>8.2214000000000037E-3</v>
      </c>
      <c r="G152" s="1">
        <f t="shared" si="13"/>
        <v>6.7591417960000062E-5</v>
      </c>
      <c r="H152" s="1">
        <f t="shared" si="14"/>
        <v>2.9374801373315973E-5</v>
      </c>
      <c r="I152" s="1">
        <f t="shared" si="15"/>
        <v>7.3437003467486711E-6</v>
      </c>
      <c r="J152" s="1">
        <f>IF(A152="","",MIN(J151+I152,Max_logcfu))</f>
        <v>3.2585968275044239</v>
      </c>
      <c r="K152" s="1" cm="1">
        <f t="array" ref="K152">IF(A152="","",IF(E152&lt;_C1_MinTemp.,0,((E152-Tmin)/(PrefTemp-Tmin))^2))</f>
        <v>1.1182123314669959E-2</v>
      </c>
      <c r="L152" s="1">
        <f t="shared" si="16"/>
        <v>1.1648045124871917E-4</v>
      </c>
      <c r="M152" s="1">
        <f t="shared" si="17"/>
        <v>155.8983245861142</v>
      </c>
      <c r="N152" s="3" t="s">
        <v>866</v>
      </c>
      <c r="O152" s="1" t="s">
        <v>2964</v>
      </c>
      <c r="P152" s="1" t="s">
        <v>2965</v>
      </c>
      <c r="Q152" s="1">
        <v>94128</v>
      </c>
      <c r="R152" s="1" t="s">
        <v>3035</v>
      </c>
      <c r="S152" s="1">
        <v>95.53</v>
      </c>
      <c r="U152" s="13" t="s">
        <v>2985</v>
      </c>
      <c r="V152" s="11">
        <f ca="1">24*60*(OFFSET(V149,V153,0)-V149)</f>
        <v>20859.883333335165</v>
      </c>
      <c r="W152" s="12"/>
    </row>
    <row r="153" spans="1:23" x14ac:dyDescent="0.3">
      <c r="A153" s="1" t="s">
        <v>923</v>
      </c>
      <c r="B153" s="1" t="s">
        <v>1077</v>
      </c>
      <c r="C153" s="1">
        <f t="shared" si="12"/>
        <v>1.0416666664241347E-2</v>
      </c>
      <c r="D153" s="1">
        <v>1</v>
      </c>
      <c r="E153" s="1">
        <v>-4.13</v>
      </c>
      <c r="F153" s="1">
        <f>IF(A153="","",IF(E153&lt;_C1_MinTemp.,0,E153*M_a+M_b))</f>
        <v>6.4538000000000095E-3</v>
      </c>
      <c r="G153" s="1">
        <f t="shared" si="13"/>
        <v>4.165153444000012E-5</v>
      </c>
      <c r="H153" s="1">
        <f t="shared" si="14"/>
        <v>1.8101492585832297E-5</v>
      </c>
      <c r="I153" s="1">
        <f t="shared" si="15"/>
        <v>4.5253731454044288E-6</v>
      </c>
      <c r="J153" s="1">
        <f>IF(A153="","",MIN(J152+I153,Max_logcfu))</f>
        <v>3.2586013528775695</v>
      </c>
      <c r="K153" s="1" cm="1">
        <f t="array" ref="K153">IF(A153="","",IF(E153&lt;_C1_MinTemp.,0,((E153-Tmin)/(PrefTemp-Tmin))^2))</f>
        <v>6.8907060749773177E-3</v>
      </c>
      <c r="L153" s="1">
        <f t="shared" si="16"/>
        <v>7.1778188264301558E-5</v>
      </c>
      <c r="M153" s="1">
        <f t="shared" si="17"/>
        <v>155.89825280792593</v>
      </c>
      <c r="N153" s="3" t="s">
        <v>866</v>
      </c>
      <c r="O153" s="1" t="s">
        <v>2964</v>
      </c>
      <c r="P153" s="1" t="s">
        <v>2965</v>
      </c>
      <c r="Q153" s="1">
        <v>94128</v>
      </c>
      <c r="R153" s="1" t="s">
        <v>3035</v>
      </c>
      <c r="S153" s="1">
        <v>95.53</v>
      </c>
      <c r="U153" s="13" t="s">
        <v>2986</v>
      </c>
      <c r="V153" s="11">
        <f>CEILING(V148/2400,1)</f>
        <v>1</v>
      </c>
      <c r="W153" s="12"/>
    </row>
    <row r="154" spans="1:23" x14ac:dyDescent="0.3">
      <c r="A154" s="1" t="s">
        <v>923</v>
      </c>
      <c r="B154" s="1" t="s">
        <v>1078</v>
      </c>
      <c r="C154" s="1">
        <f t="shared" si="12"/>
        <v>1.0416666664241347E-2</v>
      </c>
      <c r="D154" s="1">
        <v>1</v>
      </c>
      <c r="E154" s="1">
        <v>-4.47</v>
      </c>
      <c r="F154" s="1">
        <f>IF(A154="","",IF(E154&lt;_C1_MinTemp.,0,E154*M_a+M_b))</f>
        <v>-2.2379999999999622E-4</v>
      </c>
      <c r="G154" s="1">
        <f t="shared" si="13"/>
        <v>5.008643999999831E-8</v>
      </c>
      <c r="H154" s="1">
        <f t="shared" si="14"/>
        <v>2.1767249022163539E-8</v>
      </c>
      <c r="I154" s="1">
        <f t="shared" si="15"/>
        <v>5.4418122542738649E-9</v>
      </c>
      <c r="J154" s="1">
        <f>IF(A154="","",MIN(J153+I154,Max_logcfu))</f>
        <v>3.2586013583193818</v>
      </c>
      <c r="K154" s="1" cm="1">
        <f t="array" ref="K154">IF(A154="","",IF(E154&lt;_C1_MinTemp.,0,((E154-Tmin)/(PrefTemp-Tmin))^2))</f>
        <v>8.2861517834154126E-6</v>
      </c>
      <c r="L154" s="1">
        <f t="shared" si="16"/>
        <v>8.6314081057147318E-8</v>
      </c>
      <c r="M154" s="1">
        <f t="shared" si="17"/>
        <v>155.89825272161184</v>
      </c>
      <c r="N154" s="3" t="s">
        <v>866</v>
      </c>
      <c r="O154" s="1" t="s">
        <v>2964</v>
      </c>
      <c r="P154" s="1" t="s">
        <v>2965</v>
      </c>
      <c r="Q154" s="1">
        <v>94128</v>
      </c>
      <c r="R154" s="1" t="s">
        <v>3035</v>
      </c>
      <c r="S154" s="1">
        <v>95.53</v>
      </c>
      <c r="U154" s="13" t="s">
        <v>2987</v>
      </c>
      <c r="V154" s="11">
        <v>1399</v>
      </c>
      <c r="W154" s="12"/>
    </row>
    <row r="155" spans="1:23" x14ac:dyDescent="0.3">
      <c r="A155" s="1" t="s">
        <v>923</v>
      </c>
      <c r="B155" s="1" t="s">
        <v>1079</v>
      </c>
      <c r="C155" s="1">
        <f t="shared" si="12"/>
        <v>1.0416666671517305E-2</v>
      </c>
      <c r="D155" s="1">
        <v>1</v>
      </c>
      <c r="E155" s="1">
        <v>-4.63</v>
      </c>
      <c r="F155" s="1">
        <f>IF(A155="","",IF(E155&lt;_C1_MinTemp.,0,E155*M_a+M_b))</f>
        <v>-3.3661999999999997E-3</v>
      </c>
      <c r="G155" s="1">
        <f t="shared" si="13"/>
        <v>1.1331302439999999E-5</v>
      </c>
      <c r="H155" s="1">
        <f t="shared" si="14"/>
        <v>4.9245121425467177E-6</v>
      </c>
      <c r="I155" s="1">
        <f t="shared" si="15"/>
        <v>1.2311280362099683E-6</v>
      </c>
      <c r="J155" s="1">
        <f>IF(A155="","",MIN(J154+I155,Max_logcfu))</f>
        <v>3.2586025894474182</v>
      </c>
      <c r="K155" s="1" cm="1">
        <f t="array" ref="K155">IF(A155="","",IF(E155&lt;_C1_MinTemp.,0,((E155-Tmin)/(PrefTemp-Tmin))^2))</f>
        <v>1.8746170005619041E-3</v>
      </c>
      <c r="L155" s="1">
        <f t="shared" si="16"/>
        <v>1.9527260431612925E-5</v>
      </c>
      <c r="M155" s="1">
        <f t="shared" si="17"/>
        <v>155.89823319435141</v>
      </c>
      <c r="N155" s="3" t="s">
        <v>866</v>
      </c>
      <c r="O155" s="1" t="s">
        <v>2964</v>
      </c>
      <c r="P155" s="1" t="s">
        <v>2965</v>
      </c>
      <c r="Q155" s="1">
        <v>94128</v>
      </c>
      <c r="R155" s="1" t="s">
        <v>3035</v>
      </c>
      <c r="S155" s="1">
        <v>95.53</v>
      </c>
      <c r="U155" s="16"/>
      <c r="V155" s="11"/>
      <c r="W155" s="12"/>
    </row>
    <row r="156" spans="1:23" x14ac:dyDescent="0.3">
      <c r="A156" s="1" t="s">
        <v>923</v>
      </c>
      <c r="B156" s="1" t="s">
        <v>1080</v>
      </c>
      <c r="C156" s="1">
        <f t="shared" si="12"/>
        <v>1.0416666664241347E-2</v>
      </c>
      <c r="D156" s="1">
        <v>1</v>
      </c>
      <c r="E156" s="1">
        <v>-4.88</v>
      </c>
      <c r="F156" s="1">
        <f>IF(A156="","",IF(E156&lt;_C1_MinTemp.,0,E156*M_a+M_b))</f>
        <v>-8.2761999999999974E-3</v>
      </c>
      <c r="G156" s="1">
        <f t="shared" si="13"/>
        <v>6.8495486439999962E-5</v>
      </c>
      <c r="H156" s="1">
        <f t="shared" si="14"/>
        <v>2.9767703798348527E-5</v>
      </c>
      <c r="I156" s="1">
        <f t="shared" si="15"/>
        <v>7.4419259478544234E-6</v>
      </c>
      <c r="J156" s="1">
        <f>IF(A156="","",MIN(J155+I156,Max_logcfu))</f>
        <v>3.2586100313733661</v>
      </c>
      <c r="K156" s="1" cm="1">
        <f t="array" ref="K156">IF(A156="","",IF(E156&lt;_C1_MinTemp.,0,((E156-Tmin)/(PrefTemp-Tmin))^2))</f>
        <v>1.1331689717230876E-2</v>
      </c>
      <c r="L156" s="1">
        <f t="shared" si="16"/>
        <v>1.1803843452700533E-4</v>
      </c>
      <c r="M156" s="1">
        <f t="shared" si="17"/>
        <v>155.89811515591688</v>
      </c>
      <c r="N156" s="3" t="s">
        <v>866</v>
      </c>
      <c r="O156" s="1" t="s">
        <v>2964</v>
      </c>
      <c r="P156" s="1" t="s">
        <v>2965</v>
      </c>
      <c r="Q156" s="1">
        <v>94128</v>
      </c>
      <c r="R156" s="1" t="s">
        <v>3035</v>
      </c>
      <c r="S156" s="1">
        <v>95.53</v>
      </c>
      <c r="U156" s="13" t="s">
        <v>2988</v>
      </c>
      <c r="V156" s="17">
        <f>MIN(C2790:C4187)</f>
        <v>1.8518518481869251E-4</v>
      </c>
      <c r="W156" s="12"/>
    </row>
    <row r="157" spans="1:23" x14ac:dyDescent="0.3">
      <c r="A157" s="1" t="s">
        <v>923</v>
      </c>
      <c r="B157" s="1" t="s">
        <v>1081</v>
      </c>
      <c r="C157" s="1">
        <f t="shared" si="12"/>
        <v>1.0416666664241347E-2</v>
      </c>
      <c r="D157" s="1">
        <v>1</v>
      </c>
      <c r="E157" s="1">
        <v>-5.05</v>
      </c>
      <c r="F157" s="1">
        <f>IF(A157="","",IF(E157&lt;_C1_MinTemp.,0,E157*M_a+M_b))</f>
        <v>-1.1615E-2</v>
      </c>
      <c r="G157" s="1">
        <f t="shared" si="13"/>
        <v>1.3490822500000001E-4</v>
      </c>
      <c r="H157" s="1">
        <f t="shared" si="14"/>
        <v>5.8630258583224683E-5</v>
      </c>
      <c r="I157" s="1">
        <f t="shared" si="15"/>
        <v>1.4657564642393441E-5</v>
      </c>
      <c r="J157" s="1">
        <f>IF(A157="","",MIN(J156+I157,Max_logcfu))</f>
        <v>3.2586246889380086</v>
      </c>
      <c r="K157" s="1" cm="1">
        <f t="array" ref="K157">IF(A157="","",IF(E157&lt;_C1_MinTemp.,0,((E157-Tmin)/(PrefTemp-Tmin))^2))</f>
        <v>2.2318815814842016E-2</v>
      </c>
      <c r="L157" s="1">
        <f t="shared" si="16"/>
        <v>2.3248766468380742E-4</v>
      </c>
      <c r="M157" s="1">
        <f t="shared" si="17"/>
        <v>155.89788266825221</v>
      </c>
      <c r="N157" s="3" t="s">
        <v>866</v>
      </c>
      <c r="O157" s="1" t="s">
        <v>2964</v>
      </c>
      <c r="P157" s="1" t="s">
        <v>2965</v>
      </c>
      <c r="Q157" s="1">
        <v>94128</v>
      </c>
      <c r="R157" s="1" t="s">
        <v>3035</v>
      </c>
      <c r="S157" s="1">
        <v>95.53</v>
      </c>
      <c r="U157" s="13" t="s">
        <v>2989</v>
      </c>
      <c r="V157" s="17">
        <f>MAX(C2790:C4187)</f>
        <v>1.1770833327318542E-2</v>
      </c>
      <c r="W157" s="12"/>
    </row>
    <row r="158" spans="1:23" x14ac:dyDescent="0.3">
      <c r="A158" s="1" t="s">
        <v>923</v>
      </c>
      <c r="B158" s="1" t="s">
        <v>1082</v>
      </c>
      <c r="C158" s="1">
        <f t="shared" si="12"/>
        <v>1.0416666671517305E-2</v>
      </c>
      <c r="D158" s="1">
        <v>1</v>
      </c>
      <c r="E158" s="1">
        <v>-5.63</v>
      </c>
      <c r="F158" s="1">
        <f>IF(A158="","",IF(E158&lt;_C1_MinTemp.,0,E158*M_a+M_b))</f>
        <v>-2.3006200000000004E-2</v>
      </c>
      <c r="G158" s="1">
        <f t="shared" si="13"/>
        <v>5.2928523844000016E-4</v>
      </c>
      <c r="H158" s="1">
        <f t="shared" si="14"/>
        <v>2.3002400627553243E-4</v>
      </c>
      <c r="I158" s="1">
        <f t="shared" si="15"/>
        <v>5.750600159566143E-5</v>
      </c>
      <c r="J158" s="1">
        <f>IF(A158="","",MIN(J157+I158,Max_logcfu))</f>
        <v>3.2586821949396043</v>
      </c>
      <c r="K158" s="1" cm="1">
        <f t="array" ref="K158">IF(A158="","",IF(E158&lt;_C1_MinTemp.,0,((E158-Tmin)/(PrefTemp-Tmin))^2))</f>
        <v>8.7563376882744501E-2</v>
      </c>
      <c r="L158" s="1">
        <f t="shared" si="16"/>
        <v>9.1211850961999351E-4</v>
      </c>
      <c r="M158" s="1">
        <f t="shared" si="17"/>
        <v>155.89697054974258</v>
      </c>
      <c r="N158" s="3" t="s">
        <v>866</v>
      </c>
      <c r="O158" s="1" t="s">
        <v>2964</v>
      </c>
      <c r="P158" s="1" t="s">
        <v>2965</v>
      </c>
      <c r="Q158" s="1">
        <v>94128</v>
      </c>
      <c r="R158" s="1" t="s">
        <v>3035</v>
      </c>
      <c r="S158" s="1">
        <v>95.53</v>
      </c>
      <c r="U158" s="13" t="s">
        <v>2990</v>
      </c>
      <c r="V158" s="15">
        <f>(V157-V156)/V157</f>
        <v>0.98426745331709842</v>
      </c>
      <c r="W158" s="12"/>
    </row>
    <row r="159" spans="1:23" x14ac:dyDescent="0.3">
      <c r="A159" s="1" t="s">
        <v>923</v>
      </c>
      <c r="B159" s="1" t="s">
        <v>1083</v>
      </c>
      <c r="C159" s="1">
        <f t="shared" si="12"/>
        <v>1.0416666664241347E-2</v>
      </c>
      <c r="D159" s="1">
        <v>1</v>
      </c>
      <c r="E159" s="1">
        <v>-6.05</v>
      </c>
      <c r="F159" s="1">
        <f>IF(A159="","",IF(E159&lt;_C1_MinTemp.,0,E159*M_a+M_b))</f>
        <v>-3.1254999999999991E-2</v>
      </c>
      <c r="G159" s="1">
        <f t="shared" si="13"/>
        <v>9.7687502499999935E-4</v>
      </c>
      <c r="H159" s="1">
        <f t="shared" si="14"/>
        <v>4.2454368752716177E-4</v>
      </c>
      <c r="I159" s="1">
        <f t="shared" si="15"/>
        <v>1.0613592185707874E-4</v>
      </c>
      <c r="J159" s="1">
        <f>IF(A159="","",MIN(J158+I159,Max_logcfu))</f>
        <v>3.2587883308614614</v>
      </c>
      <c r="K159" s="1" cm="1">
        <f t="array" ref="K159">IF(A159="","",IF(E159&lt;_C1_MinTemp.,0,((E159-Tmin)/(PrefTemp-Tmin))^2))</f>
        <v>0.16161130099439211</v>
      </c>
      <c r="L159" s="1">
        <f t="shared" si="16"/>
        <v>1.6834510516329588E-3</v>
      </c>
      <c r="M159" s="1">
        <f t="shared" si="17"/>
        <v>155.89528709869094</v>
      </c>
      <c r="N159" s="3" t="s">
        <v>866</v>
      </c>
      <c r="O159" s="1" t="s">
        <v>2964</v>
      </c>
      <c r="P159" s="1" t="s">
        <v>2965</v>
      </c>
      <c r="Q159" s="1">
        <v>94128</v>
      </c>
      <c r="R159" s="1" t="s">
        <v>3035</v>
      </c>
      <c r="S159" s="1">
        <v>95.53</v>
      </c>
      <c r="U159" s="13" t="s">
        <v>2991</v>
      </c>
      <c r="V159" s="11" t="str">
        <f>TEXT(V156*60*24,"0.0")</f>
        <v>0.3</v>
      </c>
      <c r="W159" s="12"/>
    </row>
    <row r="160" spans="1:23" x14ac:dyDescent="0.3">
      <c r="A160" s="1" t="s">
        <v>923</v>
      </c>
      <c r="B160" s="1" t="s">
        <v>1084</v>
      </c>
      <c r="C160" s="1">
        <f t="shared" si="12"/>
        <v>1.0416666664241347E-2</v>
      </c>
      <c r="D160" s="1">
        <v>1</v>
      </c>
      <c r="E160" s="1">
        <v>-6.16</v>
      </c>
      <c r="F160" s="1">
        <f>IF(A160="","",IF(E160&lt;_C1_MinTemp.,0,E160*M_a+M_b))</f>
        <v>-3.3415399999999998E-2</v>
      </c>
      <c r="G160" s="1">
        <f t="shared" si="13"/>
        <v>1.1165889571599999E-3</v>
      </c>
      <c r="H160" s="1">
        <f t="shared" si="14"/>
        <v>4.8526247594958706E-4</v>
      </c>
      <c r="I160" s="1">
        <f t="shared" si="15"/>
        <v>1.2131561895915078E-4</v>
      </c>
      <c r="J160" s="1">
        <f>IF(A160="","",MIN(J159+I160,Max_logcfu))</f>
        <v>3.2589096464804204</v>
      </c>
      <c r="K160" s="1" cm="1">
        <f t="array" ref="K160">IF(A160="","",IF(E160&lt;_C1_MinTemp.,0,((E160-Tmin)/(PrefTemp-Tmin))^2))</f>
        <v>0.18472515871986722</v>
      </c>
      <c r="L160" s="1">
        <f t="shared" si="16"/>
        <v>1.9242204028839327E-3</v>
      </c>
      <c r="M160" s="1">
        <f t="shared" si="17"/>
        <v>155.89336287828806</v>
      </c>
      <c r="N160" s="3" t="s">
        <v>866</v>
      </c>
      <c r="O160" s="1" t="s">
        <v>2964</v>
      </c>
      <c r="P160" s="1" t="s">
        <v>2965</v>
      </c>
      <c r="Q160" s="1">
        <v>94128</v>
      </c>
      <c r="R160" s="1" t="s">
        <v>3035</v>
      </c>
      <c r="S160" s="1">
        <v>95.53</v>
      </c>
      <c r="U160" s="13" t="s">
        <v>2992</v>
      </c>
      <c r="V160" s="11" t="str">
        <f>TEXT(V157*60*24,"0.0")</f>
        <v>16.9</v>
      </c>
      <c r="W160" s="12"/>
    </row>
    <row r="161" spans="1:23" x14ac:dyDescent="0.3">
      <c r="A161" s="1" t="s">
        <v>923</v>
      </c>
      <c r="B161" s="1" t="s">
        <v>1085</v>
      </c>
      <c r="C161" s="1">
        <f t="shared" si="12"/>
        <v>1.0416666671517305E-2</v>
      </c>
      <c r="D161" s="1">
        <v>1</v>
      </c>
      <c r="E161" s="1">
        <v>-6.27</v>
      </c>
      <c r="F161" s="1">
        <f>IF(A161="","",IF(E161&lt;_C1_MinTemp.,0,E161*M_a+M_b))</f>
        <v>-3.5575799999999991E-2</v>
      </c>
      <c r="G161" s="1">
        <f t="shared" si="13"/>
        <v>1.2656375456399993E-3</v>
      </c>
      <c r="H161" s="1">
        <f t="shared" si="14"/>
        <v>5.5003804677966075E-4</v>
      </c>
      <c r="I161" s="1">
        <f t="shared" si="15"/>
        <v>1.3750951175894803E-4</v>
      </c>
      <c r="J161" s="1">
        <f>IF(A161="","",MIN(J160+I161,Max_logcfu))</f>
        <v>3.2590471559921794</v>
      </c>
      <c r="K161" s="1" cm="1">
        <f t="array" ref="K161">IF(A161="","",IF(E161&lt;_C1_MinTemp.,0,((E161-Tmin)/(PrefTemp-Tmin))^2))</f>
        <v>0.2093833142455758</v>
      </c>
      <c r="L161" s="1">
        <f t="shared" si="16"/>
        <v>2.1810761910737238E-3</v>
      </c>
      <c r="M161" s="1">
        <f t="shared" si="17"/>
        <v>155.89118180209698</v>
      </c>
      <c r="N161" s="3" t="s">
        <v>866</v>
      </c>
      <c r="O161" s="1" t="s">
        <v>2964</v>
      </c>
      <c r="P161" s="1" t="s">
        <v>2965</v>
      </c>
      <c r="Q161" s="1">
        <v>94128</v>
      </c>
      <c r="R161" s="1" t="s">
        <v>3035</v>
      </c>
      <c r="S161" s="1">
        <v>95.53</v>
      </c>
      <c r="U161" s="16"/>
      <c r="V161" s="11"/>
      <c r="W161" s="12"/>
    </row>
    <row r="162" spans="1:23" x14ac:dyDescent="0.3">
      <c r="A162" s="1" t="s">
        <v>923</v>
      </c>
      <c r="B162" s="1" t="s">
        <v>1086</v>
      </c>
      <c r="C162" s="1">
        <f t="shared" si="12"/>
        <v>1.0416666664241347E-2</v>
      </c>
      <c r="D162" s="1">
        <v>1</v>
      </c>
      <c r="E162" s="1">
        <v>-6.36</v>
      </c>
      <c r="F162" s="1">
        <f>IF(A162="","",IF(E162&lt;_C1_MinTemp.,0,E162*M_a+M_b))</f>
        <v>-3.7343400000000013E-2</v>
      </c>
      <c r="G162" s="1">
        <f t="shared" si="13"/>
        <v>1.3945295235600009E-3</v>
      </c>
      <c r="H162" s="1">
        <f t="shared" si="14"/>
        <v>6.0605368255541101E-4</v>
      </c>
      <c r="I162" s="1">
        <f t="shared" si="15"/>
        <v>1.5151342060357577E-4</v>
      </c>
      <c r="J162" s="1">
        <f>IF(A162="","",MIN(J161+I162,Max_logcfu))</f>
        <v>3.259198669412783</v>
      </c>
      <c r="K162" s="1" cm="1">
        <f t="array" ref="K162">IF(A162="","",IF(E162&lt;_C1_MinTemp.,0,((E162-Tmin)/(PrefTemp-Tmin))^2))</f>
        <v>0.23070682002298248</v>
      </c>
      <c r="L162" s="1">
        <f t="shared" si="16"/>
        <v>2.4031960413465297E-3</v>
      </c>
      <c r="M162" s="1">
        <f t="shared" si="17"/>
        <v>155.88877860605564</v>
      </c>
      <c r="N162" s="3" t="s">
        <v>866</v>
      </c>
      <c r="O162" s="1" t="s">
        <v>2964</v>
      </c>
      <c r="P162" s="1" t="s">
        <v>2965</v>
      </c>
      <c r="Q162" s="1">
        <v>94128</v>
      </c>
      <c r="R162" s="1" t="s">
        <v>3035</v>
      </c>
      <c r="S162" s="1">
        <v>95.53</v>
      </c>
      <c r="U162" s="13" t="s">
        <v>2993</v>
      </c>
      <c r="V162" s="11">
        <v>14.753674050000001</v>
      </c>
      <c r="W162" s="12"/>
    </row>
    <row r="163" spans="1:23" x14ac:dyDescent="0.3">
      <c r="A163" s="1" t="s">
        <v>923</v>
      </c>
      <c r="B163" s="1" t="s">
        <v>1087</v>
      </c>
      <c r="C163" s="1">
        <f t="shared" si="12"/>
        <v>1.0416666664241347E-2</v>
      </c>
      <c r="D163" s="1">
        <v>1</v>
      </c>
      <c r="E163" s="1">
        <v>-6.49</v>
      </c>
      <c r="F163" s="1">
        <f>IF(A163="","",IF(E163&lt;_C1_MinTemp.,0,E163*M_a+M_b))</f>
        <v>-3.9896600000000004E-2</v>
      </c>
      <c r="G163" s="1">
        <f t="shared" si="13"/>
        <v>1.5917386915600003E-3</v>
      </c>
      <c r="H163" s="1">
        <f t="shared" si="14"/>
        <v>6.9175953566275538E-4</v>
      </c>
      <c r="I163" s="1">
        <f t="shared" si="15"/>
        <v>1.7293988387542312E-4</v>
      </c>
      <c r="J163" s="1">
        <f>IF(A163="","",MIN(J162+I163,Max_logcfu))</f>
        <v>3.2593716092966583</v>
      </c>
      <c r="K163" s="1" cm="1">
        <f t="array" ref="K163">IF(A163="","",IF(E163&lt;_C1_MinTemp.,0,((E163-Tmin)/(PrefTemp-Tmin))^2))</f>
        <v>0.26333251869769436</v>
      </c>
      <c r="L163" s="1">
        <f t="shared" si="16"/>
        <v>2.743047069128984E-3</v>
      </c>
      <c r="M163" s="1">
        <f t="shared" si="17"/>
        <v>155.88603555898652</v>
      </c>
      <c r="N163" s="3" t="s">
        <v>866</v>
      </c>
      <c r="O163" s="1" t="s">
        <v>2964</v>
      </c>
      <c r="P163" s="1" t="s">
        <v>2965</v>
      </c>
      <c r="Q163" s="1">
        <v>94128</v>
      </c>
      <c r="R163" s="1" t="s">
        <v>3035</v>
      </c>
      <c r="S163" s="1">
        <v>95.49</v>
      </c>
      <c r="U163" s="13" t="s">
        <v>2994</v>
      </c>
      <c r="V163" s="11">
        <v>21.33</v>
      </c>
      <c r="W163" s="12"/>
    </row>
    <row r="164" spans="1:23" x14ac:dyDescent="0.3">
      <c r="A164" s="1" t="s">
        <v>923</v>
      </c>
      <c r="B164" s="1" t="s">
        <v>1088</v>
      </c>
      <c r="C164" s="1">
        <f t="shared" si="12"/>
        <v>1.0416666671517305E-2</v>
      </c>
      <c r="D164" s="1">
        <v>1</v>
      </c>
      <c r="E164" s="1">
        <v>-6.58</v>
      </c>
      <c r="F164" s="1">
        <f>IF(A164="","",IF(E164&lt;_C1_MinTemp.,0,E164*M_a+M_b))</f>
        <v>-4.1664200000000012E-2</v>
      </c>
      <c r="G164" s="1">
        <f t="shared" si="13"/>
        <v>1.735905561640001E-3</v>
      </c>
      <c r="H164" s="1">
        <f t="shared" si="14"/>
        <v>7.5441354265102167E-4</v>
      </c>
      <c r="I164" s="1">
        <f t="shared" si="15"/>
        <v>1.8860338575058073E-4</v>
      </c>
      <c r="J164" s="1">
        <f>IF(A164="","",MIN(J163+I164,Max_logcfu))</f>
        <v>3.259560212682409</v>
      </c>
      <c r="K164" s="1" cm="1">
        <f t="array" ref="K164">IF(A164="","",IF(E164&lt;_C1_MinTemp.,0,((E164-Tmin)/(PrefTemp-Tmin))^2))</f>
        <v>0.28718305723911963</v>
      </c>
      <c r="L164" s="1">
        <f t="shared" si="16"/>
        <v>2.9914901809671838E-3</v>
      </c>
      <c r="M164" s="1">
        <f t="shared" si="17"/>
        <v>155.88304406880556</v>
      </c>
      <c r="N164" s="3" t="s">
        <v>866</v>
      </c>
      <c r="O164" s="1" t="s">
        <v>2964</v>
      </c>
      <c r="P164" s="1" t="s">
        <v>2965</v>
      </c>
      <c r="Q164" s="1">
        <v>94128</v>
      </c>
      <c r="R164" s="1" t="s">
        <v>3035</v>
      </c>
      <c r="S164" s="1">
        <v>95.49</v>
      </c>
      <c r="U164" s="13" t="s">
        <v>2995</v>
      </c>
      <c r="V164" s="11">
        <v>-2.4300000000000002</v>
      </c>
      <c r="W164" s="12"/>
    </row>
    <row r="165" spans="1:23" x14ac:dyDescent="0.3">
      <c r="A165" s="1" t="s">
        <v>923</v>
      </c>
      <c r="B165" s="1" t="s">
        <v>1089</v>
      </c>
      <c r="C165" s="1">
        <f t="shared" si="12"/>
        <v>1.0416666664241347E-2</v>
      </c>
      <c r="D165" s="1">
        <v>1</v>
      </c>
      <c r="E165" s="1">
        <v>-6.74</v>
      </c>
      <c r="F165" s="1">
        <f>IF(A165="","",IF(E165&lt;_C1_MinTemp.,0,E165*M_a+M_b))</f>
        <v>-4.4806600000000002E-2</v>
      </c>
      <c r="G165" s="1">
        <f t="shared" si="13"/>
        <v>2.0076314035600003E-3</v>
      </c>
      <c r="H165" s="1">
        <f t="shared" si="14"/>
        <v>8.7250386943068235E-4</v>
      </c>
      <c r="I165" s="1">
        <f t="shared" si="15"/>
        <v>2.181259673068842E-4</v>
      </c>
      <c r="J165" s="1">
        <f>IF(A165="","",MIN(J164+I165,Max_logcfu))</f>
        <v>3.2597783386497161</v>
      </c>
      <c r="K165" s="1" cm="1">
        <f t="array" ref="K165">IF(A165="","",IF(E165&lt;_C1_MinTemp.,0,((E165-Tmin)/(PrefTemp-Tmin))^2))</f>
        <v>0.33213657299359167</v>
      </c>
      <c r="L165" s="1">
        <f t="shared" si="16"/>
        <v>3.4597559678777095E-3</v>
      </c>
      <c r="M165" s="1">
        <f t="shared" si="17"/>
        <v>155.87958431283769</v>
      </c>
      <c r="N165" s="3" t="s">
        <v>866</v>
      </c>
      <c r="O165" s="1" t="s">
        <v>2964</v>
      </c>
      <c r="P165" s="1" t="s">
        <v>2965</v>
      </c>
      <c r="Q165" s="1">
        <v>94128</v>
      </c>
      <c r="R165" s="1" t="s">
        <v>3035</v>
      </c>
      <c r="S165" s="1">
        <v>95.49</v>
      </c>
      <c r="U165" s="13" t="s">
        <v>2996</v>
      </c>
      <c r="V165" s="18">
        <v>-0.5</v>
      </c>
      <c r="W165" s="12"/>
    </row>
    <row r="166" spans="1:23" x14ac:dyDescent="0.3">
      <c r="A166" s="1" t="s">
        <v>923</v>
      </c>
      <c r="B166" s="1" t="s">
        <v>1090</v>
      </c>
      <c r="C166" s="1">
        <f t="shared" si="12"/>
        <v>1.0416666664241347E-2</v>
      </c>
      <c r="D166" s="1">
        <v>1</v>
      </c>
      <c r="E166" s="1">
        <v>-6.75</v>
      </c>
      <c r="F166" s="1">
        <f>IF(A166="","",IF(E166&lt;_C1_MinTemp.,0,E166*M_a+M_b))</f>
        <v>-4.5003000000000015E-2</v>
      </c>
      <c r="G166" s="1">
        <f t="shared" si="13"/>
        <v>2.0252700090000013E-3</v>
      </c>
      <c r="H166" s="1">
        <f t="shared" si="14"/>
        <v>8.8016949543676711E-4</v>
      </c>
      <c r="I166" s="1">
        <f t="shared" si="15"/>
        <v>2.2004237380795916E-4</v>
      </c>
      <c r="J166" s="1">
        <f>IF(A166="","",MIN(J165+I166,Max_logcfu))</f>
        <v>3.2599983810235242</v>
      </c>
      <c r="K166" s="1" cm="1">
        <f t="array" ref="K166">IF(A166="","",IF(E166&lt;_C1_MinTemp.,0,((E166-Tmin)/(PrefTemp-Tmin))^2))</f>
        <v>0.33505465145801461</v>
      </c>
      <c r="L166" s="1">
        <f t="shared" si="16"/>
        <v>3.4901526185417042E-3</v>
      </c>
      <c r="M166" s="1">
        <f t="shared" si="17"/>
        <v>155.87609416021914</v>
      </c>
      <c r="N166" s="3" t="s">
        <v>866</v>
      </c>
      <c r="O166" s="1" t="s">
        <v>2964</v>
      </c>
      <c r="P166" s="1" t="s">
        <v>2965</v>
      </c>
      <c r="Q166" s="1">
        <v>94128</v>
      </c>
      <c r="R166" s="1" t="s">
        <v>3035</v>
      </c>
      <c r="S166" s="1">
        <v>95.49</v>
      </c>
      <c r="U166" s="13"/>
      <c r="W166" s="12"/>
    </row>
    <row r="167" spans="1:23" x14ac:dyDescent="0.3">
      <c r="A167" s="1" t="s">
        <v>923</v>
      </c>
      <c r="B167" s="1" t="s">
        <v>1091</v>
      </c>
      <c r="C167" s="1">
        <f t="shared" si="12"/>
        <v>1.0416666671517305E-2</v>
      </c>
      <c r="D167" s="1">
        <v>1</v>
      </c>
      <c r="E167" s="1">
        <v>-6.85</v>
      </c>
      <c r="F167" s="1">
        <f>IF(A167="","",IF(E167&lt;_C1_MinTemp.,0,E167*M_a+M_b))</f>
        <v>-4.6967000000000009E-2</v>
      </c>
      <c r="G167" s="1">
        <f t="shared" si="13"/>
        <v>2.2058990890000008E-3</v>
      </c>
      <c r="H167" s="1">
        <f t="shared" si="14"/>
        <v>9.5866974750108674E-4</v>
      </c>
      <c r="I167" s="1">
        <f t="shared" si="15"/>
        <v>2.3966743698687553E-4</v>
      </c>
      <c r="J167" s="1">
        <f>IF(A167="","",MIN(J166+I167,Max_logcfu))</f>
        <v>3.2602380484605109</v>
      </c>
      <c r="K167" s="1" cm="1">
        <f t="array" ref="K167">IF(A167="","",IF(E167&lt;_C1_MinTemp.,0,((E167-Tmin)/(PrefTemp-Tmin))^2))</f>
        <v>0.36493738964780503</v>
      </c>
      <c r="L167" s="1">
        <f t="shared" si="16"/>
        <v>3.8014311439348151E-3</v>
      </c>
      <c r="M167" s="1">
        <f t="shared" si="17"/>
        <v>155.87229272907521</v>
      </c>
      <c r="N167" s="3" t="s">
        <v>866</v>
      </c>
      <c r="O167" s="1" t="s">
        <v>2964</v>
      </c>
      <c r="P167" s="1" t="s">
        <v>2965</v>
      </c>
      <c r="Q167" s="1">
        <v>94128</v>
      </c>
      <c r="R167" s="1" t="s">
        <v>3035</v>
      </c>
      <c r="S167" s="1">
        <v>95.49</v>
      </c>
      <c r="U167" s="19" t="s">
        <v>2997</v>
      </c>
      <c r="V167" s="11"/>
      <c r="W167" s="12"/>
    </row>
    <row r="168" spans="1:23" x14ac:dyDescent="0.3">
      <c r="A168" s="1" t="s">
        <v>923</v>
      </c>
      <c r="B168" s="1" t="s">
        <v>1092</v>
      </c>
      <c r="C168" s="1">
        <f t="shared" si="12"/>
        <v>1.0416666664241347E-2</v>
      </c>
      <c r="D168" s="1">
        <v>1</v>
      </c>
      <c r="E168" s="1">
        <v>-6.94</v>
      </c>
      <c r="F168" s="1">
        <f>IF(A168="","",IF(E168&lt;_C1_MinTemp.,0,E168*M_a+M_b))</f>
        <v>-4.8734600000000017E-2</v>
      </c>
      <c r="G168" s="1">
        <f t="shared" si="13"/>
        <v>2.3750612371600016E-3</v>
      </c>
      <c r="H168" s="1">
        <f t="shared" si="14"/>
        <v>1.0321865437461978E-3</v>
      </c>
      <c r="I168" s="1">
        <f t="shared" si="15"/>
        <v>2.5804663587646829E-4</v>
      </c>
      <c r="J168" s="1">
        <f>IF(A168="","",MIN(J167+I168,Max_logcfu))</f>
        <v>3.2604960950963875</v>
      </c>
      <c r="K168" s="1" cm="1">
        <f t="array" ref="K168">IF(A168="","",IF(E168&lt;_C1_MinTemp.,0,((E168-Tmin)/(PrefTemp-Tmin))^2))</f>
        <v>0.39292307271217042</v>
      </c>
      <c r="L168" s="1">
        <f t="shared" si="16"/>
        <v>4.0929486731321445E-3</v>
      </c>
      <c r="M168" s="1">
        <f t="shared" si="17"/>
        <v>155.86819978040208</v>
      </c>
      <c r="N168" s="3" t="s">
        <v>866</v>
      </c>
      <c r="O168" s="1" t="s">
        <v>2964</v>
      </c>
      <c r="P168" s="1" t="s">
        <v>2965</v>
      </c>
      <c r="Q168" s="1">
        <v>94128</v>
      </c>
      <c r="R168" s="1" t="s">
        <v>3035</v>
      </c>
      <c r="S168" s="1">
        <v>95.49</v>
      </c>
      <c r="U168" s="19" t="s">
        <v>2998</v>
      </c>
      <c r="V168" s="11"/>
      <c r="W168" s="12"/>
    </row>
    <row r="169" spans="1:23" x14ac:dyDescent="0.3">
      <c r="A169" s="1" t="s">
        <v>923</v>
      </c>
      <c r="B169" s="1" t="s">
        <v>1093</v>
      </c>
      <c r="C169" s="1">
        <f t="shared" si="12"/>
        <v>1.0416666664241347E-2</v>
      </c>
      <c r="D169" s="1">
        <v>1</v>
      </c>
      <c r="E169" s="1">
        <v>-7.05</v>
      </c>
      <c r="F169" s="1">
        <f>IF(A169="","",IF(E169&lt;_C1_MinTemp.,0,E169*M_a+M_b))</f>
        <v>-5.0894999999999996E-2</v>
      </c>
      <c r="G169" s="1">
        <f t="shared" si="13"/>
        <v>2.5903010249999996E-3</v>
      </c>
      <c r="H169" s="1">
        <f t="shared" si="14"/>
        <v>1.1257283898305083E-3</v>
      </c>
      <c r="I169" s="1">
        <f t="shared" si="15"/>
        <v>2.8143209739210103E-4</v>
      </c>
      <c r="J169" s="1">
        <f>IF(A169="","",MIN(J168+I169,Max_logcfu))</f>
        <v>3.2607775271937798</v>
      </c>
      <c r="K169" s="1" cm="1">
        <f t="array" ref="K169">IF(A169="","",IF(E169&lt;_C1_MinTemp.,0,((E169-Tmin)/(PrefTemp-Tmin))^2))</f>
        <v>0.42853170354862685</v>
      </c>
      <c r="L169" s="1">
        <f t="shared" si="16"/>
        <v>4.4638719109255367E-3</v>
      </c>
      <c r="M169" s="1">
        <f t="shared" si="17"/>
        <v>155.86373590849115</v>
      </c>
      <c r="N169" s="3" t="s">
        <v>866</v>
      </c>
      <c r="O169" s="1" t="s">
        <v>2964</v>
      </c>
      <c r="P169" s="1" t="s">
        <v>2965</v>
      </c>
      <c r="Q169" s="1">
        <v>94128</v>
      </c>
      <c r="R169" s="1" t="s">
        <v>3035</v>
      </c>
      <c r="S169" s="1">
        <v>95.49</v>
      </c>
      <c r="U169" s="10"/>
      <c r="V169" s="11"/>
      <c r="W169" s="12"/>
    </row>
    <row r="170" spans="1:23" x14ac:dyDescent="0.3">
      <c r="A170" s="1" t="s">
        <v>923</v>
      </c>
      <c r="B170" s="1" t="s">
        <v>1094</v>
      </c>
      <c r="C170" s="1">
        <f t="shared" si="12"/>
        <v>1.0416666671517305E-2</v>
      </c>
      <c r="D170" s="1">
        <v>1</v>
      </c>
      <c r="E170" s="1">
        <v>-7.11</v>
      </c>
      <c r="F170" s="1">
        <f>IF(A170="","",IF(E170&lt;_C1_MinTemp.,0,E170*M_a+M_b))</f>
        <v>-5.207340000000002E-2</v>
      </c>
      <c r="G170" s="1">
        <f t="shared" si="13"/>
        <v>2.7116389875600022E-3</v>
      </c>
      <c r="H170" s="1">
        <f t="shared" si="14"/>
        <v>1.1784610984615393E-3</v>
      </c>
      <c r="I170" s="1">
        <f t="shared" si="15"/>
        <v>2.9461527475257575E-4</v>
      </c>
      <c r="J170" s="1">
        <f>IF(A170="","",MIN(J169+I170,Max_logcfu))</f>
        <v>3.2610721424685325</v>
      </c>
      <c r="K170" s="1" cm="1">
        <f t="array" ref="K170">IF(A170="","",IF(E170&lt;_C1_MinTemp.,0,((E170-Tmin)/(PrefTemp-Tmin))^2))</f>
        <v>0.4486054954743961</v>
      </c>
      <c r="L170" s="1">
        <f t="shared" si="16"/>
        <v>4.6729739133676493E-3</v>
      </c>
      <c r="M170" s="1">
        <f t="shared" si="17"/>
        <v>155.85906293457779</v>
      </c>
      <c r="N170" s="3" t="s">
        <v>866</v>
      </c>
      <c r="O170" s="1" t="s">
        <v>2964</v>
      </c>
      <c r="P170" s="1" t="s">
        <v>2965</v>
      </c>
      <c r="Q170" s="1">
        <v>94128</v>
      </c>
      <c r="R170" s="1" t="s">
        <v>3035</v>
      </c>
      <c r="S170" s="1">
        <v>95.49</v>
      </c>
      <c r="U170" s="19" t="s">
        <v>865</v>
      </c>
      <c r="V170" s="15" t="s">
        <v>866</v>
      </c>
      <c r="W170" s="12"/>
    </row>
    <row r="171" spans="1:23" x14ac:dyDescent="0.3">
      <c r="A171" s="1" t="s">
        <v>923</v>
      </c>
      <c r="B171" s="1" t="s">
        <v>1095</v>
      </c>
      <c r="C171" s="1">
        <f t="shared" si="12"/>
        <v>1.0416666664241347E-2</v>
      </c>
      <c r="D171" s="1">
        <v>1</v>
      </c>
      <c r="E171" s="1">
        <v>-7.19</v>
      </c>
      <c r="F171" s="1">
        <f>IF(A171="","",IF(E171&lt;_C1_MinTemp.,0,E171*M_a+M_b))</f>
        <v>-5.3644600000000014E-2</v>
      </c>
      <c r="G171" s="1">
        <f t="shared" si="13"/>
        <v>2.8777431091600017E-3</v>
      </c>
      <c r="H171" s="1">
        <f t="shared" si="14"/>
        <v>1.2506488957670584E-3</v>
      </c>
      <c r="I171" s="1">
        <f t="shared" si="15"/>
        <v>3.1266222386896726E-4</v>
      </c>
      <c r="J171" s="1">
        <f>IF(A171="","",MIN(J170+I171,Max_logcfu))</f>
        <v>3.2613848046924017</v>
      </c>
      <c r="K171" s="1" cm="1">
        <f t="array" ref="K171">IF(A171="","",IF(E171&lt;_C1_MinTemp.,0,((E171-Tmin)/(PrefTemp-Tmin))^2))</f>
        <v>0.4760852677127197</v>
      </c>
      <c r="L171" s="1">
        <f t="shared" si="16"/>
        <v>4.9592215375195044E-3</v>
      </c>
      <c r="M171" s="1">
        <f t="shared" si="17"/>
        <v>155.85410371304027</v>
      </c>
      <c r="N171" s="3" t="s">
        <v>866</v>
      </c>
      <c r="O171" s="1" t="s">
        <v>2964</v>
      </c>
      <c r="P171" s="1" t="s">
        <v>2965</v>
      </c>
      <c r="Q171" s="1">
        <v>94128</v>
      </c>
      <c r="R171" s="1" t="s">
        <v>3035</v>
      </c>
      <c r="S171" s="1">
        <v>95.49</v>
      </c>
      <c r="U171" s="19" t="s">
        <v>908</v>
      </c>
      <c r="V171" s="15" t="s">
        <v>920</v>
      </c>
      <c r="W171" s="12"/>
    </row>
    <row r="172" spans="1:23" x14ac:dyDescent="0.3">
      <c r="A172" s="1" t="s">
        <v>923</v>
      </c>
      <c r="B172" s="1" t="s">
        <v>1096</v>
      </c>
      <c r="C172" s="1">
        <f t="shared" si="12"/>
        <v>1.0416666664241347E-2</v>
      </c>
      <c r="D172" s="1">
        <v>1</v>
      </c>
      <c r="E172" s="1">
        <v>-7.27</v>
      </c>
      <c r="F172" s="1">
        <f>IF(A172="","",IF(E172&lt;_C1_MinTemp.,0,E172*M_a+M_b))</f>
        <v>-5.5215799999999982E-2</v>
      </c>
      <c r="G172" s="1">
        <f t="shared" si="13"/>
        <v>3.0487845696399981E-3</v>
      </c>
      <c r="H172" s="1">
        <f t="shared" si="14"/>
        <v>1.3249824292220764E-3</v>
      </c>
      <c r="I172" s="1">
        <f t="shared" si="15"/>
        <v>3.3124560722839493E-4</v>
      </c>
      <c r="J172" s="1">
        <f>IF(A172="","",MIN(J171+I172,Max_logcfu))</f>
        <v>3.2617160502996301</v>
      </c>
      <c r="K172" s="1" cm="1">
        <f t="array" ref="K172">IF(A172="","",IF(E172&lt;_C1_MinTemp.,0,((E172-Tmin)/(PrefTemp-Tmin))^2))</f>
        <v>0.50438185862224105</v>
      </c>
      <c r="L172" s="1">
        <f t="shared" si="16"/>
        <v>5.2539776927583905E-3</v>
      </c>
      <c r="M172" s="1">
        <f t="shared" si="17"/>
        <v>155.84884973534753</v>
      </c>
      <c r="N172" s="3" t="s">
        <v>866</v>
      </c>
      <c r="O172" s="1" t="s">
        <v>2964</v>
      </c>
      <c r="P172" s="1" t="s">
        <v>2965</v>
      </c>
      <c r="Q172" s="1">
        <v>94128</v>
      </c>
      <c r="R172" s="1" t="s">
        <v>3035</v>
      </c>
      <c r="S172" s="1">
        <v>95.49</v>
      </c>
      <c r="U172" s="19" t="s">
        <v>904</v>
      </c>
      <c r="V172" s="20">
        <v>1.9640000000000001E-2</v>
      </c>
      <c r="W172" s="12"/>
    </row>
    <row r="173" spans="1:23" x14ac:dyDescent="0.3">
      <c r="A173" s="1" t="s">
        <v>923</v>
      </c>
      <c r="B173" s="1" t="s">
        <v>1097</v>
      </c>
      <c r="C173" s="1">
        <f t="shared" si="12"/>
        <v>1.0416666671517305E-2</v>
      </c>
      <c r="D173" s="1">
        <v>1</v>
      </c>
      <c r="E173" s="1">
        <v>-7.33</v>
      </c>
      <c r="F173" s="1">
        <f>IF(A173="","",IF(E173&lt;_C1_MinTemp.,0,E173*M_a+M_b))</f>
        <v>-5.6394200000000005E-2</v>
      </c>
      <c r="G173" s="1">
        <f t="shared" si="13"/>
        <v>3.1803057936400005E-3</v>
      </c>
      <c r="H173" s="1">
        <f t="shared" si="14"/>
        <v>1.3821407186614518E-3</v>
      </c>
      <c r="I173" s="1">
        <f t="shared" si="15"/>
        <v>3.4553517982626527E-4</v>
      </c>
      <c r="J173" s="1">
        <f>IF(A173="","",MIN(J172+I173,Max_logcfu))</f>
        <v>3.2620615854794561</v>
      </c>
      <c r="K173" s="1" cm="1">
        <f t="array" ref="K173">IF(A173="","",IF(E173&lt;_C1_MinTemp.,0,((E173-Tmin)/(PrefTemp-Tmin))^2))</f>
        <v>0.52614033905735613</v>
      </c>
      <c r="L173" s="1">
        <f t="shared" si="16"/>
        <v>5.4806285343995762E-3</v>
      </c>
      <c r="M173" s="1">
        <f t="shared" si="17"/>
        <v>155.84336910681313</v>
      </c>
      <c r="N173" s="3" t="s">
        <v>866</v>
      </c>
      <c r="O173" s="1" t="s">
        <v>2964</v>
      </c>
      <c r="P173" s="1" t="s">
        <v>2965</v>
      </c>
      <c r="Q173" s="1">
        <v>94128</v>
      </c>
      <c r="R173" s="1" t="s">
        <v>3035</v>
      </c>
      <c r="S173" s="1">
        <v>95.49</v>
      </c>
      <c r="U173" s="19" t="s">
        <v>905</v>
      </c>
      <c r="V173" s="20">
        <v>8.7567000000000006E-2</v>
      </c>
      <c r="W173" s="12"/>
    </row>
    <row r="174" spans="1:23" x14ac:dyDescent="0.3">
      <c r="A174" s="1" t="s">
        <v>923</v>
      </c>
      <c r="B174" s="1" t="s">
        <v>1098</v>
      </c>
      <c r="C174" s="1">
        <f t="shared" si="12"/>
        <v>1.0416666664241347E-2</v>
      </c>
      <c r="D174" s="1">
        <v>1</v>
      </c>
      <c r="E174" s="1">
        <v>-7.41</v>
      </c>
      <c r="F174" s="1">
        <f>IF(A174="","",IF(E174&lt;_C1_MinTemp.,0,E174*M_a+M_b))</f>
        <v>-5.79654E-2</v>
      </c>
      <c r="G174" s="1">
        <f t="shared" si="13"/>
        <v>3.3599875971599999E-3</v>
      </c>
      <c r="H174" s="1">
        <f t="shared" si="14"/>
        <v>1.4602292903780963E-3</v>
      </c>
      <c r="I174" s="1">
        <f t="shared" si="15"/>
        <v>3.6505732250952756E-4</v>
      </c>
      <c r="J174" s="1">
        <f>IF(A174="","",MIN(J173+I174,Max_logcfu))</f>
        <v>3.2624266428019655</v>
      </c>
      <c r="K174" s="1" cm="1">
        <f t="array" ref="K174">IF(A174="","",IF(E174&lt;_C1_MinTemp.,0,((E174-Tmin)/(PrefTemp-Tmin))^2))</f>
        <v>0.55586636264147415</v>
      </c>
      <c r="L174" s="1">
        <f t="shared" si="16"/>
        <v>5.7902746095005357E-3</v>
      </c>
      <c r="M174" s="1">
        <f t="shared" si="17"/>
        <v>155.83757883220363</v>
      </c>
      <c r="N174" s="3" t="s">
        <v>866</v>
      </c>
      <c r="O174" s="1" t="s">
        <v>2964</v>
      </c>
      <c r="P174" s="1" t="s">
        <v>2965</v>
      </c>
      <c r="Q174" s="1">
        <v>94128</v>
      </c>
      <c r="R174" s="1" t="s">
        <v>3035</v>
      </c>
      <c r="S174" s="1">
        <v>95.49</v>
      </c>
      <c r="U174" s="19" t="s">
        <v>906</v>
      </c>
      <c r="V174" s="20">
        <v>0.21448168000000001</v>
      </c>
      <c r="W174" s="12"/>
    </row>
    <row r="175" spans="1:23" x14ac:dyDescent="0.3">
      <c r="A175" s="1" t="s">
        <v>923</v>
      </c>
      <c r="B175" s="1" t="s">
        <v>1099</v>
      </c>
      <c r="C175" s="1">
        <f t="shared" si="12"/>
        <v>1.0416666664241347E-2</v>
      </c>
      <c r="D175" s="1">
        <v>1</v>
      </c>
      <c r="E175" s="1">
        <v>-7.4</v>
      </c>
      <c r="F175" s="1">
        <f>IF(A175="","",IF(E175&lt;_C1_MinTemp.,0,E175*M_a+M_b))</f>
        <v>-5.7769000000000015E-2</v>
      </c>
      <c r="G175" s="1">
        <f t="shared" si="13"/>
        <v>3.3372573610000018E-3</v>
      </c>
      <c r="H175" s="1">
        <f t="shared" si="14"/>
        <v>1.4503508739678408E-3</v>
      </c>
      <c r="I175" s="1">
        <f t="shared" si="15"/>
        <v>3.6258771840753869E-4</v>
      </c>
      <c r="J175" s="1">
        <f>IF(A175="","",MIN(J174+I175,Max_logcfu))</f>
        <v>3.2627892305203732</v>
      </c>
      <c r="K175" s="1" cm="1">
        <f t="array" ref="K175">IF(A175="","",IF(E175&lt;_C1_MinTemp.,0,((E175-Tmin)/(PrefTemp-Tmin))^2))</f>
        <v>0.55210593992237833</v>
      </c>
      <c r="L175" s="1">
        <f t="shared" si="16"/>
        <v>5.7511035395190748E-3</v>
      </c>
      <c r="M175" s="1">
        <f t="shared" si="17"/>
        <v>155.83182772866411</v>
      </c>
      <c r="N175" s="3" t="s">
        <v>866</v>
      </c>
      <c r="O175" s="1" t="s">
        <v>2967</v>
      </c>
      <c r="P175" s="1" t="s">
        <v>2968</v>
      </c>
      <c r="Q175" s="1">
        <v>8348</v>
      </c>
      <c r="R175" s="1" t="s">
        <v>3035</v>
      </c>
      <c r="S175" s="1">
        <v>95.42</v>
      </c>
      <c r="U175" s="19" t="s">
        <v>907</v>
      </c>
      <c r="V175" s="20">
        <f>-V173/V172</f>
        <v>-4.4586048879837064</v>
      </c>
      <c r="W175" s="12"/>
    </row>
    <row r="176" spans="1:23" x14ac:dyDescent="0.3">
      <c r="A176" s="1" t="s">
        <v>923</v>
      </c>
      <c r="B176" s="1" t="s">
        <v>1100</v>
      </c>
      <c r="C176" s="1">
        <f t="shared" si="12"/>
        <v>1.0416666671517305E-2</v>
      </c>
      <c r="D176" s="1">
        <v>1</v>
      </c>
      <c r="E176" s="1">
        <v>-7.32</v>
      </c>
      <c r="F176" s="1">
        <f>IF(A176="","",IF(E176&lt;_C1_MinTemp.,0,E176*M_a+M_b))</f>
        <v>-5.619780000000002E-2</v>
      </c>
      <c r="G176" s="1">
        <f t="shared" si="13"/>
        <v>3.1581927248400025E-3</v>
      </c>
      <c r="H176" s="1">
        <f t="shared" si="14"/>
        <v>1.3725305192698837E-3</v>
      </c>
      <c r="I176" s="1">
        <f t="shared" si="15"/>
        <v>3.4313262997725451E-4</v>
      </c>
      <c r="J176" s="1">
        <f>IF(A176="","",MIN(J175+I176,Max_logcfu))</f>
        <v>3.2631323631503504</v>
      </c>
      <c r="K176" s="1" cm="1">
        <f t="array" ref="K176">IF(A176="","",IF(E176&lt;_C1_MinTemp.,0,((E176-Tmin)/(PrefTemp-Tmin))^2))</f>
        <v>0.52248201867215993</v>
      </c>
      <c r="L176" s="1">
        <f t="shared" si="16"/>
        <v>5.4425210303693707E-3</v>
      </c>
      <c r="M176" s="1">
        <f t="shared" si="17"/>
        <v>155.82638520763373</v>
      </c>
      <c r="N176" s="3" t="s">
        <v>866</v>
      </c>
      <c r="O176" s="1" t="s">
        <v>2967</v>
      </c>
      <c r="P176" s="1" t="s">
        <v>2968</v>
      </c>
      <c r="Q176" s="1">
        <v>8348</v>
      </c>
      <c r="R176" s="1" t="s">
        <v>3035</v>
      </c>
      <c r="S176" s="1">
        <v>95.42</v>
      </c>
      <c r="U176" s="19" t="s">
        <v>909</v>
      </c>
      <c r="V176" s="11">
        <v>1</v>
      </c>
      <c r="W176" s="12"/>
    </row>
    <row r="177" spans="1:23" x14ac:dyDescent="0.3">
      <c r="A177" s="1" t="s">
        <v>923</v>
      </c>
      <c r="B177" s="1" t="s">
        <v>1101</v>
      </c>
      <c r="C177" s="1">
        <f t="shared" si="12"/>
        <v>1.0416666664241347E-2</v>
      </c>
      <c r="D177" s="1">
        <v>1</v>
      </c>
      <c r="E177" s="1">
        <v>-7.22</v>
      </c>
      <c r="F177" s="1">
        <f>IF(A177="","",IF(E177&lt;_C1_MinTemp.,0,E177*M_a+M_b))</f>
        <v>-5.4233799999999999E-2</v>
      </c>
      <c r="G177" s="1">
        <f t="shared" si="13"/>
        <v>2.9413050624399997E-3</v>
      </c>
      <c r="H177" s="1">
        <f t="shared" si="14"/>
        <v>1.2782725173576704E-3</v>
      </c>
      <c r="I177" s="1">
        <f t="shared" si="15"/>
        <v>3.1956812926501238E-4</v>
      </c>
      <c r="J177" s="1">
        <f>IF(A177="","",MIN(J176+I177,Max_logcfu))</f>
        <v>3.2634519312796155</v>
      </c>
      <c r="K177" s="1" cm="1">
        <f t="array" ref="K177">IF(A177="","",IF(E177&lt;_C1_MinTemp.,0,((E177-Tmin)/(PrefTemp-Tmin))^2))</f>
        <v>0.48660076836575911</v>
      </c>
      <c r="L177" s="1">
        <f t="shared" si="16"/>
        <v>5.0687580026298282E-3</v>
      </c>
      <c r="M177" s="1">
        <f t="shared" si="17"/>
        <v>155.8213164496311</v>
      </c>
      <c r="N177" s="3" t="s">
        <v>866</v>
      </c>
      <c r="O177" s="1" t="s">
        <v>2967</v>
      </c>
      <c r="P177" s="1" t="s">
        <v>2968</v>
      </c>
      <c r="Q177" s="1">
        <v>8348</v>
      </c>
      <c r="R177" s="1" t="s">
        <v>3035</v>
      </c>
      <c r="S177" s="1">
        <v>95.42</v>
      </c>
      <c r="U177" s="19" t="s">
        <v>910</v>
      </c>
      <c r="V177" s="11"/>
      <c r="W177" s="12"/>
    </row>
    <row r="178" spans="1:23" x14ac:dyDescent="0.3">
      <c r="A178" s="1" t="s">
        <v>923</v>
      </c>
      <c r="B178" s="1" t="s">
        <v>1102</v>
      </c>
      <c r="C178" s="1">
        <f t="shared" si="12"/>
        <v>1.0416666664241347E-2</v>
      </c>
      <c r="D178" s="1">
        <v>1</v>
      </c>
      <c r="E178" s="1">
        <v>-7.19</v>
      </c>
      <c r="F178" s="1">
        <f>IF(A178="","",IF(E178&lt;_C1_MinTemp.,0,E178*M_a+M_b))</f>
        <v>-5.3644600000000014E-2</v>
      </c>
      <c r="G178" s="1">
        <f t="shared" si="13"/>
        <v>2.8777431091600017E-3</v>
      </c>
      <c r="H178" s="1">
        <f t="shared" si="14"/>
        <v>1.2506488957670584E-3</v>
      </c>
      <c r="I178" s="1">
        <f t="shared" si="15"/>
        <v>3.1266222386896726E-4</v>
      </c>
      <c r="J178" s="1">
        <f>IF(A178="","",MIN(J177+I178,Max_logcfu))</f>
        <v>3.2637645935034847</v>
      </c>
      <c r="K178" s="1" cm="1">
        <f t="array" ref="K178">IF(A178="","",IF(E178&lt;_C1_MinTemp.,0,((E178-Tmin)/(PrefTemp-Tmin))^2))</f>
        <v>0.4760852677127197</v>
      </c>
      <c r="L178" s="1">
        <f t="shared" si="16"/>
        <v>4.9592215375195044E-3</v>
      </c>
      <c r="M178" s="1">
        <f t="shared" si="17"/>
        <v>155.81635722809358</v>
      </c>
      <c r="N178" s="3" t="s">
        <v>866</v>
      </c>
      <c r="O178" s="1" t="s">
        <v>2967</v>
      </c>
      <c r="P178" s="1" t="s">
        <v>2968</v>
      </c>
      <c r="Q178" s="1">
        <v>8348</v>
      </c>
      <c r="R178" s="1" t="s">
        <v>3035</v>
      </c>
      <c r="S178" s="1">
        <v>95.42</v>
      </c>
      <c r="U178" s="10"/>
      <c r="V178" s="11"/>
      <c r="W178" s="12"/>
    </row>
    <row r="179" spans="1:23" x14ac:dyDescent="0.3">
      <c r="A179" s="1" t="s">
        <v>923</v>
      </c>
      <c r="B179" s="1" t="s">
        <v>1103</v>
      </c>
      <c r="C179" s="1">
        <f t="shared" si="12"/>
        <v>1.0416666671517305E-2</v>
      </c>
      <c r="D179" s="1">
        <v>1</v>
      </c>
      <c r="E179" s="1">
        <v>-6.72</v>
      </c>
      <c r="F179" s="1">
        <f>IF(A179="","",IF(E179&lt;_C1_MinTemp.,0,E179*M_a+M_b))</f>
        <v>-4.4413800000000003E-2</v>
      </c>
      <c r="G179" s="1">
        <f t="shared" si="13"/>
        <v>1.9725856304400003E-3</v>
      </c>
      <c r="H179" s="1">
        <f t="shared" si="14"/>
        <v>8.5727319880052159E-4</v>
      </c>
      <c r="I179" s="1">
        <f t="shared" si="15"/>
        <v>2.1431829979993012E-4</v>
      </c>
      <c r="J179" s="1">
        <f>IF(A179="","",MIN(J178+I179,Max_logcfu))</f>
        <v>3.2639789118032847</v>
      </c>
      <c r="K179" s="1" cm="1">
        <f t="array" ref="K179">IF(A179="","",IF(E179&lt;_C1_MinTemp.,0,((E179-Tmin)/(PrefTemp-Tmin))^2))</f>
        <v>0.32633870443995799</v>
      </c>
      <c r="L179" s="1">
        <f t="shared" si="16"/>
        <v>3.3993615061658467E-3</v>
      </c>
      <c r="M179" s="1">
        <f t="shared" si="17"/>
        <v>155.81295786658742</v>
      </c>
      <c r="N179" s="3" t="s">
        <v>866</v>
      </c>
      <c r="O179" s="1" t="s">
        <v>2969</v>
      </c>
      <c r="P179" s="1" t="s">
        <v>2968</v>
      </c>
      <c r="Q179" s="1">
        <v>7114</v>
      </c>
      <c r="R179" s="1" t="s">
        <v>3035</v>
      </c>
      <c r="S179" s="1">
        <v>95.27</v>
      </c>
      <c r="U179" s="19"/>
      <c r="V179" s="11" t="s">
        <v>911</v>
      </c>
      <c r="W179" s="12"/>
    </row>
    <row r="180" spans="1:23" x14ac:dyDescent="0.3">
      <c r="A180" s="1" t="s">
        <v>923</v>
      </c>
      <c r="B180" s="1" t="s">
        <v>1104</v>
      </c>
      <c r="C180" s="1">
        <f t="shared" si="12"/>
        <v>1.0416666664241347E-2</v>
      </c>
      <c r="D180" s="1">
        <v>1</v>
      </c>
      <c r="E180" s="1">
        <v>-6.83</v>
      </c>
      <c r="F180" s="1">
        <f>IF(A180="","",IF(E180&lt;_C1_MinTemp.,0,E180*M_a+M_b))</f>
        <v>-4.657420000000001E-2</v>
      </c>
      <c r="G180" s="1">
        <f t="shared" si="13"/>
        <v>2.1691561056400009E-3</v>
      </c>
      <c r="H180" s="1">
        <f t="shared" si="14"/>
        <v>9.4270148006953534E-4</v>
      </c>
      <c r="I180" s="1">
        <f t="shared" si="15"/>
        <v>2.3567536996251141E-4</v>
      </c>
      <c r="J180" s="1">
        <f>IF(A180="","",MIN(J179+I180,Max_logcfu))</f>
        <v>3.2642145871732473</v>
      </c>
      <c r="K180" s="1" cm="1">
        <f t="array" ref="K180">IF(A180="","",IF(E180&lt;_C1_MinTemp.,0,((E180-Tmin)/(PrefTemp-Tmin))^2))</f>
        <v>0.35885873967594734</v>
      </c>
      <c r="L180" s="1">
        <f t="shared" si="16"/>
        <v>3.7381118707541044E-3</v>
      </c>
      <c r="M180" s="1">
        <f t="shared" si="17"/>
        <v>155.80921975471668</v>
      </c>
      <c r="N180" s="3" t="s">
        <v>866</v>
      </c>
      <c r="O180" s="1" t="s">
        <v>2969</v>
      </c>
      <c r="P180" s="1" t="s">
        <v>2968</v>
      </c>
      <c r="Q180" s="1">
        <v>7114</v>
      </c>
      <c r="R180" s="1" t="s">
        <v>3035</v>
      </c>
      <c r="S180" s="1">
        <v>95.27</v>
      </c>
      <c r="U180" s="19" t="s">
        <v>866</v>
      </c>
      <c r="V180" s="21" t="s">
        <v>914</v>
      </c>
      <c r="W180" s="22" t="s">
        <v>919</v>
      </c>
    </row>
    <row r="181" spans="1:23" x14ac:dyDescent="0.3">
      <c r="A181" s="1" t="s">
        <v>923</v>
      </c>
      <c r="B181" s="1" t="s">
        <v>1105</v>
      </c>
      <c r="C181" s="1">
        <f t="shared" si="12"/>
        <v>1.0416666664241347E-2</v>
      </c>
      <c r="D181" s="1">
        <v>1</v>
      </c>
      <c r="E181" s="1">
        <v>-6.82</v>
      </c>
      <c r="F181" s="1">
        <f>IF(A181="","",IF(E181&lt;_C1_MinTemp.,0,E181*M_a+M_b))</f>
        <v>-4.6377799999999997E-2</v>
      </c>
      <c r="G181" s="1">
        <f t="shared" si="13"/>
        <v>2.1509003328399998E-3</v>
      </c>
      <c r="H181" s="1">
        <f t="shared" si="14"/>
        <v>9.3476763704476295E-4</v>
      </c>
      <c r="I181" s="1">
        <f t="shared" si="15"/>
        <v>2.336919092067801E-4</v>
      </c>
      <c r="J181" s="1">
        <f>IF(A181="","",MIN(J180+I181,Max_logcfu))</f>
        <v>3.2644482790824543</v>
      </c>
      <c r="K181" s="1" cm="1">
        <f t="array" ref="K181">IF(A181="","",IF(E181&lt;_C1_MinTemp.,0,((E181-Tmin)/(PrefTemp-Tmin))^2))</f>
        <v>0.35583855887762467</v>
      </c>
      <c r="L181" s="1">
        <f t="shared" si="16"/>
        <v>3.7066516541122349E-3</v>
      </c>
      <c r="M181" s="1">
        <f t="shared" si="17"/>
        <v>155.80551310306257</v>
      </c>
      <c r="N181" s="3" t="s">
        <v>866</v>
      </c>
      <c r="O181" s="1" t="s">
        <v>2969</v>
      </c>
      <c r="P181" s="1" t="s">
        <v>2968</v>
      </c>
      <c r="Q181" s="1">
        <v>7114</v>
      </c>
      <c r="R181" s="1" t="s">
        <v>3035</v>
      </c>
      <c r="S181" s="1">
        <v>95.27</v>
      </c>
      <c r="U181" s="19" t="s">
        <v>916</v>
      </c>
      <c r="V181" s="11">
        <v>1000</v>
      </c>
      <c r="W181" s="12">
        <f>IF(InitCFU="","",LOG10(InitCFU))</f>
        <v>3</v>
      </c>
    </row>
    <row r="182" spans="1:23" x14ac:dyDescent="0.3">
      <c r="A182" s="1" t="s">
        <v>923</v>
      </c>
      <c r="B182" s="1" t="s">
        <v>1106</v>
      </c>
      <c r="C182" s="1">
        <f t="shared" si="12"/>
        <v>1.0416666671517305E-2</v>
      </c>
      <c r="D182" s="1">
        <v>1</v>
      </c>
      <c r="E182" s="1">
        <v>-6.25</v>
      </c>
      <c r="F182" s="1">
        <f>IF(A182="","",IF(E182&lt;_C1_MinTemp.,0,E182*M_a+M_b))</f>
        <v>-3.5183000000000006E-2</v>
      </c>
      <c r="G182" s="1">
        <f t="shared" si="13"/>
        <v>1.2378434890000004E-3</v>
      </c>
      <c r="H182" s="1">
        <f t="shared" si="14"/>
        <v>5.3795892611907883E-4</v>
      </c>
      <c r="I182" s="1">
        <f t="shared" si="15"/>
        <v>1.3448973159239637E-4</v>
      </c>
      <c r="J182" s="1">
        <f>IF(A182="","",MIN(J181+I182,Max_logcfu))</f>
        <v>3.2645827688140465</v>
      </c>
      <c r="K182" s="1" cm="1">
        <f t="array" ref="K182">IF(A182="","",IF(E182&lt;_C1_MinTemp.,0,((E182-Tmin)/(PrefTemp-Tmin))^2))</f>
        <v>0.20478514811526435</v>
      </c>
      <c r="L182" s="1">
        <f t="shared" si="16"/>
        <v>2.1331786271940089E-3</v>
      </c>
      <c r="M182" s="1">
        <f t="shared" si="17"/>
        <v>155.80337992443538</v>
      </c>
      <c r="N182" s="3" t="s">
        <v>866</v>
      </c>
      <c r="O182" s="1" t="s">
        <v>2969</v>
      </c>
      <c r="P182" s="1" t="s">
        <v>2968</v>
      </c>
      <c r="Q182" s="1">
        <v>7114</v>
      </c>
      <c r="R182" s="1" t="s">
        <v>3035</v>
      </c>
      <c r="S182" s="1">
        <v>95.27</v>
      </c>
      <c r="U182" s="19" t="s">
        <v>917</v>
      </c>
      <c r="V182" s="11">
        <f>IF(InitCFU="","",10^W182)</f>
        <v>9.7723722095581138</v>
      </c>
      <c r="W182" s="12">
        <f>IF(InitCFU="","",W183-W181)</f>
        <v>0.99000000000000021</v>
      </c>
    </row>
    <row r="183" spans="1:23" ht="16.2" thickBot="1" x14ac:dyDescent="0.35">
      <c r="A183" s="1" t="s">
        <v>923</v>
      </c>
      <c r="B183" s="1" t="s">
        <v>1107</v>
      </c>
      <c r="C183" s="1">
        <f t="shared" si="12"/>
        <v>1.0416666664241347E-2</v>
      </c>
      <c r="D183" s="1">
        <v>1</v>
      </c>
      <c r="E183" s="1">
        <v>-5.85</v>
      </c>
      <c r="F183" s="1">
        <f>IF(A183="","",IF(E183&lt;_C1_MinTemp.,0,E183*M_a+M_b))</f>
        <v>-2.732699999999999E-2</v>
      </c>
      <c r="G183" s="1">
        <f t="shared" si="13"/>
        <v>7.4676492899999945E-4</v>
      </c>
      <c r="H183" s="1">
        <f t="shared" si="14"/>
        <v>3.2453929986962164E-4</v>
      </c>
      <c r="I183" s="1">
        <f t="shared" si="15"/>
        <v>8.1134824948514732E-5</v>
      </c>
      <c r="J183" s="1">
        <f>IF(A183="","",MIN(J182+I183,Max_logcfu))</f>
        <v>3.2646639036389948</v>
      </c>
      <c r="K183" s="1" cm="1">
        <f t="array" ref="K183">IF(A183="","",IF(E183&lt;_C1_MinTemp.,0,((E183-Tmin)/(PrefTemp-Tmin))^2))</f>
        <v>0.12354257056850733</v>
      </c>
      <c r="L183" s="1">
        <f t="shared" si="16"/>
        <v>1.2869017764556546E-3</v>
      </c>
      <c r="M183" s="1">
        <f t="shared" si="17"/>
        <v>155.80209302265891</v>
      </c>
      <c r="N183" s="3" t="s">
        <v>866</v>
      </c>
      <c r="O183" s="1" t="s">
        <v>2969</v>
      </c>
      <c r="P183" s="1" t="s">
        <v>2968</v>
      </c>
      <c r="Q183" s="1">
        <v>7114</v>
      </c>
      <c r="R183" s="1" t="s">
        <v>3035</v>
      </c>
      <c r="S183" s="1">
        <v>95.34</v>
      </c>
      <c r="U183" s="23" t="s">
        <v>918</v>
      </c>
      <c r="V183" s="24">
        <f>IF(InitCFU="","",10^W183)</f>
        <v>9772.3722095581161</v>
      </c>
      <c r="W183" s="25">
        <f>IF(InitCFU="","",MAX(Report!J2789:J4187))</f>
        <v>3.99</v>
      </c>
    </row>
    <row r="184" spans="1:23" x14ac:dyDescent="0.3">
      <c r="A184" s="1" t="s">
        <v>923</v>
      </c>
      <c r="B184" s="1" t="s">
        <v>1108</v>
      </c>
      <c r="C184" s="1">
        <f t="shared" si="12"/>
        <v>1.0416666664241347E-2</v>
      </c>
      <c r="D184" s="1">
        <v>1</v>
      </c>
      <c r="E184" s="1">
        <v>-5.8</v>
      </c>
      <c r="F184" s="1">
        <f>IF(A184="","",IF(E184&lt;_C1_MinTemp.,0,E184*M_a+M_b))</f>
        <v>-2.6344999999999993E-2</v>
      </c>
      <c r="G184" s="1">
        <f t="shared" si="13"/>
        <v>6.940590249999997E-4</v>
      </c>
      <c r="H184" s="1">
        <f t="shared" si="14"/>
        <v>3.0163364841373302E-4</v>
      </c>
      <c r="I184" s="1">
        <f t="shared" si="15"/>
        <v>7.540841208587586E-5</v>
      </c>
      <c r="J184" s="1">
        <f>IF(A184="","",MIN(J183+I184,Max_logcfu))</f>
        <v>3.2647393120510806</v>
      </c>
      <c r="K184" s="1" cm="1">
        <f t="array" ref="K184">IF(A184="","",IF(E184&lt;_C1_MinTemp.,0,((E184-Tmin)/(PrefTemp-Tmin))^2))</f>
        <v>0.11482306244562791</v>
      </c>
      <c r="L184" s="1">
        <f t="shared" si="16"/>
        <v>1.1960735668634748E-3</v>
      </c>
      <c r="M184" s="1">
        <f t="shared" si="17"/>
        <v>155.80089694909205</v>
      </c>
      <c r="N184" s="3" t="s">
        <v>866</v>
      </c>
      <c r="O184" s="1" t="s">
        <v>2969</v>
      </c>
      <c r="P184" s="1" t="s">
        <v>2968</v>
      </c>
      <c r="Q184" s="1">
        <v>7114</v>
      </c>
      <c r="R184" s="1" t="s">
        <v>3035</v>
      </c>
      <c r="S184" s="1">
        <v>95.34</v>
      </c>
    </row>
    <row r="185" spans="1:23" x14ac:dyDescent="0.3">
      <c r="A185" s="1" t="s">
        <v>923</v>
      </c>
      <c r="B185" s="1" t="s">
        <v>1109</v>
      </c>
      <c r="C185" s="1">
        <f t="shared" si="12"/>
        <v>1.0416666671517305E-2</v>
      </c>
      <c r="D185" s="1">
        <v>1</v>
      </c>
      <c r="E185" s="1">
        <v>-5.65</v>
      </c>
      <c r="F185" s="1">
        <f>IF(A185="","",IF(E185&lt;_C1_MinTemp.,0,E185*M_a+M_b))</f>
        <v>-2.3399000000000003E-2</v>
      </c>
      <c r="G185" s="1">
        <f t="shared" si="13"/>
        <v>5.4751320100000019E-4</v>
      </c>
      <c r="H185" s="1">
        <f t="shared" si="14"/>
        <v>2.3794576314645812E-4</v>
      </c>
      <c r="I185" s="1">
        <f t="shared" si="15"/>
        <v>5.9486440814315056E-5</v>
      </c>
      <c r="J185" s="1">
        <f>IF(A185="","",MIN(J184+I185,Max_logcfu))</f>
        <v>3.2647987984918947</v>
      </c>
      <c r="K185" s="1" cm="1">
        <f t="array" ref="K185">IF(A185="","",IF(E185&lt;_C1_MinTemp.,0,((E185-Tmin)/(PrefTemp-Tmin))^2))</f>
        <v>9.0578956837610011E-2</v>
      </c>
      <c r="L185" s="1">
        <f t="shared" si="16"/>
        <v>9.4353080083113669E-4</v>
      </c>
      <c r="M185" s="1">
        <f t="shared" si="17"/>
        <v>155.79995341829121</v>
      </c>
      <c r="N185" s="3" t="s">
        <v>866</v>
      </c>
      <c r="O185" s="1" t="s">
        <v>2969</v>
      </c>
      <c r="P185" s="1" t="s">
        <v>2968</v>
      </c>
      <c r="Q185" s="1">
        <v>7114</v>
      </c>
      <c r="R185" s="1" t="s">
        <v>3035</v>
      </c>
      <c r="S185" s="1">
        <v>95.34</v>
      </c>
    </row>
    <row r="186" spans="1:23" x14ac:dyDescent="0.3">
      <c r="A186" s="1" t="s">
        <v>923</v>
      </c>
      <c r="B186" s="1" t="s">
        <v>1110</v>
      </c>
      <c r="C186" s="1">
        <f t="shared" si="12"/>
        <v>1.0416666664241347E-2</v>
      </c>
      <c r="D186" s="1">
        <v>1</v>
      </c>
      <c r="E186" s="1">
        <v>-5.69</v>
      </c>
      <c r="F186" s="1">
        <f>IF(A186="","",IF(E186&lt;_C1_MinTemp.,0,E186*M_a+M_b))</f>
        <v>-2.4184600000000014E-2</v>
      </c>
      <c r="G186" s="1">
        <f t="shared" si="13"/>
        <v>5.8489487716000075E-4</v>
      </c>
      <c r="H186" s="1">
        <f t="shared" si="14"/>
        <v>2.5419160241634101E-4</v>
      </c>
      <c r="I186" s="1">
        <f t="shared" si="15"/>
        <v>6.3547900589289361E-5</v>
      </c>
      <c r="J186" s="1">
        <f>IF(A186="","",MIN(J185+I186,Max_logcfu))</f>
        <v>3.264862346392484</v>
      </c>
      <c r="K186" s="1" cm="1">
        <f t="array" ref="K186">IF(A186="","",IF(E186&lt;_C1_MinTemp.,0,((E186-Tmin)/(PrefTemp-Tmin))^2))</f>
        <v>9.6763270248190508E-2</v>
      </c>
      <c r="L186" s="1">
        <f t="shared" si="16"/>
        <v>1.0079507315173025E-3</v>
      </c>
      <c r="M186" s="1">
        <f t="shared" si="17"/>
        <v>155.79894546755969</v>
      </c>
      <c r="N186" s="3" t="s">
        <v>866</v>
      </c>
      <c r="O186" s="1" t="s">
        <v>2969</v>
      </c>
      <c r="P186" s="1" t="s">
        <v>2968</v>
      </c>
      <c r="Q186" s="1">
        <v>7114</v>
      </c>
      <c r="R186" s="1" t="s">
        <v>3035</v>
      </c>
      <c r="S186" s="1">
        <v>95.34</v>
      </c>
    </row>
    <row r="187" spans="1:23" x14ac:dyDescent="0.3">
      <c r="A187" s="1" t="s">
        <v>923</v>
      </c>
      <c r="B187" s="1" t="s">
        <v>1111</v>
      </c>
      <c r="C187" s="1">
        <f t="shared" si="12"/>
        <v>1.0416666664241347E-2</v>
      </c>
      <c r="D187" s="1">
        <v>1</v>
      </c>
      <c r="E187" s="1">
        <v>-5.86</v>
      </c>
      <c r="F187" s="1">
        <f>IF(A187="","",IF(E187&lt;_C1_MinTemp.,0,E187*M_a+M_b))</f>
        <v>-2.7523400000000003E-2</v>
      </c>
      <c r="G187" s="1">
        <f t="shared" si="13"/>
        <v>7.5753754756000024E-4</v>
      </c>
      <c r="H187" s="1">
        <f t="shared" si="14"/>
        <v>3.2922101154280755E-4</v>
      </c>
      <c r="I187" s="1">
        <f t="shared" si="15"/>
        <v>8.2305252866538708E-5</v>
      </c>
      <c r="J187" s="1">
        <f>IF(A187="","",MIN(J186+I187,Max_logcfu))</f>
        <v>3.2649446516453504</v>
      </c>
      <c r="K187" s="1" cm="1">
        <f t="array" ref="K187">IF(A187="","",IF(E187&lt;_C1_MinTemp.,0,((E187-Tmin)/(PrefTemp-Tmin))^2))</f>
        <v>0.12532476056829572</v>
      </c>
      <c r="L187" s="1">
        <f t="shared" si="16"/>
        <v>1.3054662556157945E-3</v>
      </c>
      <c r="M187" s="1">
        <f t="shared" si="17"/>
        <v>155.79764000130407</v>
      </c>
      <c r="N187" s="3" t="s">
        <v>866</v>
      </c>
      <c r="O187" s="1" t="s">
        <v>2969</v>
      </c>
      <c r="P187" s="1" t="s">
        <v>2968</v>
      </c>
      <c r="Q187" s="1">
        <v>7114</v>
      </c>
      <c r="R187" s="1" t="s">
        <v>3035</v>
      </c>
      <c r="S187" s="1">
        <v>95.19</v>
      </c>
    </row>
    <row r="188" spans="1:23" x14ac:dyDescent="0.3">
      <c r="A188" s="1" t="s">
        <v>923</v>
      </c>
      <c r="B188" s="1" t="s">
        <v>1112</v>
      </c>
      <c r="C188" s="1">
        <f t="shared" si="12"/>
        <v>1.0416666671517305E-2</v>
      </c>
      <c r="D188" s="1">
        <v>1</v>
      </c>
      <c r="E188" s="1">
        <v>-6.11</v>
      </c>
      <c r="F188" s="1">
        <f>IF(A188="","",IF(E188&lt;_C1_MinTemp.,0,E188*M_a+M_b))</f>
        <v>-3.2433400000000001E-2</v>
      </c>
      <c r="G188" s="1">
        <f t="shared" si="13"/>
        <v>1.0519254355600002E-3</v>
      </c>
      <c r="H188" s="1">
        <f t="shared" si="14"/>
        <v>4.571601197566276E-4</v>
      </c>
      <c r="I188" s="1">
        <f t="shared" si="15"/>
        <v>1.1429002999237733E-4</v>
      </c>
      <c r="J188" s="1">
        <f>IF(A188="","",MIN(J187+I188,Max_logcfu))</f>
        <v>3.2650589416753428</v>
      </c>
      <c r="K188" s="1" cm="1">
        <f t="array" ref="K188">IF(A188="","",IF(E188&lt;_C1_MinTemp.,0,((E188-Tmin)/(PrefTemp-Tmin))^2))</f>
        <v>0.1740274178776802</v>
      </c>
      <c r="L188" s="1">
        <f t="shared" si="16"/>
        <v>1.8127856037366461E-3</v>
      </c>
      <c r="M188" s="1">
        <f t="shared" si="17"/>
        <v>155.79582721570034</v>
      </c>
      <c r="N188" s="3" t="s">
        <v>866</v>
      </c>
      <c r="O188" s="1" t="s">
        <v>2969</v>
      </c>
      <c r="P188" s="1" t="s">
        <v>2968</v>
      </c>
      <c r="Q188" s="1">
        <v>7114</v>
      </c>
      <c r="R188" s="1" t="s">
        <v>3035</v>
      </c>
      <c r="S188" s="1">
        <v>95.19</v>
      </c>
    </row>
    <row r="189" spans="1:23" x14ac:dyDescent="0.3">
      <c r="A189" s="1" t="s">
        <v>923</v>
      </c>
      <c r="B189" s="1" t="s">
        <v>1113</v>
      </c>
      <c r="C189" s="1">
        <f t="shared" si="12"/>
        <v>1.0416666664241347E-2</v>
      </c>
      <c r="D189" s="1">
        <v>1</v>
      </c>
      <c r="E189" s="1">
        <v>-6.38</v>
      </c>
      <c r="F189" s="1">
        <f>IF(A189="","",IF(E189&lt;_C1_MinTemp.,0,E189*M_a+M_b))</f>
        <v>-3.7736199999999998E-2</v>
      </c>
      <c r="G189" s="1">
        <f t="shared" si="13"/>
        <v>1.4240207904399997E-3</v>
      </c>
      <c r="H189" s="1">
        <f t="shared" si="14"/>
        <v>6.1887040001738357E-4</v>
      </c>
      <c r="I189" s="1">
        <f t="shared" si="15"/>
        <v>1.547175999683229E-4</v>
      </c>
      <c r="J189" s="1">
        <f>IF(A189="","",MIN(J188+I189,Max_logcfu))</f>
        <v>3.2652136592753109</v>
      </c>
      <c r="K189" s="1" cm="1">
        <f t="array" ref="K189">IF(A189="","",IF(E189&lt;_C1_MinTemp.,0,((E189-Tmin)/(PrefTemp-Tmin))^2))</f>
        <v>0.23558576757151822</v>
      </c>
      <c r="L189" s="1">
        <f t="shared" si="16"/>
        <v>2.4540184116319443E-3</v>
      </c>
      <c r="M189" s="1">
        <f t="shared" si="17"/>
        <v>155.7933731972887</v>
      </c>
      <c r="N189" s="3" t="s">
        <v>866</v>
      </c>
      <c r="O189" s="1" t="s">
        <v>2969</v>
      </c>
      <c r="P189" s="1" t="s">
        <v>2968</v>
      </c>
      <c r="Q189" s="1">
        <v>7114</v>
      </c>
      <c r="R189" s="1" t="s">
        <v>3035</v>
      </c>
      <c r="S189" s="1">
        <v>95.19</v>
      </c>
    </row>
    <row r="190" spans="1:23" x14ac:dyDescent="0.3">
      <c r="A190" s="1" t="s">
        <v>923</v>
      </c>
      <c r="B190" s="1" t="s">
        <v>1114</v>
      </c>
      <c r="C190" s="1">
        <f t="shared" si="12"/>
        <v>1.0416666664241347E-2</v>
      </c>
      <c r="D190" s="1">
        <v>1</v>
      </c>
      <c r="E190" s="1">
        <v>-6.41</v>
      </c>
      <c r="F190" s="1">
        <f>IF(A190="","",IF(E190&lt;_C1_MinTemp.,0,E190*M_a+M_b))</f>
        <v>-3.8325400000000009E-2</v>
      </c>
      <c r="G190" s="1">
        <f t="shared" si="13"/>
        <v>1.4688362851600007E-3</v>
      </c>
      <c r="H190" s="1">
        <f t="shared" si="14"/>
        <v>6.3834692966536317E-4</v>
      </c>
      <c r="I190" s="1">
        <f t="shared" si="15"/>
        <v>1.5958673237918413E-4</v>
      </c>
      <c r="J190" s="1">
        <f>IF(A190="","",MIN(J189+I190,Max_logcfu))</f>
        <v>3.2653732460076901</v>
      </c>
      <c r="K190" s="1" cm="1">
        <f t="array" ref="K190">IF(A190="","",IF(E190&lt;_C1_MinTemp.,0,((E190-Tmin)/(PrefTemp-Tmin))^2))</f>
        <v>0.24299990983235306</v>
      </c>
      <c r="L190" s="1">
        <f t="shared" si="16"/>
        <v>2.5312490601643255E-3</v>
      </c>
      <c r="M190" s="1">
        <f t="shared" si="17"/>
        <v>155.79084194822855</v>
      </c>
      <c r="N190" s="3" t="s">
        <v>866</v>
      </c>
      <c r="O190" s="1" t="s">
        <v>2969</v>
      </c>
      <c r="P190" s="1" t="s">
        <v>2968</v>
      </c>
      <c r="Q190" s="1">
        <v>7114</v>
      </c>
      <c r="R190" s="1" t="s">
        <v>3035</v>
      </c>
      <c r="S190" s="1">
        <v>95.19</v>
      </c>
    </row>
    <row r="191" spans="1:23" x14ac:dyDescent="0.3">
      <c r="A191" s="1" t="s">
        <v>923</v>
      </c>
      <c r="B191" s="1" t="s">
        <v>1115</v>
      </c>
      <c r="C191" s="1">
        <f t="shared" si="12"/>
        <v>1.0405092594737653E-2</v>
      </c>
      <c r="D191" s="1">
        <v>1</v>
      </c>
      <c r="E191" s="1">
        <v>-6.21</v>
      </c>
      <c r="F191" s="1">
        <f>IF(A191="","",IF(E191&lt;_C1_MinTemp.,0,E191*M_a+M_b))</f>
        <v>-3.4397399999999995E-2</v>
      </c>
      <c r="G191" s="1">
        <f t="shared" si="13"/>
        <v>1.1831811267599996E-3</v>
      </c>
      <c r="H191" s="1">
        <f t="shared" si="14"/>
        <v>5.1420301032594504E-4</v>
      </c>
      <c r="I191" s="1">
        <f t="shared" si="15"/>
        <v>1.2840791843842319E-4</v>
      </c>
      <c r="J191" s="1">
        <f>IF(A191="","",MIN(J190+I191,Max_logcfu))</f>
        <v>3.2655016539261283</v>
      </c>
      <c r="K191" s="1" cm="1">
        <f t="array" ref="K191">IF(A191="","",IF(E191&lt;_C1_MinTemp.,0,((E191-Tmin)/(PrefTemp-Tmin))^2))</f>
        <v>0.1957419693554909</v>
      </c>
      <c r="L191" s="1">
        <f t="shared" si="16"/>
        <v>2.0367133158201828E-3</v>
      </c>
      <c r="M191" s="1">
        <f t="shared" si="17"/>
        <v>155.78880523491273</v>
      </c>
      <c r="N191" s="3" t="s">
        <v>866</v>
      </c>
      <c r="O191" s="1" t="s">
        <v>2969</v>
      </c>
      <c r="P191" s="1" t="s">
        <v>2968</v>
      </c>
      <c r="Q191" s="1">
        <v>7114</v>
      </c>
      <c r="R191" s="1" t="s">
        <v>3035</v>
      </c>
      <c r="S191" s="1">
        <v>95.27</v>
      </c>
    </row>
    <row r="192" spans="1:23" x14ac:dyDescent="0.3">
      <c r="A192" s="1" t="s">
        <v>923</v>
      </c>
      <c r="B192" s="1" t="s">
        <v>1116</v>
      </c>
      <c r="C192" s="1">
        <f t="shared" si="12"/>
        <v>1.0416666664241347E-2</v>
      </c>
      <c r="D192" s="1">
        <v>1</v>
      </c>
      <c r="E192" s="1">
        <v>-6.13</v>
      </c>
      <c r="F192" s="1">
        <f>IF(A192="","",IF(E192&lt;_C1_MinTemp.,0,E192*M_a+M_b))</f>
        <v>-3.28262E-2</v>
      </c>
      <c r="G192" s="1">
        <f t="shared" si="13"/>
        <v>1.07755940644E-3</v>
      </c>
      <c r="H192" s="1">
        <f t="shared" si="14"/>
        <v>4.6830048085180352E-4</v>
      </c>
      <c r="I192" s="1">
        <f t="shared" si="15"/>
        <v>1.1707512018569221E-4</v>
      </c>
      <c r="J192" s="1">
        <f>IF(A192="","",MIN(J191+I192,Max_logcfu))</f>
        <v>3.2656187290463139</v>
      </c>
      <c r="K192" s="1" cm="1">
        <f t="array" ref="K192">IF(A192="","",IF(E192&lt;_C1_MinTemp.,0,((E192-Tmin)/(PrefTemp-Tmin))^2))</f>
        <v>0.17826822583934254</v>
      </c>
      <c r="L192" s="1">
        <f t="shared" si="16"/>
        <v>1.8569606853941275E-3</v>
      </c>
      <c r="M192" s="1">
        <f t="shared" si="17"/>
        <v>155.78694827422734</v>
      </c>
      <c r="N192" s="3" t="s">
        <v>866</v>
      </c>
      <c r="O192" s="1" t="s">
        <v>2969</v>
      </c>
      <c r="P192" s="1" t="s">
        <v>2968</v>
      </c>
      <c r="Q192" s="1">
        <v>7114</v>
      </c>
      <c r="R192" s="1" t="s">
        <v>3035</v>
      </c>
      <c r="S192" s="1">
        <v>95.27</v>
      </c>
    </row>
    <row r="193" spans="1:23" x14ac:dyDescent="0.3">
      <c r="A193" s="1" t="s">
        <v>923</v>
      </c>
      <c r="B193" s="1" t="s">
        <v>1117</v>
      </c>
      <c r="C193" s="1">
        <f t="shared" si="12"/>
        <v>1.0416666671517305E-2</v>
      </c>
      <c r="D193" s="1">
        <v>1</v>
      </c>
      <c r="E193" s="1">
        <v>-6.02</v>
      </c>
      <c r="F193" s="1">
        <f>IF(A193="","",IF(E193&lt;_C1_MinTemp.,0,E193*M_a+M_b))</f>
        <v>-3.0665799999999993E-2</v>
      </c>
      <c r="G193" s="1">
        <f t="shared" si="13"/>
        <v>9.4039128963999954E-4</v>
      </c>
      <c r="H193" s="1">
        <f t="shared" si="14"/>
        <v>4.0868808763146436E-4</v>
      </c>
      <c r="I193" s="1">
        <f t="shared" si="15"/>
        <v>1.0217202195544364E-4</v>
      </c>
      <c r="J193" s="1">
        <f>IF(A193="","",MIN(J192+I193,Max_logcfu))</f>
        <v>3.2657209010682693</v>
      </c>
      <c r="K193" s="1" cm="1">
        <f t="array" ref="K193">IF(A193="","",IF(E193&lt;_C1_MinTemp.,0,((E193-Tmin)/(PrefTemp-Tmin))^2))</f>
        <v>0.15557554024120393</v>
      </c>
      <c r="L193" s="1">
        <f t="shared" si="16"/>
        <v>1.6205785449338484E-3</v>
      </c>
      <c r="M193" s="1">
        <f t="shared" si="17"/>
        <v>155.78532769568241</v>
      </c>
      <c r="N193" s="3" t="s">
        <v>866</v>
      </c>
      <c r="O193" s="1" t="s">
        <v>2969</v>
      </c>
      <c r="P193" s="1" t="s">
        <v>2968</v>
      </c>
      <c r="Q193" s="1">
        <v>7114</v>
      </c>
      <c r="R193" s="1" t="s">
        <v>3035</v>
      </c>
      <c r="S193" s="1">
        <v>95.27</v>
      </c>
    </row>
    <row r="194" spans="1:23" ht="16.2" thickBot="1" x14ac:dyDescent="0.35">
      <c r="A194" s="1" t="s">
        <v>923</v>
      </c>
      <c r="B194" s="1" t="s">
        <v>1118</v>
      </c>
      <c r="C194" s="1">
        <f t="shared" si="12"/>
        <v>1.0416666664241347E-2</v>
      </c>
      <c r="D194" s="1">
        <v>2</v>
      </c>
      <c r="E194" s="1">
        <v>-5.93</v>
      </c>
      <c r="F194" s="1">
        <f>IF(A194="","",IF(E194&lt;_C1_MinTemp.,0,E194*M_a+M_b))</f>
        <v>-2.8898199999999999E-2</v>
      </c>
      <c r="G194" s="1">
        <f t="shared" si="13"/>
        <v>8.3510596323999996E-4</v>
      </c>
      <c r="H194" s="1">
        <f t="shared" si="14"/>
        <v>3.6293175282051278E-4</v>
      </c>
      <c r="I194" s="1">
        <f t="shared" si="15"/>
        <v>9.0732938184002774E-5</v>
      </c>
      <c r="J194" s="1">
        <f>IF(A194="","",MIN(J193+I194,Max_logcfu))</f>
        <v>3.2658116340064534</v>
      </c>
      <c r="K194" s="1" cm="1">
        <f t="array" ref="K194">IF(A194="","",IF(E194&lt;_C1_MinTemp.,0,((E194-Tmin)/(PrefTemp-Tmin))^2))</f>
        <v>0.13815744873546276</v>
      </c>
      <c r="L194" s="1">
        <f t="shared" si="16"/>
        <v>1.4391400906593279E-3</v>
      </c>
      <c r="M194" s="1">
        <f t="shared" si="17"/>
        <v>155.78388855559174</v>
      </c>
      <c r="N194" s="3" t="s">
        <v>866</v>
      </c>
      <c r="O194" s="1" t="s">
        <v>2969</v>
      </c>
      <c r="P194" s="1" t="s">
        <v>2968</v>
      </c>
      <c r="Q194" s="1">
        <v>7114</v>
      </c>
      <c r="R194" s="1" t="s">
        <v>3035</v>
      </c>
      <c r="S194" s="1">
        <v>95.27</v>
      </c>
    </row>
    <row r="195" spans="1:23" ht="16.2" thickBot="1" x14ac:dyDescent="0.35">
      <c r="A195" s="1" t="s">
        <v>923</v>
      </c>
      <c r="B195" s="1" t="s">
        <v>1119</v>
      </c>
      <c r="C195" s="1">
        <f t="shared" si="12"/>
        <v>1.0428240741021E-2</v>
      </c>
      <c r="D195" s="1">
        <v>2</v>
      </c>
      <c r="E195" s="1">
        <v>-5.8</v>
      </c>
      <c r="F195" s="1">
        <f>IF(A195="","",IF(E195&lt;_C1_MinTemp.,0,E195*M_a+M_b))</f>
        <v>-2.6344999999999993E-2</v>
      </c>
      <c r="G195" s="1">
        <f t="shared" si="13"/>
        <v>6.940590249999997E-4</v>
      </c>
      <c r="H195" s="1">
        <f t="shared" si="14"/>
        <v>3.0163364841373302E-4</v>
      </c>
      <c r="I195" s="1">
        <f t="shared" si="15"/>
        <v>7.5492199230021479E-5</v>
      </c>
      <c r="J195" s="1">
        <f>IF(A195="","",MIN(J194+I195,Max_logcfu))</f>
        <v>3.2658871262056834</v>
      </c>
      <c r="K195" s="1" cm="1">
        <f t="array" ref="K195">IF(A195="","",IF(E195&lt;_C1_MinTemp.,0,((E195-Tmin)/(PrefTemp-Tmin))^2))</f>
        <v>0.11482306244562791</v>
      </c>
      <c r="L195" s="1">
        <f t="shared" si="16"/>
        <v>1.1974025378042954E-3</v>
      </c>
      <c r="M195" s="1">
        <f t="shared" si="17"/>
        <v>155.78269115305395</v>
      </c>
      <c r="N195" s="3" t="s">
        <v>866</v>
      </c>
      <c r="O195" s="1" t="s">
        <v>2969</v>
      </c>
      <c r="P195" s="1" t="s">
        <v>2968</v>
      </c>
      <c r="Q195" s="1">
        <v>7114</v>
      </c>
      <c r="R195" s="1" t="s">
        <v>3035</v>
      </c>
      <c r="S195" s="1">
        <v>95.11</v>
      </c>
      <c r="U195" s="26" t="s">
        <v>2979</v>
      </c>
      <c r="V195" s="27"/>
      <c r="W195" s="28"/>
    </row>
    <row r="196" spans="1:23" x14ac:dyDescent="0.3">
      <c r="A196" s="1" t="s">
        <v>923</v>
      </c>
      <c r="B196" s="1" t="s">
        <v>1120</v>
      </c>
      <c r="C196" s="1">
        <f t="shared" ref="C196:C259" si="18">IF(A196="","",B196-B195)</f>
        <v>1.0416666664241347E-2</v>
      </c>
      <c r="D196" s="1">
        <v>2</v>
      </c>
      <c r="E196" s="1">
        <v>-5.86</v>
      </c>
      <c r="F196" s="1">
        <f>IF(A196="","",IF(E196&lt;_C1_MinTemp.,0,E196*M_a+M_b))</f>
        <v>-2.7523400000000003E-2</v>
      </c>
      <c r="G196" s="1">
        <f t="shared" ref="G196:G259" si="19">IF(A196="","",F196^2)</f>
        <v>7.5753754756000024E-4</v>
      </c>
      <c r="H196" s="1">
        <f t="shared" ref="H196:H259" si="20">IF(A196="","",G196/2.301)</f>
        <v>3.2922101154280755E-4</v>
      </c>
      <c r="I196" s="1">
        <f t="shared" ref="I196:I259" si="21">IF(A196="","",H196*24*(B196-B195))</f>
        <v>8.2305252866538708E-5</v>
      </c>
      <c r="J196" s="1">
        <f>IF(A196="","",MIN(J195+I196,Max_logcfu))</f>
        <v>3.2659694314585499</v>
      </c>
      <c r="K196" s="1" cm="1">
        <f t="array" ref="K196">IF(A196="","",IF(E196&lt;_C1_MinTemp.,0,((E196-Tmin)/(PrefTemp-Tmin))^2))</f>
        <v>0.12532476056829572</v>
      </c>
      <c r="L196" s="1">
        <f t="shared" ref="L196:L259" si="22">IF(A196="","",K196*(B196-B195))</f>
        <v>1.3054662556157945E-3</v>
      </c>
      <c r="M196" s="1">
        <f t="shared" ref="M196:M259" si="23">IF(A196="","",M195-L196)</f>
        <v>155.78138568679833</v>
      </c>
      <c r="N196" s="3" t="s">
        <v>866</v>
      </c>
      <c r="O196" s="1" t="s">
        <v>2969</v>
      </c>
      <c r="P196" s="1" t="s">
        <v>2968</v>
      </c>
      <c r="Q196" s="1">
        <v>7114</v>
      </c>
      <c r="R196" s="1" t="s">
        <v>3035</v>
      </c>
      <c r="S196" s="1">
        <v>95.11</v>
      </c>
      <c r="U196" s="10"/>
      <c r="V196" s="11"/>
      <c r="W196" s="12"/>
    </row>
    <row r="197" spans="1:23" x14ac:dyDescent="0.3">
      <c r="A197" s="1" t="s">
        <v>923</v>
      </c>
      <c r="B197" s="1" t="s">
        <v>1121</v>
      </c>
      <c r="C197" s="1">
        <f t="shared" si="18"/>
        <v>1.0416666671517305E-2</v>
      </c>
      <c r="D197" s="1">
        <v>2</v>
      </c>
      <c r="E197" s="1">
        <v>-6.02</v>
      </c>
      <c r="F197" s="1">
        <f>IF(A197="","",IF(E197&lt;_C1_MinTemp.,0,E197*M_a+M_b))</f>
        <v>-3.0665799999999993E-2</v>
      </c>
      <c r="G197" s="1">
        <f t="shared" si="19"/>
        <v>9.4039128963999954E-4</v>
      </c>
      <c r="H197" s="1">
        <f t="shared" si="20"/>
        <v>4.0868808763146436E-4</v>
      </c>
      <c r="I197" s="1">
        <f t="shared" si="21"/>
        <v>1.0217202195544364E-4</v>
      </c>
      <c r="J197" s="1">
        <f>IF(A197="","",MIN(J196+I197,Max_logcfu))</f>
        <v>3.2660716034805053</v>
      </c>
      <c r="K197" s="1" cm="1">
        <f t="array" ref="K197">IF(A197="","",IF(E197&lt;_C1_MinTemp.,0,((E197-Tmin)/(PrefTemp-Tmin))^2))</f>
        <v>0.15557554024120393</v>
      </c>
      <c r="L197" s="1">
        <f t="shared" si="22"/>
        <v>1.6205785449338484E-3</v>
      </c>
      <c r="M197" s="1">
        <f t="shared" si="23"/>
        <v>155.7797651082534</v>
      </c>
      <c r="N197" s="3" t="s">
        <v>866</v>
      </c>
      <c r="O197" s="1" t="s">
        <v>2969</v>
      </c>
      <c r="P197" s="1" t="s">
        <v>2968</v>
      </c>
      <c r="Q197" s="1">
        <v>7114</v>
      </c>
      <c r="R197" s="1" t="s">
        <v>3035</v>
      </c>
      <c r="S197" s="1">
        <v>95.11</v>
      </c>
      <c r="U197" s="13" t="s">
        <v>884</v>
      </c>
      <c r="V197" s="11">
        <v>862</v>
      </c>
      <c r="W197" s="12"/>
    </row>
    <row r="198" spans="1:23" x14ac:dyDescent="0.3">
      <c r="A198" s="1" t="s">
        <v>923</v>
      </c>
      <c r="B198" s="1" t="s">
        <v>1122</v>
      </c>
      <c r="C198" s="1">
        <f t="shared" si="18"/>
        <v>1.0416666664241347E-2</v>
      </c>
      <c r="D198" s="1">
        <v>2</v>
      </c>
      <c r="E198" s="1">
        <v>-6.19</v>
      </c>
      <c r="F198" s="1">
        <f>IF(A198="","",IF(E198&lt;_C1_MinTemp.,0,E198*M_a+M_b))</f>
        <v>-3.400460000000001E-2</v>
      </c>
      <c r="G198" s="1">
        <f t="shared" si="19"/>
        <v>1.1563128211600007E-3</v>
      </c>
      <c r="H198" s="1">
        <f t="shared" si="20"/>
        <v>5.0252621519339446E-4</v>
      </c>
      <c r="I198" s="1">
        <f t="shared" si="21"/>
        <v>1.2563155376909773E-4</v>
      </c>
      <c r="J198" s="1">
        <f>IF(A198="","",MIN(J197+I198,Max_logcfu))</f>
        <v>3.2661972350342743</v>
      </c>
      <c r="K198" s="1" cm="1">
        <f t="array" ref="K198">IF(A198="","",IF(E198&lt;_C1_MinTemp.,0,((E198-Tmin)/(PrefTemp-Tmin))^2))</f>
        <v>0.19129695672602909</v>
      </c>
      <c r="L198" s="1">
        <f t="shared" si="22"/>
        <v>1.9926766320988469E-3</v>
      </c>
      <c r="M198" s="1">
        <f t="shared" si="23"/>
        <v>155.77777243162132</v>
      </c>
      <c r="N198" s="3" t="s">
        <v>866</v>
      </c>
      <c r="O198" s="1" t="s">
        <v>2969</v>
      </c>
      <c r="P198" s="1" t="s">
        <v>2968</v>
      </c>
      <c r="Q198" s="1">
        <v>7114</v>
      </c>
      <c r="R198" s="1" t="s">
        <v>3035</v>
      </c>
      <c r="S198" s="1">
        <v>95.11</v>
      </c>
      <c r="U198" s="13" t="s">
        <v>885</v>
      </c>
      <c r="V198" s="14">
        <v>45096.000011574077</v>
      </c>
      <c r="W198" s="12"/>
    </row>
    <row r="199" spans="1:23" x14ac:dyDescent="0.3">
      <c r="A199" s="1" t="s">
        <v>923</v>
      </c>
      <c r="B199" s="1" t="s">
        <v>1123</v>
      </c>
      <c r="C199" s="1">
        <f t="shared" si="18"/>
        <v>1.0416666664241347E-2</v>
      </c>
      <c r="D199" s="1">
        <v>2</v>
      </c>
      <c r="E199" s="1">
        <v>-6.21</v>
      </c>
      <c r="F199" s="1">
        <f>IF(A199="","",IF(E199&lt;_C1_MinTemp.,0,E199*M_a+M_b))</f>
        <v>-3.4397399999999995E-2</v>
      </c>
      <c r="G199" s="1">
        <f t="shared" si="19"/>
        <v>1.1831811267599996E-3</v>
      </c>
      <c r="H199" s="1">
        <f t="shared" si="20"/>
        <v>5.1420301032594504E-4</v>
      </c>
      <c r="I199" s="1">
        <f t="shared" si="21"/>
        <v>1.2855075255155572E-4</v>
      </c>
      <c r="J199" s="1">
        <f>IF(A199="","",MIN(J198+I199,Max_logcfu))</f>
        <v>3.266325785786826</v>
      </c>
      <c r="K199" s="1" cm="1">
        <f t="array" ref="K199">IF(A199="","",IF(E199&lt;_C1_MinTemp.,0,((E199-Tmin)/(PrefTemp-Tmin))^2))</f>
        <v>0.1957419693554909</v>
      </c>
      <c r="L199" s="1">
        <f t="shared" si="22"/>
        <v>2.0389788469782934E-3</v>
      </c>
      <c r="M199" s="1">
        <f t="shared" si="23"/>
        <v>155.77573345277435</v>
      </c>
      <c r="N199" s="3" t="s">
        <v>866</v>
      </c>
      <c r="O199" s="1" t="s">
        <v>2969</v>
      </c>
      <c r="P199" s="1" t="s">
        <v>2968</v>
      </c>
      <c r="Q199" s="1">
        <v>7114</v>
      </c>
      <c r="R199" s="1" t="s">
        <v>3035</v>
      </c>
      <c r="S199" s="1">
        <v>95.19</v>
      </c>
      <c r="U199" s="13" t="s">
        <v>886</v>
      </c>
      <c r="V199" s="14" t="s">
        <v>862</v>
      </c>
      <c r="W199" s="12"/>
    </row>
    <row r="200" spans="1:23" x14ac:dyDescent="0.3">
      <c r="A200" s="1" t="s">
        <v>923</v>
      </c>
      <c r="B200" s="1" t="s">
        <v>1124</v>
      </c>
      <c r="C200" s="1">
        <f t="shared" si="18"/>
        <v>1.0416666671517305E-2</v>
      </c>
      <c r="D200" s="1">
        <v>2</v>
      </c>
      <c r="E200" s="1">
        <v>-6.3</v>
      </c>
      <c r="F200" s="1">
        <f>IF(A200="","",IF(E200&lt;_C1_MinTemp.,0,E200*M_a+M_b))</f>
        <v>-3.6165000000000003E-2</v>
      </c>
      <c r="G200" s="1">
        <f t="shared" si="19"/>
        <v>1.3079072250000003E-3</v>
      </c>
      <c r="H200" s="1">
        <f t="shared" si="20"/>
        <v>5.6840818122555416E-4</v>
      </c>
      <c r="I200" s="1">
        <f t="shared" si="21"/>
        <v>1.4210204537255997E-4</v>
      </c>
      <c r="J200" s="1">
        <f>IF(A200="","",MIN(J199+I200,Max_logcfu))</f>
        <v>3.2664678878321984</v>
      </c>
      <c r="K200" s="1" cm="1">
        <f t="array" ref="K200">IF(A200="","",IF(E200&lt;_C1_MinTemp.,0,((E200-Tmin)/(PrefTemp-Tmin))^2))</f>
        <v>0.21637628437907416</v>
      </c>
      <c r="L200" s="1">
        <f t="shared" si="22"/>
        <v>2.2539196299982524E-3</v>
      </c>
      <c r="M200" s="1">
        <f t="shared" si="23"/>
        <v>155.77347953314435</v>
      </c>
      <c r="N200" s="3" t="s">
        <v>866</v>
      </c>
      <c r="O200" s="1" t="s">
        <v>2969</v>
      </c>
      <c r="P200" s="1" t="s">
        <v>2968</v>
      </c>
      <c r="Q200" s="1">
        <v>7114</v>
      </c>
      <c r="R200" s="1" t="s">
        <v>3035</v>
      </c>
      <c r="S200" s="1">
        <v>95.19</v>
      </c>
      <c r="U200" s="13" t="s">
        <v>887</v>
      </c>
      <c r="V200" s="11" t="s">
        <v>897</v>
      </c>
      <c r="W200" s="12"/>
    </row>
    <row r="201" spans="1:23" x14ac:dyDescent="0.3">
      <c r="A201" s="1" t="s">
        <v>923</v>
      </c>
      <c r="B201" s="1" t="s">
        <v>1125</v>
      </c>
      <c r="C201" s="1">
        <f t="shared" si="18"/>
        <v>1.0416666664241347E-2</v>
      </c>
      <c r="D201" s="1">
        <v>2</v>
      </c>
      <c r="E201" s="1">
        <v>-5.96</v>
      </c>
      <c r="F201" s="1">
        <f>IF(A201="","",IF(E201&lt;_C1_MinTemp.,0,E201*M_a+M_b))</f>
        <v>-2.9487399999999997E-2</v>
      </c>
      <c r="G201" s="1">
        <f t="shared" si="19"/>
        <v>8.6950675875999985E-4</v>
      </c>
      <c r="H201" s="1">
        <f t="shared" si="20"/>
        <v>3.7788212027813984E-4</v>
      </c>
      <c r="I201" s="1">
        <f t="shared" si="21"/>
        <v>9.4470530047539329E-5</v>
      </c>
      <c r="J201" s="1">
        <f>IF(A201="","",MIN(J200+I201,Max_logcfu))</f>
        <v>3.2665623583622461</v>
      </c>
      <c r="K201" s="1" cm="1">
        <f t="array" ref="K201">IF(A201="","",IF(E201&lt;_C1_MinTemp.,0,((E201-Tmin)/(PrefTemp-Tmin))^2))</f>
        <v>0.14384861411173933</v>
      </c>
      <c r="L201" s="1">
        <f t="shared" si="22"/>
        <v>1.4984230633150724E-3</v>
      </c>
      <c r="M201" s="1">
        <f t="shared" si="23"/>
        <v>155.77198111008104</v>
      </c>
      <c r="N201" s="3" t="s">
        <v>866</v>
      </c>
      <c r="O201" s="1" t="s">
        <v>2969</v>
      </c>
      <c r="P201" s="1" t="s">
        <v>2968</v>
      </c>
      <c r="Q201" s="1">
        <v>7114</v>
      </c>
      <c r="R201" s="1" t="s">
        <v>3035</v>
      </c>
      <c r="S201" s="1">
        <v>95.19</v>
      </c>
      <c r="U201" s="13" t="s">
        <v>888</v>
      </c>
      <c r="V201" s="11">
        <v>14.99999999650754</v>
      </c>
      <c r="W201" s="12"/>
    </row>
    <row r="202" spans="1:23" x14ac:dyDescent="0.3">
      <c r="A202" s="1" t="s">
        <v>923</v>
      </c>
      <c r="B202" s="1" t="s">
        <v>1126</v>
      </c>
      <c r="C202" s="1">
        <f t="shared" si="18"/>
        <v>1.0416666664241347E-2</v>
      </c>
      <c r="D202" s="1">
        <v>2</v>
      </c>
      <c r="E202" s="1">
        <v>-5.69</v>
      </c>
      <c r="F202" s="1">
        <f>IF(A202="","",IF(E202&lt;_C1_MinTemp.,0,E202*M_a+M_b))</f>
        <v>-2.4184600000000014E-2</v>
      </c>
      <c r="G202" s="1">
        <f t="shared" si="19"/>
        <v>5.8489487716000075E-4</v>
      </c>
      <c r="H202" s="1">
        <f t="shared" si="20"/>
        <v>2.5419160241634101E-4</v>
      </c>
      <c r="I202" s="1">
        <f t="shared" si="21"/>
        <v>6.3547900589289361E-5</v>
      </c>
      <c r="J202" s="1">
        <f>IF(A202="","",MIN(J201+I202,Max_logcfu))</f>
        <v>3.2666259062628353</v>
      </c>
      <c r="K202" s="1" cm="1">
        <f t="array" ref="K202">IF(A202="","",IF(E202&lt;_C1_MinTemp.,0,((E202-Tmin)/(PrefTemp-Tmin))^2))</f>
        <v>9.6763270248190508E-2</v>
      </c>
      <c r="L202" s="1">
        <f t="shared" si="22"/>
        <v>1.0079507315173025E-3</v>
      </c>
      <c r="M202" s="1">
        <f t="shared" si="23"/>
        <v>155.77097315934952</v>
      </c>
      <c r="N202" s="3" t="s">
        <v>866</v>
      </c>
      <c r="O202" s="1" t="s">
        <v>2969</v>
      </c>
      <c r="P202" s="1" t="s">
        <v>2968</v>
      </c>
      <c r="Q202" s="1">
        <v>7114</v>
      </c>
      <c r="R202" s="1" t="s">
        <v>3035</v>
      </c>
      <c r="S202" s="1">
        <v>95.19</v>
      </c>
      <c r="U202" s="13" t="s">
        <v>889</v>
      </c>
      <c r="V202" s="11">
        <v>1</v>
      </c>
      <c r="W202" s="12"/>
    </row>
    <row r="203" spans="1:23" x14ac:dyDescent="0.3">
      <c r="A203" s="1" t="s">
        <v>923</v>
      </c>
      <c r="B203" s="1" t="s">
        <v>1127</v>
      </c>
      <c r="C203" s="1">
        <f t="shared" si="18"/>
        <v>1.0416666671517305E-2</v>
      </c>
      <c r="D203" s="1">
        <v>2</v>
      </c>
      <c r="E203" s="1">
        <v>-5.55</v>
      </c>
      <c r="F203" s="1">
        <f>IF(A203="","",IF(E203&lt;_C1_MinTemp.,0,E203*M_a+M_b))</f>
        <v>-2.1434999999999996E-2</v>
      </c>
      <c r="G203" s="1">
        <f t="shared" si="19"/>
        <v>4.5945922499999981E-4</v>
      </c>
      <c r="H203" s="1">
        <f t="shared" si="20"/>
        <v>1.9967806388526717E-4</v>
      </c>
      <c r="I203" s="1">
        <f t="shared" si="21"/>
        <v>4.991951599456238E-5</v>
      </c>
      <c r="J203" s="1">
        <f>IF(A203="","",MIN(J202+I203,Max_logcfu))</f>
        <v>3.26667582577883</v>
      </c>
      <c r="K203" s="1" cm="1">
        <f t="array" ref="K203">IF(A203="","",IF(E203&lt;_C1_MinTemp.,0,((E203-Tmin)/(PrefTemp-Tmin))^2))</f>
        <v>7.601156873278149E-2</v>
      </c>
      <c r="L203" s="1">
        <f t="shared" si="22"/>
        <v>7.9178717466851182E-4</v>
      </c>
      <c r="M203" s="1">
        <f t="shared" si="23"/>
        <v>155.77018137217485</v>
      </c>
      <c r="N203" s="3" t="s">
        <v>866</v>
      </c>
      <c r="O203" s="1" t="s">
        <v>2969</v>
      </c>
      <c r="P203" s="1" t="s">
        <v>2968</v>
      </c>
      <c r="Q203" s="1">
        <v>7114</v>
      </c>
      <c r="R203" s="1" t="s">
        <v>3035</v>
      </c>
      <c r="S203" s="1">
        <v>94.95</v>
      </c>
      <c r="U203" s="13" t="s">
        <v>890</v>
      </c>
      <c r="V203" s="15">
        <v>862</v>
      </c>
      <c r="W203" s="12"/>
    </row>
    <row r="204" spans="1:23" x14ac:dyDescent="0.3">
      <c r="A204" s="1" t="s">
        <v>923</v>
      </c>
      <c r="B204" s="1" t="s">
        <v>1128</v>
      </c>
      <c r="C204" s="1">
        <f t="shared" si="18"/>
        <v>1.0416666664241347E-2</v>
      </c>
      <c r="D204" s="1">
        <v>2</v>
      </c>
      <c r="E204" s="1">
        <v>-5.69</v>
      </c>
      <c r="F204" s="1">
        <f>IF(A204="","",IF(E204&lt;_C1_MinTemp.,0,E204*M_a+M_b))</f>
        <v>-2.4184600000000014E-2</v>
      </c>
      <c r="G204" s="1">
        <f t="shared" si="19"/>
        <v>5.8489487716000075E-4</v>
      </c>
      <c r="H204" s="1">
        <f t="shared" si="20"/>
        <v>2.5419160241634101E-4</v>
      </c>
      <c r="I204" s="1">
        <f t="shared" si="21"/>
        <v>6.3547900589289361E-5</v>
      </c>
      <c r="J204" s="1">
        <f>IF(A204="","",MIN(J203+I204,Max_logcfu))</f>
        <v>3.2667393736794192</v>
      </c>
      <c r="K204" s="1" cm="1">
        <f t="array" ref="K204">IF(A204="","",IF(E204&lt;_C1_MinTemp.,0,((E204-Tmin)/(PrefTemp-Tmin))^2))</f>
        <v>9.6763270248190508E-2</v>
      </c>
      <c r="L204" s="1">
        <f t="shared" si="22"/>
        <v>1.0079507315173025E-3</v>
      </c>
      <c r="M204" s="1">
        <f t="shared" si="23"/>
        <v>155.76917342144333</v>
      </c>
      <c r="N204" s="3" t="s">
        <v>866</v>
      </c>
      <c r="O204" s="1" t="s">
        <v>2969</v>
      </c>
      <c r="P204" s="1" t="s">
        <v>2968</v>
      </c>
      <c r="Q204" s="1">
        <v>7114</v>
      </c>
      <c r="R204" s="1" t="s">
        <v>3035</v>
      </c>
      <c r="S204" s="1">
        <v>94.95</v>
      </c>
      <c r="U204" s="16"/>
      <c r="V204" s="11"/>
      <c r="W204" s="12"/>
    </row>
    <row r="205" spans="1:23" x14ac:dyDescent="0.3">
      <c r="A205" s="1" t="s">
        <v>923</v>
      </c>
      <c r="B205" s="1" t="s">
        <v>1129</v>
      </c>
      <c r="C205" s="1">
        <f t="shared" si="18"/>
        <v>1.0416666664241347E-2</v>
      </c>
      <c r="D205" s="1">
        <v>2</v>
      </c>
      <c r="E205" s="1">
        <v>-5.83</v>
      </c>
      <c r="F205" s="1">
        <f>IF(A205="","",IF(E205&lt;_C1_MinTemp.,0,E205*M_a+M_b))</f>
        <v>-2.6934200000000005E-2</v>
      </c>
      <c r="G205" s="1">
        <f t="shared" si="19"/>
        <v>7.2545112964000024E-4</v>
      </c>
      <c r="H205" s="1">
        <f t="shared" si="20"/>
        <v>3.1527645790525865E-4</v>
      </c>
      <c r="I205" s="1">
        <f t="shared" si="21"/>
        <v>7.8819114457963159E-5</v>
      </c>
      <c r="J205" s="1">
        <f>IF(A205="","",MIN(J204+I205,Max_logcfu))</f>
        <v>3.2668181927938771</v>
      </c>
      <c r="K205" s="1" cm="1">
        <f t="array" ref="K205">IF(A205="","",IF(E205&lt;_C1_MinTemp.,0,((E205-Tmin)/(PrefTemp-Tmin))^2))</f>
        <v>0.1200164789441432</v>
      </c>
      <c r="L205" s="1">
        <f t="shared" si="22"/>
        <v>1.2501716553770801E-3</v>
      </c>
      <c r="M205" s="1">
        <f t="shared" si="23"/>
        <v>155.76792324978794</v>
      </c>
      <c r="N205" s="3" t="s">
        <v>866</v>
      </c>
      <c r="O205" s="1" t="s">
        <v>2969</v>
      </c>
      <c r="P205" s="1" t="s">
        <v>2968</v>
      </c>
      <c r="Q205" s="1">
        <v>7114</v>
      </c>
      <c r="R205" s="1" t="s">
        <v>3035</v>
      </c>
      <c r="S205" s="1">
        <v>94.95</v>
      </c>
      <c r="U205" s="13" t="s">
        <v>891</v>
      </c>
      <c r="V205" s="17">
        <v>1.04050925874617E-2</v>
      </c>
      <c r="W205" s="12"/>
    </row>
    <row r="206" spans="1:23" x14ac:dyDescent="0.3">
      <c r="A206" s="1" t="s">
        <v>923</v>
      </c>
      <c r="B206" s="1" t="s">
        <v>1130</v>
      </c>
      <c r="C206" s="1">
        <f t="shared" si="18"/>
        <v>1.0416666671517305E-2</v>
      </c>
      <c r="D206" s="1">
        <v>2</v>
      </c>
      <c r="E206" s="1">
        <v>-5.97</v>
      </c>
      <c r="F206" s="1">
        <f>IF(A206="","",IF(E206&lt;_C1_MinTemp.,0,E206*M_a+M_b))</f>
        <v>-2.9683799999999996E-2</v>
      </c>
      <c r="G206" s="1">
        <f t="shared" si="19"/>
        <v>8.8112798243999979E-4</v>
      </c>
      <c r="H206" s="1">
        <f t="shared" si="20"/>
        <v>3.8293263035202074E-4</v>
      </c>
      <c r="I206" s="1">
        <f t="shared" si="21"/>
        <v>9.5733157632584421E-5</v>
      </c>
      <c r="J206" s="1">
        <f>IF(A206="","",MIN(J205+I206,Max_logcfu))</f>
        <v>3.2669139259515099</v>
      </c>
      <c r="K206" s="1" cm="1">
        <f t="array" ref="K206">IF(A206="","",IF(E206&lt;_C1_MinTemp.,0,((E206-Tmin)/(PrefTemp-Tmin))^2))</f>
        <v>0.14577119482063972</v>
      </c>
      <c r="L206" s="1">
        <f t="shared" si="22"/>
        <v>1.5184499467554137E-3</v>
      </c>
      <c r="M206" s="1">
        <f t="shared" si="23"/>
        <v>155.76640479984118</v>
      </c>
      <c r="N206" s="3" t="s">
        <v>866</v>
      </c>
      <c r="O206" s="1" t="s">
        <v>2969</v>
      </c>
      <c r="P206" s="1" t="s">
        <v>2968</v>
      </c>
      <c r="Q206" s="1">
        <v>7114</v>
      </c>
      <c r="R206" s="1" t="s">
        <v>3035</v>
      </c>
      <c r="S206" s="1">
        <v>94.95</v>
      </c>
      <c r="U206" s="13" t="s">
        <v>892</v>
      </c>
      <c r="V206" s="17">
        <v>1.0428240741021E-2</v>
      </c>
      <c r="W206" s="12"/>
    </row>
    <row r="207" spans="1:23" x14ac:dyDescent="0.3">
      <c r="A207" s="1" t="s">
        <v>923</v>
      </c>
      <c r="B207" s="1" t="s">
        <v>1131</v>
      </c>
      <c r="C207" s="1">
        <f t="shared" si="18"/>
        <v>1.0416666664241347E-2</v>
      </c>
      <c r="D207" s="1">
        <v>2</v>
      </c>
      <c r="E207" s="1">
        <v>-5.99</v>
      </c>
      <c r="F207" s="1">
        <f>IF(A207="","",IF(E207&lt;_C1_MinTemp.,0,E207*M_a+M_b))</f>
        <v>-3.0076600000000009E-2</v>
      </c>
      <c r="G207" s="1">
        <f t="shared" si="19"/>
        <v>9.046018675600005E-4</v>
      </c>
      <c r="H207" s="1">
        <f t="shared" si="20"/>
        <v>3.9313423188179074E-4</v>
      </c>
      <c r="I207" s="1">
        <f t="shared" si="21"/>
        <v>9.8283557947564256E-5</v>
      </c>
      <c r="J207" s="1">
        <f>IF(A207="","",MIN(J206+I207,Max_logcfu))</f>
        <v>3.2670122095094576</v>
      </c>
      <c r="K207" s="1" cm="1">
        <f t="array" ref="K207">IF(A207="","",IF(E207&lt;_C1_MinTemp.,0,((E207-Tmin)/(PrefTemp-Tmin))^2))</f>
        <v>0.1496546446136531</v>
      </c>
      <c r="L207" s="1">
        <f t="shared" si="22"/>
        <v>1.5589025476959262E-3</v>
      </c>
      <c r="M207" s="1">
        <f t="shared" si="23"/>
        <v>155.7648458972935</v>
      </c>
      <c r="N207" s="3" t="s">
        <v>866</v>
      </c>
      <c r="O207" s="1" t="s">
        <v>2969</v>
      </c>
      <c r="P207" s="1" t="s">
        <v>2968</v>
      </c>
      <c r="Q207" s="1">
        <v>7114</v>
      </c>
      <c r="R207" s="1" t="s">
        <v>3035</v>
      </c>
      <c r="S207" s="1">
        <v>95.11</v>
      </c>
      <c r="U207" s="13" t="s">
        <v>893</v>
      </c>
      <c r="V207" s="15">
        <v>2.2197563456938761E-3</v>
      </c>
      <c r="W207" s="12"/>
    </row>
    <row r="208" spans="1:23" x14ac:dyDescent="0.3">
      <c r="A208" s="1" t="s">
        <v>923</v>
      </c>
      <c r="B208" s="1" t="s">
        <v>1132</v>
      </c>
      <c r="C208" s="1">
        <f t="shared" si="18"/>
        <v>1.0416666664241347E-2</v>
      </c>
      <c r="D208" s="1">
        <v>2</v>
      </c>
      <c r="E208" s="1">
        <v>-6.1</v>
      </c>
      <c r="F208" s="1">
        <f>IF(A208="","",IF(E208&lt;_C1_MinTemp.,0,E208*M_a+M_b))</f>
        <v>-3.2236999999999988E-2</v>
      </c>
      <c r="G208" s="1">
        <f t="shared" si="19"/>
        <v>1.0392241689999992E-3</v>
      </c>
      <c r="H208" s="1">
        <f t="shared" si="20"/>
        <v>4.5164022990004307E-4</v>
      </c>
      <c r="I208" s="1">
        <f t="shared" si="21"/>
        <v>1.1291005744872185E-4</v>
      </c>
      <c r="J208" s="1">
        <f>IF(A208="","",MIN(J207+I208,Max_logcfu))</f>
        <v>3.2671251195669062</v>
      </c>
      <c r="K208" s="1" cm="1">
        <f t="array" ref="K208">IF(A208="","",IF(E208&lt;_C1_MinTemp.,0,((E208-Tmin)/(PrefTemp-Tmin))^2))</f>
        <v>0.17192615808445508</v>
      </c>
      <c r="L208" s="1">
        <f t="shared" si="22"/>
        <v>1.7908974796294313E-3</v>
      </c>
      <c r="M208" s="1">
        <f t="shared" si="23"/>
        <v>155.76305499981387</v>
      </c>
      <c r="N208" s="3" t="s">
        <v>866</v>
      </c>
      <c r="O208" s="1" t="s">
        <v>2969</v>
      </c>
      <c r="P208" s="1" t="s">
        <v>2968</v>
      </c>
      <c r="Q208" s="1">
        <v>7114</v>
      </c>
      <c r="R208" s="1" t="s">
        <v>3035</v>
      </c>
      <c r="S208" s="1">
        <v>95.11</v>
      </c>
      <c r="U208" s="13" t="s">
        <v>894</v>
      </c>
      <c r="V208" s="11" t="s">
        <v>898</v>
      </c>
      <c r="W208" s="12"/>
    </row>
    <row r="209" spans="1:23" x14ac:dyDescent="0.3">
      <c r="A209" s="1" t="s">
        <v>923</v>
      </c>
      <c r="B209" s="1" t="s">
        <v>1133</v>
      </c>
      <c r="C209" s="1">
        <f t="shared" si="18"/>
        <v>1.0416666671517305E-2</v>
      </c>
      <c r="D209" s="1">
        <v>2</v>
      </c>
      <c r="E209" s="1">
        <v>-6.1</v>
      </c>
      <c r="F209" s="1">
        <f>IF(A209="","",IF(E209&lt;_C1_MinTemp.,0,E209*M_a+M_b))</f>
        <v>-3.2236999999999988E-2</v>
      </c>
      <c r="G209" s="1">
        <f t="shared" si="19"/>
        <v>1.0392241689999992E-3</v>
      </c>
      <c r="H209" s="1">
        <f t="shared" si="20"/>
        <v>4.5164022990004307E-4</v>
      </c>
      <c r="I209" s="1">
        <f t="shared" si="21"/>
        <v>1.1291005752758861E-4</v>
      </c>
      <c r="J209" s="1">
        <f>IF(A209="","",MIN(J208+I209,Max_logcfu))</f>
        <v>3.2672380296244339</v>
      </c>
      <c r="K209" s="1" cm="1">
        <f t="array" ref="K209">IF(A209="","",IF(E209&lt;_C1_MinTemp.,0,((E209-Tmin)/(PrefTemp-Tmin))^2))</f>
        <v>0.17192615808445508</v>
      </c>
      <c r="L209" s="1">
        <f t="shared" si="22"/>
        <v>1.7908974808803586E-3</v>
      </c>
      <c r="M209" s="1">
        <f t="shared" si="23"/>
        <v>155.761264102333</v>
      </c>
      <c r="N209" s="3" t="s">
        <v>866</v>
      </c>
      <c r="O209" s="1" t="s">
        <v>2969</v>
      </c>
      <c r="P209" s="1" t="s">
        <v>2968</v>
      </c>
      <c r="Q209" s="1">
        <v>7114</v>
      </c>
      <c r="R209" s="1" t="s">
        <v>3035</v>
      </c>
      <c r="S209" s="1">
        <v>95.11</v>
      </c>
      <c r="U209" s="13" t="s">
        <v>895</v>
      </c>
      <c r="V209" s="11" t="s">
        <v>898</v>
      </c>
      <c r="W209" s="12"/>
    </row>
    <row r="210" spans="1:23" x14ac:dyDescent="0.3">
      <c r="A210" s="1" t="s">
        <v>923</v>
      </c>
      <c r="B210" s="1" t="s">
        <v>1134</v>
      </c>
      <c r="C210" s="1">
        <f t="shared" si="18"/>
        <v>1.0416666664241347E-2</v>
      </c>
      <c r="D210" s="1">
        <v>2</v>
      </c>
      <c r="E210" s="1">
        <v>-6.07</v>
      </c>
      <c r="F210" s="1">
        <f>IF(A210="","",IF(E210&lt;_C1_MinTemp.,0,E210*M_a+M_b))</f>
        <v>-3.1647800000000004E-2</v>
      </c>
      <c r="G210" s="1">
        <f t="shared" si="19"/>
        <v>1.0015832448400002E-3</v>
      </c>
      <c r="H210" s="1">
        <f t="shared" si="20"/>
        <v>4.3528172309430685E-4</v>
      </c>
      <c r="I210" s="1">
        <f t="shared" si="21"/>
        <v>1.0882043074823998E-4</v>
      </c>
      <c r="J210" s="1">
        <f>IF(A210="","",MIN(J209+I210,Max_logcfu))</f>
        <v>3.2673468500551821</v>
      </c>
      <c r="K210" s="1" cm="1">
        <f t="array" ref="K210">IF(A210="","",IF(E210&lt;_C1_MinTemp.,0,((E210-Tmin)/(PrefTemp-Tmin))^2))</f>
        <v>0.16569895545520502</v>
      </c>
      <c r="L210" s="1">
        <f t="shared" si="22"/>
        <v>1.7260307855898461E-3</v>
      </c>
      <c r="M210" s="1">
        <f t="shared" si="23"/>
        <v>155.75953807154741</v>
      </c>
      <c r="N210" s="3" t="s">
        <v>866</v>
      </c>
      <c r="O210" s="1" t="s">
        <v>2969</v>
      </c>
      <c r="P210" s="1" t="s">
        <v>2968</v>
      </c>
      <c r="Q210" s="1">
        <v>7114</v>
      </c>
      <c r="R210" s="1" t="s">
        <v>3035</v>
      </c>
      <c r="S210" s="1">
        <v>95.11</v>
      </c>
      <c r="U210" s="16"/>
      <c r="V210" s="11"/>
      <c r="W210" s="12"/>
    </row>
    <row r="211" spans="1:23" x14ac:dyDescent="0.3">
      <c r="A211" s="1" t="s">
        <v>923</v>
      </c>
      <c r="B211" s="1" t="s">
        <v>1135</v>
      </c>
      <c r="C211" s="1">
        <f t="shared" si="18"/>
        <v>1.0416666664241347E-2</v>
      </c>
      <c r="D211" s="1">
        <v>2</v>
      </c>
      <c r="E211" s="1">
        <v>-6.38</v>
      </c>
      <c r="F211" s="1">
        <f>IF(A211="","",IF(E211&lt;_C1_MinTemp.,0,E211*M_a+M_b))</f>
        <v>-3.7736199999999998E-2</v>
      </c>
      <c r="G211" s="1">
        <f t="shared" si="19"/>
        <v>1.4240207904399997E-3</v>
      </c>
      <c r="H211" s="1">
        <f t="shared" si="20"/>
        <v>6.1887040001738357E-4</v>
      </c>
      <c r="I211" s="1">
        <f t="shared" si="21"/>
        <v>1.547175999683229E-4</v>
      </c>
      <c r="J211" s="1">
        <f>IF(A211="","",MIN(J210+I211,Max_logcfu))</f>
        <v>3.2675015676551502</v>
      </c>
      <c r="K211" s="1" cm="1">
        <f t="array" ref="K211">IF(A211="","",IF(E211&lt;_C1_MinTemp.,0,((E211-Tmin)/(PrefTemp-Tmin))^2))</f>
        <v>0.23558576757151822</v>
      </c>
      <c r="L211" s="1">
        <f t="shared" si="22"/>
        <v>2.4540184116319443E-3</v>
      </c>
      <c r="M211" s="1">
        <f t="shared" si="23"/>
        <v>155.75708405313577</v>
      </c>
      <c r="N211" s="3" t="s">
        <v>866</v>
      </c>
      <c r="O211" s="1" t="s">
        <v>2969</v>
      </c>
      <c r="P211" s="1" t="s">
        <v>2968</v>
      </c>
      <c r="Q211" s="1">
        <v>7114</v>
      </c>
      <c r="R211" s="1" t="s">
        <v>3035</v>
      </c>
      <c r="S211" s="1">
        <v>94.86</v>
      </c>
      <c r="U211" s="13" t="s">
        <v>896</v>
      </c>
      <c r="V211" s="11">
        <v>0.80231438515080855</v>
      </c>
      <c r="W211" s="12"/>
    </row>
    <row r="212" spans="1:23" x14ac:dyDescent="0.3">
      <c r="A212" s="1" t="s">
        <v>923</v>
      </c>
      <c r="B212" s="1" t="s">
        <v>1136</v>
      </c>
      <c r="C212" s="1">
        <f t="shared" si="18"/>
        <v>1.0416666671517305E-2</v>
      </c>
      <c r="D212" s="1">
        <v>2</v>
      </c>
      <c r="E212" s="1">
        <v>-6.72</v>
      </c>
      <c r="F212" s="1">
        <f>IF(A212="","",IF(E212&lt;_C1_MinTemp.,0,E212*M_a+M_b))</f>
        <v>-4.4413800000000003E-2</v>
      </c>
      <c r="G212" s="1">
        <f t="shared" si="19"/>
        <v>1.9725856304400003E-3</v>
      </c>
      <c r="H212" s="1">
        <f t="shared" si="20"/>
        <v>8.5727319880052159E-4</v>
      </c>
      <c r="I212" s="1">
        <f t="shared" si="21"/>
        <v>2.1431829979993012E-4</v>
      </c>
      <c r="J212" s="1">
        <f>IF(A212="","",MIN(J211+I212,Max_logcfu))</f>
        <v>3.2677158859549502</v>
      </c>
      <c r="K212" s="1" cm="1">
        <f t="array" ref="K212">IF(A212="","",IF(E212&lt;_C1_MinTemp.,0,((E212-Tmin)/(PrefTemp-Tmin))^2))</f>
        <v>0.32633870443995799</v>
      </c>
      <c r="L212" s="1">
        <f t="shared" si="22"/>
        <v>3.3993615061658467E-3</v>
      </c>
      <c r="M212" s="1">
        <f t="shared" si="23"/>
        <v>155.75368469162962</v>
      </c>
      <c r="N212" s="3" t="s">
        <v>866</v>
      </c>
      <c r="O212" s="1" t="s">
        <v>2969</v>
      </c>
      <c r="P212" s="1" t="s">
        <v>2968</v>
      </c>
      <c r="Q212" s="1">
        <v>7114</v>
      </c>
      <c r="R212" s="1" t="s">
        <v>3035</v>
      </c>
      <c r="S212" s="1">
        <v>94.86</v>
      </c>
      <c r="U212" s="13" t="s">
        <v>899</v>
      </c>
      <c r="V212" s="11">
        <v>23.17</v>
      </c>
      <c r="W212" s="12"/>
    </row>
    <row r="213" spans="1:23" x14ac:dyDescent="0.3">
      <c r="A213" s="1" t="s">
        <v>923</v>
      </c>
      <c r="B213" s="1" t="s">
        <v>1137</v>
      </c>
      <c r="C213" s="1">
        <f t="shared" si="18"/>
        <v>1.0416666664241347E-2</v>
      </c>
      <c r="D213" s="1">
        <v>2</v>
      </c>
      <c r="E213" s="1">
        <v>-7.1</v>
      </c>
      <c r="F213" s="1">
        <f>IF(A213="","",IF(E213&lt;_C1_MinTemp.,0,E213*M_a+M_b))</f>
        <v>-5.1877000000000006E-2</v>
      </c>
      <c r="G213" s="1">
        <f t="shared" si="19"/>
        <v>2.6912231290000008E-3</v>
      </c>
      <c r="H213" s="1">
        <f t="shared" si="20"/>
        <v>1.1695884958713605E-3</v>
      </c>
      <c r="I213" s="1">
        <f t="shared" si="21"/>
        <v>2.9239712389976112E-4</v>
      </c>
      <c r="J213" s="1">
        <f>IF(A213="","",MIN(J212+I213,Max_logcfu))</f>
        <v>3.2680082830788502</v>
      </c>
      <c r="K213" s="1" cm="1">
        <f t="array" ref="K213">IF(A213="","",IF(E213&lt;_C1_MinTemp.,0,((E213-Tmin)/(PrefTemp-Tmin))^2))</f>
        <v>0.44522795650742397</v>
      </c>
      <c r="L213" s="1">
        <f t="shared" si="22"/>
        <v>4.6377912125391794E-3</v>
      </c>
      <c r="M213" s="1">
        <f t="shared" si="23"/>
        <v>155.74904690041708</v>
      </c>
      <c r="N213" s="3" t="s">
        <v>866</v>
      </c>
      <c r="O213" s="1" t="s">
        <v>2969</v>
      </c>
      <c r="P213" s="1" t="s">
        <v>2968</v>
      </c>
      <c r="Q213" s="1">
        <v>7114</v>
      </c>
      <c r="R213" s="1" t="s">
        <v>3035</v>
      </c>
      <c r="S213" s="1">
        <v>94.86</v>
      </c>
      <c r="U213" s="13" t="s">
        <v>900</v>
      </c>
      <c r="V213" s="11">
        <v>-1.24</v>
      </c>
      <c r="W213" s="12"/>
    </row>
    <row r="214" spans="1:23" x14ac:dyDescent="0.3">
      <c r="A214" s="1" t="s">
        <v>923</v>
      </c>
      <c r="B214" s="1" t="s">
        <v>1138</v>
      </c>
      <c r="C214" s="1">
        <f t="shared" si="18"/>
        <v>1.0416666664241347E-2</v>
      </c>
      <c r="D214" s="1">
        <v>2</v>
      </c>
      <c r="E214" s="1">
        <v>-7.22</v>
      </c>
      <c r="F214" s="1">
        <f>IF(A214="","",IF(E214&lt;_C1_MinTemp.,0,E214*M_a+M_b))</f>
        <v>-5.4233799999999999E-2</v>
      </c>
      <c r="G214" s="1">
        <f t="shared" si="19"/>
        <v>2.9413050624399997E-3</v>
      </c>
      <c r="H214" s="1">
        <f t="shared" si="20"/>
        <v>1.2782725173576704E-3</v>
      </c>
      <c r="I214" s="1">
        <f t="shared" si="21"/>
        <v>3.1956812926501238E-4</v>
      </c>
      <c r="J214" s="1">
        <f>IF(A214="","",MIN(J213+I214,Max_logcfu))</f>
        <v>3.2683278512081153</v>
      </c>
      <c r="K214" s="1" cm="1">
        <f t="array" ref="K214">IF(A214="","",IF(E214&lt;_C1_MinTemp.,0,((E214-Tmin)/(PrefTemp-Tmin))^2))</f>
        <v>0.48660076836575911</v>
      </c>
      <c r="L214" s="1">
        <f t="shared" si="22"/>
        <v>5.0687580026298282E-3</v>
      </c>
      <c r="M214" s="1">
        <f t="shared" si="23"/>
        <v>155.74397814241445</v>
      </c>
      <c r="N214" s="3" t="s">
        <v>866</v>
      </c>
      <c r="O214" s="1" t="s">
        <v>2969</v>
      </c>
      <c r="P214" s="1" t="s">
        <v>2968</v>
      </c>
      <c r="Q214" s="1">
        <v>7114</v>
      </c>
      <c r="R214" s="1" t="s">
        <v>3035</v>
      </c>
      <c r="S214" s="1">
        <v>94.86</v>
      </c>
      <c r="U214" s="13" t="s">
        <v>901</v>
      </c>
      <c r="V214" s="18">
        <v>-0.5</v>
      </c>
      <c r="W214" s="12"/>
    </row>
    <row r="215" spans="1:23" x14ac:dyDescent="0.3">
      <c r="A215" s="1" t="s">
        <v>923</v>
      </c>
      <c r="B215" s="1" t="s">
        <v>1139</v>
      </c>
      <c r="C215" s="1">
        <f t="shared" si="18"/>
        <v>1.0416666671517305E-2</v>
      </c>
      <c r="D215" s="1">
        <v>2</v>
      </c>
      <c r="E215" s="1">
        <v>-7.13</v>
      </c>
      <c r="F215" s="1">
        <f>IF(A215="","",IF(E215&lt;_C1_MinTemp.,0,E215*M_a+M_b))</f>
        <v>-5.2466199999999991E-2</v>
      </c>
      <c r="G215" s="1">
        <f t="shared" si="19"/>
        <v>2.7527021424399991E-3</v>
      </c>
      <c r="H215" s="1">
        <f t="shared" si="20"/>
        <v>1.1963068850239021E-3</v>
      </c>
      <c r="I215" s="1">
        <f t="shared" si="21"/>
        <v>2.9907672139524395E-4</v>
      </c>
      <c r="J215" s="1">
        <f>IF(A215="","",MIN(J214+I215,Max_logcfu))</f>
        <v>3.2686269279295104</v>
      </c>
      <c r="K215" s="1" cm="1">
        <f t="array" ref="K215">IF(A215="","",IF(E215&lt;_C1_MinTemp.,0,((E215-Tmin)/(PrefTemp-Tmin))^2))</f>
        <v>0.45539886178355199</v>
      </c>
      <c r="L215" s="1">
        <f t="shared" si="22"/>
        <v>4.7437381457876415E-3</v>
      </c>
      <c r="M215" s="1">
        <f t="shared" si="23"/>
        <v>155.73923440426867</v>
      </c>
      <c r="N215" s="3" t="s">
        <v>866</v>
      </c>
      <c r="O215" s="1" t="s">
        <v>2969</v>
      </c>
      <c r="P215" s="1" t="s">
        <v>2968</v>
      </c>
      <c r="Q215" s="1">
        <v>7114</v>
      </c>
      <c r="R215" s="1" t="s">
        <v>3035</v>
      </c>
      <c r="S215" s="1">
        <v>94.86</v>
      </c>
      <c r="U215" s="13"/>
      <c r="V215" s="11"/>
      <c r="W215" s="12"/>
    </row>
    <row r="216" spans="1:23" x14ac:dyDescent="0.3">
      <c r="A216" s="1" t="s">
        <v>923</v>
      </c>
      <c r="B216" s="1" t="s">
        <v>1140</v>
      </c>
      <c r="C216" s="1">
        <f t="shared" si="18"/>
        <v>1.0416666664241347E-2</v>
      </c>
      <c r="D216" s="1">
        <v>2</v>
      </c>
      <c r="E216" s="1">
        <v>-6.99</v>
      </c>
      <c r="F216" s="1">
        <f>IF(A216="","",IF(E216&lt;_C1_MinTemp.,0,E216*M_a+M_b))</f>
        <v>-4.97166E-2</v>
      </c>
      <c r="G216" s="1">
        <f t="shared" si="19"/>
        <v>2.4717403155600001E-3</v>
      </c>
      <c r="H216" s="1">
        <f t="shared" si="20"/>
        <v>1.0742026577835724E-3</v>
      </c>
      <c r="I216" s="1">
        <f t="shared" si="21"/>
        <v>2.685506643833663E-4</v>
      </c>
      <c r="J216" s="1">
        <f>IF(A216="","",MIN(J215+I216,Max_logcfu))</f>
        <v>3.268895478593894</v>
      </c>
      <c r="K216" s="1" cm="1">
        <f t="array" ref="K216">IF(A216="","",IF(E216&lt;_C1_MinTemp.,0,((E216-Tmin)/(PrefTemp-Tmin))^2))</f>
        <v>0.40891737212540674</v>
      </c>
      <c r="L216" s="1">
        <f t="shared" si="22"/>
        <v>4.259555958647898E-3</v>
      </c>
      <c r="M216" s="1">
        <f t="shared" si="23"/>
        <v>155.73497484831003</v>
      </c>
      <c r="N216" s="3" t="s">
        <v>866</v>
      </c>
      <c r="O216" s="1" t="s">
        <v>2969</v>
      </c>
      <c r="P216" s="1" t="s">
        <v>2968</v>
      </c>
      <c r="Q216" s="1">
        <v>7114</v>
      </c>
      <c r="R216" s="1" t="s">
        <v>3035</v>
      </c>
      <c r="S216" s="1">
        <v>94.86</v>
      </c>
      <c r="U216" s="19" t="s">
        <v>902</v>
      </c>
      <c r="V216" s="11">
        <f>ROUND(V199-V198,1)</f>
        <v>9</v>
      </c>
      <c r="W216" s="12"/>
    </row>
    <row r="217" spans="1:23" x14ac:dyDescent="0.3">
      <c r="A217" s="1" t="s">
        <v>923</v>
      </c>
      <c r="B217" s="1" t="s">
        <v>1141</v>
      </c>
      <c r="C217" s="1">
        <f t="shared" si="18"/>
        <v>1.0416666664241347E-2</v>
      </c>
      <c r="D217" s="1">
        <v>2</v>
      </c>
      <c r="E217" s="1">
        <v>-7.04</v>
      </c>
      <c r="F217" s="1">
        <f>IF(A217="","",IF(E217&lt;_C1_MinTemp.,0,E217*M_a+M_b))</f>
        <v>-5.069860000000001E-2</v>
      </c>
      <c r="G217" s="1">
        <f t="shared" si="19"/>
        <v>2.5703480419600011E-3</v>
      </c>
      <c r="H217" s="1">
        <f t="shared" si="20"/>
        <v>1.1170569500043464E-3</v>
      </c>
      <c r="I217" s="1">
        <f t="shared" si="21"/>
        <v>2.7926423743606532E-4</v>
      </c>
      <c r="J217" s="1">
        <f>IF(A217="","",MIN(J216+I217,Max_logcfu))</f>
        <v>3.2691747428313298</v>
      </c>
      <c r="K217" s="1" cm="1">
        <f t="array" ref="K217">IF(A217="","",IF(E217&lt;_C1_MinTemp.,0,((E217-Tmin)/(PrefTemp-Tmin))^2))</f>
        <v>0.42523074133207983</v>
      </c>
      <c r="L217" s="1">
        <f t="shared" si="22"/>
        <v>4.4294868878445113E-3</v>
      </c>
      <c r="M217" s="1">
        <f t="shared" si="23"/>
        <v>155.73054536142217</v>
      </c>
      <c r="N217" s="3" t="s">
        <v>866</v>
      </c>
      <c r="O217" s="1" t="s">
        <v>2969</v>
      </c>
      <c r="P217" s="1" t="s">
        <v>2968</v>
      </c>
      <c r="Q217" s="1">
        <v>7114</v>
      </c>
      <c r="R217" s="1" t="s">
        <v>3035</v>
      </c>
      <c r="S217" s="1">
        <v>94.86</v>
      </c>
      <c r="U217" s="19" t="s">
        <v>903</v>
      </c>
      <c r="V217" s="11"/>
      <c r="W217" s="12"/>
    </row>
    <row r="218" spans="1:23" x14ac:dyDescent="0.3">
      <c r="A218" s="1" t="s">
        <v>923</v>
      </c>
      <c r="B218" s="1" t="s">
        <v>1142</v>
      </c>
      <c r="C218" s="1">
        <f t="shared" si="18"/>
        <v>1.0416666671517305E-2</v>
      </c>
      <c r="D218" s="1">
        <v>2</v>
      </c>
      <c r="E218" s="1">
        <v>-7.05</v>
      </c>
      <c r="F218" s="1">
        <f>IF(A218="","",IF(E218&lt;_C1_MinTemp.,0,E218*M_a+M_b))</f>
        <v>-5.0894999999999996E-2</v>
      </c>
      <c r="G218" s="1">
        <f t="shared" si="19"/>
        <v>2.5903010249999996E-3</v>
      </c>
      <c r="H218" s="1">
        <f t="shared" si="20"/>
        <v>1.1257283898305083E-3</v>
      </c>
      <c r="I218" s="1">
        <f t="shared" si="21"/>
        <v>2.8143209758867908E-4</v>
      </c>
      <c r="J218" s="1">
        <f>IF(A218="","",MIN(J217+I218,Max_logcfu))</f>
        <v>3.2694561749289184</v>
      </c>
      <c r="K218" s="1" cm="1">
        <f t="array" ref="K218">IF(A218="","",IF(E218&lt;_C1_MinTemp.,0,((E218-Tmin)/(PrefTemp-Tmin))^2))</f>
        <v>0.42853170354862685</v>
      </c>
      <c r="L218" s="1">
        <f t="shared" si="22"/>
        <v>4.4638719140435157E-3</v>
      </c>
      <c r="M218" s="1">
        <f t="shared" si="23"/>
        <v>155.72608148950812</v>
      </c>
      <c r="N218" s="3" t="s">
        <v>866</v>
      </c>
      <c r="O218" s="1" t="s">
        <v>2969</v>
      </c>
      <c r="P218" s="1" t="s">
        <v>2968</v>
      </c>
      <c r="Q218" s="1">
        <v>7114</v>
      </c>
      <c r="R218" s="1" t="s">
        <v>3035</v>
      </c>
      <c r="S218" s="1">
        <v>94.86</v>
      </c>
      <c r="U218" s="10"/>
      <c r="V218" s="11"/>
      <c r="W218" s="12"/>
    </row>
    <row r="219" spans="1:23" x14ac:dyDescent="0.3">
      <c r="A219" s="1" t="s">
        <v>923</v>
      </c>
      <c r="B219" s="1" t="s">
        <v>1143</v>
      </c>
      <c r="C219" s="1">
        <f t="shared" si="18"/>
        <v>1.0416666664241347E-2</v>
      </c>
      <c r="D219" s="1">
        <v>2</v>
      </c>
      <c r="E219" s="1">
        <v>-6.83</v>
      </c>
      <c r="F219" s="1">
        <f>IF(A219="","",IF(E219&lt;_C1_MinTemp.,0,E219*M_a+M_b))</f>
        <v>-4.657420000000001E-2</v>
      </c>
      <c r="G219" s="1">
        <f t="shared" si="19"/>
        <v>2.1691561056400009E-3</v>
      </c>
      <c r="H219" s="1">
        <f t="shared" si="20"/>
        <v>9.4270148006953534E-4</v>
      </c>
      <c r="I219" s="1">
        <f t="shared" si="21"/>
        <v>2.3567536996251141E-4</v>
      </c>
      <c r="J219" s="1">
        <f>IF(A219="","",MIN(J218+I219,Max_logcfu))</f>
        <v>3.269691850298881</v>
      </c>
      <c r="K219" s="1" cm="1">
        <f t="array" ref="K219">IF(A219="","",IF(E219&lt;_C1_MinTemp.,0,((E219-Tmin)/(PrefTemp-Tmin))^2))</f>
        <v>0.35885873967594734</v>
      </c>
      <c r="L219" s="1">
        <f t="shared" si="22"/>
        <v>3.7381118707541044E-3</v>
      </c>
      <c r="M219" s="1">
        <f t="shared" si="23"/>
        <v>155.72234337763737</v>
      </c>
      <c r="N219" s="3" t="s">
        <v>866</v>
      </c>
      <c r="O219" s="1" t="s">
        <v>2970</v>
      </c>
      <c r="P219" s="1" t="s">
        <v>2968</v>
      </c>
      <c r="Q219" s="1">
        <v>8816</v>
      </c>
      <c r="R219" s="1" t="s">
        <v>3035</v>
      </c>
      <c r="S219" s="1">
        <v>94.78</v>
      </c>
      <c r="U219" s="19" t="s">
        <v>865</v>
      </c>
      <c r="V219" s="15" t="s">
        <v>866</v>
      </c>
      <c r="W219" s="12"/>
    </row>
    <row r="220" spans="1:23" x14ac:dyDescent="0.3">
      <c r="A220" s="1" t="s">
        <v>923</v>
      </c>
      <c r="B220" s="1" t="s">
        <v>1144</v>
      </c>
      <c r="C220" s="1">
        <f t="shared" si="18"/>
        <v>1.0416666664241347E-2</v>
      </c>
      <c r="D220" s="1">
        <v>2</v>
      </c>
      <c r="E220" s="1">
        <v>-6.83</v>
      </c>
      <c r="F220" s="1">
        <f>IF(A220="","",IF(E220&lt;_C1_MinTemp.,0,E220*M_a+M_b))</f>
        <v>-4.657420000000001E-2</v>
      </c>
      <c r="G220" s="1">
        <f t="shared" si="19"/>
        <v>2.1691561056400009E-3</v>
      </c>
      <c r="H220" s="1">
        <f t="shared" si="20"/>
        <v>9.4270148006953534E-4</v>
      </c>
      <c r="I220" s="1">
        <f t="shared" si="21"/>
        <v>2.3567536996251141E-4</v>
      </c>
      <c r="J220" s="1">
        <f>IF(A220="","",MIN(J219+I220,Max_logcfu))</f>
        <v>3.2699275256688436</v>
      </c>
      <c r="K220" s="1" cm="1">
        <f t="array" ref="K220">IF(A220="","",IF(E220&lt;_C1_MinTemp.,0,((E220-Tmin)/(PrefTemp-Tmin))^2))</f>
        <v>0.35885873967594734</v>
      </c>
      <c r="L220" s="1">
        <f t="shared" si="22"/>
        <v>3.7381118707541044E-3</v>
      </c>
      <c r="M220" s="1">
        <f t="shared" si="23"/>
        <v>155.71860526576663</v>
      </c>
      <c r="N220" s="3" t="s">
        <v>866</v>
      </c>
      <c r="O220" s="1" t="s">
        <v>2970</v>
      </c>
      <c r="P220" s="1" t="s">
        <v>2968</v>
      </c>
      <c r="Q220" s="1">
        <v>8816</v>
      </c>
      <c r="R220" s="1" t="s">
        <v>3035</v>
      </c>
      <c r="S220" s="1">
        <v>94.78</v>
      </c>
      <c r="U220" s="19" t="s">
        <v>908</v>
      </c>
      <c r="V220" s="15" t="s">
        <v>920</v>
      </c>
      <c r="W220" s="12"/>
    </row>
    <row r="221" spans="1:23" x14ac:dyDescent="0.3">
      <c r="A221" s="1" t="s">
        <v>923</v>
      </c>
      <c r="B221" s="1" t="s">
        <v>1145</v>
      </c>
      <c r="C221" s="1">
        <f t="shared" si="18"/>
        <v>1.0416666671517305E-2</v>
      </c>
      <c r="D221" s="1">
        <v>2</v>
      </c>
      <c r="E221" s="1">
        <v>-6.9</v>
      </c>
      <c r="F221" s="1">
        <f>IF(A221="","",IF(E221&lt;_C1_MinTemp.,0,E221*M_a+M_b))</f>
        <v>-4.7949000000000019E-2</v>
      </c>
      <c r="G221" s="1">
        <f t="shared" si="19"/>
        <v>2.2991066010000019E-3</v>
      </c>
      <c r="H221" s="1">
        <f t="shared" si="20"/>
        <v>9.9917714080834498E-4</v>
      </c>
      <c r="I221" s="1">
        <f t="shared" si="21"/>
        <v>2.497942853184058E-4</v>
      </c>
      <c r="J221" s="1">
        <f>IF(A221="","",MIN(J220+I221,Max_logcfu))</f>
        <v>3.2701773199541622</v>
      </c>
      <c r="K221" s="1" cm="1">
        <f t="array" ref="K221">IF(A221="","",IF(E221&lt;_C1_MinTemp.,0,((E221-Tmin)/(PrefTemp-Tmin))^2))</f>
        <v>0.38035736343285559</v>
      </c>
      <c r="L221" s="1">
        <f t="shared" si="22"/>
        <v>3.9620558709372216E-3</v>
      </c>
      <c r="M221" s="1">
        <f t="shared" si="23"/>
        <v>155.71464320989568</v>
      </c>
      <c r="N221" s="3" t="s">
        <v>866</v>
      </c>
      <c r="O221" s="1" t="s">
        <v>2970</v>
      </c>
      <c r="P221" s="1" t="s">
        <v>2968</v>
      </c>
      <c r="Q221" s="1">
        <v>8816</v>
      </c>
      <c r="R221" s="1" t="s">
        <v>3035</v>
      </c>
      <c r="S221" s="1">
        <v>94.78</v>
      </c>
      <c r="U221" s="19" t="s">
        <v>904</v>
      </c>
      <c r="V221" s="20">
        <v>1.9640000000000001E-2</v>
      </c>
      <c r="W221" s="12"/>
    </row>
    <row r="222" spans="1:23" x14ac:dyDescent="0.3">
      <c r="A222" s="1" t="s">
        <v>923</v>
      </c>
      <c r="B222" s="1" t="s">
        <v>1146</v>
      </c>
      <c r="C222" s="1">
        <f t="shared" si="18"/>
        <v>1.0416666664241347E-2</v>
      </c>
      <c r="D222" s="1">
        <v>2</v>
      </c>
      <c r="E222" s="1">
        <v>-7.18</v>
      </c>
      <c r="F222" s="1">
        <f>IF(A222="","",IF(E222&lt;_C1_MinTemp.,0,E222*M_a+M_b))</f>
        <v>-5.3448200000000001E-2</v>
      </c>
      <c r="G222" s="1">
        <f t="shared" si="19"/>
        <v>2.8567100832400001E-3</v>
      </c>
      <c r="H222" s="1">
        <f t="shared" si="20"/>
        <v>1.2415080761581921E-3</v>
      </c>
      <c r="I222" s="1">
        <f t="shared" si="21"/>
        <v>3.1037701896728274E-4</v>
      </c>
      <c r="J222" s="1">
        <f>IF(A222="","",MIN(J221+I222,Max_logcfu))</f>
        <v>3.2704876969731296</v>
      </c>
      <c r="K222" s="1" cm="1">
        <f t="array" ref="K222">IF(A222="","",IF(E222&lt;_C1_MinTemp.,0,((E222-Tmin)/(PrefTemp-Tmin))^2))</f>
        <v>0.47260562641184783</v>
      </c>
      <c r="L222" s="1">
        <f t="shared" si="22"/>
        <v>4.9229752739771955E-3</v>
      </c>
      <c r="M222" s="1">
        <f t="shared" si="23"/>
        <v>155.7097202346217</v>
      </c>
      <c r="N222" s="3" t="s">
        <v>866</v>
      </c>
      <c r="O222" s="1" t="s">
        <v>2970</v>
      </c>
      <c r="P222" s="1" t="s">
        <v>2968</v>
      </c>
      <c r="Q222" s="1">
        <v>8816</v>
      </c>
      <c r="R222" s="1" t="s">
        <v>3035</v>
      </c>
      <c r="S222" s="1">
        <v>94.78</v>
      </c>
      <c r="U222" s="19" t="s">
        <v>905</v>
      </c>
      <c r="V222" s="20">
        <v>8.7567000000000006E-2</v>
      </c>
      <c r="W222" s="12"/>
    </row>
    <row r="223" spans="1:23" x14ac:dyDescent="0.3">
      <c r="A223" s="1" t="s">
        <v>923</v>
      </c>
      <c r="B223" s="1" t="s">
        <v>1147</v>
      </c>
      <c r="C223" s="1">
        <f t="shared" si="18"/>
        <v>1.0416666664241347E-2</v>
      </c>
      <c r="D223" s="1">
        <v>2</v>
      </c>
      <c r="E223" s="1">
        <v>-7.36</v>
      </c>
      <c r="F223" s="1">
        <f>IF(A223="","",IF(E223&lt;_C1_MinTemp.,0,E223*M_a+M_b))</f>
        <v>-5.6983400000000017E-2</v>
      </c>
      <c r="G223" s="1">
        <f t="shared" si="19"/>
        <v>3.247107875560002E-3</v>
      </c>
      <c r="H223" s="1">
        <f t="shared" si="20"/>
        <v>1.4111724796001747E-3</v>
      </c>
      <c r="I223" s="1">
        <f t="shared" si="21"/>
        <v>3.5279311981790268E-4</v>
      </c>
      <c r="J223" s="1">
        <f>IF(A223="","",MIN(J222+I223,Max_logcfu))</f>
        <v>3.2708404900929473</v>
      </c>
      <c r="K223" s="1" cm="1">
        <f t="array" ref="K223">IF(A223="","",IF(E223&lt;_C1_MinTemp.,0,((E223-Tmin)/(PrefTemp-Tmin))^2))</f>
        <v>0.53719187696336945</v>
      </c>
      <c r="L223" s="1">
        <f t="shared" si="22"/>
        <v>5.5957487170655703E-3</v>
      </c>
      <c r="M223" s="1">
        <f t="shared" si="23"/>
        <v>155.70412448590463</v>
      </c>
      <c r="N223" s="3" t="s">
        <v>866</v>
      </c>
      <c r="O223" s="1" t="s">
        <v>2971</v>
      </c>
      <c r="P223" s="1" t="s">
        <v>2968</v>
      </c>
      <c r="Q223" s="1">
        <v>8097</v>
      </c>
      <c r="R223" s="1" t="s">
        <v>3035</v>
      </c>
      <c r="S223" s="1">
        <v>94.61</v>
      </c>
      <c r="U223" s="19" t="s">
        <v>906</v>
      </c>
      <c r="V223" s="20">
        <v>0.21448168000000001</v>
      </c>
      <c r="W223" s="12"/>
    </row>
    <row r="224" spans="1:23" x14ac:dyDescent="0.3">
      <c r="A224" s="1" t="s">
        <v>923</v>
      </c>
      <c r="B224" s="1" t="s">
        <v>1148</v>
      </c>
      <c r="C224" s="1">
        <f t="shared" si="18"/>
        <v>1.0416666671517305E-2</v>
      </c>
      <c r="D224" s="1">
        <v>2</v>
      </c>
      <c r="E224" s="1">
        <v>-7.63</v>
      </c>
      <c r="F224" s="1">
        <f>IF(A224="","",IF(E224&lt;_C1_MinTemp.,0,E224*M_a+M_b))</f>
        <v>-6.2286200000000014E-2</v>
      </c>
      <c r="G224" s="1">
        <f t="shared" si="19"/>
        <v>3.8795707104400017E-3</v>
      </c>
      <c r="H224" s="1">
        <f t="shared" si="20"/>
        <v>1.6860368146197312E-3</v>
      </c>
      <c r="I224" s="1">
        <f t="shared" si="21"/>
        <v>4.2150920385121329E-4</v>
      </c>
      <c r="J224" s="1">
        <f>IF(A224="","",MIN(J223+I224,Max_logcfu))</f>
        <v>3.2712619992967986</v>
      </c>
      <c r="K224" s="1" cm="1">
        <f t="array" ref="K224">IF(A224="","",IF(E224&lt;_C1_MinTemp.,0,((E224-Tmin)/(PrefTemp-Tmin))^2))</f>
        <v>0.64182464877116341</v>
      </c>
      <c r="L224" s="1">
        <f t="shared" si="22"/>
        <v>6.6856734278128785E-3</v>
      </c>
      <c r="M224" s="1">
        <f t="shared" si="23"/>
        <v>155.6974388124768</v>
      </c>
      <c r="N224" s="3" t="s">
        <v>866</v>
      </c>
      <c r="O224" s="1" t="s">
        <v>2971</v>
      </c>
      <c r="P224" s="1" t="s">
        <v>2968</v>
      </c>
      <c r="Q224" s="1">
        <v>8097</v>
      </c>
      <c r="R224" s="1" t="s">
        <v>3035</v>
      </c>
      <c r="S224" s="1">
        <v>94.61</v>
      </c>
      <c r="U224" s="19" t="s">
        <v>907</v>
      </c>
      <c r="V224" s="20">
        <f>-V222/V221</f>
        <v>-4.4586048879837064</v>
      </c>
      <c r="W224" s="12"/>
    </row>
    <row r="225" spans="1:23" x14ac:dyDescent="0.3">
      <c r="A225" s="1" t="s">
        <v>923</v>
      </c>
      <c r="B225" s="1" t="s">
        <v>1149</v>
      </c>
      <c r="C225" s="1">
        <f t="shared" si="18"/>
        <v>1.0416666664241347E-2</v>
      </c>
      <c r="D225" s="1">
        <v>2</v>
      </c>
      <c r="E225" s="1">
        <v>-7.8</v>
      </c>
      <c r="F225" s="1">
        <f>IF(A225="","",IF(E225&lt;_C1_MinTemp.,0,E225*M_a+M_b))</f>
        <v>-6.5624999999999989E-2</v>
      </c>
      <c r="G225" s="1">
        <f t="shared" si="19"/>
        <v>4.3066406249999984E-3</v>
      </c>
      <c r="H225" s="1">
        <f t="shared" si="20"/>
        <v>1.8716386897001296E-3</v>
      </c>
      <c r="I225" s="1">
        <f t="shared" si="21"/>
        <v>4.6790967231608867E-4</v>
      </c>
      <c r="J225" s="1">
        <f>IF(A225="","",MIN(J224+I225,Max_logcfu))</f>
        <v>3.2717299089691148</v>
      </c>
      <c r="K225" s="1" cm="1">
        <f t="array" ref="K225">IF(A225="","",IF(E225&lt;_C1_MinTemp.,0,((E225-Tmin)/(PrefTemp-Tmin))^2))</f>
        <v>0.71247782624143952</v>
      </c>
      <c r="L225" s="1">
        <f t="shared" si="22"/>
        <v>7.4216440216203425E-3</v>
      </c>
      <c r="M225" s="1">
        <f t="shared" si="23"/>
        <v>155.69001716845517</v>
      </c>
      <c r="N225" s="3" t="s">
        <v>866</v>
      </c>
      <c r="O225" s="1" t="s">
        <v>2971</v>
      </c>
      <c r="P225" s="1" t="s">
        <v>2968</v>
      </c>
      <c r="Q225" s="1">
        <v>8097</v>
      </c>
      <c r="R225" s="1" t="s">
        <v>3035</v>
      </c>
      <c r="S225" s="1">
        <v>94.61</v>
      </c>
      <c r="U225" s="19" t="s">
        <v>909</v>
      </c>
      <c r="V225" s="11">
        <v>1</v>
      </c>
      <c r="W225" s="12"/>
    </row>
    <row r="226" spans="1:23" x14ac:dyDescent="0.3">
      <c r="A226" s="1" t="s">
        <v>923</v>
      </c>
      <c r="B226" s="1" t="s">
        <v>1150</v>
      </c>
      <c r="C226" s="1">
        <f t="shared" si="18"/>
        <v>1.0416666664241347E-2</v>
      </c>
      <c r="D226" s="1">
        <v>2</v>
      </c>
      <c r="E226" s="1">
        <v>-7.83</v>
      </c>
      <c r="F226" s="1">
        <f>IF(A226="","",IF(E226&lt;_C1_MinTemp.,0,E226*M_a+M_b))</f>
        <v>-6.6214200000000001E-2</v>
      </c>
      <c r="G226" s="1">
        <f t="shared" si="19"/>
        <v>4.3843202816400001E-3</v>
      </c>
      <c r="H226" s="1">
        <f t="shared" si="20"/>
        <v>1.9053977755932202E-3</v>
      </c>
      <c r="I226" s="1">
        <f t="shared" si="21"/>
        <v>4.7634944378739625E-4</v>
      </c>
      <c r="J226" s="1">
        <f>IF(A226="","",MIN(J225+I226,Max_logcfu))</f>
        <v>3.2722062584129024</v>
      </c>
      <c r="K226" s="1" cm="1">
        <f t="array" ref="K226">IF(A226="","",IF(E226&lt;_C1_MinTemp.,0,((E226-Tmin)/(PrefTemp-Tmin))^2))</f>
        <v>0.72532891778243602</v>
      </c>
      <c r="L226" s="1">
        <f t="shared" si="22"/>
        <v>7.5555095584745541E-3</v>
      </c>
      <c r="M226" s="1">
        <f t="shared" si="23"/>
        <v>155.6824616588967</v>
      </c>
      <c r="N226" s="3" t="s">
        <v>866</v>
      </c>
      <c r="O226" s="1" t="s">
        <v>2971</v>
      </c>
      <c r="P226" s="1" t="s">
        <v>2968</v>
      </c>
      <c r="Q226" s="1">
        <v>8097</v>
      </c>
      <c r="R226" s="1" t="s">
        <v>3035</v>
      </c>
      <c r="S226" s="1">
        <v>94.61</v>
      </c>
      <c r="U226" s="19" t="s">
        <v>910</v>
      </c>
      <c r="V226" s="11">
        <v>3.99</v>
      </c>
      <c r="W226" s="12"/>
    </row>
    <row r="227" spans="1:23" x14ac:dyDescent="0.3">
      <c r="A227" s="1" t="s">
        <v>923</v>
      </c>
      <c r="B227" s="1" t="s">
        <v>1151</v>
      </c>
      <c r="C227" s="1">
        <f t="shared" si="18"/>
        <v>1.0416666671517305E-2</v>
      </c>
      <c r="D227" s="1">
        <v>2</v>
      </c>
      <c r="E227" s="1">
        <v>-7.83</v>
      </c>
      <c r="F227" s="1">
        <f>IF(A227="","",IF(E227&lt;_C1_MinTemp.,0,E227*M_a+M_b))</f>
        <v>-6.6214200000000001E-2</v>
      </c>
      <c r="G227" s="1">
        <f t="shared" si="19"/>
        <v>4.3843202816400001E-3</v>
      </c>
      <c r="H227" s="1">
        <f t="shared" si="20"/>
        <v>1.9053977755932202E-3</v>
      </c>
      <c r="I227" s="1">
        <f t="shared" si="21"/>
        <v>4.763494441201225E-4</v>
      </c>
      <c r="J227" s="1">
        <f>IF(A227="","",MIN(J226+I227,Max_logcfu))</f>
        <v>3.2726826078570226</v>
      </c>
      <c r="K227" s="1" cm="1">
        <f t="array" ref="K227">IF(A227="","",IF(E227&lt;_C1_MinTemp.,0,((E227-Tmin)/(PrefTemp-Tmin))^2))</f>
        <v>0.72532891778243602</v>
      </c>
      <c r="L227" s="1">
        <f t="shared" si="22"/>
        <v>7.5555095637520166E-3</v>
      </c>
      <c r="M227" s="1">
        <f t="shared" si="23"/>
        <v>155.67490614933294</v>
      </c>
      <c r="N227" s="3" t="s">
        <v>866</v>
      </c>
      <c r="O227" s="1" t="s">
        <v>2971</v>
      </c>
      <c r="P227" s="1" t="s">
        <v>2968</v>
      </c>
      <c r="Q227" s="1">
        <v>8097</v>
      </c>
      <c r="R227" s="1" t="s">
        <v>3035</v>
      </c>
      <c r="S227" s="1">
        <v>94.61</v>
      </c>
      <c r="U227" s="10"/>
      <c r="V227" s="11"/>
      <c r="W227" s="12"/>
    </row>
    <row r="228" spans="1:23" x14ac:dyDescent="0.3">
      <c r="A228" s="1" t="s">
        <v>923</v>
      </c>
      <c r="B228" s="1" t="s">
        <v>1152</v>
      </c>
      <c r="C228" s="1">
        <f t="shared" si="18"/>
        <v>1.0416666664241347E-2</v>
      </c>
      <c r="D228" s="1">
        <v>2</v>
      </c>
      <c r="E228" s="1">
        <v>-8.0500000000000007</v>
      </c>
      <c r="F228" s="1">
        <f>IF(A228="","",IF(E228&lt;_C1_MinTemp.,0,E228*M_a+M_b))</f>
        <v>-7.0535000000000014E-2</v>
      </c>
      <c r="G228" s="1">
        <f t="shared" si="19"/>
        <v>4.9751862250000016E-3</v>
      </c>
      <c r="H228" s="1">
        <f t="shared" si="20"/>
        <v>2.1621843654932643E-3</v>
      </c>
      <c r="I228" s="1">
        <f t="shared" si="21"/>
        <v>5.4054609124746036E-4</v>
      </c>
      <c r="J228" s="1">
        <f>IF(A228="","",MIN(J227+I228,Max_logcfu))</f>
        <v>3.2732231539482699</v>
      </c>
      <c r="K228" s="1" cm="1">
        <f t="array" ref="K228">IF(A228="","",IF(E228&lt;_C1_MinTemp.,0,((E228-Tmin)/(PrefTemp-Tmin))^2))</f>
        <v>0.8230800234775465</v>
      </c>
      <c r="L228" s="1">
        <f t="shared" si="22"/>
        <v>8.5737502425615435E-3</v>
      </c>
      <c r="M228" s="1">
        <f t="shared" si="23"/>
        <v>155.66633239909038</v>
      </c>
      <c r="N228" s="3" t="s">
        <v>866</v>
      </c>
      <c r="O228" s="1" t="s">
        <v>2971</v>
      </c>
      <c r="P228" s="1" t="s">
        <v>2968</v>
      </c>
      <c r="Q228" s="1">
        <v>8097</v>
      </c>
      <c r="R228" s="1" t="s">
        <v>3035</v>
      </c>
      <c r="S228" s="1">
        <v>94.61</v>
      </c>
      <c r="U228" s="19"/>
      <c r="V228" s="11" t="s">
        <v>911</v>
      </c>
      <c r="W228" s="12"/>
    </row>
    <row r="229" spans="1:23" x14ac:dyDescent="0.3">
      <c r="A229" s="1" t="s">
        <v>923</v>
      </c>
      <c r="B229" s="1" t="s">
        <v>1153</v>
      </c>
      <c r="C229" s="1">
        <f t="shared" si="18"/>
        <v>1.0416666664241347E-2</v>
      </c>
      <c r="D229" s="1">
        <v>2</v>
      </c>
      <c r="E229" s="1">
        <v>-8.2899999999999991</v>
      </c>
      <c r="F229" s="1">
        <f>IF(A229="","",IF(E229&lt;_C1_MinTemp.,0,E229*M_a+M_b))</f>
        <v>-7.5248599999999999E-2</v>
      </c>
      <c r="G229" s="1">
        <f t="shared" si="19"/>
        <v>5.6623518019599996E-3</v>
      </c>
      <c r="H229" s="1">
        <f t="shared" si="20"/>
        <v>2.4608221651282046E-3</v>
      </c>
      <c r="I229" s="1">
        <f t="shared" si="21"/>
        <v>6.1520554113881243E-4</v>
      </c>
      <c r="J229" s="1">
        <f>IF(A229="","",MIN(J228+I229,Max_logcfu))</f>
        <v>3.2738383594894089</v>
      </c>
      <c r="K229" s="1" cm="1">
        <f t="array" ref="K229">IF(A229="","",IF(E229&lt;_C1_MinTemp.,0,((E229-Tmin)/(PrefTemp-Tmin))^2))</f>
        <v>0.9367626543658395</v>
      </c>
      <c r="L229" s="1">
        <f t="shared" si="22"/>
        <v>9.7579443140388793E-3</v>
      </c>
      <c r="M229" s="1">
        <f t="shared" si="23"/>
        <v>155.65657445477635</v>
      </c>
      <c r="N229" s="3" t="s">
        <v>866</v>
      </c>
      <c r="O229" s="1" t="s">
        <v>2971</v>
      </c>
      <c r="P229" s="1" t="s">
        <v>2968</v>
      </c>
      <c r="Q229" s="1">
        <v>8097</v>
      </c>
      <c r="R229" s="1" t="s">
        <v>3035</v>
      </c>
      <c r="S229" s="1">
        <v>94.61</v>
      </c>
      <c r="U229" s="19" t="s">
        <v>866</v>
      </c>
      <c r="V229" s="21" t="s">
        <v>914</v>
      </c>
      <c r="W229" s="22" t="s">
        <v>919</v>
      </c>
    </row>
    <row r="230" spans="1:23" x14ac:dyDescent="0.3">
      <c r="A230" s="1" t="s">
        <v>923</v>
      </c>
      <c r="B230" s="1" t="s">
        <v>1154</v>
      </c>
      <c r="C230" s="1">
        <f t="shared" si="18"/>
        <v>1.0416666671517305E-2</v>
      </c>
      <c r="D230" s="1">
        <v>2</v>
      </c>
      <c r="E230" s="1">
        <v>-8.4700000000000006</v>
      </c>
      <c r="F230" s="1">
        <f>IF(A230="","",IF(E230&lt;_C1_MinTemp.,0,E230*M_a+M_b))</f>
        <v>-7.8783800000000015E-2</v>
      </c>
      <c r="G230" s="1">
        <f t="shared" si="19"/>
        <v>6.206887142440002E-3</v>
      </c>
      <c r="H230" s="1">
        <f t="shared" si="20"/>
        <v>2.6974737689873973E-3</v>
      </c>
      <c r="I230" s="1">
        <f t="shared" si="21"/>
        <v>6.7436844256087668E-4</v>
      </c>
      <c r="J230" s="1">
        <f>IF(A230="","",MIN(J229+I230,Max_logcfu))</f>
        <v>3.2745127279319699</v>
      </c>
      <c r="K230" s="1" cm="1">
        <f t="array" ref="K230">IF(A230="","",IF(E230&lt;_C1_MinTemp.,0,((E230-Tmin)/(PrefTemp-Tmin))^2))</f>
        <v>1.0268489628088235</v>
      </c>
      <c r="L230" s="1">
        <f t="shared" si="22"/>
        <v>1.0696343367572785E-2</v>
      </c>
      <c r="M230" s="1">
        <f t="shared" si="23"/>
        <v>155.64587811140876</v>
      </c>
      <c r="N230" s="3" t="s">
        <v>866</v>
      </c>
      <c r="O230" s="1" t="s">
        <v>2971</v>
      </c>
      <c r="P230" s="1" t="s">
        <v>2968</v>
      </c>
      <c r="Q230" s="1">
        <v>8097</v>
      </c>
      <c r="R230" s="1" t="s">
        <v>3035</v>
      </c>
      <c r="S230" s="1">
        <v>94.61</v>
      </c>
      <c r="U230" s="19" t="s">
        <v>916</v>
      </c>
      <c r="V230" s="11">
        <v>1000</v>
      </c>
      <c r="W230" s="12" cm="1">
        <f t="array" ref="W230">IF(InitCFU="","",LOG10(InitCFU))</f>
        <v>3</v>
      </c>
    </row>
    <row r="231" spans="1:23" x14ac:dyDescent="0.3">
      <c r="A231" s="1" t="s">
        <v>923</v>
      </c>
      <c r="B231" s="1" t="s">
        <v>1155</v>
      </c>
      <c r="C231" s="1">
        <f t="shared" si="18"/>
        <v>1.0416666664241347E-2</v>
      </c>
      <c r="D231" s="1">
        <v>2</v>
      </c>
      <c r="E231" s="1">
        <v>-8.2200000000000006</v>
      </c>
      <c r="F231" s="1">
        <f>IF(A231="","",IF(E231&lt;_C1_MinTemp.,0,E231*M_a+M_b))</f>
        <v>-7.3873800000000017E-2</v>
      </c>
      <c r="G231" s="1">
        <f t="shared" si="19"/>
        <v>5.4573383264400026E-3</v>
      </c>
      <c r="H231" s="1">
        <f t="shared" si="20"/>
        <v>2.3717246094915262E-3</v>
      </c>
      <c r="I231" s="1">
        <f t="shared" si="21"/>
        <v>5.9293115223482901E-4</v>
      </c>
      <c r="J231" s="1">
        <f>IF(A231="","",MIN(J230+I231,Max_logcfu))</f>
        <v>3.2751056590842049</v>
      </c>
      <c r="K231" s="1" cm="1">
        <f t="array" ref="K231">IF(A231="","",IF(E231&lt;_C1_MinTemp.,0,((E231-Tmin)/(PrefTemp-Tmin))^2))</f>
        <v>0.90284583424837506</v>
      </c>
      <c r="L231" s="1">
        <f t="shared" si="22"/>
        <v>9.4046441045642169E-3</v>
      </c>
      <c r="M231" s="1">
        <f t="shared" si="23"/>
        <v>155.6364734673042</v>
      </c>
      <c r="N231" s="3" t="s">
        <v>866</v>
      </c>
      <c r="O231" s="1" t="s">
        <v>2972</v>
      </c>
      <c r="P231" s="1" t="s">
        <v>2968</v>
      </c>
      <c r="Q231" s="1">
        <v>8360</v>
      </c>
      <c r="R231" s="1" t="s">
        <v>3035</v>
      </c>
      <c r="S231" s="1">
        <v>94.42</v>
      </c>
      <c r="U231" s="19" t="s">
        <v>917</v>
      </c>
      <c r="V231" s="11">
        <f>IF(InitCFU="","",10^W231)</f>
        <v>9.7723722095581138</v>
      </c>
      <c r="W231" s="12">
        <f>IF(InitCFU="","",W232-W230)</f>
        <v>0.99000000000000021</v>
      </c>
    </row>
    <row r="232" spans="1:23" ht="16.2" thickBot="1" x14ac:dyDescent="0.35">
      <c r="A232" s="1" t="s">
        <v>923</v>
      </c>
      <c r="B232" s="1" t="s">
        <v>1156</v>
      </c>
      <c r="C232" s="1">
        <f t="shared" si="18"/>
        <v>1.0416666664241347E-2</v>
      </c>
      <c r="D232" s="1">
        <v>2</v>
      </c>
      <c r="E232" s="1">
        <v>-8.3800000000000008</v>
      </c>
      <c r="F232" s="1">
        <f>IF(A232="","",IF(E232&lt;_C1_MinTemp.,0,E232*M_a+M_b))</f>
        <v>-7.7016200000000007E-2</v>
      </c>
      <c r="G232" s="1">
        <f t="shared" si="19"/>
        <v>5.9314950624400013E-3</v>
      </c>
      <c r="H232" s="1">
        <f t="shared" si="20"/>
        <v>2.5777901184006959E-3</v>
      </c>
      <c r="I232" s="1">
        <f t="shared" si="21"/>
        <v>6.4444752945012689E-4</v>
      </c>
      <c r="J232" s="1">
        <f>IF(A232="","",MIN(J231+I232,Max_logcfu))</f>
        <v>3.2757501066136552</v>
      </c>
      <c r="K232" s="1" cm="1">
        <f t="array" ref="K232">IF(A232="","",IF(E232&lt;_C1_MinTemp.,0,((E232-Tmin)/(PrefTemp-Tmin))^2))</f>
        <v>0.9812889155219644</v>
      </c>
      <c r="L232" s="1">
        <f t="shared" si="22"/>
        <v>1.0221759534307191E-2</v>
      </c>
      <c r="M232" s="1">
        <f t="shared" si="23"/>
        <v>155.62625170776988</v>
      </c>
      <c r="N232" s="3" t="s">
        <v>866</v>
      </c>
      <c r="O232" s="1" t="s">
        <v>2972</v>
      </c>
      <c r="P232" s="1" t="s">
        <v>2968</v>
      </c>
      <c r="Q232" s="1">
        <v>8360</v>
      </c>
      <c r="R232" s="1" t="s">
        <v>3035</v>
      </c>
      <c r="S232" s="1">
        <v>94.42</v>
      </c>
      <c r="U232" s="23" t="s">
        <v>918</v>
      </c>
      <c r="V232" s="24">
        <f>IF(InitCFU="","",10^W232)</f>
        <v>9772.3722095581161</v>
      </c>
      <c r="W232" s="25">
        <f>IF(InitCFU="","",MAX(Report!J4188:J5049))</f>
        <v>3.99</v>
      </c>
    </row>
    <row r="233" spans="1:23" x14ac:dyDescent="0.3">
      <c r="A233" s="1" t="s">
        <v>923</v>
      </c>
      <c r="B233" s="1" t="s">
        <v>1157</v>
      </c>
      <c r="C233" s="1">
        <f t="shared" si="18"/>
        <v>1.0416666671517305E-2</v>
      </c>
      <c r="D233" s="1">
        <v>2</v>
      </c>
      <c r="E233" s="1">
        <v>-8.5399999999999991</v>
      </c>
      <c r="F233" s="1">
        <f>IF(A233="","",IF(E233&lt;_C1_MinTemp.,0,E233*M_a+M_b))</f>
        <v>-8.0158599999999997E-2</v>
      </c>
      <c r="G233" s="1">
        <f t="shared" si="19"/>
        <v>6.4254011539599991E-3</v>
      </c>
      <c r="H233" s="1">
        <f t="shared" si="20"/>
        <v>2.7924385719078656E-3</v>
      </c>
      <c r="I233" s="1">
        <f t="shared" si="21"/>
        <v>6.9810964330204903E-4</v>
      </c>
      <c r="J233" s="1">
        <f>IF(A233="","",MIN(J232+I233,Max_logcfu))</f>
        <v>3.276448216256957</v>
      </c>
      <c r="K233" s="1" cm="1">
        <f t="array" ref="K233">IF(A233="","",IF(E233&lt;_C1_MinTemp.,0,((E233-Tmin)/(PrefTemp-Tmin))^2))</f>
        <v>1.0629992714803447</v>
      </c>
      <c r="L233" s="1">
        <f t="shared" si="22"/>
        <v>1.1072909083076482E-2</v>
      </c>
      <c r="M233" s="1">
        <f t="shared" si="23"/>
        <v>155.6151787986868</v>
      </c>
      <c r="N233" s="3" t="s">
        <v>866</v>
      </c>
      <c r="O233" s="1" t="s">
        <v>2972</v>
      </c>
      <c r="P233" s="1" t="s">
        <v>2968</v>
      </c>
      <c r="Q233" s="1">
        <v>8360</v>
      </c>
      <c r="R233" s="1" t="s">
        <v>3035</v>
      </c>
      <c r="S233" s="1">
        <v>94.42</v>
      </c>
    </row>
    <row r="234" spans="1:23" x14ac:dyDescent="0.3">
      <c r="A234" s="1" t="s">
        <v>923</v>
      </c>
      <c r="B234" s="1" t="s">
        <v>1158</v>
      </c>
      <c r="C234" s="1">
        <f t="shared" si="18"/>
        <v>1.0416666664241347E-2</v>
      </c>
      <c r="D234" s="1">
        <v>2</v>
      </c>
      <c r="E234" s="1">
        <v>-8.57</v>
      </c>
      <c r="F234" s="1">
        <f>IF(A234="","",IF(E234&lt;_C1_MinTemp.,0,E234*M_a+M_b))</f>
        <v>-8.0747800000000008E-2</v>
      </c>
      <c r="G234" s="1">
        <f t="shared" si="19"/>
        <v>6.520207204840001E-3</v>
      </c>
      <c r="H234" s="1">
        <f t="shared" si="20"/>
        <v>2.8336406800695351E-3</v>
      </c>
      <c r="I234" s="1">
        <f t="shared" si="21"/>
        <v>7.084101698524441E-4</v>
      </c>
      <c r="J234" s="1">
        <f>IF(A234="","",MIN(J233+I234,Max_logcfu))</f>
        <v>3.2771566264268093</v>
      </c>
      <c r="K234" s="1" cm="1">
        <f t="array" ref="K234">IF(A234="","",IF(E234&lt;_C1_MinTemp.,0,((E234-Tmin)/(PrefTemp-Tmin))^2))</f>
        <v>1.0786837027870595</v>
      </c>
      <c r="L234" s="1">
        <f t="shared" si="22"/>
        <v>1.1236288568082384E-2</v>
      </c>
      <c r="M234" s="1">
        <f t="shared" si="23"/>
        <v>155.60394251011871</v>
      </c>
      <c r="N234" s="3" t="s">
        <v>866</v>
      </c>
      <c r="O234" s="1" t="s">
        <v>2972</v>
      </c>
      <c r="P234" s="1" t="s">
        <v>2968</v>
      </c>
      <c r="Q234" s="1">
        <v>8360</v>
      </c>
      <c r="R234" s="1" t="s">
        <v>3035</v>
      </c>
      <c r="S234" s="1">
        <v>94.42</v>
      </c>
    </row>
    <row r="235" spans="1:23" x14ac:dyDescent="0.3">
      <c r="A235" s="1" t="s">
        <v>923</v>
      </c>
      <c r="B235" s="1" t="s">
        <v>1159</v>
      </c>
      <c r="C235" s="1">
        <f t="shared" si="18"/>
        <v>1.0416666664241347E-2</v>
      </c>
      <c r="D235" s="1">
        <v>2</v>
      </c>
      <c r="E235" s="1">
        <v>-8.5</v>
      </c>
      <c r="F235" s="1">
        <f>IF(A235="","",IF(E235&lt;_C1_MinTemp.,0,E235*M_a+M_b))</f>
        <v>-7.9372999999999999E-2</v>
      </c>
      <c r="G235" s="1">
        <f t="shared" si="19"/>
        <v>6.3000731289999997E-3</v>
      </c>
      <c r="H235" s="1">
        <f t="shared" si="20"/>
        <v>2.7379718074750105E-3</v>
      </c>
      <c r="I235" s="1">
        <f t="shared" si="21"/>
        <v>6.8449295170938164E-4</v>
      </c>
      <c r="J235" s="1">
        <f>IF(A235="","",MIN(J234+I235,Max_logcfu))</f>
        <v>3.2778411193785186</v>
      </c>
      <c r="K235" s="1" cm="1">
        <f t="array" ref="K235">IF(A235="","",IF(E235&lt;_C1_MinTemp.,0,((E235-Tmin)/(PrefTemp-Tmin))^2))</f>
        <v>1.0422653754890507</v>
      </c>
      <c r="L235" s="1">
        <f t="shared" si="22"/>
        <v>1.0856930992149785E-2</v>
      </c>
      <c r="M235" s="1">
        <f t="shared" si="23"/>
        <v>155.59308557912655</v>
      </c>
      <c r="N235" s="3" t="s">
        <v>866</v>
      </c>
      <c r="O235" s="1" t="s">
        <v>2972</v>
      </c>
      <c r="P235" s="1" t="s">
        <v>2968</v>
      </c>
      <c r="Q235" s="1">
        <v>8360</v>
      </c>
      <c r="R235" s="1" t="s">
        <v>3035</v>
      </c>
      <c r="S235" s="1">
        <v>94.22</v>
      </c>
    </row>
    <row r="236" spans="1:23" x14ac:dyDescent="0.3">
      <c r="A236" s="1" t="s">
        <v>923</v>
      </c>
      <c r="B236" s="1" t="s">
        <v>1160</v>
      </c>
      <c r="C236" s="1">
        <f t="shared" si="18"/>
        <v>1.0416666671517305E-2</v>
      </c>
      <c r="D236" s="1">
        <v>2</v>
      </c>
      <c r="E236" s="1">
        <v>-8.58</v>
      </c>
      <c r="F236" s="1">
        <f>IF(A236="","",IF(E236&lt;_C1_MinTemp.,0,E236*M_a+M_b))</f>
        <v>-8.0944199999999994E-2</v>
      </c>
      <c r="G236" s="1">
        <f t="shared" si="19"/>
        <v>6.5519635136399986E-3</v>
      </c>
      <c r="H236" s="1">
        <f t="shared" si="20"/>
        <v>2.8474417703780956E-3</v>
      </c>
      <c r="I236" s="1">
        <f t="shared" si="21"/>
        <v>7.118604429260097E-4</v>
      </c>
      <c r="J236" s="1">
        <f>IF(A236="","",MIN(J235+I236,Max_logcfu))</f>
        <v>3.2785529798214448</v>
      </c>
      <c r="K236" s="1" cm="1">
        <f t="array" ref="K236">IF(A236="","",IF(E236&lt;_C1_MinTemp.,0,((E236-Tmin)/(PrefTemp-Tmin))^2))</f>
        <v>1.0839373721394394</v>
      </c>
      <c r="L236" s="1">
        <f t="shared" si="22"/>
        <v>1.1291014298376948E-2</v>
      </c>
      <c r="M236" s="1">
        <f t="shared" si="23"/>
        <v>155.58179456482819</v>
      </c>
      <c r="N236" s="3" t="s">
        <v>866</v>
      </c>
      <c r="O236" s="1" t="s">
        <v>2972</v>
      </c>
      <c r="P236" s="1" t="s">
        <v>2968</v>
      </c>
      <c r="Q236" s="1">
        <v>8360</v>
      </c>
      <c r="R236" s="1" t="s">
        <v>3035</v>
      </c>
      <c r="S236" s="1">
        <v>94.22</v>
      </c>
    </row>
    <row r="237" spans="1:23" x14ac:dyDescent="0.3">
      <c r="A237" s="1" t="s">
        <v>923</v>
      </c>
      <c r="B237" s="1" t="s">
        <v>1161</v>
      </c>
      <c r="C237" s="1">
        <f t="shared" si="18"/>
        <v>1.0416666664241347E-2</v>
      </c>
      <c r="D237" s="1">
        <v>2</v>
      </c>
      <c r="E237" s="1">
        <v>-8.7100000000000009</v>
      </c>
      <c r="F237" s="1">
        <f>IF(A237="","",IF(E237&lt;_C1_MinTemp.,0,E237*M_a+M_b))</f>
        <v>-8.3497400000000027E-2</v>
      </c>
      <c r="G237" s="1">
        <f t="shared" si="19"/>
        <v>6.9718158067600044E-3</v>
      </c>
      <c r="H237" s="1">
        <f t="shared" si="20"/>
        <v>3.0299069129769681E-3</v>
      </c>
      <c r="I237" s="1">
        <f t="shared" si="21"/>
        <v>7.5747672806787832E-4</v>
      </c>
      <c r="J237" s="1">
        <f>IF(A237="","",MIN(J236+I237,Max_logcfu))</f>
        <v>3.2793104565495126</v>
      </c>
      <c r="K237" s="1" cm="1">
        <f t="array" ref="K237">IF(A237="","",IF(E237&lt;_C1_MinTemp.,0,((E237-Tmin)/(PrefTemp-Tmin))^2))</f>
        <v>1.1533964877684857</v>
      </c>
      <c r="L237" s="1">
        <f t="shared" si="22"/>
        <v>1.2014546744791037E-2</v>
      </c>
      <c r="M237" s="1">
        <f t="shared" si="23"/>
        <v>155.56978001808341</v>
      </c>
      <c r="N237" s="3" t="s">
        <v>866</v>
      </c>
      <c r="O237" s="1" t="s">
        <v>2972</v>
      </c>
      <c r="P237" s="1" t="s">
        <v>2968</v>
      </c>
      <c r="Q237" s="1">
        <v>8360</v>
      </c>
      <c r="R237" s="1" t="s">
        <v>3035</v>
      </c>
      <c r="S237" s="1">
        <v>94.22</v>
      </c>
    </row>
    <row r="238" spans="1:23" x14ac:dyDescent="0.3">
      <c r="A238" s="1" t="s">
        <v>923</v>
      </c>
      <c r="B238" s="1" t="s">
        <v>1162</v>
      </c>
      <c r="C238" s="1">
        <f t="shared" si="18"/>
        <v>1.0416666664241347E-2</v>
      </c>
      <c r="D238" s="1">
        <v>2</v>
      </c>
      <c r="E238" s="1">
        <v>-8.7899999999999991</v>
      </c>
      <c r="F238" s="1">
        <f>IF(A238="","",IF(E238&lt;_C1_MinTemp.,0,E238*M_a+M_b))</f>
        <v>-8.5068599999999994E-2</v>
      </c>
      <c r="G238" s="1">
        <f t="shared" si="19"/>
        <v>7.2366667059599989E-3</v>
      </c>
      <c r="H238" s="1">
        <f t="shared" si="20"/>
        <v>3.1450094332724893E-3</v>
      </c>
      <c r="I238" s="1">
        <f t="shared" si="21"/>
        <v>7.862523581350587E-4</v>
      </c>
      <c r="J238" s="1">
        <f>IF(A238="","",MIN(J237+I238,Max_logcfu))</f>
        <v>3.2800967089076476</v>
      </c>
      <c r="K238" s="1" cm="1">
        <f t="array" ref="K238">IF(A238="","",IF(E238&lt;_C1_MinTemp.,0,((E238-Tmin)/(PrefTemp-Tmin))^2))</f>
        <v>1.1972126334307678</v>
      </c>
      <c r="L238" s="1">
        <f t="shared" si="22"/>
        <v>1.2470964928666875E-2</v>
      </c>
      <c r="M238" s="1">
        <f t="shared" si="23"/>
        <v>155.55730905315474</v>
      </c>
      <c r="N238" s="3" t="s">
        <v>866</v>
      </c>
      <c r="O238" s="1" t="s">
        <v>2972</v>
      </c>
      <c r="P238" s="1" t="s">
        <v>2968</v>
      </c>
      <c r="Q238" s="1">
        <v>8360</v>
      </c>
      <c r="R238" s="1" t="s">
        <v>3035</v>
      </c>
      <c r="S238" s="1">
        <v>94.22</v>
      </c>
    </row>
    <row r="239" spans="1:23" x14ac:dyDescent="0.3">
      <c r="A239" s="1" t="s">
        <v>923</v>
      </c>
      <c r="B239" s="1" t="s">
        <v>1163</v>
      </c>
      <c r="C239" s="1">
        <f t="shared" si="18"/>
        <v>1.0416666671517305E-2</v>
      </c>
      <c r="D239" s="1">
        <v>2</v>
      </c>
      <c r="E239" s="1">
        <v>-8.68</v>
      </c>
      <c r="F239" s="1">
        <f>IF(A239="","",IF(E239&lt;_C1_MinTemp.,0,E239*M_a+M_b))</f>
        <v>-8.2908199999999987E-2</v>
      </c>
      <c r="G239" s="1">
        <f t="shared" si="19"/>
        <v>6.8737696272399978E-3</v>
      </c>
      <c r="H239" s="1">
        <f t="shared" si="20"/>
        <v>2.987296665467187E-3</v>
      </c>
      <c r="I239" s="1">
        <f t="shared" si="21"/>
        <v>7.468241667145638E-4</v>
      </c>
      <c r="J239" s="1">
        <f>IF(A239="","",MIN(J238+I239,Max_logcfu))</f>
        <v>3.2808435330743619</v>
      </c>
      <c r="K239" s="1" cm="1">
        <f t="array" ref="K239">IF(A239="","",IF(E239&lt;_C1_MinTemp.,0,((E239-Tmin)/(PrefTemp-Tmin))^2))</f>
        <v>1.137176019208797</v>
      </c>
      <c r="L239" s="1">
        <f t="shared" si="22"/>
        <v>1.1845583538940998E-2</v>
      </c>
      <c r="M239" s="1">
        <f t="shared" si="23"/>
        <v>155.54546346961581</v>
      </c>
      <c r="N239" s="3" t="s">
        <v>866</v>
      </c>
      <c r="O239" s="1" t="s">
        <v>2972</v>
      </c>
      <c r="P239" s="1" t="s">
        <v>2968</v>
      </c>
      <c r="Q239" s="1">
        <v>8360</v>
      </c>
      <c r="R239" s="1" t="s">
        <v>3035</v>
      </c>
      <c r="S239" s="1">
        <v>94.22</v>
      </c>
    </row>
    <row r="240" spans="1:23" x14ac:dyDescent="0.3">
      <c r="A240" s="1" t="s">
        <v>923</v>
      </c>
      <c r="B240" s="1" t="s">
        <v>1164</v>
      </c>
      <c r="C240" s="1">
        <f t="shared" si="18"/>
        <v>1.0416666664241347E-2</v>
      </c>
      <c r="D240" s="1">
        <v>2</v>
      </c>
      <c r="E240" s="1">
        <v>-8.83</v>
      </c>
      <c r="F240" s="1">
        <f>IF(A240="","",IF(E240&lt;_C1_MinTemp.,0,E240*M_a+M_b))</f>
        <v>-8.5854200000000019E-2</v>
      </c>
      <c r="G240" s="1">
        <f t="shared" si="19"/>
        <v>7.3709436576400037E-3</v>
      </c>
      <c r="H240" s="1">
        <f t="shared" si="20"/>
        <v>3.2033653444763161E-3</v>
      </c>
      <c r="I240" s="1">
        <f t="shared" si="21"/>
        <v>8.0084133593261869E-4</v>
      </c>
      <c r="J240" s="1">
        <f>IF(A240="","",MIN(J239+I240,Max_logcfu))</f>
        <v>3.2816443744102948</v>
      </c>
      <c r="K240" s="1" cm="1">
        <f t="array" ref="K240">IF(A240="","",IF(E240&lt;_C1_MinTemp.,0,((E240-Tmin)/(PrefTemp-Tmin))^2))</f>
        <v>1.2194270132636094</v>
      </c>
      <c r="L240" s="1">
        <f t="shared" si="22"/>
        <v>1.2702364718538431E-2</v>
      </c>
      <c r="M240" s="1">
        <f t="shared" si="23"/>
        <v>155.53276110489728</v>
      </c>
      <c r="N240" s="3" t="s">
        <v>866</v>
      </c>
      <c r="O240" s="1" t="s">
        <v>2972</v>
      </c>
      <c r="P240" s="1" t="s">
        <v>2968</v>
      </c>
      <c r="Q240" s="1">
        <v>8360</v>
      </c>
      <c r="R240" s="1" t="s">
        <v>3035</v>
      </c>
      <c r="S240" s="1">
        <v>94.22</v>
      </c>
    </row>
    <row r="241" spans="1:19" x14ac:dyDescent="0.3">
      <c r="A241" s="1" t="s">
        <v>923</v>
      </c>
      <c r="B241" s="1" t="s">
        <v>1165</v>
      </c>
      <c r="C241" s="1">
        <f t="shared" si="18"/>
        <v>1.0416666664241347E-2</v>
      </c>
      <c r="D241" s="1">
        <v>2</v>
      </c>
      <c r="E241" s="1">
        <v>-8.8800000000000008</v>
      </c>
      <c r="F241" s="1">
        <f>IF(A241="","",IF(E241&lt;_C1_MinTemp.,0,E241*M_a+M_b))</f>
        <v>-8.683620000000003E-2</v>
      </c>
      <c r="G241" s="1">
        <f t="shared" si="19"/>
        <v>7.5405256304400051E-3</v>
      </c>
      <c r="H241" s="1">
        <f t="shared" si="20"/>
        <v>3.2770645938461559E-3</v>
      </c>
      <c r="I241" s="1">
        <f t="shared" si="21"/>
        <v>8.1926614827078869E-4</v>
      </c>
      <c r="J241" s="1">
        <f>IF(A241="","",MIN(J240+I241,Max_logcfu))</f>
        <v>3.2824636405585657</v>
      </c>
      <c r="K241" s="1" cm="1">
        <f t="array" ref="K241">IF(A241="","",IF(E241&lt;_C1_MinTemp.,0,((E241-Tmin)/(PrefTemp-Tmin))^2))</f>
        <v>1.2474821508687537</v>
      </c>
      <c r="L241" s="1">
        <f t="shared" si="22"/>
        <v>1.2994605735190642E-2</v>
      </c>
      <c r="M241" s="1">
        <f t="shared" si="23"/>
        <v>155.51976649916207</v>
      </c>
      <c r="N241" s="3" t="s">
        <v>866</v>
      </c>
      <c r="O241" s="1" t="s">
        <v>2972</v>
      </c>
      <c r="P241" s="1" t="s">
        <v>2968</v>
      </c>
      <c r="Q241" s="1">
        <v>8360</v>
      </c>
      <c r="R241" s="1" t="s">
        <v>3035</v>
      </c>
      <c r="S241" s="1">
        <v>94.22</v>
      </c>
    </row>
    <row r="242" spans="1:19" x14ac:dyDescent="0.3">
      <c r="A242" s="1" t="s">
        <v>923</v>
      </c>
      <c r="B242" s="1" t="s">
        <v>1166</v>
      </c>
      <c r="C242" s="1">
        <f t="shared" si="18"/>
        <v>1.0416666671517305E-2</v>
      </c>
      <c r="D242" s="1">
        <v>2</v>
      </c>
      <c r="E242" s="1">
        <v>-8.93</v>
      </c>
      <c r="F242" s="1">
        <f>IF(A242="","",IF(E242&lt;_C1_MinTemp.,0,E242*M_a+M_b))</f>
        <v>-8.7818200000000013E-2</v>
      </c>
      <c r="G242" s="1">
        <f t="shared" si="19"/>
        <v>7.7120362512400021E-3</v>
      </c>
      <c r="H242" s="1">
        <f t="shared" si="20"/>
        <v>3.3516020213993922E-3</v>
      </c>
      <c r="I242" s="1">
        <f t="shared" si="21"/>
        <v>8.3790050574002596E-4</v>
      </c>
      <c r="J242" s="1">
        <f>IF(A242="","",MIN(J241+I242,Max_logcfu))</f>
        <v>3.2833015410643056</v>
      </c>
      <c r="K242" s="1" cm="1">
        <f t="array" ref="K242">IF(A242="","",IF(E242&lt;_C1_MinTemp.,0,((E242-Tmin)/(PrefTemp-Tmin))^2))</f>
        <v>1.2758563582673341</v>
      </c>
      <c r="L242" s="1">
        <f t="shared" si="22"/>
        <v>1.3290170404806782E-2</v>
      </c>
      <c r="M242" s="1">
        <f t="shared" si="23"/>
        <v>155.50647632875726</v>
      </c>
      <c r="N242" s="3" t="s">
        <v>866</v>
      </c>
      <c r="O242" s="1" t="s">
        <v>2972</v>
      </c>
      <c r="P242" s="1" t="s">
        <v>2968</v>
      </c>
      <c r="Q242" s="1">
        <v>8360</v>
      </c>
      <c r="R242" s="1" t="s">
        <v>3035</v>
      </c>
      <c r="S242" s="1">
        <v>94.22</v>
      </c>
    </row>
    <row r="243" spans="1:19" x14ac:dyDescent="0.3">
      <c r="A243" s="1" t="s">
        <v>923</v>
      </c>
      <c r="B243" s="1" t="s">
        <v>1167</v>
      </c>
      <c r="C243" s="1">
        <f t="shared" si="18"/>
        <v>1.0405092587461695E-2</v>
      </c>
      <c r="D243" s="1">
        <v>2</v>
      </c>
      <c r="E243" s="1">
        <v>-8.89</v>
      </c>
      <c r="F243" s="1">
        <f>IF(A243="","",IF(E243&lt;_C1_MinTemp.,0,E243*M_a+M_b))</f>
        <v>-8.7032600000000016E-2</v>
      </c>
      <c r="G243" s="1">
        <f t="shared" si="19"/>
        <v>7.5746734627600027E-3</v>
      </c>
      <c r="H243" s="1">
        <f t="shared" si="20"/>
        <v>3.2919050251021304E-3</v>
      </c>
      <c r="I243" s="1">
        <f t="shared" si="21"/>
        <v>8.2206183780763405E-4</v>
      </c>
      <c r="J243" s="1">
        <f>IF(A243="","",MIN(J242+I243,Max_logcfu))</f>
        <v>3.2841236029021132</v>
      </c>
      <c r="K243" s="1" cm="1">
        <f t="array" ref="K243">IF(A243="","",IF(E243&lt;_C1_MinTemp.,0,((E243-Tmin)/(PrefTemp-Tmin))^2))</f>
        <v>1.2531314667649951</v>
      </c>
      <c r="L243" s="1">
        <f t="shared" si="22"/>
        <v>1.3038948935951452E-2</v>
      </c>
      <c r="M243" s="1">
        <f t="shared" si="23"/>
        <v>155.4934373798213</v>
      </c>
      <c r="N243" s="3" t="s">
        <v>866</v>
      </c>
      <c r="O243" s="1" t="s">
        <v>2972</v>
      </c>
      <c r="P243" s="1" t="s">
        <v>2968</v>
      </c>
      <c r="Q243" s="1">
        <v>8360</v>
      </c>
      <c r="R243" s="1" t="s">
        <v>3035</v>
      </c>
      <c r="S243" s="1">
        <v>94.03</v>
      </c>
    </row>
    <row r="244" spans="1:19" x14ac:dyDescent="0.3">
      <c r="A244" s="1" t="s">
        <v>923</v>
      </c>
      <c r="B244" s="1" t="s">
        <v>1168</v>
      </c>
      <c r="C244" s="1">
        <f t="shared" si="18"/>
        <v>1.0416666671517305E-2</v>
      </c>
      <c r="D244" s="1">
        <v>2</v>
      </c>
      <c r="E244" s="1">
        <v>-8.91</v>
      </c>
      <c r="F244" s="1">
        <f>IF(A244="","",IF(E244&lt;_C1_MinTemp.,0,E244*M_a+M_b))</f>
        <v>-8.7425400000000014E-2</v>
      </c>
      <c r="G244" s="1">
        <f t="shared" si="19"/>
        <v>7.6432005651600023E-3</v>
      </c>
      <c r="H244" s="1">
        <f t="shared" si="20"/>
        <v>3.3216864689960893E-3</v>
      </c>
      <c r="I244" s="1">
        <f t="shared" si="21"/>
        <v>8.3042161763571755E-4</v>
      </c>
      <c r="J244" s="1">
        <f>IF(A244="","",MIN(J243+I244,Max_logcfu))</f>
        <v>3.2849540245197488</v>
      </c>
      <c r="K244" s="1" cm="1">
        <f t="array" ref="K244">IF(A244="","",IF(E244&lt;_C1_MinTemp.,0,((E244-Tmin)/(PrefTemp-Tmin))^2))</f>
        <v>1.2644683869326894</v>
      </c>
      <c r="L244" s="1">
        <f t="shared" si="22"/>
        <v>1.3171545703348993E-2</v>
      </c>
      <c r="M244" s="1">
        <f t="shared" si="23"/>
        <v>155.48026583411794</v>
      </c>
      <c r="N244" s="3" t="s">
        <v>866</v>
      </c>
      <c r="O244" s="1" t="s">
        <v>2972</v>
      </c>
      <c r="P244" s="1" t="s">
        <v>2968</v>
      </c>
      <c r="Q244" s="1">
        <v>8360</v>
      </c>
      <c r="R244" s="1" t="s">
        <v>3035</v>
      </c>
      <c r="S244" s="1">
        <v>94.03</v>
      </c>
    </row>
    <row r="245" spans="1:19" x14ac:dyDescent="0.3">
      <c r="A245" s="1" t="s">
        <v>923</v>
      </c>
      <c r="B245" s="1" t="s">
        <v>1169</v>
      </c>
      <c r="C245" s="1">
        <f t="shared" si="18"/>
        <v>1.0416666664241347E-2</v>
      </c>
      <c r="D245" s="1">
        <v>2</v>
      </c>
      <c r="E245" s="1">
        <v>-8.99</v>
      </c>
      <c r="F245" s="1">
        <f>IF(A245="","",IF(E245&lt;_C1_MinTemp.,0,E245*M_a+M_b))</f>
        <v>-8.8996600000000009E-2</v>
      </c>
      <c r="G245" s="1">
        <f t="shared" si="19"/>
        <v>7.9203948115600022E-3</v>
      </c>
      <c r="H245" s="1">
        <f t="shared" si="20"/>
        <v>3.4421533296653635E-3</v>
      </c>
      <c r="I245" s="1">
        <f t="shared" si="21"/>
        <v>8.6053833221598106E-4</v>
      </c>
      <c r="J245" s="1">
        <f>IF(A245="","",MIN(J244+I245,Max_logcfu))</f>
        <v>3.2858145628519648</v>
      </c>
      <c r="K245" s="1" cm="1">
        <f t="array" ref="K245">IF(A245="","",IF(E245&lt;_C1_MinTemp.,0,((E245-Tmin)/(PrefTemp-Tmin))^2))</f>
        <v>1.3103265792729679</v>
      </c>
      <c r="L245" s="1">
        <f t="shared" si="22"/>
        <v>1.3649235197582122E-2</v>
      </c>
      <c r="M245" s="1">
        <f t="shared" si="23"/>
        <v>155.46661659892035</v>
      </c>
      <c r="N245" s="3" t="s">
        <v>866</v>
      </c>
      <c r="O245" s="1" t="s">
        <v>2972</v>
      </c>
      <c r="P245" s="1" t="s">
        <v>2968</v>
      </c>
      <c r="Q245" s="1">
        <v>8360</v>
      </c>
      <c r="R245" s="1" t="s">
        <v>3035</v>
      </c>
      <c r="S245" s="1">
        <v>94.03</v>
      </c>
    </row>
    <row r="246" spans="1:19" x14ac:dyDescent="0.3">
      <c r="A246" s="1" t="s">
        <v>923</v>
      </c>
      <c r="B246" s="1" t="s">
        <v>1170</v>
      </c>
      <c r="C246" s="1">
        <f t="shared" si="18"/>
        <v>1.0416666664241347E-2</v>
      </c>
      <c r="D246" s="1">
        <v>2</v>
      </c>
      <c r="E246" s="1">
        <v>-9.02</v>
      </c>
      <c r="F246" s="1">
        <f>IF(A246="","",IF(E246&lt;_C1_MinTemp.,0,E246*M_a+M_b))</f>
        <v>-8.9585799999999993E-2</v>
      </c>
      <c r="G246" s="1">
        <f t="shared" si="19"/>
        <v>8.0256155616399982E-3</v>
      </c>
      <c r="H246" s="1">
        <f t="shared" si="20"/>
        <v>3.4878816000173825E-3</v>
      </c>
      <c r="I246" s="1">
        <f t="shared" si="21"/>
        <v>8.7197039980132411E-4</v>
      </c>
      <c r="J246" s="1">
        <f>IF(A246="","",MIN(J245+I246,Max_logcfu))</f>
        <v>3.2866865332517663</v>
      </c>
      <c r="K246" s="1" cm="1">
        <f t="array" ref="K246">IF(A246="","",IF(E246&lt;_C1_MinTemp.,0,((E246-Tmin)/(PrefTemp-Tmin))^2))</f>
        <v>1.3277339874642402</v>
      </c>
      <c r="L246" s="1">
        <f t="shared" si="22"/>
        <v>1.3830562366198991E-2</v>
      </c>
      <c r="M246" s="1">
        <f t="shared" si="23"/>
        <v>155.45278603655416</v>
      </c>
      <c r="N246" s="3" t="s">
        <v>866</v>
      </c>
      <c r="O246" s="1" t="s">
        <v>2972</v>
      </c>
      <c r="P246" s="1" t="s">
        <v>2968</v>
      </c>
      <c r="Q246" s="1">
        <v>8360</v>
      </c>
      <c r="R246" s="1" t="s">
        <v>3035</v>
      </c>
      <c r="S246" s="1">
        <v>94.03</v>
      </c>
    </row>
    <row r="247" spans="1:19" x14ac:dyDescent="0.3">
      <c r="A247" s="1" t="s">
        <v>923</v>
      </c>
      <c r="B247" s="1" t="s">
        <v>1171</v>
      </c>
      <c r="C247" s="1">
        <f t="shared" si="18"/>
        <v>1.0428240741021E-2</v>
      </c>
      <c r="D247" s="1">
        <v>2</v>
      </c>
      <c r="E247" s="1">
        <v>-8.94</v>
      </c>
      <c r="F247" s="1">
        <f>IF(A247="","",IF(E247&lt;_C1_MinTemp.,0,E247*M_a+M_b))</f>
        <v>-8.8014599999999998E-2</v>
      </c>
      <c r="G247" s="1">
        <f t="shared" si="19"/>
        <v>7.7465698131599994E-3</v>
      </c>
      <c r="H247" s="1">
        <f t="shared" si="20"/>
        <v>3.3666100882920463E-3</v>
      </c>
      <c r="I247" s="1">
        <f t="shared" si="21"/>
        <v>8.425876915646262E-4</v>
      </c>
      <c r="J247" s="1">
        <f>IF(A247="","",MIN(J246+I247,Max_logcfu))</f>
        <v>3.2875291209433311</v>
      </c>
      <c r="K247" s="1" cm="1">
        <f t="array" ref="K247">IF(A247="","",IF(E247&lt;_C1_MinTemp.,0,((E247-Tmin)/(PrefTemp-Tmin))^2))</f>
        <v>1.2815694881222623</v>
      </c>
      <c r="L247" s="1">
        <f t="shared" si="22"/>
        <v>1.3364515148486005E-2</v>
      </c>
      <c r="M247" s="1">
        <f t="shared" si="23"/>
        <v>155.43942152140568</v>
      </c>
      <c r="N247" s="3" t="s">
        <v>866</v>
      </c>
      <c r="O247" s="1" t="s">
        <v>2972</v>
      </c>
      <c r="P247" s="1" t="s">
        <v>2968</v>
      </c>
      <c r="Q247" s="1">
        <v>8360</v>
      </c>
      <c r="R247" s="1" t="s">
        <v>3035</v>
      </c>
      <c r="S247" s="1">
        <v>94.03</v>
      </c>
    </row>
    <row r="248" spans="1:19" x14ac:dyDescent="0.3">
      <c r="A248" s="1" t="s">
        <v>923</v>
      </c>
      <c r="B248" s="1" t="s">
        <v>1172</v>
      </c>
      <c r="C248" s="1">
        <f t="shared" si="18"/>
        <v>1.0416666671517305E-2</v>
      </c>
      <c r="D248" s="1">
        <v>2</v>
      </c>
      <c r="E248" s="1">
        <v>-9</v>
      </c>
      <c r="F248" s="1">
        <f>IF(A248="","",IF(E248&lt;_C1_MinTemp.,0,E248*M_a+M_b))</f>
        <v>-8.9192999999999995E-2</v>
      </c>
      <c r="G248" s="1">
        <f t="shared" si="19"/>
        <v>7.9553912489999986E-3</v>
      </c>
      <c r="H248" s="1">
        <f t="shared" si="20"/>
        <v>3.457362559322033E-3</v>
      </c>
      <c r="I248" s="1">
        <f t="shared" si="21"/>
        <v>8.6434064023299814E-4</v>
      </c>
      <c r="J248" s="1">
        <f>IF(A248="","",MIN(J247+I248,Max_logcfu))</f>
        <v>3.2883934615835639</v>
      </c>
      <c r="K248" s="1" cm="1">
        <f t="array" ref="K248">IF(A248="","",IF(E248&lt;_C1_MinTemp.,0,((E248-Tmin)/(PrefTemp-Tmin))^2))</f>
        <v>1.3161162858783211</v>
      </c>
      <c r="L248" s="1">
        <f t="shared" si="22"/>
        <v>1.3709544650949848E-2</v>
      </c>
      <c r="M248" s="1">
        <f t="shared" si="23"/>
        <v>155.42571197675474</v>
      </c>
      <c r="N248" s="3" t="s">
        <v>866</v>
      </c>
      <c r="O248" s="1" t="s">
        <v>2972</v>
      </c>
      <c r="P248" s="1" t="s">
        <v>2968</v>
      </c>
      <c r="Q248" s="1">
        <v>8360</v>
      </c>
      <c r="R248" s="1" t="s">
        <v>3035</v>
      </c>
      <c r="S248" s="1">
        <v>94.03</v>
      </c>
    </row>
    <row r="249" spans="1:19" x14ac:dyDescent="0.3">
      <c r="A249" s="1" t="s">
        <v>923</v>
      </c>
      <c r="B249" s="1" t="s">
        <v>1173</v>
      </c>
      <c r="C249" s="1">
        <f t="shared" si="18"/>
        <v>1.0416666664241347E-2</v>
      </c>
      <c r="D249" s="1">
        <v>2</v>
      </c>
      <c r="E249" s="1">
        <v>-9.08</v>
      </c>
      <c r="F249" s="1">
        <f>IF(A249="","",IF(E249&lt;_C1_MinTemp.,0,E249*M_a+M_b))</f>
        <v>-9.0764200000000017E-2</v>
      </c>
      <c r="G249" s="1">
        <f t="shared" si="19"/>
        <v>8.2381400016400038E-3</v>
      </c>
      <c r="H249" s="1">
        <f t="shared" si="20"/>
        <v>3.5802433731594971E-3</v>
      </c>
      <c r="I249" s="1">
        <f t="shared" si="21"/>
        <v>8.9506084308147674E-4</v>
      </c>
      <c r="J249" s="1">
        <f>IF(A249="","",MIN(J248+I249,Max_logcfu))</f>
        <v>3.2892885224266455</v>
      </c>
      <c r="K249" s="1" cm="1">
        <f t="array" ref="K249">IF(A249="","",IF(E249&lt;_C1_MinTemp.,0,((E249-Tmin)/(PrefTemp-Tmin))^2))</f>
        <v>1.3628933992236971</v>
      </c>
      <c r="L249" s="1">
        <f t="shared" si="22"/>
        <v>1.419680623860806E-2</v>
      </c>
      <c r="M249" s="1">
        <f t="shared" si="23"/>
        <v>155.41151517051614</v>
      </c>
      <c r="N249" s="3" t="s">
        <v>866</v>
      </c>
      <c r="O249" s="1" t="s">
        <v>2972</v>
      </c>
      <c r="P249" s="1" t="s">
        <v>2968</v>
      </c>
      <c r="Q249" s="1">
        <v>8360</v>
      </c>
      <c r="R249" s="1" t="s">
        <v>3035</v>
      </c>
      <c r="S249" s="1">
        <v>94.03</v>
      </c>
    </row>
    <row r="250" spans="1:19" x14ac:dyDescent="0.3">
      <c r="A250" s="1" t="s">
        <v>923</v>
      </c>
      <c r="B250" s="1" t="s">
        <v>1174</v>
      </c>
      <c r="C250" s="1">
        <f t="shared" si="18"/>
        <v>1.0416666664241347E-2</v>
      </c>
      <c r="D250" s="1">
        <v>2</v>
      </c>
      <c r="E250" s="1">
        <v>-9.1300000000000008</v>
      </c>
      <c r="F250" s="1">
        <f>IF(A250="","",IF(E250&lt;_C1_MinTemp.,0,E250*M_a+M_b))</f>
        <v>-9.1746200000000028E-2</v>
      </c>
      <c r="G250" s="1">
        <f t="shared" si="19"/>
        <v>8.4173652144400053E-3</v>
      </c>
      <c r="H250" s="1">
        <f t="shared" si="20"/>
        <v>3.6581335134463298E-3</v>
      </c>
      <c r="I250" s="1">
        <f t="shared" si="21"/>
        <v>9.145333781486511E-4</v>
      </c>
      <c r="J250" s="1">
        <f>IF(A250="","",MIN(J249+I250,Max_logcfu))</f>
        <v>3.2902030558047941</v>
      </c>
      <c r="K250" s="1" cm="1">
        <f t="array" ref="K250">IF(A250="","",IF(E250&lt;_C1_MinTemp.,0,((E250-Tmin)/(PrefTemp-Tmin))^2))</f>
        <v>1.3925438857960251</v>
      </c>
      <c r="L250" s="1">
        <f t="shared" si="22"/>
        <v>1.4505665473664565E-2</v>
      </c>
      <c r="M250" s="1">
        <f t="shared" si="23"/>
        <v>155.39700950504246</v>
      </c>
      <c r="N250" s="3" t="s">
        <v>866</v>
      </c>
      <c r="O250" s="1" t="s">
        <v>2972</v>
      </c>
      <c r="P250" s="1" t="s">
        <v>2968</v>
      </c>
      <c r="Q250" s="1">
        <v>8360</v>
      </c>
      <c r="R250" s="1" t="s">
        <v>3035</v>
      </c>
      <c r="S250" s="1">
        <v>94.03</v>
      </c>
    </row>
    <row r="251" spans="1:19" x14ac:dyDescent="0.3">
      <c r="A251" s="1" t="s">
        <v>923</v>
      </c>
      <c r="B251" s="1" t="s">
        <v>1175</v>
      </c>
      <c r="C251" s="1">
        <f t="shared" si="18"/>
        <v>1.0416666671517305E-2</v>
      </c>
      <c r="D251" s="1">
        <v>2</v>
      </c>
      <c r="E251" s="1">
        <v>-9.08</v>
      </c>
      <c r="F251" s="1">
        <f>IF(A251="","",IF(E251&lt;_C1_MinTemp.,0,E251*M_a+M_b))</f>
        <v>-9.0764200000000017E-2</v>
      </c>
      <c r="G251" s="1">
        <f t="shared" si="19"/>
        <v>8.2381400016400038E-3</v>
      </c>
      <c r="H251" s="1">
        <f t="shared" si="20"/>
        <v>3.5802433731594971E-3</v>
      </c>
      <c r="I251" s="1">
        <f t="shared" si="21"/>
        <v>8.9506084370666946E-4</v>
      </c>
      <c r="J251" s="1">
        <f>IF(A251="","",MIN(J250+I251,Max_logcfu))</f>
        <v>3.2910981166485009</v>
      </c>
      <c r="K251" s="1" cm="1">
        <f t="array" ref="K251">IF(A251="","",IF(E251&lt;_C1_MinTemp.,0,((E251-Tmin)/(PrefTemp-Tmin))^2))</f>
        <v>1.3628933992236971</v>
      </c>
      <c r="L251" s="1">
        <f t="shared" si="22"/>
        <v>1.4196806248524414E-2</v>
      </c>
      <c r="M251" s="1">
        <f t="shared" si="23"/>
        <v>155.38281269879394</v>
      </c>
      <c r="N251" s="3" t="s">
        <v>866</v>
      </c>
      <c r="O251" s="1" t="s">
        <v>2972</v>
      </c>
      <c r="P251" s="1" t="s">
        <v>2968</v>
      </c>
      <c r="Q251" s="1">
        <v>8360</v>
      </c>
      <c r="R251" s="1" t="s">
        <v>3035</v>
      </c>
      <c r="S251" s="1">
        <v>94.03</v>
      </c>
    </row>
    <row r="252" spans="1:19" x14ac:dyDescent="0.3">
      <c r="A252" s="1" t="s">
        <v>923</v>
      </c>
      <c r="B252" s="1" t="s">
        <v>1176</v>
      </c>
      <c r="C252" s="1">
        <f t="shared" si="18"/>
        <v>1.0416666664241347E-2</v>
      </c>
      <c r="D252" s="1">
        <v>2</v>
      </c>
      <c r="E252" s="1">
        <v>-9.1300000000000008</v>
      </c>
      <c r="F252" s="1">
        <f>IF(A252="","",IF(E252&lt;_C1_MinTemp.,0,E252*M_a+M_b))</f>
        <v>-9.1746200000000028E-2</v>
      </c>
      <c r="G252" s="1">
        <f t="shared" si="19"/>
        <v>8.4173652144400053E-3</v>
      </c>
      <c r="H252" s="1">
        <f t="shared" si="20"/>
        <v>3.6581335134463298E-3</v>
      </c>
      <c r="I252" s="1">
        <f t="shared" si="21"/>
        <v>9.145333781486511E-4</v>
      </c>
      <c r="J252" s="1">
        <f>IF(A252="","",MIN(J251+I252,Max_logcfu))</f>
        <v>3.2920126500266496</v>
      </c>
      <c r="K252" s="1" cm="1">
        <f t="array" ref="K252">IF(A252="","",IF(E252&lt;_C1_MinTemp.,0,((E252-Tmin)/(PrefTemp-Tmin))^2))</f>
        <v>1.3925438857960251</v>
      </c>
      <c r="L252" s="1">
        <f t="shared" si="22"/>
        <v>1.4505665473664565E-2</v>
      </c>
      <c r="M252" s="1">
        <f t="shared" si="23"/>
        <v>155.36830703332026</v>
      </c>
      <c r="N252" s="3" t="s">
        <v>866</v>
      </c>
      <c r="O252" s="1" t="s">
        <v>2972</v>
      </c>
      <c r="P252" s="1" t="s">
        <v>2968</v>
      </c>
      <c r="Q252" s="1">
        <v>8360</v>
      </c>
      <c r="R252" s="1" t="s">
        <v>3035</v>
      </c>
      <c r="S252" s="1">
        <v>94.03</v>
      </c>
    </row>
    <row r="253" spans="1:19" x14ac:dyDescent="0.3">
      <c r="A253" s="1" t="s">
        <v>923</v>
      </c>
      <c r="B253" s="1" t="s">
        <v>1177</v>
      </c>
      <c r="C253" s="1">
        <f t="shared" si="18"/>
        <v>1.0416666664241347E-2</v>
      </c>
      <c r="D253" s="1">
        <v>2</v>
      </c>
      <c r="E253" s="1">
        <v>-9.18</v>
      </c>
      <c r="F253" s="1">
        <f>IF(A253="","",IF(E253&lt;_C1_MinTemp.,0,E253*M_a+M_b))</f>
        <v>-9.2728200000000011E-2</v>
      </c>
      <c r="G253" s="1">
        <f t="shared" si="19"/>
        <v>8.5985190752400024E-3</v>
      </c>
      <c r="H253" s="1">
        <f t="shared" si="20"/>
        <v>3.7368618319165588E-3</v>
      </c>
      <c r="I253" s="1">
        <f t="shared" si="21"/>
        <v>9.3421545776162566E-4</v>
      </c>
      <c r="J253" s="1">
        <f>IF(A253="","",MIN(J252+I253,Max_logcfu))</f>
        <v>3.2929468654844114</v>
      </c>
      <c r="K253" s="1" cm="1">
        <f t="array" ref="K253">IF(A253="","",IF(E253&lt;_C1_MinTemp.,0,((E253-Tmin)/(PrefTemp-Tmin))^2))</f>
        <v>1.4225134421617891</v>
      </c>
      <c r="L253" s="1">
        <f t="shared" si="22"/>
        <v>1.481784835240192E-2</v>
      </c>
      <c r="M253" s="1">
        <f t="shared" si="23"/>
        <v>155.35348918496786</v>
      </c>
      <c r="N253" s="3" t="s">
        <v>866</v>
      </c>
      <c r="O253" s="1" t="s">
        <v>2972</v>
      </c>
      <c r="P253" s="1" t="s">
        <v>2968</v>
      </c>
      <c r="Q253" s="1">
        <v>8360</v>
      </c>
      <c r="R253" s="1" t="s">
        <v>3035</v>
      </c>
      <c r="S253" s="1">
        <v>94.03</v>
      </c>
    </row>
    <row r="254" spans="1:19" x14ac:dyDescent="0.3">
      <c r="A254" s="1" t="s">
        <v>923</v>
      </c>
      <c r="B254" s="1" t="s">
        <v>1178</v>
      </c>
      <c r="C254" s="1">
        <f t="shared" si="18"/>
        <v>1.0416666671517305E-2</v>
      </c>
      <c r="D254" s="1">
        <v>2</v>
      </c>
      <c r="E254" s="1">
        <v>-9.3000000000000007</v>
      </c>
      <c r="F254" s="1">
        <f>IF(A254="","",IF(E254&lt;_C1_MinTemp.,0,E254*M_a+M_b))</f>
        <v>-9.5085000000000031E-2</v>
      </c>
      <c r="G254" s="1">
        <f t="shared" si="19"/>
        <v>9.0411572250000058E-3</v>
      </c>
      <c r="H254" s="1">
        <f t="shared" si="20"/>
        <v>3.9292295632333794E-3</v>
      </c>
      <c r="I254" s="1">
        <f t="shared" si="21"/>
        <v>9.8230739126576737E-4</v>
      </c>
      <c r="J254" s="1">
        <f>IF(A254="","",MIN(J253+I254,Max_logcfu))</f>
        <v>3.2939291728756772</v>
      </c>
      <c r="K254" s="1" cm="1">
        <f t="array" ref="K254">IF(A254="","",IF(E254&lt;_C1_MinTemp.,0,((E254-Tmin)/(PrefTemp-Tmin))^2))</f>
        <v>1.495742182196846</v>
      </c>
      <c r="L254" s="1">
        <f t="shared" si="22"/>
        <v>1.5580647738472449E-2</v>
      </c>
      <c r="M254" s="1">
        <f t="shared" si="23"/>
        <v>155.3379085372294</v>
      </c>
      <c r="N254" s="3" t="s">
        <v>866</v>
      </c>
      <c r="O254" s="1" t="s">
        <v>2972</v>
      </c>
      <c r="P254" s="1" t="s">
        <v>2968</v>
      </c>
      <c r="Q254" s="1">
        <v>8360</v>
      </c>
      <c r="R254" s="1" t="s">
        <v>3035</v>
      </c>
      <c r="S254" s="1">
        <v>94.03</v>
      </c>
    </row>
    <row r="255" spans="1:19" x14ac:dyDescent="0.3">
      <c r="A255" s="1" t="s">
        <v>923</v>
      </c>
      <c r="B255" s="1" t="s">
        <v>1179</v>
      </c>
      <c r="C255" s="1">
        <f t="shared" si="18"/>
        <v>1.0416666664241347E-2</v>
      </c>
      <c r="D255" s="1">
        <v>2</v>
      </c>
      <c r="E255" s="1">
        <v>-9.24</v>
      </c>
      <c r="F255" s="1">
        <f>IF(A255="","",IF(E255&lt;_C1_MinTemp.,0,E255*M_a+M_b))</f>
        <v>-9.3906600000000007E-2</v>
      </c>
      <c r="G255" s="1">
        <f t="shared" si="19"/>
        <v>8.8184495235600017E-3</v>
      </c>
      <c r="H255" s="1">
        <f t="shared" si="20"/>
        <v>3.832442209282921E-3</v>
      </c>
      <c r="I255" s="1">
        <f t="shared" si="21"/>
        <v>9.5811055209765272E-4</v>
      </c>
      <c r="J255" s="1">
        <f>IF(A255="","",MIN(J254+I255,Max_logcfu))</f>
        <v>3.2948872834277747</v>
      </c>
      <c r="K255" s="1" cm="1">
        <f t="array" ref="K255">IF(A255="","",IF(E255&lt;_C1_MinTemp.,0,((E255-Tmin)/(PrefTemp-Tmin))^2))</f>
        <v>1.458898081928043</v>
      </c>
      <c r="L255" s="1">
        <f t="shared" si="22"/>
        <v>1.5196855016545488E-2</v>
      </c>
      <c r="M255" s="1">
        <f t="shared" si="23"/>
        <v>155.32271168221286</v>
      </c>
      <c r="N255" s="3" t="s">
        <v>866</v>
      </c>
      <c r="O255" s="1" t="s">
        <v>2972</v>
      </c>
      <c r="P255" s="1" t="s">
        <v>2968</v>
      </c>
      <c r="Q255" s="1">
        <v>8360</v>
      </c>
      <c r="R255" s="1" t="s">
        <v>3035</v>
      </c>
      <c r="S255" s="1">
        <v>93.86</v>
      </c>
    </row>
    <row r="256" spans="1:19" x14ac:dyDescent="0.3">
      <c r="A256" s="1" t="s">
        <v>923</v>
      </c>
      <c r="B256" s="1" t="s">
        <v>1180</v>
      </c>
      <c r="C256" s="1">
        <f t="shared" si="18"/>
        <v>1.0416666664241347E-2</v>
      </c>
      <c r="D256" s="1">
        <v>2</v>
      </c>
      <c r="E256" s="1">
        <v>-9.3000000000000007</v>
      </c>
      <c r="F256" s="1">
        <f>IF(A256="","",IF(E256&lt;_C1_MinTemp.,0,E256*M_a+M_b))</f>
        <v>-9.5085000000000031E-2</v>
      </c>
      <c r="G256" s="1">
        <f t="shared" si="19"/>
        <v>9.0411572250000058E-3</v>
      </c>
      <c r="H256" s="1">
        <f t="shared" si="20"/>
        <v>3.9292295632333794E-3</v>
      </c>
      <c r="I256" s="1">
        <f t="shared" si="21"/>
        <v>9.8230739057963349E-4</v>
      </c>
      <c r="J256" s="1">
        <f>IF(A256="","",MIN(J255+I256,Max_logcfu))</f>
        <v>3.2958695908183544</v>
      </c>
      <c r="K256" s="1" cm="1">
        <f t="array" ref="K256">IF(A256="","",IF(E256&lt;_C1_MinTemp.,0,((E256-Tmin)/(PrefTemp-Tmin))^2))</f>
        <v>1.495742182196846</v>
      </c>
      <c r="L256" s="1">
        <f t="shared" si="22"/>
        <v>1.5580647727589493E-2</v>
      </c>
      <c r="M256" s="1">
        <f t="shared" si="23"/>
        <v>155.30713103448525</v>
      </c>
      <c r="N256" s="3" t="s">
        <v>866</v>
      </c>
      <c r="O256" s="1" t="s">
        <v>2972</v>
      </c>
      <c r="P256" s="1" t="s">
        <v>2968</v>
      </c>
      <c r="Q256" s="1">
        <v>8360</v>
      </c>
      <c r="R256" s="1" t="s">
        <v>3035</v>
      </c>
      <c r="S256" s="1">
        <v>93.86</v>
      </c>
    </row>
    <row r="257" spans="1:19" x14ac:dyDescent="0.3">
      <c r="A257" s="1" t="s">
        <v>923</v>
      </c>
      <c r="B257" s="1" t="s">
        <v>1181</v>
      </c>
      <c r="C257" s="1">
        <f t="shared" si="18"/>
        <v>1.0416666671517305E-2</v>
      </c>
      <c r="D257" s="1">
        <v>2</v>
      </c>
      <c r="E257" s="1">
        <v>-9.35</v>
      </c>
      <c r="F257" s="1">
        <f>IF(A257="","",IF(E257&lt;_C1_MinTemp.,0,E257*M_a+M_b))</f>
        <v>-9.6066999999999986E-2</v>
      </c>
      <c r="G257" s="1">
        <f t="shared" si="19"/>
        <v>9.2288684889999979E-3</v>
      </c>
      <c r="H257" s="1">
        <f t="shared" si="20"/>
        <v>4.010807687527161E-3</v>
      </c>
      <c r="I257" s="1">
        <f t="shared" si="21"/>
        <v>1.0027019223487097E-3</v>
      </c>
      <c r="J257" s="1">
        <f>IF(A257="","",MIN(J256+I257,Max_logcfu))</f>
        <v>3.2968722927407033</v>
      </c>
      <c r="K257" s="1" cm="1">
        <f t="array" ref="K257">IF(A257="","",IF(E257&lt;_C1_MinTemp.,0,((E257-Tmin)/(PrefTemp-Tmin))^2))</f>
        <v>1.5267965758602942</v>
      </c>
      <c r="L257" s="1">
        <f t="shared" si="22"/>
        <v>1.5904131005950669E-2</v>
      </c>
      <c r="M257" s="1">
        <f t="shared" si="23"/>
        <v>155.2912269034793</v>
      </c>
      <c r="N257" s="3" t="s">
        <v>866</v>
      </c>
      <c r="O257" s="1" t="s">
        <v>2972</v>
      </c>
      <c r="P257" s="1" t="s">
        <v>2968</v>
      </c>
      <c r="Q257" s="1">
        <v>8360</v>
      </c>
      <c r="R257" s="1" t="s">
        <v>3035</v>
      </c>
      <c r="S257" s="1">
        <v>93.86</v>
      </c>
    </row>
    <row r="258" spans="1:19" x14ac:dyDescent="0.3">
      <c r="A258" s="1" t="s">
        <v>923</v>
      </c>
      <c r="B258" s="1" t="s">
        <v>1182</v>
      </c>
      <c r="C258" s="1">
        <f t="shared" si="18"/>
        <v>1.0416666664241347E-2</v>
      </c>
      <c r="D258" s="1">
        <v>2</v>
      </c>
      <c r="E258" s="1">
        <v>-9.3800000000000008</v>
      </c>
      <c r="F258" s="1">
        <f>IF(A258="","",IF(E258&lt;_C1_MinTemp.,0,E258*M_a+M_b))</f>
        <v>-9.6656200000000025E-2</v>
      </c>
      <c r="G258" s="1">
        <f t="shared" si="19"/>
        <v>9.3424209984400049E-3</v>
      </c>
      <c r="H258" s="1">
        <f t="shared" si="20"/>
        <v>4.0601568876314663E-3</v>
      </c>
      <c r="I258" s="1">
        <f t="shared" si="21"/>
        <v>1.0150392216715343E-3</v>
      </c>
      <c r="J258" s="1">
        <f>IF(A258="","",MIN(J257+I258,Max_logcfu))</f>
        <v>3.2978873319623747</v>
      </c>
      <c r="K258" s="1" cm="1">
        <f t="array" ref="K258">IF(A258="","",IF(E258&lt;_C1_MinTemp.,0,((E258-Tmin)/(PrefTemp-Tmin))^2))</f>
        <v>1.5455823655592142</v>
      </c>
      <c r="L258" s="1">
        <f t="shared" si="22"/>
        <v>1.609981630415995E-2</v>
      </c>
      <c r="M258" s="1">
        <f t="shared" si="23"/>
        <v>155.27512708717515</v>
      </c>
      <c r="N258" s="3" t="s">
        <v>866</v>
      </c>
      <c r="O258" s="1" t="s">
        <v>2972</v>
      </c>
      <c r="P258" s="1" t="s">
        <v>2968</v>
      </c>
      <c r="Q258" s="1">
        <v>8360</v>
      </c>
      <c r="R258" s="1" t="s">
        <v>3035</v>
      </c>
      <c r="S258" s="1">
        <v>93.86</v>
      </c>
    </row>
    <row r="259" spans="1:19" x14ac:dyDescent="0.3">
      <c r="A259" s="1" t="s">
        <v>923</v>
      </c>
      <c r="B259" s="1" t="s">
        <v>1183</v>
      </c>
      <c r="C259" s="1">
        <f t="shared" si="18"/>
        <v>1.0416666664241347E-2</v>
      </c>
      <c r="D259" s="1">
        <v>2</v>
      </c>
      <c r="E259" s="1">
        <v>-9.32</v>
      </c>
      <c r="F259" s="1">
        <f>IF(A259="","",IF(E259&lt;_C1_MinTemp.,0,E259*M_a+M_b))</f>
        <v>-9.5477800000000002E-2</v>
      </c>
      <c r="G259" s="1">
        <f t="shared" si="19"/>
        <v>9.1160102928399996E-3</v>
      </c>
      <c r="H259" s="1">
        <f t="shared" si="20"/>
        <v>3.9617602315688829E-3</v>
      </c>
      <c r="I259" s="1">
        <f t="shared" si="21"/>
        <v>9.9044005766161592E-4</v>
      </c>
      <c r="J259" s="1">
        <f>IF(A259="","",MIN(J258+I259,Max_logcfu))</f>
        <v>3.2988777720200364</v>
      </c>
      <c r="K259" s="1" cm="1">
        <f t="array" ref="K259">IF(A259="","",IF(E259&lt;_C1_MinTemp.,0,((E259-Tmin)/(PrefTemp-Tmin))^2))</f>
        <v>1.5081256512870127</v>
      </c>
      <c r="L259" s="1">
        <f t="shared" si="22"/>
        <v>1.5709642197248696E-2</v>
      </c>
      <c r="M259" s="1">
        <f t="shared" si="23"/>
        <v>155.25941744497791</v>
      </c>
      <c r="N259" s="3" t="s">
        <v>866</v>
      </c>
      <c r="O259" s="1" t="s">
        <v>2972</v>
      </c>
      <c r="P259" s="1" t="s">
        <v>2968</v>
      </c>
      <c r="Q259" s="1">
        <v>8360</v>
      </c>
      <c r="R259" s="1" t="s">
        <v>3035</v>
      </c>
      <c r="S259" s="1">
        <v>93.78</v>
      </c>
    </row>
    <row r="260" spans="1:19" x14ac:dyDescent="0.3">
      <c r="A260" s="1" t="s">
        <v>923</v>
      </c>
      <c r="B260" s="1" t="s">
        <v>1184</v>
      </c>
      <c r="C260" s="1">
        <f t="shared" ref="C260:C323" si="24">IF(A260="","",B260-B259)</f>
        <v>1.0416666671517305E-2</v>
      </c>
      <c r="D260" s="1">
        <v>2</v>
      </c>
      <c r="E260" s="1">
        <v>-9.36</v>
      </c>
      <c r="F260" s="1">
        <f>IF(A260="","",IF(E260&lt;_C1_MinTemp.,0,E260*M_a+M_b))</f>
        <v>-9.6263399999999999E-2</v>
      </c>
      <c r="G260" s="1">
        <f t="shared" ref="G260:G323" si="25">IF(A260="","",F260^2)</f>
        <v>9.2666421795599991E-3</v>
      </c>
      <c r="H260" s="1">
        <f t="shared" ref="H260:H323" si="26">IF(A260="","",G260/2.301)</f>
        <v>4.0272238937679259E-3</v>
      </c>
      <c r="I260" s="1">
        <f t="shared" ref="I260:I323" si="27">IF(A260="","",H260*24*(B260-B259))</f>
        <v>1.006805973910812E-3</v>
      </c>
      <c r="J260" s="1">
        <f>IF(A260="","",MIN(J259+I260,Max_logcfu))</f>
        <v>3.2998845779939474</v>
      </c>
      <c r="K260" s="1" cm="1">
        <f t="array" ref="K260">IF(A260="","",IF(E260&lt;_C1_MinTemp.,0,((E260-Tmin)/(PrefTemp-Tmin))^2))</f>
        <v>1.5330457429681967</v>
      </c>
      <c r="L260" s="1">
        <f t="shared" ref="L260:L323" si="28">IF(A260="","",K260*(B260-B259))</f>
        <v>1.5969226496688301E-2</v>
      </c>
      <c r="M260" s="1">
        <f t="shared" ref="M260:M323" si="29">IF(A260="","",M259-L260)</f>
        <v>155.24344821848123</v>
      </c>
      <c r="N260" s="3" t="s">
        <v>866</v>
      </c>
      <c r="O260" s="1" t="s">
        <v>2972</v>
      </c>
      <c r="P260" s="1" t="s">
        <v>2968</v>
      </c>
      <c r="Q260" s="1">
        <v>8360</v>
      </c>
      <c r="R260" s="1" t="s">
        <v>3035</v>
      </c>
      <c r="S260" s="1">
        <v>93.78</v>
      </c>
    </row>
    <row r="261" spans="1:19" x14ac:dyDescent="0.3">
      <c r="A261" s="1" t="s">
        <v>923</v>
      </c>
      <c r="B261" s="1" t="s">
        <v>1185</v>
      </c>
      <c r="C261" s="1">
        <f t="shared" si="24"/>
        <v>1.0416666664241347E-2</v>
      </c>
      <c r="D261" s="1">
        <v>2</v>
      </c>
      <c r="E261" s="1">
        <v>-9.4700000000000006</v>
      </c>
      <c r="F261" s="1">
        <f>IF(A261="","",IF(E261&lt;_C1_MinTemp.,0,E261*M_a+M_b))</f>
        <v>-9.8423800000000006E-2</v>
      </c>
      <c r="G261" s="1">
        <f t="shared" si="25"/>
        <v>9.6872444064400008E-3</v>
      </c>
      <c r="H261" s="1">
        <f t="shared" si="26"/>
        <v>4.2100149528205132E-3</v>
      </c>
      <c r="I261" s="1">
        <f t="shared" si="27"/>
        <v>1.0525037379600732E-3</v>
      </c>
      <c r="J261" s="1">
        <f>IF(A261="","",MIN(J260+I261,Max_logcfu))</f>
        <v>3.3009370817319077</v>
      </c>
      <c r="K261" s="1" cm="1">
        <f t="array" ref="K261">IF(A261="","",IF(E261&lt;_C1_MinTemp.,0,((E261-Tmin)/(PrefTemp-Tmin))^2))</f>
        <v>1.602628925409795</v>
      </c>
      <c r="L261" s="1">
        <f t="shared" si="28"/>
        <v>1.6694051302465145E-2</v>
      </c>
      <c r="M261" s="1">
        <f t="shared" si="29"/>
        <v>155.22675416717877</v>
      </c>
      <c r="N261" s="3" t="s">
        <v>866</v>
      </c>
      <c r="O261" s="1" t="s">
        <v>2972</v>
      </c>
      <c r="P261" s="1" t="s">
        <v>2968</v>
      </c>
      <c r="Q261" s="1">
        <v>8360</v>
      </c>
      <c r="R261" s="1" t="s">
        <v>3035</v>
      </c>
      <c r="S261" s="1">
        <v>93.78</v>
      </c>
    </row>
    <row r="262" spans="1:19" x14ac:dyDescent="0.3">
      <c r="A262" s="1" t="s">
        <v>923</v>
      </c>
      <c r="B262" s="1" t="s">
        <v>1186</v>
      </c>
      <c r="C262" s="1">
        <f t="shared" si="24"/>
        <v>1.0416666664241347E-2</v>
      </c>
      <c r="D262" s="1">
        <v>2</v>
      </c>
      <c r="E262" s="1">
        <v>-9.4700000000000006</v>
      </c>
      <c r="F262" s="1">
        <f>IF(A262="","",IF(E262&lt;_C1_MinTemp.,0,E262*M_a+M_b))</f>
        <v>-9.8423800000000006E-2</v>
      </c>
      <c r="G262" s="1">
        <f t="shared" si="25"/>
        <v>9.6872444064400008E-3</v>
      </c>
      <c r="H262" s="1">
        <f t="shared" si="26"/>
        <v>4.2100149528205132E-3</v>
      </c>
      <c r="I262" s="1">
        <f t="shared" si="27"/>
        <v>1.0525037379600732E-3</v>
      </c>
      <c r="J262" s="1">
        <f>IF(A262="","",MIN(J261+I262,Max_logcfu))</f>
        <v>3.301989585469868</v>
      </c>
      <c r="K262" s="1" cm="1">
        <f t="array" ref="K262">IF(A262="","",IF(E262&lt;_C1_MinTemp.,0,((E262-Tmin)/(PrefTemp-Tmin))^2))</f>
        <v>1.602628925409795</v>
      </c>
      <c r="L262" s="1">
        <f t="shared" si="28"/>
        <v>1.6694051302465145E-2</v>
      </c>
      <c r="M262" s="1">
        <f t="shared" si="29"/>
        <v>155.2100601158763</v>
      </c>
      <c r="N262" s="3" t="s">
        <v>866</v>
      </c>
      <c r="O262" s="1" t="s">
        <v>2972</v>
      </c>
      <c r="P262" s="1" t="s">
        <v>2968</v>
      </c>
      <c r="Q262" s="1">
        <v>8360</v>
      </c>
      <c r="R262" s="1" t="s">
        <v>3035</v>
      </c>
      <c r="S262" s="1">
        <v>93.78</v>
      </c>
    </row>
    <row r="263" spans="1:19" x14ac:dyDescent="0.3">
      <c r="A263" s="1" t="s">
        <v>923</v>
      </c>
      <c r="B263" s="1" t="s">
        <v>1187</v>
      </c>
      <c r="C263" s="1">
        <f t="shared" si="24"/>
        <v>1.0416666671517305E-2</v>
      </c>
      <c r="D263" s="1">
        <v>2</v>
      </c>
      <c r="E263" s="1">
        <v>-9.39</v>
      </c>
      <c r="F263" s="1">
        <f>IF(A263="","",IF(E263&lt;_C1_MinTemp.,0,E263*M_a+M_b))</f>
        <v>-9.6852600000000011E-2</v>
      </c>
      <c r="G263" s="1">
        <f t="shared" si="25"/>
        <v>9.3804261267600025E-3</v>
      </c>
      <c r="H263" s="1">
        <f t="shared" si="26"/>
        <v>4.0766736752542382E-3</v>
      </c>
      <c r="I263" s="1">
        <f t="shared" si="27"/>
        <v>1.0191684192881469E-3</v>
      </c>
      <c r="J263" s="1">
        <f>IF(A263="","",MIN(J262+I263,Max_logcfu))</f>
        <v>3.3030087538891562</v>
      </c>
      <c r="K263" s="1" cm="1">
        <f t="array" ref="K263">IF(A263="","",IF(E263&lt;_C1_MinTemp.,0,((E263-Tmin)/(PrefTemp-Tmin))^2))</f>
        <v>1.551869821042329</v>
      </c>
      <c r="L263" s="1">
        <f t="shared" si="28"/>
        <v>1.6165310643385153E-2</v>
      </c>
      <c r="M263" s="1">
        <f t="shared" si="29"/>
        <v>155.19389480523293</v>
      </c>
      <c r="N263" s="3" t="s">
        <v>866</v>
      </c>
      <c r="O263" s="1" t="s">
        <v>2972</v>
      </c>
      <c r="P263" s="1" t="s">
        <v>2968</v>
      </c>
      <c r="Q263" s="1">
        <v>8360</v>
      </c>
      <c r="R263" s="1" t="s">
        <v>3035</v>
      </c>
      <c r="S263" s="1">
        <v>93.78</v>
      </c>
    </row>
    <row r="264" spans="1:19" x14ac:dyDescent="0.3">
      <c r="A264" s="1" t="s">
        <v>923</v>
      </c>
      <c r="B264" s="1" t="s">
        <v>1188</v>
      </c>
      <c r="C264" s="1">
        <f t="shared" si="24"/>
        <v>1.0416666664241347E-2</v>
      </c>
      <c r="D264" s="1">
        <v>2</v>
      </c>
      <c r="E264" s="1">
        <v>-9.4600000000000009</v>
      </c>
      <c r="F264" s="1">
        <f>IF(A264="","",IF(E264&lt;_C1_MinTemp.,0,E264*M_a+M_b))</f>
        <v>-9.822740000000002E-2</v>
      </c>
      <c r="G264" s="1">
        <f t="shared" si="25"/>
        <v>9.6486221107600044E-3</v>
      </c>
      <c r="H264" s="1">
        <f t="shared" si="26"/>
        <v>4.1932299481790541E-3</v>
      </c>
      <c r="I264" s="1">
        <f t="shared" si="27"/>
        <v>1.0483074868006853E-3</v>
      </c>
      <c r="J264" s="1">
        <f>IF(A264="","",MIN(J263+I264,Max_logcfu))</f>
        <v>3.304057061375957</v>
      </c>
      <c r="K264" s="1" cm="1">
        <f t="array" ref="K264">IF(A264="","",IF(E264&lt;_C1_MinTemp.,0,((E264-Tmin)/(PrefTemp-Tmin))^2))</f>
        <v>1.5962393675927808</v>
      </c>
      <c r="L264" s="1">
        <f t="shared" si="28"/>
        <v>1.662749340855341E-2</v>
      </c>
      <c r="M264" s="1">
        <f t="shared" si="29"/>
        <v>155.17726731182438</v>
      </c>
      <c r="N264" s="3" t="s">
        <v>866</v>
      </c>
      <c r="O264" s="1" t="s">
        <v>2972</v>
      </c>
      <c r="P264" s="1" t="s">
        <v>2968</v>
      </c>
      <c r="Q264" s="1">
        <v>8360</v>
      </c>
      <c r="R264" s="1" t="s">
        <v>3035</v>
      </c>
      <c r="S264" s="1">
        <v>93.78</v>
      </c>
    </row>
    <row r="265" spans="1:19" x14ac:dyDescent="0.3">
      <c r="A265" s="1" t="s">
        <v>923</v>
      </c>
      <c r="B265" s="1" t="s">
        <v>1189</v>
      </c>
      <c r="C265" s="1">
        <f t="shared" si="24"/>
        <v>1.0416666664241347E-2</v>
      </c>
      <c r="D265" s="1">
        <v>2</v>
      </c>
      <c r="E265" s="1">
        <v>-9.5399999999999991</v>
      </c>
      <c r="F265" s="1">
        <f>IF(A265="","",IF(E265&lt;_C1_MinTemp.,0,E265*M_a+M_b))</f>
        <v>-9.9798599999999987E-2</v>
      </c>
      <c r="G265" s="1">
        <f t="shared" si="25"/>
        <v>9.9597605619599974E-3</v>
      </c>
      <c r="H265" s="1">
        <f t="shared" si="26"/>
        <v>4.3284487448761394E-3</v>
      </c>
      <c r="I265" s="1">
        <f t="shared" si="27"/>
        <v>1.082112185967086E-3</v>
      </c>
      <c r="J265" s="1">
        <f>IF(A265="","",MIN(J264+I265,Max_logcfu))</f>
        <v>3.305139173561924</v>
      </c>
      <c r="K265" s="1" cm="1">
        <f t="array" ref="K265">IF(A265="","",IF(E265&lt;_C1_MinTemp.,0,((E265-Tmin)/(PrefTemp-Tmin))^2))</f>
        <v>1.6477131882975438</v>
      </c>
      <c r="L265" s="1">
        <f t="shared" si="28"/>
        <v>1.716367904076985E-2</v>
      </c>
      <c r="M265" s="1">
        <f t="shared" si="29"/>
        <v>155.1601036327836</v>
      </c>
      <c r="N265" s="3" t="s">
        <v>866</v>
      </c>
      <c r="O265" s="1" t="s">
        <v>2972</v>
      </c>
      <c r="P265" s="1" t="s">
        <v>2968</v>
      </c>
      <c r="Q265" s="1">
        <v>8360</v>
      </c>
      <c r="R265" s="1" t="s">
        <v>3035</v>
      </c>
      <c r="S265" s="1">
        <v>93.78</v>
      </c>
    </row>
    <row r="266" spans="1:19" x14ac:dyDescent="0.3">
      <c r="A266" s="1" t="s">
        <v>923</v>
      </c>
      <c r="B266" s="1" t="s">
        <v>1190</v>
      </c>
      <c r="C266" s="1">
        <f t="shared" si="24"/>
        <v>1.0416666671517305E-2</v>
      </c>
      <c r="D266" s="1">
        <v>2</v>
      </c>
      <c r="E266" s="1">
        <v>-9.58</v>
      </c>
      <c r="F266" s="1">
        <f>IF(A266="","",IF(E266&lt;_C1_MinTemp.,0,E266*M_a+M_b))</f>
        <v>-0.10058420000000001</v>
      </c>
      <c r="G266" s="1">
        <f t="shared" si="25"/>
        <v>1.0117181289640002E-2</v>
      </c>
      <c r="H266" s="1">
        <f t="shared" si="26"/>
        <v>4.3968627942807485E-3</v>
      </c>
      <c r="I266" s="1">
        <f t="shared" si="27"/>
        <v>1.0992156990820494E-3</v>
      </c>
      <c r="J266" s="1">
        <f>IF(A266="","",MIN(J265+I266,Max_logcfu))</f>
        <v>3.3062383892610061</v>
      </c>
      <c r="K266" s="1" cm="1">
        <f t="array" ref="K266">IF(A266="","",IF(E266&lt;_C1_MinTemp.,0,((E266-Tmin)/(PrefTemp-Tmin))^2))</f>
        <v>1.6737564056516261</v>
      </c>
      <c r="L266" s="1">
        <f t="shared" si="28"/>
        <v>1.7434962566989891E-2</v>
      </c>
      <c r="M266" s="1">
        <f t="shared" si="29"/>
        <v>155.14266867021661</v>
      </c>
      <c r="N266" s="3" t="s">
        <v>866</v>
      </c>
      <c r="O266" s="1" t="s">
        <v>2972</v>
      </c>
      <c r="P266" s="1" t="s">
        <v>2968</v>
      </c>
      <c r="Q266" s="1">
        <v>8360</v>
      </c>
      <c r="R266" s="1" t="s">
        <v>3035</v>
      </c>
      <c r="S266" s="1">
        <v>93.78</v>
      </c>
    </row>
    <row r="267" spans="1:19" x14ac:dyDescent="0.3">
      <c r="A267" s="1" t="s">
        <v>923</v>
      </c>
      <c r="B267" s="1" t="s">
        <v>1191</v>
      </c>
      <c r="C267" s="1">
        <f t="shared" si="24"/>
        <v>1.0416666664241347E-2</v>
      </c>
      <c r="D267" s="1">
        <v>2</v>
      </c>
      <c r="E267" s="1">
        <v>-9.5</v>
      </c>
      <c r="F267" s="1">
        <f>IF(A267="","",IF(E267&lt;_C1_MinTemp.,0,E267*M_a+M_b))</f>
        <v>-9.9013000000000018E-2</v>
      </c>
      <c r="G267" s="1">
        <f t="shared" si="25"/>
        <v>9.8035741690000039E-3</v>
      </c>
      <c r="H267" s="1">
        <f t="shared" si="26"/>
        <v>4.2605711295089109E-3</v>
      </c>
      <c r="I267" s="1">
        <f t="shared" si="27"/>
        <v>1.0651427821292297E-3</v>
      </c>
      <c r="J267" s="1">
        <f>IF(A267="","",MIN(J266+I267,Max_logcfu))</f>
        <v>3.3073035320431354</v>
      </c>
      <c r="K267" s="1" cm="1">
        <f t="array" ref="K267">IF(A267="","",IF(E267&lt;_C1_MinTemp.,0,((E267-Tmin)/(PrefTemp-Tmin))^2))</f>
        <v>1.6218741756112625</v>
      </c>
      <c r="L267" s="1">
        <f t="shared" si="28"/>
        <v>1.6894522658683755E-2</v>
      </c>
      <c r="M267" s="1">
        <f t="shared" si="29"/>
        <v>155.12577414755793</v>
      </c>
      <c r="N267" s="3" t="s">
        <v>866</v>
      </c>
      <c r="O267" s="1" t="s">
        <v>2972</v>
      </c>
      <c r="P267" s="1" t="s">
        <v>2968</v>
      </c>
      <c r="Q267" s="1">
        <v>8360</v>
      </c>
      <c r="R267" s="1" t="s">
        <v>3035</v>
      </c>
      <c r="S267" s="1">
        <v>93.66</v>
      </c>
    </row>
    <row r="268" spans="1:19" x14ac:dyDescent="0.3">
      <c r="A268" s="1" t="s">
        <v>923</v>
      </c>
      <c r="B268" s="1" t="s">
        <v>1192</v>
      </c>
      <c r="C268" s="1">
        <f t="shared" si="24"/>
        <v>1.0416666664241347E-2</v>
      </c>
      <c r="D268" s="1">
        <v>2</v>
      </c>
      <c r="E268" s="1">
        <v>-9.6</v>
      </c>
      <c r="F268" s="1">
        <f>IF(A268="","",IF(E268&lt;_C1_MinTemp.,0,E268*M_a+M_b))</f>
        <v>-0.10097700000000001</v>
      </c>
      <c r="G268" s="1">
        <f t="shared" si="25"/>
        <v>1.0196354529000003E-2</v>
      </c>
      <c r="H268" s="1">
        <f t="shared" si="26"/>
        <v>4.4312709817470675E-3</v>
      </c>
      <c r="I268" s="1">
        <f t="shared" si="27"/>
        <v>1.107817745178833E-3</v>
      </c>
      <c r="J268" s="1">
        <f>IF(A268="","",MIN(J267+I268,Max_logcfu))</f>
        <v>3.3084113497883143</v>
      </c>
      <c r="K268" s="1" cm="1">
        <f t="array" ref="K268">IF(A268="","",IF(E268&lt;_C1_MinTemp.,0,((E268-Tmin)/(PrefTemp-Tmin))^2))</f>
        <v>1.6868545910790911</v>
      </c>
      <c r="L268" s="1">
        <f t="shared" si="28"/>
        <v>1.757140198631604E-2</v>
      </c>
      <c r="M268" s="1">
        <f t="shared" si="29"/>
        <v>155.10820274557162</v>
      </c>
      <c r="N268" s="3" t="s">
        <v>866</v>
      </c>
      <c r="O268" s="1" t="s">
        <v>2972</v>
      </c>
      <c r="P268" s="1" t="s">
        <v>2968</v>
      </c>
      <c r="Q268" s="1">
        <v>8360</v>
      </c>
      <c r="R268" s="1" t="s">
        <v>3035</v>
      </c>
      <c r="S268" s="1">
        <v>93.66</v>
      </c>
    </row>
    <row r="269" spans="1:19" x14ac:dyDescent="0.3">
      <c r="A269" s="1" t="s">
        <v>923</v>
      </c>
      <c r="B269" s="1" t="s">
        <v>1193</v>
      </c>
      <c r="C269" s="1">
        <f t="shared" si="24"/>
        <v>1.0416666671517305E-2</v>
      </c>
      <c r="D269" s="1">
        <v>2</v>
      </c>
      <c r="E269" s="1">
        <v>-9.64</v>
      </c>
      <c r="F269" s="1">
        <f>IF(A269="","",IF(E269&lt;_C1_MinTemp.,0,E269*M_a+M_b))</f>
        <v>-0.10176260000000001</v>
      </c>
      <c r="G269" s="1">
        <f t="shared" si="25"/>
        <v>1.0355626758760002E-2</v>
      </c>
      <c r="H269" s="1">
        <f t="shared" si="26"/>
        <v>4.5004896822077364E-3</v>
      </c>
      <c r="I269" s="1">
        <f t="shared" si="27"/>
        <v>1.12512242107586E-3</v>
      </c>
      <c r="J269" s="1">
        <f>IF(A269="","",MIN(J268+I269,Max_logcfu))</f>
        <v>3.3095364722093903</v>
      </c>
      <c r="K269" s="1" cm="1">
        <f t="array" ref="K269">IF(A269="","",IF(E269&lt;_C1_MinTemp.,0,((E269-Tmin)/(PrefTemp-Tmin))^2))</f>
        <v>1.7132041154348727</v>
      </c>
      <c r="L269" s="1">
        <f t="shared" si="28"/>
        <v>1.7845876210756725E-2</v>
      </c>
      <c r="M269" s="1">
        <f t="shared" si="29"/>
        <v>155.09035686936085</v>
      </c>
      <c r="N269" s="3" t="s">
        <v>866</v>
      </c>
      <c r="O269" s="1" t="s">
        <v>2972</v>
      </c>
      <c r="P269" s="1" t="s">
        <v>2968</v>
      </c>
      <c r="Q269" s="1">
        <v>8360</v>
      </c>
      <c r="R269" s="1" t="s">
        <v>3035</v>
      </c>
      <c r="S269" s="1">
        <v>93.66</v>
      </c>
    </row>
    <row r="270" spans="1:19" x14ac:dyDescent="0.3">
      <c r="A270" s="1" t="s">
        <v>923</v>
      </c>
      <c r="B270" s="1" t="s">
        <v>1194</v>
      </c>
      <c r="C270" s="1">
        <f t="shared" si="24"/>
        <v>1.0416666664241347E-2</v>
      </c>
      <c r="D270" s="1">
        <v>2</v>
      </c>
      <c r="E270" s="1">
        <v>-9.7100000000000009</v>
      </c>
      <c r="F270" s="1">
        <f>IF(A270="","",IF(E270&lt;_C1_MinTemp.,0,E270*M_a+M_b))</f>
        <v>-0.10313740000000002</v>
      </c>
      <c r="G270" s="1">
        <f t="shared" si="25"/>
        <v>1.0637323278760004E-2</v>
      </c>
      <c r="H270" s="1">
        <f t="shared" si="26"/>
        <v>4.6229132024163417E-3</v>
      </c>
      <c r="I270" s="1">
        <f t="shared" si="27"/>
        <v>1.1557283003349964E-3</v>
      </c>
      <c r="J270" s="1">
        <f>IF(A270="","",MIN(J269+I270,Max_logcfu))</f>
        <v>3.3106922005097252</v>
      </c>
      <c r="K270" s="1" cm="1">
        <f t="array" ref="K270">IF(A270="","",IF(E270&lt;_C1_MinTemp.,0,((E270-Tmin)/(PrefTemp-Tmin))^2))</f>
        <v>1.7598071505393813</v>
      </c>
      <c r="L270" s="1">
        <f t="shared" si="28"/>
        <v>1.8331324480517129E-2</v>
      </c>
      <c r="M270" s="1">
        <f t="shared" si="29"/>
        <v>155.07202554488032</v>
      </c>
      <c r="N270" s="3" t="s">
        <v>866</v>
      </c>
      <c r="O270" s="1" t="s">
        <v>2972</v>
      </c>
      <c r="P270" s="1" t="s">
        <v>2968</v>
      </c>
      <c r="Q270" s="1">
        <v>8360</v>
      </c>
      <c r="R270" s="1" t="s">
        <v>3035</v>
      </c>
      <c r="S270" s="1">
        <v>93.66</v>
      </c>
    </row>
    <row r="271" spans="1:19" x14ac:dyDescent="0.3">
      <c r="A271" s="1" t="s">
        <v>923</v>
      </c>
      <c r="B271" s="1" t="s">
        <v>1195</v>
      </c>
      <c r="C271" s="1">
        <f t="shared" si="24"/>
        <v>1.0405092594737653E-2</v>
      </c>
      <c r="D271" s="1">
        <v>2</v>
      </c>
      <c r="E271" s="1">
        <v>-9.6300000000000008</v>
      </c>
      <c r="F271" s="1">
        <f>IF(A271="","",IF(E271&lt;_C1_MinTemp.,0,E271*M_a+M_b))</f>
        <v>-0.10156620000000002</v>
      </c>
      <c r="G271" s="1">
        <f t="shared" si="25"/>
        <v>1.0315692982440004E-2</v>
      </c>
      <c r="H271" s="1">
        <f t="shared" si="26"/>
        <v>4.4831347164015663E-3</v>
      </c>
      <c r="I271" s="1">
        <f t="shared" si="27"/>
        <v>1.1195383641321895E-3</v>
      </c>
      <c r="J271" s="1">
        <f>IF(A271="","",MIN(J270+I271,Max_logcfu))</f>
        <v>3.3118117388738573</v>
      </c>
      <c r="K271" s="1" cm="1">
        <f t="array" ref="K271">IF(A271="","",IF(E271&lt;_C1_MinTemp.,0,((E271-Tmin)/(PrefTemp-Tmin))^2))</f>
        <v>1.706597590158321</v>
      </c>
      <c r="L271" s="1">
        <f t="shared" si="28"/>
        <v>1.7757305947553471E-2</v>
      </c>
      <c r="M271" s="1">
        <f t="shared" si="29"/>
        <v>155.05426823893276</v>
      </c>
      <c r="N271" s="3" t="s">
        <v>866</v>
      </c>
      <c r="O271" s="1" t="s">
        <v>2972</v>
      </c>
      <c r="P271" s="1" t="s">
        <v>2968</v>
      </c>
      <c r="Q271" s="1">
        <v>8360</v>
      </c>
      <c r="R271" s="1" t="s">
        <v>3035</v>
      </c>
      <c r="S271" s="1">
        <v>93.66</v>
      </c>
    </row>
    <row r="272" spans="1:19" x14ac:dyDescent="0.3">
      <c r="A272" s="1" t="s">
        <v>923</v>
      </c>
      <c r="B272" s="1" t="s">
        <v>1196</v>
      </c>
      <c r="C272" s="1">
        <f t="shared" si="24"/>
        <v>1.0416666664241347E-2</v>
      </c>
      <c r="D272" s="1">
        <v>2</v>
      </c>
      <c r="E272" s="1">
        <v>-9.69</v>
      </c>
      <c r="F272" s="1">
        <f>IF(A272="","",IF(E272&lt;_C1_MinTemp.,0,E272*M_a+M_b))</f>
        <v>-0.10274459999999999</v>
      </c>
      <c r="G272" s="1">
        <f t="shared" si="25"/>
        <v>1.0556452829159998E-2</v>
      </c>
      <c r="H272" s="1">
        <f t="shared" si="26"/>
        <v>4.5877674181486298E-3</v>
      </c>
      <c r="I272" s="1">
        <f t="shared" si="27"/>
        <v>1.1469418542701143E-3</v>
      </c>
      <c r="J272" s="1">
        <f>IF(A272="","",MIN(J271+I272,Max_logcfu))</f>
        <v>3.3129586807281273</v>
      </c>
      <c r="K272" s="1" cm="1">
        <f t="array" ref="K272">IF(A272="","",IF(E272&lt;_C1_MinTemp.,0,((E272-Tmin)/(PrefTemp-Tmin))^2))</f>
        <v>1.7464281836936906</v>
      </c>
      <c r="L272" s="1">
        <f t="shared" si="28"/>
        <v>1.8191960242573631E-2</v>
      </c>
      <c r="M272" s="1">
        <f t="shared" si="29"/>
        <v>155.03607627869019</v>
      </c>
      <c r="N272" s="3" t="s">
        <v>866</v>
      </c>
      <c r="O272" s="1" t="s">
        <v>2972</v>
      </c>
      <c r="P272" s="1" t="s">
        <v>2968</v>
      </c>
      <c r="Q272" s="1">
        <v>8360</v>
      </c>
      <c r="R272" s="1" t="s">
        <v>3035</v>
      </c>
      <c r="S272" s="1">
        <v>93.66</v>
      </c>
    </row>
    <row r="273" spans="1:19" x14ac:dyDescent="0.3">
      <c r="A273" s="1" t="s">
        <v>923</v>
      </c>
      <c r="B273" s="1" t="s">
        <v>1197</v>
      </c>
      <c r="C273" s="1">
        <f t="shared" si="24"/>
        <v>1.0416666664241347E-2</v>
      </c>
      <c r="D273" s="1">
        <v>2</v>
      </c>
      <c r="E273" s="1">
        <v>-9.77</v>
      </c>
      <c r="F273" s="1">
        <f>IF(A273="","",IF(E273&lt;_C1_MinTemp.,0,E273*M_a+M_b))</f>
        <v>-0.10431579999999999</v>
      </c>
      <c r="G273" s="1">
        <f t="shared" si="25"/>
        <v>1.0881786129639998E-2</v>
      </c>
      <c r="H273" s="1">
        <f t="shared" si="26"/>
        <v>4.729155206275531E-3</v>
      </c>
      <c r="I273" s="1">
        <f t="shared" si="27"/>
        <v>1.1822888012936097E-3</v>
      </c>
      <c r="J273" s="1">
        <f>IF(A273="","",MIN(J272+I273,Max_logcfu))</f>
        <v>3.3141409695294208</v>
      </c>
      <c r="K273" s="1" cm="1">
        <f t="array" ref="K273">IF(A273="","",IF(E273&lt;_C1_MinTemp.,0,((E273-Tmin)/(PrefTemp-Tmin))^2))</f>
        <v>1.8002503580781493</v>
      </c>
      <c r="L273" s="1">
        <f t="shared" si="28"/>
        <v>1.8752607892281205E-2</v>
      </c>
      <c r="M273" s="1">
        <f t="shared" si="29"/>
        <v>155.01732367079791</v>
      </c>
      <c r="N273" s="3" t="s">
        <v>866</v>
      </c>
      <c r="O273" s="1" t="s">
        <v>2972</v>
      </c>
      <c r="P273" s="1" t="s">
        <v>2968</v>
      </c>
      <c r="Q273" s="1">
        <v>8360</v>
      </c>
      <c r="R273" s="1" t="s">
        <v>3035</v>
      </c>
      <c r="S273" s="1">
        <v>93.66</v>
      </c>
    </row>
    <row r="274" spans="1:19" x14ac:dyDescent="0.3">
      <c r="A274" s="1" t="s">
        <v>923</v>
      </c>
      <c r="B274" s="1" t="s">
        <v>1198</v>
      </c>
      <c r="C274" s="1">
        <f t="shared" si="24"/>
        <v>1.0416666671517305E-2</v>
      </c>
      <c r="D274" s="1">
        <v>2</v>
      </c>
      <c r="E274" s="1">
        <v>-9.7899999999999991</v>
      </c>
      <c r="F274" s="1">
        <f>IF(A274="","",IF(E274&lt;_C1_MinTemp.,0,E274*M_a+M_b))</f>
        <v>-0.10470859999999999</v>
      </c>
      <c r="G274" s="1">
        <f t="shared" si="25"/>
        <v>1.0963890913959997E-2</v>
      </c>
      <c r="H274" s="1">
        <f t="shared" si="26"/>
        <v>4.7648374245806155E-3</v>
      </c>
      <c r="I274" s="1">
        <f t="shared" si="27"/>
        <v>1.191209356699854E-3</v>
      </c>
      <c r="J274" s="1">
        <f>IF(A274="","",MIN(J273+I274,Max_logcfu))</f>
        <v>3.3153321788861208</v>
      </c>
      <c r="K274" s="1" cm="1">
        <f t="array" ref="K274">IF(A274="","",IF(E274&lt;_C1_MinTemp.,0,((E274-Tmin)/(PrefTemp-Tmin))^2))</f>
        <v>1.8138335295916386</v>
      </c>
      <c r="L274" s="1">
        <f t="shared" si="28"/>
        <v>1.8894099275377819E-2</v>
      </c>
      <c r="M274" s="1">
        <f t="shared" si="29"/>
        <v>154.99842957152254</v>
      </c>
      <c r="N274" s="3" t="s">
        <v>866</v>
      </c>
      <c r="O274" s="1" t="s">
        <v>2972</v>
      </c>
      <c r="P274" s="1" t="s">
        <v>2968</v>
      </c>
      <c r="Q274" s="1">
        <v>8360</v>
      </c>
      <c r="R274" s="1" t="s">
        <v>3035</v>
      </c>
      <c r="S274" s="1">
        <v>93.66</v>
      </c>
    </row>
    <row r="275" spans="1:19" x14ac:dyDescent="0.3">
      <c r="A275" s="1" t="s">
        <v>923</v>
      </c>
      <c r="B275" s="1" t="s">
        <v>1199</v>
      </c>
      <c r="C275" s="1">
        <f t="shared" si="24"/>
        <v>1.0416666664241347E-2</v>
      </c>
      <c r="D275" s="1">
        <v>2</v>
      </c>
      <c r="E275" s="1">
        <v>-9.7200000000000006</v>
      </c>
      <c r="F275" s="1">
        <f>IF(A275="","",IF(E275&lt;_C1_MinTemp.,0,E275*M_a+M_b))</f>
        <v>-0.10333380000000003</v>
      </c>
      <c r="G275" s="1">
        <f t="shared" si="25"/>
        <v>1.0677874222440006E-2</v>
      </c>
      <c r="H275" s="1">
        <f t="shared" si="26"/>
        <v>4.6405363852412016E-3</v>
      </c>
      <c r="I275" s="1">
        <f t="shared" si="27"/>
        <v>1.1601340960401857E-3</v>
      </c>
      <c r="J275" s="1">
        <f>IF(A275="","",MIN(J274+I275,Max_logcfu))</f>
        <v>3.3164923129821609</v>
      </c>
      <c r="K275" s="1" cm="1">
        <f t="array" ref="K275">IF(A275="","",IF(E275&lt;_C1_MinTemp.,0,((E275-Tmin)/(PrefTemp-Tmin))^2))</f>
        <v>1.7665157781498322</v>
      </c>
      <c r="L275" s="1">
        <f t="shared" si="28"/>
        <v>1.8401206018109722E-2</v>
      </c>
      <c r="M275" s="1">
        <f t="shared" si="29"/>
        <v>154.98002836550444</v>
      </c>
      <c r="N275" s="3" t="s">
        <v>866</v>
      </c>
      <c r="O275" s="1" t="s">
        <v>2972</v>
      </c>
      <c r="P275" s="1" t="s">
        <v>2968</v>
      </c>
      <c r="Q275" s="1">
        <v>8360</v>
      </c>
      <c r="R275" s="1" t="s">
        <v>3035</v>
      </c>
      <c r="S275" s="1">
        <v>93.46</v>
      </c>
    </row>
    <row r="276" spans="1:19" x14ac:dyDescent="0.3">
      <c r="A276" s="1" t="s">
        <v>923</v>
      </c>
      <c r="B276" s="1" t="s">
        <v>1200</v>
      </c>
      <c r="C276" s="1">
        <f t="shared" si="24"/>
        <v>1.0416666664241347E-2</v>
      </c>
      <c r="D276" s="1">
        <v>2</v>
      </c>
      <c r="E276" s="1">
        <v>-9.77</v>
      </c>
      <c r="F276" s="1">
        <f>IF(A276="","",IF(E276&lt;_C1_MinTemp.,0,E276*M_a+M_b))</f>
        <v>-0.10431579999999999</v>
      </c>
      <c r="G276" s="1">
        <f t="shared" si="25"/>
        <v>1.0881786129639998E-2</v>
      </c>
      <c r="H276" s="1">
        <f t="shared" si="26"/>
        <v>4.729155206275531E-3</v>
      </c>
      <c r="I276" s="1">
        <f t="shared" si="27"/>
        <v>1.1822888012936097E-3</v>
      </c>
      <c r="J276" s="1">
        <f>IF(A276="","",MIN(J275+I276,Max_logcfu))</f>
        <v>3.3176746017834544</v>
      </c>
      <c r="K276" s="1" cm="1">
        <f t="array" ref="K276">IF(A276="","",IF(E276&lt;_C1_MinTemp.,0,((E276-Tmin)/(PrefTemp-Tmin))^2))</f>
        <v>1.8002503580781493</v>
      </c>
      <c r="L276" s="1">
        <f t="shared" si="28"/>
        <v>1.8752607892281205E-2</v>
      </c>
      <c r="M276" s="1">
        <f t="shared" si="29"/>
        <v>154.96127575761216</v>
      </c>
      <c r="N276" s="3" t="s">
        <v>866</v>
      </c>
      <c r="O276" s="1" t="s">
        <v>2972</v>
      </c>
      <c r="P276" s="1" t="s">
        <v>2968</v>
      </c>
      <c r="Q276" s="1">
        <v>8360</v>
      </c>
      <c r="R276" s="1" t="s">
        <v>3035</v>
      </c>
      <c r="S276" s="1">
        <v>93.46</v>
      </c>
    </row>
    <row r="277" spans="1:19" x14ac:dyDescent="0.3">
      <c r="A277" s="1" t="s">
        <v>923</v>
      </c>
      <c r="B277" s="1" t="s">
        <v>1201</v>
      </c>
      <c r="C277" s="1">
        <f t="shared" si="24"/>
        <v>1.0416666671517305E-2</v>
      </c>
      <c r="D277" s="1">
        <v>2</v>
      </c>
      <c r="E277" s="1">
        <v>-9.83</v>
      </c>
      <c r="F277" s="1">
        <f>IF(A277="","",IF(E277&lt;_C1_MinTemp.,0,E277*M_a+M_b))</f>
        <v>-0.10549420000000001</v>
      </c>
      <c r="G277" s="1">
        <f t="shared" si="25"/>
        <v>1.1129026233640002E-2</v>
      </c>
      <c r="H277" s="1">
        <f t="shared" si="26"/>
        <v>4.8366041867188179E-3</v>
      </c>
      <c r="I277" s="1">
        <f t="shared" si="27"/>
        <v>1.2091510472427593E-3</v>
      </c>
      <c r="J277" s="1">
        <f>IF(A277="","",MIN(J276+I277,Max_logcfu))</f>
        <v>3.3188837528306974</v>
      </c>
      <c r="K277" s="1" cm="1">
        <f t="array" ref="K277">IF(A277="","",IF(E277&lt;_C1_MinTemp.,0,((E277-Tmin)/(PrefTemp-Tmin))^2))</f>
        <v>1.8411530261194673</v>
      </c>
      <c r="L277" s="1">
        <f t="shared" si="28"/>
        <v>1.9178677364341885E-2</v>
      </c>
      <c r="M277" s="1">
        <f t="shared" si="29"/>
        <v>154.94209708024781</v>
      </c>
      <c r="N277" s="3" t="s">
        <v>866</v>
      </c>
      <c r="O277" s="1" t="s">
        <v>2972</v>
      </c>
      <c r="P277" s="1" t="s">
        <v>2968</v>
      </c>
      <c r="Q277" s="1">
        <v>8360</v>
      </c>
      <c r="R277" s="1" t="s">
        <v>3035</v>
      </c>
      <c r="S277" s="1">
        <v>93.46</v>
      </c>
    </row>
    <row r="278" spans="1:19" x14ac:dyDescent="0.3">
      <c r="A278" s="1" t="s">
        <v>923</v>
      </c>
      <c r="B278" s="1" t="s">
        <v>1202</v>
      </c>
      <c r="C278" s="1">
        <f t="shared" si="24"/>
        <v>1.0416666664241347E-2</v>
      </c>
      <c r="D278" s="1">
        <v>2</v>
      </c>
      <c r="E278" s="1">
        <v>-9.8800000000000008</v>
      </c>
      <c r="F278" s="1">
        <f>IF(A278="","",IF(E278&lt;_C1_MinTemp.,0,E278*M_a+M_b))</f>
        <v>-0.10647620000000002</v>
      </c>
      <c r="G278" s="1">
        <f t="shared" si="25"/>
        <v>1.1337181166440004E-2</v>
      </c>
      <c r="H278" s="1">
        <f t="shared" si="26"/>
        <v>4.927066999756629E-3</v>
      </c>
      <c r="I278" s="1">
        <f t="shared" si="27"/>
        <v>1.2317667496523643E-3</v>
      </c>
      <c r="J278" s="1">
        <f>IF(A278="","",MIN(J277+I278,Max_logcfu))</f>
        <v>3.3201155195803498</v>
      </c>
      <c r="K278" s="1" cm="1">
        <f t="array" ref="K278">IF(A278="","",IF(E278&lt;_C1_MinTemp.,0,((E278-Tmin)/(PrefTemp-Tmin))^2))</f>
        <v>1.8755895595933458</v>
      </c>
      <c r="L278" s="1">
        <f t="shared" si="28"/>
        <v>1.9537391241215115E-2</v>
      </c>
      <c r="M278" s="1">
        <f t="shared" si="29"/>
        <v>154.92255968900659</v>
      </c>
      <c r="N278" s="3" t="s">
        <v>866</v>
      </c>
      <c r="O278" s="1" t="s">
        <v>2972</v>
      </c>
      <c r="P278" s="1" t="s">
        <v>2968</v>
      </c>
      <c r="Q278" s="1">
        <v>8360</v>
      </c>
      <c r="R278" s="1" t="s">
        <v>3035</v>
      </c>
      <c r="S278" s="1">
        <v>93.46</v>
      </c>
    </row>
    <row r="279" spans="1:19" x14ac:dyDescent="0.3">
      <c r="A279" s="1" t="s">
        <v>923</v>
      </c>
      <c r="B279" s="1" t="s">
        <v>1203</v>
      </c>
      <c r="C279" s="1">
        <f t="shared" si="24"/>
        <v>1.0416666664241347E-2</v>
      </c>
      <c r="D279" s="1">
        <v>2</v>
      </c>
      <c r="E279" s="1">
        <v>-9.82</v>
      </c>
      <c r="F279" s="1">
        <f>IF(A279="","",IF(E279&lt;_C1_MinTemp.,0,E279*M_a+M_b))</f>
        <v>-0.10529780000000002</v>
      </c>
      <c r="G279" s="1">
        <f t="shared" si="25"/>
        <v>1.1087626684840006E-2</v>
      </c>
      <c r="H279" s="1">
        <f t="shared" si="26"/>
        <v>4.8186122054932655E-3</v>
      </c>
      <c r="I279" s="1">
        <f t="shared" si="27"/>
        <v>1.2046530510928363E-3</v>
      </c>
      <c r="J279" s="1">
        <f>IF(A279="","",MIN(J278+I279,Max_logcfu))</f>
        <v>3.3213201726314425</v>
      </c>
      <c r="K279" s="1" cm="1">
        <f t="array" ref="K279">IF(A279="","",IF(E279&lt;_C1_MinTemp.,0,((E279-Tmin)/(PrefTemp-Tmin))^2))</f>
        <v>1.8343040077999038</v>
      </c>
      <c r="L279" s="1">
        <f t="shared" si="28"/>
        <v>1.910733341013356E-2</v>
      </c>
      <c r="M279" s="1">
        <f t="shared" si="29"/>
        <v>154.90345235559644</v>
      </c>
      <c r="N279" s="3" t="s">
        <v>866</v>
      </c>
      <c r="O279" s="1" t="s">
        <v>2972</v>
      </c>
      <c r="P279" s="1" t="s">
        <v>2968</v>
      </c>
      <c r="Q279" s="1">
        <v>8360</v>
      </c>
      <c r="R279" s="1" t="s">
        <v>3035</v>
      </c>
      <c r="S279" s="1">
        <v>93.56</v>
      </c>
    </row>
    <row r="280" spans="1:19" x14ac:dyDescent="0.3">
      <c r="A280" s="1" t="s">
        <v>923</v>
      </c>
      <c r="B280" s="1" t="s">
        <v>1204</v>
      </c>
      <c r="C280" s="1">
        <f t="shared" si="24"/>
        <v>1.0416666671517305E-2</v>
      </c>
      <c r="D280" s="1">
        <v>2</v>
      </c>
      <c r="E280" s="1">
        <v>-9.89</v>
      </c>
      <c r="F280" s="1">
        <f>IF(A280="","",IF(E280&lt;_C1_MinTemp.,0,E280*M_a+M_b))</f>
        <v>-0.10667260000000001</v>
      </c>
      <c r="G280" s="1">
        <f t="shared" si="25"/>
        <v>1.1379043590760002E-2</v>
      </c>
      <c r="H280" s="1">
        <f t="shared" si="26"/>
        <v>4.945260143746198E-3</v>
      </c>
      <c r="I280" s="1">
        <f t="shared" si="27"/>
        <v>1.2363150365122535E-3</v>
      </c>
      <c r="J280" s="1">
        <f>IF(A280="","",MIN(J279+I280,Max_logcfu))</f>
        <v>3.322556487667955</v>
      </c>
      <c r="K280" s="1" cm="1">
        <f t="array" ref="K280">IF(A280="","",IF(E280&lt;_C1_MinTemp.,0,((E280-Tmin)/(PrefTemp-Tmin))^2))</f>
        <v>1.8825151546633341</v>
      </c>
      <c r="L280" s="1">
        <f t="shared" si="28"/>
        <v>1.9609532870207797E-2</v>
      </c>
      <c r="M280" s="1">
        <f t="shared" si="29"/>
        <v>154.88384282272622</v>
      </c>
      <c r="N280" s="3" t="s">
        <v>866</v>
      </c>
      <c r="O280" s="1" t="s">
        <v>2972</v>
      </c>
      <c r="P280" s="1" t="s">
        <v>2968</v>
      </c>
      <c r="Q280" s="1">
        <v>8360</v>
      </c>
      <c r="R280" s="1" t="s">
        <v>3035</v>
      </c>
      <c r="S280" s="1">
        <v>93.56</v>
      </c>
    </row>
    <row r="281" spans="1:19" x14ac:dyDescent="0.3">
      <c r="A281" s="1" t="s">
        <v>923</v>
      </c>
      <c r="B281" s="1" t="s">
        <v>1205</v>
      </c>
      <c r="C281" s="1">
        <f t="shared" si="24"/>
        <v>1.0416666664241347E-2</v>
      </c>
      <c r="D281" s="1">
        <v>2</v>
      </c>
      <c r="E281" s="1">
        <v>-9.94</v>
      </c>
      <c r="F281" s="1">
        <f>IF(A281="","",IF(E281&lt;_C1_MinTemp.,0,E281*M_a+M_b))</f>
        <v>-0.10765459999999999</v>
      </c>
      <c r="G281" s="1">
        <f t="shared" si="25"/>
        <v>1.1589512901159997E-2</v>
      </c>
      <c r="H281" s="1">
        <f t="shared" si="26"/>
        <v>5.0367287706040839E-3</v>
      </c>
      <c r="I281" s="1">
        <f t="shared" si="27"/>
        <v>1.2591821923578447E-3</v>
      </c>
      <c r="J281" s="1">
        <f>IF(A281="","",MIN(J280+I281,Max_logcfu))</f>
        <v>3.3238156698603127</v>
      </c>
      <c r="K281" s="1" cm="1">
        <f t="array" ref="K281">IF(A281="","",IF(E281&lt;_C1_MinTemp.,0,((E281-Tmin)/(PrefTemp-Tmin))^2))</f>
        <v>1.9173345718893353</v>
      </c>
      <c r="L281" s="1">
        <f t="shared" si="28"/>
        <v>1.9972235119197095E-2</v>
      </c>
      <c r="M281" s="1">
        <f t="shared" si="29"/>
        <v>154.86387058760704</v>
      </c>
      <c r="N281" s="3" t="s">
        <v>866</v>
      </c>
      <c r="O281" s="1" t="s">
        <v>2972</v>
      </c>
      <c r="P281" s="1" t="s">
        <v>2968</v>
      </c>
      <c r="Q281" s="1">
        <v>8360</v>
      </c>
      <c r="R281" s="1" t="s">
        <v>3035</v>
      </c>
      <c r="S281" s="1">
        <v>93.56</v>
      </c>
    </row>
    <row r="282" spans="1:19" x14ac:dyDescent="0.3">
      <c r="A282" s="1" t="s">
        <v>923</v>
      </c>
      <c r="B282" s="1" t="s">
        <v>1206</v>
      </c>
      <c r="C282" s="1">
        <f t="shared" si="24"/>
        <v>1.0416666664241347E-2</v>
      </c>
      <c r="D282" s="1">
        <v>2</v>
      </c>
      <c r="E282" s="1">
        <v>-9.99</v>
      </c>
      <c r="F282" s="1">
        <f>IF(A282="","",IF(E282&lt;_C1_MinTemp.,0,E282*M_a+M_b))</f>
        <v>-0.1086366</v>
      </c>
      <c r="G282" s="1">
        <f t="shared" si="25"/>
        <v>1.180191085956E-2</v>
      </c>
      <c r="H282" s="1">
        <f t="shared" si="26"/>
        <v>5.1290355756453713E-3</v>
      </c>
      <c r="I282" s="1">
        <f t="shared" si="27"/>
        <v>1.2822588936127937E-3</v>
      </c>
      <c r="J282" s="1">
        <f>IF(A282="","",MIN(J281+I282,Max_logcfu))</f>
        <v>3.3250979287539257</v>
      </c>
      <c r="K282" s="1" cm="1">
        <f t="array" ref="K282">IF(A282="","",IF(E282&lt;_C1_MinTemp.,0,((E282-Tmin)/(PrefTemp-Tmin))^2))</f>
        <v>1.9524730589087753</v>
      </c>
      <c r="L282" s="1">
        <f t="shared" si="28"/>
        <v>2.0338261025564373E-2</v>
      </c>
      <c r="M282" s="1">
        <f t="shared" si="29"/>
        <v>154.84353232658148</v>
      </c>
      <c r="N282" s="3" t="s">
        <v>866</v>
      </c>
      <c r="O282" s="1" t="s">
        <v>2972</v>
      </c>
      <c r="P282" s="1" t="s">
        <v>2968</v>
      </c>
      <c r="Q282" s="1">
        <v>8360</v>
      </c>
      <c r="R282" s="1" t="s">
        <v>3035</v>
      </c>
      <c r="S282" s="1">
        <v>93.56</v>
      </c>
    </row>
    <row r="283" spans="1:19" x14ac:dyDescent="0.3">
      <c r="A283" s="1" t="s">
        <v>923</v>
      </c>
      <c r="B283" s="1" t="s">
        <v>1207</v>
      </c>
      <c r="C283" s="1">
        <f t="shared" si="24"/>
        <v>1.0428240741021E-2</v>
      </c>
      <c r="D283" s="1">
        <v>2</v>
      </c>
      <c r="E283" s="1">
        <v>-9.89</v>
      </c>
      <c r="F283" s="1">
        <f>IF(A283="","",IF(E283&lt;_C1_MinTemp.,0,E283*M_a+M_b))</f>
        <v>-0.10667260000000001</v>
      </c>
      <c r="G283" s="1">
        <f t="shared" si="25"/>
        <v>1.1379043590760002E-2</v>
      </c>
      <c r="H283" s="1">
        <f t="shared" si="26"/>
        <v>4.945260143746198E-3</v>
      </c>
      <c r="I283" s="1">
        <f t="shared" si="27"/>
        <v>1.2376887193430751E-3</v>
      </c>
      <c r="J283" s="1">
        <f>IF(A283="","",MIN(J282+I283,Max_logcfu))</f>
        <v>3.3263356174732688</v>
      </c>
      <c r="K283" s="1" cm="1">
        <f t="array" ref="K283">IF(A283="","",IF(E283&lt;_C1_MinTemp.,0,((E283-Tmin)/(PrefTemp-Tmin))^2))</f>
        <v>1.8825151546633341</v>
      </c>
      <c r="L283" s="1">
        <f t="shared" si="28"/>
        <v>1.963132123144963E-2</v>
      </c>
      <c r="M283" s="1">
        <f t="shared" si="29"/>
        <v>154.82390100535002</v>
      </c>
      <c r="N283" s="3" t="s">
        <v>866</v>
      </c>
      <c r="O283" s="1" t="s">
        <v>2972</v>
      </c>
      <c r="P283" s="1" t="s">
        <v>2968</v>
      </c>
      <c r="Q283" s="1">
        <v>8360</v>
      </c>
      <c r="R283" s="1" t="s">
        <v>3035</v>
      </c>
      <c r="S283" s="1">
        <v>93.46</v>
      </c>
    </row>
    <row r="284" spans="1:19" x14ac:dyDescent="0.3">
      <c r="A284" s="1" t="s">
        <v>923</v>
      </c>
      <c r="B284" s="1" t="s">
        <v>1208</v>
      </c>
      <c r="C284" s="1">
        <f t="shared" si="24"/>
        <v>1.0416666671517305E-2</v>
      </c>
      <c r="D284" s="1">
        <v>2</v>
      </c>
      <c r="E284" s="1">
        <v>-9.99</v>
      </c>
      <c r="F284" s="1">
        <f>IF(A284="","",IF(E284&lt;_C1_MinTemp.,0,E284*M_a+M_b))</f>
        <v>-0.1086366</v>
      </c>
      <c r="G284" s="1">
        <f t="shared" si="25"/>
        <v>1.180191085956E-2</v>
      </c>
      <c r="H284" s="1">
        <f t="shared" si="26"/>
        <v>5.1290355756453713E-3</v>
      </c>
      <c r="I284" s="1">
        <f t="shared" si="27"/>
        <v>1.2822588945084412E-3</v>
      </c>
      <c r="J284" s="1">
        <f>IF(A284="","",MIN(J283+I284,Max_logcfu))</f>
        <v>3.3276178763677771</v>
      </c>
      <c r="K284" s="1" cm="1">
        <f t="array" ref="K284">IF(A284="","",IF(E284&lt;_C1_MinTemp.,0,((E284-Tmin)/(PrefTemp-Tmin))^2))</f>
        <v>1.9524730589087753</v>
      </c>
      <c r="L284" s="1">
        <f t="shared" si="28"/>
        <v>2.0338261039770485E-2</v>
      </c>
      <c r="M284" s="1">
        <f t="shared" si="29"/>
        <v>154.80356274431026</v>
      </c>
      <c r="N284" s="3" t="s">
        <v>866</v>
      </c>
      <c r="O284" s="1" t="s">
        <v>2972</v>
      </c>
      <c r="P284" s="1" t="s">
        <v>2968</v>
      </c>
      <c r="Q284" s="1">
        <v>8360</v>
      </c>
      <c r="R284" s="1" t="s">
        <v>3035</v>
      </c>
      <c r="S284" s="1">
        <v>93.46</v>
      </c>
    </row>
    <row r="285" spans="1:19" x14ac:dyDescent="0.3">
      <c r="A285" s="1" t="s">
        <v>923</v>
      </c>
      <c r="B285" s="1" t="s">
        <v>1209</v>
      </c>
      <c r="C285" s="1">
        <f t="shared" si="24"/>
        <v>1.0416666664241347E-2</v>
      </c>
      <c r="D285" s="1">
        <v>2</v>
      </c>
      <c r="E285" s="1">
        <v>-10.039999999999999</v>
      </c>
      <c r="F285" s="1">
        <f>IF(A285="","",IF(E285&lt;_C1_MinTemp.,0,E285*M_a+M_b))</f>
        <v>-0.10961859999999998</v>
      </c>
      <c r="G285" s="1">
        <f t="shared" si="25"/>
        <v>1.2016237465959997E-2</v>
      </c>
      <c r="H285" s="1">
        <f t="shared" si="26"/>
        <v>5.2221805588700551E-3</v>
      </c>
      <c r="I285" s="1">
        <f t="shared" si="27"/>
        <v>1.305545139413543E-3</v>
      </c>
      <c r="J285" s="1">
        <f>IF(A285="","",MIN(J284+I285,Max_logcfu))</f>
        <v>3.3289234215071906</v>
      </c>
      <c r="K285" s="1" cm="1">
        <f t="array" ref="K285">IF(A285="","",IF(E285&lt;_C1_MinTemp.,0,((E285-Tmin)/(PrefTemp-Tmin))^2))</f>
        <v>1.9879306157216505</v>
      </c>
      <c r="L285" s="1">
        <f t="shared" si="28"/>
        <v>2.0707610575612493E-2</v>
      </c>
      <c r="M285" s="1">
        <f t="shared" si="29"/>
        <v>154.78285513373464</v>
      </c>
      <c r="N285" s="3" t="s">
        <v>866</v>
      </c>
      <c r="O285" s="1" t="s">
        <v>2972</v>
      </c>
      <c r="P285" s="1" t="s">
        <v>2968</v>
      </c>
      <c r="Q285" s="1">
        <v>8360</v>
      </c>
      <c r="R285" s="1" t="s">
        <v>3035</v>
      </c>
      <c r="S285" s="1">
        <v>93.46</v>
      </c>
    </row>
    <row r="286" spans="1:19" x14ac:dyDescent="0.3">
      <c r="A286" s="1" t="s">
        <v>923</v>
      </c>
      <c r="B286" s="1" t="s">
        <v>1210</v>
      </c>
      <c r="C286" s="1">
        <f t="shared" si="24"/>
        <v>1.0416666664241347E-2</v>
      </c>
      <c r="D286" s="1">
        <v>2</v>
      </c>
      <c r="E286" s="1">
        <v>-10.1</v>
      </c>
      <c r="F286" s="1">
        <f>IF(A286="","",IF(E286&lt;_C1_MinTemp.,0,E286*M_a+M_b))</f>
        <v>-0.11079700000000001</v>
      </c>
      <c r="G286" s="1">
        <f t="shared" si="25"/>
        <v>1.2275975209000001E-2</v>
      </c>
      <c r="H286" s="1">
        <f t="shared" si="26"/>
        <v>5.3350609339417642E-3</v>
      </c>
      <c r="I286" s="1">
        <f t="shared" si="27"/>
        <v>1.3337652331748997E-3</v>
      </c>
      <c r="J286" s="1">
        <f>IF(A286="","",MIN(J285+I286,Max_logcfu))</f>
        <v>3.3302571867403654</v>
      </c>
      <c r="K286" s="1" cm="1">
        <f t="array" ref="K286">IF(A286="","",IF(E286&lt;_C1_MinTemp.,0,((E286-Tmin)/(PrefTemp-Tmin))^2))</f>
        <v>2.0309008560244379</v>
      </c>
      <c r="L286" s="1">
        <f t="shared" si="28"/>
        <v>2.115521724532898E-2</v>
      </c>
      <c r="M286" s="1">
        <f t="shared" si="29"/>
        <v>154.76169991648931</v>
      </c>
      <c r="N286" s="3" t="s">
        <v>866</v>
      </c>
      <c r="O286" s="1" t="s">
        <v>2972</v>
      </c>
      <c r="P286" s="1" t="s">
        <v>2968</v>
      </c>
      <c r="Q286" s="1">
        <v>8360</v>
      </c>
      <c r="R286" s="1" t="s">
        <v>3035</v>
      </c>
      <c r="S286" s="1">
        <v>93.46</v>
      </c>
    </row>
    <row r="287" spans="1:19" x14ac:dyDescent="0.3">
      <c r="A287" s="1" t="s">
        <v>923</v>
      </c>
      <c r="B287" s="1" t="s">
        <v>1211</v>
      </c>
      <c r="C287" s="1">
        <f t="shared" si="24"/>
        <v>1.0416666671517305E-2</v>
      </c>
      <c r="D287" s="1">
        <v>2</v>
      </c>
      <c r="E287" s="1">
        <v>-10.02</v>
      </c>
      <c r="F287" s="1">
        <f>IF(A287="","",IF(E287&lt;_C1_MinTemp.,0,E287*M_a+M_b))</f>
        <v>-0.10922579999999998</v>
      </c>
      <c r="G287" s="1">
        <f t="shared" si="25"/>
        <v>1.1930275385639996E-2</v>
      </c>
      <c r="H287" s="1">
        <f t="shared" si="26"/>
        <v>5.1848219841981727E-3</v>
      </c>
      <c r="I287" s="1">
        <f t="shared" si="27"/>
        <v>1.2962054966531359E-3</v>
      </c>
      <c r="J287" s="1">
        <f>IF(A287="","",MIN(J286+I287,Max_logcfu))</f>
        <v>3.3315533922370184</v>
      </c>
      <c r="K287" s="1" cm="1">
        <f t="array" ref="K287">IF(A287="","",IF(E287&lt;_C1_MinTemp.,0,((E287-Tmin)/(PrefTemp-Tmin))^2))</f>
        <v>1.9737093046212879</v>
      </c>
      <c r="L287" s="1">
        <f t="shared" si="28"/>
        <v>2.0559471932712167E-2</v>
      </c>
      <c r="M287" s="1">
        <f t="shared" si="29"/>
        <v>154.74114044455661</v>
      </c>
      <c r="N287" s="3" t="s">
        <v>866</v>
      </c>
      <c r="O287" s="1" t="s">
        <v>2972</v>
      </c>
      <c r="P287" s="1" t="s">
        <v>2968</v>
      </c>
      <c r="Q287" s="1">
        <v>8360</v>
      </c>
      <c r="R287" s="1" t="s">
        <v>3035</v>
      </c>
      <c r="S287" s="1">
        <v>93.25</v>
      </c>
    </row>
    <row r="288" spans="1:19" x14ac:dyDescent="0.3">
      <c r="A288" s="1" t="s">
        <v>923</v>
      </c>
      <c r="B288" s="1" t="s">
        <v>1212</v>
      </c>
      <c r="C288" s="1">
        <f t="shared" si="24"/>
        <v>1.0416666664241347E-2</v>
      </c>
      <c r="D288" s="1">
        <v>2</v>
      </c>
      <c r="E288" s="1">
        <v>-10.1</v>
      </c>
      <c r="F288" s="1">
        <f>IF(A288="","",IF(E288&lt;_C1_MinTemp.,0,E288*M_a+M_b))</f>
        <v>-0.11079700000000001</v>
      </c>
      <c r="G288" s="1">
        <f t="shared" si="25"/>
        <v>1.2275975209000001E-2</v>
      </c>
      <c r="H288" s="1">
        <f t="shared" si="26"/>
        <v>5.3350609339417642E-3</v>
      </c>
      <c r="I288" s="1">
        <f t="shared" si="27"/>
        <v>1.3337652331748997E-3</v>
      </c>
      <c r="J288" s="1">
        <f>IF(A288="","",MIN(J287+I288,Max_logcfu))</f>
        <v>3.3328871574701933</v>
      </c>
      <c r="K288" s="1" cm="1">
        <f t="array" ref="K288">IF(A288="","",IF(E288&lt;_C1_MinTemp.,0,((E288-Tmin)/(PrefTemp-Tmin))^2))</f>
        <v>2.0309008560244379</v>
      </c>
      <c r="L288" s="1">
        <f t="shared" si="28"/>
        <v>2.115521724532898E-2</v>
      </c>
      <c r="M288" s="1">
        <f t="shared" si="29"/>
        <v>154.71998522731127</v>
      </c>
      <c r="N288" s="3" t="s">
        <v>866</v>
      </c>
      <c r="O288" s="1" t="s">
        <v>2972</v>
      </c>
      <c r="P288" s="1" t="s">
        <v>2968</v>
      </c>
      <c r="Q288" s="1">
        <v>8360</v>
      </c>
      <c r="R288" s="1" t="s">
        <v>3035</v>
      </c>
      <c r="S288" s="1">
        <v>93.25</v>
      </c>
    </row>
    <row r="289" spans="1:19" x14ac:dyDescent="0.3">
      <c r="A289" s="1" t="s">
        <v>923</v>
      </c>
      <c r="B289" s="1" t="s">
        <v>1213</v>
      </c>
      <c r="C289" s="1">
        <f t="shared" si="24"/>
        <v>1.0416666664241347E-2</v>
      </c>
      <c r="D289" s="1">
        <v>2</v>
      </c>
      <c r="E289" s="1">
        <v>-10.14</v>
      </c>
      <c r="F289" s="1">
        <f>IF(A289="","",IF(E289&lt;_C1_MinTemp.,0,E289*M_a+M_b))</f>
        <v>-0.1115826</v>
      </c>
      <c r="G289" s="1">
        <f t="shared" si="25"/>
        <v>1.2450676622760001E-2</v>
      </c>
      <c r="H289" s="1">
        <f t="shared" si="26"/>
        <v>5.4109850598696215E-3</v>
      </c>
      <c r="I289" s="1">
        <f t="shared" si="27"/>
        <v>1.3527462646524444E-3</v>
      </c>
      <c r="J289" s="1">
        <f>IF(A289="","",MIN(J288+I289,Max_logcfu))</f>
        <v>3.3342399037348458</v>
      </c>
      <c r="K289" s="1" cm="1">
        <f t="array" ref="K289">IF(A289="","",IF(E289&lt;_C1_MinTemp.,0,((E289-Tmin)/(PrefTemp-Tmin))^2))</f>
        <v>2.0598029387277133</v>
      </c>
      <c r="L289" s="1">
        <f t="shared" si="28"/>
        <v>2.1456280606751334E-2</v>
      </c>
      <c r="M289" s="1">
        <f t="shared" si="29"/>
        <v>154.69852894670453</v>
      </c>
      <c r="N289" s="3" t="s">
        <v>866</v>
      </c>
      <c r="O289" s="1" t="s">
        <v>2972</v>
      </c>
      <c r="P289" s="1" t="s">
        <v>2968</v>
      </c>
      <c r="Q289" s="1">
        <v>8360</v>
      </c>
      <c r="R289" s="1" t="s">
        <v>3035</v>
      </c>
      <c r="S289" s="1">
        <v>93.25</v>
      </c>
    </row>
    <row r="290" spans="1:19" x14ac:dyDescent="0.3">
      <c r="A290" s="1" t="s">
        <v>923</v>
      </c>
      <c r="B290" s="1" t="s">
        <v>1214</v>
      </c>
      <c r="C290" s="1">
        <f t="shared" si="24"/>
        <v>1.0416666671517305E-2</v>
      </c>
      <c r="D290" s="1">
        <v>3</v>
      </c>
      <c r="E290" s="1">
        <v>-10.19</v>
      </c>
      <c r="F290" s="1">
        <f>IF(A290="","",IF(E290&lt;_C1_MinTemp.,0,E290*M_a+M_b))</f>
        <v>-0.11256459999999999</v>
      </c>
      <c r="G290" s="1">
        <f t="shared" si="25"/>
        <v>1.2670789173159997E-2</v>
      </c>
      <c r="H290" s="1">
        <f t="shared" si="26"/>
        <v>5.5066445776445006E-3</v>
      </c>
      <c r="I290" s="1">
        <f t="shared" si="27"/>
        <v>1.3766611450521831E-3</v>
      </c>
      <c r="J290" s="1">
        <f>IF(A290="","",MIN(J289+I290,Max_logcfu))</f>
        <v>3.3356165648798979</v>
      </c>
      <c r="K290" s="1" cm="1">
        <f t="array" ref="K290">IF(A290="","",IF(E290&lt;_C1_MinTemp.,0,((E290-Tmin)/(PrefTemp-Tmin))^2))</f>
        <v>2.0962177049208979</v>
      </c>
      <c r="L290" s="1">
        <f t="shared" si="28"/>
        <v>2.1835601103094012E-2</v>
      </c>
      <c r="M290" s="1">
        <f t="shared" si="29"/>
        <v>154.67669334560142</v>
      </c>
      <c r="N290" s="3" t="s">
        <v>866</v>
      </c>
      <c r="O290" s="1" t="s">
        <v>2972</v>
      </c>
      <c r="P290" s="1" t="s">
        <v>2968</v>
      </c>
      <c r="Q290" s="1">
        <v>8360</v>
      </c>
      <c r="R290" s="1" t="s">
        <v>3035</v>
      </c>
      <c r="S290" s="1">
        <v>93.25</v>
      </c>
    </row>
    <row r="291" spans="1:19" x14ac:dyDescent="0.3">
      <c r="A291" s="1" t="s">
        <v>923</v>
      </c>
      <c r="B291" s="1" t="s">
        <v>1215</v>
      </c>
      <c r="C291" s="1">
        <f t="shared" si="24"/>
        <v>1.0416666664241347E-2</v>
      </c>
      <c r="D291" s="1">
        <v>3</v>
      </c>
      <c r="E291" s="1">
        <v>-10.130000000000001</v>
      </c>
      <c r="F291" s="1">
        <f>IF(A291="","",IF(E291&lt;_C1_MinTemp.,0,E291*M_a+M_b))</f>
        <v>-0.11138620000000002</v>
      </c>
      <c r="G291" s="1">
        <f t="shared" si="25"/>
        <v>1.2406885550440004E-2</v>
      </c>
      <c r="H291" s="1">
        <f t="shared" si="26"/>
        <v>5.3919537376966552E-3</v>
      </c>
      <c r="I291" s="1">
        <f t="shared" si="27"/>
        <v>1.3479884341103107E-3</v>
      </c>
      <c r="J291" s="1">
        <f>IF(A291="","",MIN(J290+I291,Max_logcfu))</f>
        <v>3.336964553314008</v>
      </c>
      <c r="K291" s="1" cm="1">
        <f t="array" ref="K291">IF(A291="","",IF(E291&lt;_C1_MinTemp.,0,((E291-Tmin)/(PrefTemp-Tmin))^2))</f>
        <v>2.052558273864288</v>
      </c>
      <c r="L291" s="1">
        <f t="shared" si="28"/>
        <v>2.138081534777489E-2</v>
      </c>
      <c r="M291" s="1">
        <f t="shared" si="29"/>
        <v>154.65531253025364</v>
      </c>
      <c r="N291" s="3" t="s">
        <v>866</v>
      </c>
      <c r="O291" s="1" t="s">
        <v>2972</v>
      </c>
      <c r="P291" s="1" t="s">
        <v>2968</v>
      </c>
      <c r="Q291" s="1">
        <v>8360</v>
      </c>
      <c r="R291" s="1" t="s">
        <v>3035</v>
      </c>
      <c r="S291" s="1">
        <v>93.14</v>
      </c>
    </row>
    <row r="292" spans="1:19" x14ac:dyDescent="0.3">
      <c r="A292" s="1" t="s">
        <v>923</v>
      </c>
      <c r="B292" s="1" t="s">
        <v>1216</v>
      </c>
      <c r="C292" s="1">
        <f t="shared" si="24"/>
        <v>1.0416666664241347E-2</v>
      </c>
      <c r="D292" s="1">
        <v>3</v>
      </c>
      <c r="E292" s="1">
        <v>-10.18</v>
      </c>
      <c r="F292" s="1">
        <f>IF(A292="","",IF(E292&lt;_C1_MinTemp.,0,E292*M_a+M_b))</f>
        <v>-0.1123682</v>
      </c>
      <c r="G292" s="1">
        <f t="shared" si="25"/>
        <v>1.2626612371240001E-2</v>
      </c>
      <c r="H292" s="1">
        <f t="shared" si="26"/>
        <v>5.487445619834855E-3</v>
      </c>
      <c r="I292" s="1">
        <f t="shared" si="27"/>
        <v>1.3718614046393024E-3</v>
      </c>
      <c r="J292" s="1">
        <f>IF(A292="","",MIN(J291+I292,Max_logcfu))</f>
        <v>3.3383364147186474</v>
      </c>
      <c r="K292" s="1" cm="1">
        <f t="array" ref="K292">IF(A292="","",IF(E292&lt;_C1_MinTemp.,0,((E292-Tmin)/(PrefTemp-Tmin))^2))</f>
        <v>2.0889092260987865</v>
      </c>
      <c r="L292" s="1">
        <f t="shared" si="28"/>
        <v>2.1759471100129421E-2</v>
      </c>
      <c r="M292" s="1">
        <f t="shared" si="29"/>
        <v>154.63355305915351</v>
      </c>
      <c r="N292" s="3" t="s">
        <v>866</v>
      </c>
      <c r="O292" s="1" t="s">
        <v>2972</v>
      </c>
      <c r="P292" s="1" t="s">
        <v>2968</v>
      </c>
      <c r="Q292" s="1">
        <v>8360</v>
      </c>
      <c r="R292" s="1" t="s">
        <v>3035</v>
      </c>
      <c r="S292" s="1">
        <v>93.14</v>
      </c>
    </row>
    <row r="293" spans="1:19" x14ac:dyDescent="0.3">
      <c r="A293" s="1" t="s">
        <v>923</v>
      </c>
      <c r="B293" s="1" t="s">
        <v>1217</v>
      </c>
      <c r="C293" s="1">
        <f t="shared" si="24"/>
        <v>7.2106481529772282E-3</v>
      </c>
      <c r="D293" s="1">
        <v>3</v>
      </c>
      <c r="E293" s="1">
        <v>-9.7799999999999994</v>
      </c>
      <c r="F293" s="1">
        <f>IF(A293="","",IF(E293&lt;_C1_MinTemp.,0,E293*M_a+M_b))</f>
        <v>-0.1045122</v>
      </c>
      <c r="G293" s="1">
        <f t="shared" si="25"/>
        <v>1.092279994884E-2</v>
      </c>
      <c r="H293" s="1">
        <f t="shared" si="26"/>
        <v>4.7469795518644067E-3</v>
      </c>
      <c r="I293" s="1">
        <f t="shared" si="27"/>
        <v>8.2149118410892216E-4</v>
      </c>
      <c r="J293" s="1">
        <f>IF(A293="","",MIN(J292+I293,Max_logcfu))</f>
        <v>3.3391579059027565</v>
      </c>
      <c r="K293" s="1" cm="1">
        <f t="array" ref="K293">IF(A293="","",IF(E293&lt;_C1_MinTemp.,0,((E293-Tmin)/(PrefTemp-Tmin))^2))</f>
        <v>1.8070355624390249</v>
      </c>
      <c r="L293" s="1">
        <f t="shared" si="28"/>
        <v>1.3029897640665122E-2</v>
      </c>
      <c r="M293" s="1">
        <f t="shared" si="29"/>
        <v>154.62052316151284</v>
      </c>
      <c r="N293" s="3" t="s">
        <v>866</v>
      </c>
      <c r="O293" s="1" t="s">
        <v>2973</v>
      </c>
      <c r="P293" s="1" t="s">
        <v>2968</v>
      </c>
      <c r="Q293" s="1">
        <v>8360</v>
      </c>
      <c r="R293" s="1" t="s">
        <v>3035</v>
      </c>
      <c r="S293" s="1">
        <v>93.14</v>
      </c>
    </row>
    <row r="294" spans="1:19" x14ac:dyDescent="0.3">
      <c r="A294" s="1" t="s">
        <v>923</v>
      </c>
      <c r="B294" s="1" t="s">
        <v>1218</v>
      </c>
      <c r="C294" s="1">
        <f t="shared" si="24"/>
        <v>3.1944444417604245E-3</v>
      </c>
      <c r="D294" s="1">
        <v>3</v>
      </c>
      <c r="E294" s="1">
        <v>-9.5399999999999991</v>
      </c>
      <c r="F294" s="1">
        <f>IF(A294="","",IF(E294&lt;_C1_MinTemp.,0,E294*M_a+M_b))</f>
        <v>-9.9798599999999987E-2</v>
      </c>
      <c r="G294" s="1">
        <f t="shared" si="25"/>
        <v>9.9597605619599974E-3</v>
      </c>
      <c r="H294" s="1">
        <f t="shared" si="26"/>
        <v>4.3284487448761394E-3</v>
      </c>
      <c r="I294" s="1">
        <f t="shared" si="27"/>
        <v>3.3184773682834727E-4</v>
      </c>
      <c r="J294" s="1">
        <f>IF(A294="","",MIN(J293+I294,Max_logcfu))</f>
        <v>3.3394897536395849</v>
      </c>
      <c r="K294" s="1" cm="1">
        <f t="array" ref="K294">IF(A294="","",IF(E294&lt;_C1_MinTemp.,0,((E294-Tmin)/(PrefTemp-Tmin))^2))</f>
        <v>1.6477131882975438</v>
      </c>
      <c r="L294" s="1">
        <f t="shared" si="28"/>
        <v>5.2635282359724369E-3</v>
      </c>
      <c r="M294" s="1">
        <f t="shared" si="29"/>
        <v>154.61525963327685</v>
      </c>
      <c r="N294" s="3" t="s">
        <v>866</v>
      </c>
      <c r="O294" s="1" t="s">
        <v>2973</v>
      </c>
      <c r="P294" s="1" t="s">
        <v>2968</v>
      </c>
      <c r="Q294" s="1">
        <v>8360</v>
      </c>
      <c r="R294" s="1" t="s">
        <v>3035</v>
      </c>
      <c r="S294" s="1">
        <v>93.14</v>
      </c>
    </row>
    <row r="295" spans="1:19" x14ac:dyDescent="0.3">
      <c r="A295" s="1" t="s">
        <v>923</v>
      </c>
      <c r="B295" s="1" t="s">
        <v>1219</v>
      </c>
      <c r="C295" s="1">
        <f t="shared" si="24"/>
        <v>1.0416666664241347E-2</v>
      </c>
      <c r="D295" s="1">
        <v>3</v>
      </c>
      <c r="E295" s="1">
        <v>-7.32</v>
      </c>
      <c r="F295" s="1">
        <f>IF(A295="","",IF(E295&lt;_C1_MinTemp.,0,E295*M_a+M_b))</f>
        <v>-5.619780000000002E-2</v>
      </c>
      <c r="G295" s="1">
        <f t="shared" si="25"/>
        <v>3.1581927248400025E-3</v>
      </c>
      <c r="H295" s="1">
        <f t="shared" si="26"/>
        <v>1.3725305192698837E-3</v>
      </c>
      <c r="I295" s="1">
        <f t="shared" si="27"/>
        <v>3.4313262973757915E-4</v>
      </c>
      <c r="J295" s="1">
        <f>IF(A295="","",MIN(J294+I295,Max_logcfu))</f>
        <v>3.3398328862693223</v>
      </c>
      <c r="K295" s="1" cm="1">
        <f t="array" ref="K295">IF(A295="","",IF(E295&lt;_C1_MinTemp.,0,((E295-Tmin)/(PrefTemp-Tmin))^2))</f>
        <v>0.52248201867215993</v>
      </c>
      <c r="L295" s="1">
        <f t="shared" si="28"/>
        <v>5.4425210265678136E-3</v>
      </c>
      <c r="M295" s="1">
        <f t="shared" si="29"/>
        <v>154.60981711225028</v>
      </c>
      <c r="N295" s="3" t="s">
        <v>866</v>
      </c>
      <c r="O295" s="1" t="s">
        <v>2973</v>
      </c>
      <c r="P295" s="1" t="s">
        <v>2968</v>
      </c>
      <c r="Q295" s="1">
        <v>8360</v>
      </c>
      <c r="R295" s="1" t="s">
        <v>3035</v>
      </c>
      <c r="S295" s="1">
        <v>93.14</v>
      </c>
    </row>
    <row r="296" spans="1:19" x14ac:dyDescent="0.3">
      <c r="A296" s="1" t="s">
        <v>923</v>
      </c>
      <c r="B296" s="1" t="s">
        <v>1220</v>
      </c>
      <c r="C296" s="1">
        <f t="shared" si="24"/>
        <v>1.0428240741021E-2</v>
      </c>
      <c r="D296" s="1">
        <v>3</v>
      </c>
      <c r="E296" s="1">
        <v>-5.58</v>
      </c>
      <c r="F296" s="1">
        <f>IF(A296="","",IF(E296&lt;_C1_MinTemp.,0,E296*M_a+M_b))</f>
        <v>-2.2024200000000008E-2</v>
      </c>
      <c r="G296" s="1">
        <f t="shared" si="25"/>
        <v>4.8506538564000031E-4</v>
      </c>
      <c r="H296" s="1">
        <f t="shared" si="26"/>
        <v>2.1080633882659725E-4</v>
      </c>
      <c r="I296" s="1">
        <f t="shared" si="27"/>
        <v>5.2760142024407964E-5</v>
      </c>
      <c r="J296" s="1">
        <f>IF(A296="","",MIN(J295+I296,Max_logcfu))</f>
        <v>3.3398856464113469</v>
      </c>
      <c r="K296" s="1" cm="1">
        <f t="array" ref="K296">IF(A296="","",IF(E296&lt;_C1_MinTemp.,0,((E296-Tmin)/(PrefTemp-Tmin))^2))</f>
        <v>8.024777585098665E-2</v>
      </c>
      <c r="L296" s="1">
        <f t="shared" si="28"/>
        <v>8.3684312550558009E-4</v>
      </c>
      <c r="M296" s="1">
        <f t="shared" si="29"/>
        <v>154.60898026912477</v>
      </c>
      <c r="N296" s="3" t="s">
        <v>866</v>
      </c>
      <c r="O296" s="1" t="s">
        <v>2973</v>
      </c>
      <c r="P296" s="1" t="s">
        <v>2968</v>
      </c>
      <c r="Q296" s="1">
        <v>8360</v>
      </c>
      <c r="R296" s="1" t="s">
        <v>3035</v>
      </c>
      <c r="S296" s="1">
        <v>93.33</v>
      </c>
    </row>
    <row r="297" spans="1:19" x14ac:dyDescent="0.3">
      <c r="A297" s="1" t="s">
        <v>923</v>
      </c>
      <c r="B297" s="1" t="s">
        <v>1221</v>
      </c>
      <c r="C297" s="1">
        <f t="shared" si="24"/>
        <v>1.0416666671517305E-2</v>
      </c>
      <c r="D297" s="1">
        <v>3</v>
      </c>
      <c r="E297" s="1">
        <v>-4.74</v>
      </c>
      <c r="F297" s="1">
        <f>IF(A297="","",IF(E297&lt;_C1_MinTemp.,0,E297*M_a+M_b))</f>
        <v>-5.5266000000000065E-3</v>
      </c>
      <c r="G297" s="1">
        <f t="shared" si="25"/>
        <v>3.0543307560000073E-5</v>
      </c>
      <c r="H297" s="1">
        <f t="shared" si="26"/>
        <v>1.3273927666232103E-5</v>
      </c>
      <c r="I297" s="1">
        <f t="shared" si="27"/>
        <v>3.3184819181033146E-6</v>
      </c>
      <c r="J297" s="1">
        <f>IF(A297="","",MIN(J296+I297,Max_logcfu))</f>
        <v>3.339888964893265</v>
      </c>
      <c r="K297" s="1" cm="1">
        <f t="array" ref="K297">IF(A297="","",IF(E297&lt;_C1_MinTemp.,0,((E297-Tmin)/(PrefTemp-Tmin))^2))</f>
        <v>5.0529940321111921E-3</v>
      </c>
      <c r="L297" s="1">
        <f t="shared" si="28"/>
        <v>5.26353545256685E-5</v>
      </c>
      <c r="M297" s="1">
        <f t="shared" si="29"/>
        <v>154.60892763377024</v>
      </c>
      <c r="N297" s="3" t="s">
        <v>866</v>
      </c>
      <c r="O297" s="1" t="s">
        <v>2973</v>
      </c>
      <c r="P297" s="1" t="s">
        <v>2968</v>
      </c>
      <c r="Q297" s="1">
        <v>8360</v>
      </c>
      <c r="R297" s="1" t="s">
        <v>3035</v>
      </c>
      <c r="S297" s="1">
        <v>93.33</v>
      </c>
    </row>
    <row r="298" spans="1:19" x14ac:dyDescent="0.3">
      <c r="A298" s="1" t="s">
        <v>923</v>
      </c>
      <c r="B298" s="1" t="s">
        <v>1222</v>
      </c>
      <c r="C298" s="1">
        <f t="shared" si="24"/>
        <v>1.0416666664241347E-2</v>
      </c>
      <c r="D298" s="1">
        <v>3</v>
      </c>
      <c r="E298" s="1">
        <v>-4.1100000000000003</v>
      </c>
      <c r="F298" s="1">
        <f>IF(A298="","",IF(E298&lt;_C1_MinTemp.,0,E298*M_a+M_b))</f>
        <v>6.8465999999999944E-3</v>
      </c>
      <c r="G298" s="1">
        <f t="shared" si="25"/>
        <v>4.6875931559999923E-5</v>
      </c>
      <c r="H298" s="1">
        <f t="shared" si="26"/>
        <v>2.0371982425032559E-5</v>
      </c>
      <c r="I298" s="1">
        <f t="shared" si="27"/>
        <v>5.0929956050723343E-6</v>
      </c>
      <c r="J298" s="1">
        <f>IF(A298="","",MIN(J297+I298,Max_logcfu))</f>
        <v>3.3398940578888703</v>
      </c>
      <c r="K298" s="1" cm="1">
        <f t="array" ref="K298">IF(A298="","",IF(E298&lt;_C1_MinTemp.,0,((E298-Tmin)/(PrefTemp-Tmin))^2))</f>
        <v>7.7550148083022742E-3</v>
      </c>
      <c r="L298" s="1">
        <f t="shared" si="28"/>
        <v>8.0781404234340308E-5</v>
      </c>
      <c r="M298" s="1">
        <f t="shared" si="29"/>
        <v>154.60884685236601</v>
      </c>
      <c r="N298" s="3" t="s">
        <v>866</v>
      </c>
      <c r="O298" s="1" t="s">
        <v>2973</v>
      </c>
      <c r="P298" s="1" t="s">
        <v>2968</v>
      </c>
      <c r="Q298" s="1">
        <v>8360</v>
      </c>
      <c r="R298" s="1" t="s">
        <v>3035</v>
      </c>
      <c r="S298" s="1">
        <v>93.33</v>
      </c>
    </row>
    <row r="299" spans="1:19" x14ac:dyDescent="0.3">
      <c r="A299" s="1" t="s">
        <v>923</v>
      </c>
      <c r="B299" s="1" t="s">
        <v>1223</v>
      </c>
      <c r="C299" s="1">
        <f t="shared" si="24"/>
        <v>1.0416666664241347E-2</v>
      </c>
      <c r="D299" s="1">
        <v>3</v>
      </c>
      <c r="E299" s="1">
        <v>-3.63</v>
      </c>
      <c r="F299" s="1">
        <f>IF(A299="","",IF(E299&lt;_C1_MinTemp.,0,E299*M_a+M_b))</f>
        <v>1.6273800000000005E-2</v>
      </c>
      <c r="G299" s="1">
        <f t="shared" si="25"/>
        <v>2.6483656644000017E-4</v>
      </c>
      <c r="H299" s="1">
        <f t="shared" si="26"/>
        <v>1.1509629136897007E-4</v>
      </c>
      <c r="I299" s="1">
        <f t="shared" si="27"/>
        <v>2.8774072835543033E-5</v>
      </c>
      <c r="J299" s="1">
        <f>IF(A299="","",MIN(J298+I299,Max_logcfu))</f>
        <v>3.3399228319617058</v>
      </c>
      <c r="K299" s="1" cm="1">
        <f t="array" ref="K299">IF(A299="","",IF(E299&lt;_C1_MinTemp.,0,((E299-Tmin)/(PrefTemp-Tmin))^2))</f>
        <v>4.3813774493063867E-2</v>
      </c>
      <c r="L299" s="1">
        <f t="shared" si="28"/>
        <v>4.5639348419648622E-4</v>
      </c>
      <c r="M299" s="1">
        <f t="shared" si="29"/>
        <v>154.60839045888181</v>
      </c>
      <c r="N299" s="3" t="s">
        <v>866</v>
      </c>
      <c r="O299" s="1" t="s">
        <v>2973</v>
      </c>
      <c r="P299" s="1" t="s">
        <v>2968</v>
      </c>
      <c r="Q299" s="1">
        <v>8360</v>
      </c>
      <c r="R299" s="1" t="s">
        <v>3035</v>
      </c>
      <c r="S299" s="1">
        <v>93.33</v>
      </c>
    </row>
    <row r="300" spans="1:19" x14ac:dyDescent="0.3">
      <c r="A300" s="1" t="s">
        <v>923</v>
      </c>
      <c r="B300" s="1" t="s">
        <v>1224</v>
      </c>
      <c r="C300" s="1">
        <f t="shared" si="24"/>
        <v>1.0405092594737653E-2</v>
      </c>
      <c r="D300" s="1">
        <v>3</v>
      </c>
      <c r="E300" s="1">
        <v>-3.11</v>
      </c>
      <c r="F300" s="1">
        <f>IF(A300="","",IF(E300&lt;_C1_MinTemp.,0,E300*M_a+M_b))</f>
        <v>2.6486600000000006E-2</v>
      </c>
      <c r="G300" s="1">
        <f t="shared" si="25"/>
        <v>7.0153997956000033E-4</v>
      </c>
      <c r="H300" s="1">
        <f t="shared" si="26"/>
        <v>3.0488482379834866E-4</v>
      </c>
      <c r="I300" s="1">
        <f t="shared" si="27"/>
        <v>7.61365157364502E-5</v>
      </c>
      <c r="J300" s="1">
        <f>IF(A300="","",MIN(J299+I300,Max_logcfu))</f>
        <v>3.3399989684774423</v>
      </c>
      <c r="K300" s="1" cm="1">
        <f t="array" ref="K300">IF(A300="","",IF(E300&lt;_C1_MinTemp.,0,((E300-Tmin)/(PrefTemp-Tmin))^2))</f>
        <v>0.11606068933564026</v>
      </c>
      <c r="L300" s="1">
        <f t="shared" si="28"/>
        <v>1.2076222191464178E-3</v>
      </c>
      <c r="M300" s="1">
        <f t="shared" si="29"/>
        <v>154.60718283666267</v>
      </c>
      <c r="N300" s="3" t="s">
        <v>866</v>
      </c>
      <c r="O300" s="1" t="s">
        <v>2973</v>
      </c>
      <c r="P300" s="1" t="s">
        <v>2968</v>
      </c>
      <c r="Q300" s="1">
        <v>8360</v>
      </c>
      <c r="R300" s="1" t="s">
        <v>3035</v>
      </c>
      <c r="S300" s="1">
        <v>93.66</v>
      </c>
    </row>
    <row r="301" spans="1:19" x14ac:dyDescent="0.3">
      <c r="A301" s="1" t="s">
        <v>923</v>
      </c>
      <c r="B301" s="1" t="s">
        <v>1225</v>
      </c>
      <c r="C301" s="1">
        <f t="shared" si="24"/>
        <v>1.0416666664241347E-2</v>
      </c>
      <c r="D301" s="1">
        <v>3</v>
      </c>
      <c r="E301" s="1">
        <v>-2.9</v>
      </c>
      <c r="F301" s="1">
        <f>IF(A301="","",IF(E301&lt;_C1_MinTemp.,0,E301*M_a+M_b))</f>
        <v>3.0611000000000006E-2</v>
      </c>
      <c r="G301" s="1">
        <f t="shared" si="25"/>
        <v>9.3703332100000044E-4</v>
      </c>
      <c r="H301" s="1">
        <f t="shared" si="26"/>
        <v>4.0722873576705794E-4</v>
      </c>
      <c r="I301" s="1">
        <f t="shared" si="27"/>
        <v>1.0180718391806065E-4</v>
      </c>
      <c r="J301" s="1">
        <f>IF(A301="","",MIN(J300+I301,Max_logcfu))</f>
        <v>3.3401007756613605</v>
      </c>
      <c r="K301" s="1" cm="1">
        <f t="array" ref="K301">IF(A301="","",IF(E301&lt;_C1_MinTemp.,0,((E301-Tmin)/(PrefTemp-Tmin))^2))</f>
        <v>0.15502000788883491</v>
      </c>
      <c r="L301" s="1">
        <f t="shared" si="28"/>
        <v>1.6147917484660573E-3</v>
      </c>
      <c r="M301" s="1">
        <f t="shared" si="29"/>
        <v>154.60556804491421</v>
      </c>
      <c r="N301" s="3" t="s">
        <v>866</v>
      </c>
      <c r="O301" s="1" t="s">
        <v>2973</v>
      </c>
      <c r="P301" s="1" t="s">
        <v>2968</v>
      </c>
      <c r="Q301" s="1">
        <v>8360</v>
      </c>
      <c r="R301" s="1" t="s">
        <v>3035</v>
      </c>
      <c r="S301" s="1">
        <v>93.66</v>
      </c>
    </row>
    <row r="302" spans="1:19" x14ac:dyDescent="0.3">
      <c r="A302" s="1" t="s">
        <v>923</v>
      </c>
      <c r="B302" s="1" t="s">
        <v>1226</v>
      </c>
      <c r="C302" s="1">
        <f t="shared" si="24"/>
        <v>1.0416666671517305E-2</v>
      </c>
      <c r="D302" s="1">
        <v>3</v>
      </c>
      <c r="E302" s="1">
        <v>-2.61</v>
      </c>
      <c r="F302" s="1">
        <f>IF(A302="","",IF(E302&lt;_C1_MinTemp.,0,E302*M_a+M_b))</f>
        <v>3.6306600000000008E-2</v>
      </c>
      <c r="G302" s="1">
        <f t="shared" si="25"/>
        <v>1.3181692035600006E-3</v>
      </c>
      <c r="H302" s="1">
        <f t="shared" si="26"/>
        <v>5.7286797199478513E-4</v>
      </c>
      <c r="I302" s="1">
        <f t="shared" si="27"/>
        <v>1.4321699306538689E-4</v>
      </c>
      <c r="J302" s="1">
        <f>IF(A302="","",MIN(J301+I302,Max_logcfu))</f>
        <v>3.3402439926544258</v>
      </c>
      <c r="K302" s="1" cm="1">
        <f t="array" ref="K302">IF(A302="","",IF(E302&lt;_C1_MinTemp.,0,((E302-Tmin)/(PrefTemp-Tmin))^2))</f>
        <v>0.21807399561481594</v>
      </c>
      <c r="L302" s="1">
        <f t="shared" si="28"/>
        <v>2.271604122045464E-3</v>
      </c>
      <c r="M302" s="1">
        <f t="shared" si="29"/>
        <v>154.60329644079215</v>
      </c>
      <c r="N302" s="3" t="s">
        <v>866</v>
      </c>
      <c r="O302" s="1" t="s">
        <v>2973</v>
      </c>
      <c r="P302" s="1" t="s">
        <v>2968</v>
      </c>
      <c r="Q302" s="1">
        <v>8360</v>
      </c>
      <c r="R302" s="1" t="s">
        <v>3035</v>
      </c>
      <c r="S302" s="1">
        <v>93.66</v>
      </c>
    </row>
    <row r="303" spans="1:19" x14ac:dyDescent="0.3">
      <c r="A303" s="1" t="s">
        <v>923</v>
      </c>
      <c r="B303" s="1" t="s">
        <v>1227</v>
      </c>
      <c r="C303" s="1">
        <f t="shared" si="24"/>
        <v>1.0416666664241347E-2</v>
      </c>
      <c r="D303" s="1">
        <v>3</v>
      </c>
      <c r="E303" s="1">
        <v>-2.41</v>
      </c>
      <c r="F303" s="1">
        <f>IF(A303="","",IF(E303&lt;_C1_MinTemp.,0,E303*M_a+M_b))</f>
        <v>4.0234600000000002E-2</v>
      </c>
      <c r="G303" s="1">
        <f t="shared" si="25"/>
        <v>1.6188230371600003E-3</v>
      </c>
      <c r="H303" s="1">
        <f t="shared" si="26"/>
        <v>7.0353022040851811E-4</v>
      </c>
      <c r="I303" s="1">
        <f t="shared" si="27"/>
        <v>1.7588255506117867E-4</v>
      </c>
      <c r="J303" s="1">
        <f>IF(A303="","",MIN(J302+I303,Max_logcfu))</f>
        <v>3.3404198752094869</v>
      </c>
      <c r="K303" s="1" cm="1">
        <f t="array" ref="K303">IF(A303="","",IF(E303&lt;_C1_MinTemp.,0,((E303-Tmin)/(PrefTemp-Tmin))^2))</f>
        <v>0.26781327234271401</v>
      </c>
      <c r="L303" s="1">
        <f t="shared" si="28"/>
        <v>2.7897215862537385E-3</v>
      </c>
      <c r="M303" s="1">
        <f t="shared" si="29"/>
        <v>154.6005067192059</v>
      </c>
      <c r="N303" s="3" t="s">
        <v>866</v>
      </c>
      <c r="O303" s="1" t="s">
        <v>2973</v>
      </c>
      <c r="P303" s="1" t="s">
        <v>2968</v>
      </c>
      <c r="Q303" s="1">
        <v>8360</v>
      </c>
      <c r="R303" s="1" t="s">
        <v>3035</v>
      </c>
      <c r="S303" s="1">
        <v>93.66</v>
      </c>
    </row>
    <row r="304" spans="1:19" x14ac:dyDescent="0.3">
      <c r="A304" s="1" t="s">
        <v>923</v>
      </c>
      <c r="B304" s="1" t="s">
        <v>1228</v>
      </c>
      <c r="C304" s="1">
        <f t="shared" si="24"/>
        <v>1.0428240741021E-2</v>
      </c>
      <c r="D304" s="1">
        <v>3</v>
      </c>
      <c r="E304" s="1">
        <v>-2.1</v>
      </c>
      <c r="F304" s="1">
        <f>IF(A304="","",IF(E304&lt;_C1_MinTemp.,0,E304*M_a+M_b))</f>
        <v>4.6323000000000003E-2</v>
      </c>
      <c r="G304" s="1">
        <f t="shared" si="25"/>
        <v>2.1458203290000001E-3</v>
      </c>
      <c r="H304" s="1">
        <f t="shared" si="26"/>
        <v>9.3255989960886571E-4</v>
      </c>
      <c r="I304" s="1">
        <f t="shared" si="27"/>
        <v>2.3339901932504706E-4</v>
      </c>
      <c r="J304" s="1">
        <f>IF(A304="","",MIN(J303+I304,Max_logcfu))</f>
        <v>3.3406532742288118</v>
      </c>
      <c r="K304" s="1" cm="1">
        <f t="array" ref="K304">IF(A304="","",IF(E304&lt;_C1_MinTemp.,0,((E304-Tmin)/(PrefTemp-Tmin))^2))</f>
        <v>0.35499813813942505</v>
      </c>
      <c r="L304" s="1">
        <f t="shared" si="28"/>
        <v>3.7020060471321531E-3</v>
      </c>
      <c r="M304" s="1">
        <f t="shared" si="29"/>
        <v>154.59680471315878</v>
      </c>
      <c r="N304" s="3" t="s">
        <v>866</v>
      </c>
      <c r="O304" s="1" t="s">
        <v>2973</v>
      </c>
      <c r="P304" s="1" t="s">
        <v>2968</v>
      </c>
      <c r="Q304" s="1">
        <v>8360</v>
      </c>
      <c r="R304" s="1" t="s">
        <v>3035</v>
      </c>
      <c r="S304" s="1">
        <v>93.78</v>
      </c>
    </row>
    <row r="305" spans="1:19" x14ac:dyDescent="0.3">
      <c r="A305" s="1" t="s">
        <v>923</v>
      </c>
      <c r="B305" s="1" t="s">
        <v>1229</v>
      </c>
      <c r="C305" s="1">
        <f t="shared" si="24"/>
        <v>1.0416666664241347E-2</v>
      </c>
      <c r="D305" s="1">
        <v>3</v>
      </c>
      <c r="E305" s="1">
        <v>-1.91</v>
      </c>
      <c r="F305" s="1">
        <f>IF(A305="","",IF(E305&lt;_C1_MinTemp.,0,E305*M_a+M_b))</f>
        <v>5.0054600000000005E-2</v>
      </c>
      <c r="G305" s="1">
        <f t="shared" si="25"/>
        <v>2.5054629811600004E-3</v>
      </c>
      <c r="H305" s="1">
        <f t="shared" si="26"/>
        <v>1.0888583142807475E-3</v>
      </c>
      <c r="I305" s="1">
        <f t="shared" si="27"/>
        <v>2.7221457850680697E-4</v>
      </c>
      <c r="J305" s="1">
        <f>IF(A305="","",MIN(J304+I305,Max_logcfu))</f>
        <v>3.3409254888073185</v>
      </c>
      <c r="K305" s="1" cm="1">
        <f t="array" ref="K305">IF(A305="","",IF(E305&lt;_C1_MinTemp.,0,((E305-Tmin)/(PrefTemp-Tmin))^2))</f>
        <v>0.41449634970302929</v>
      </c>
      <c r="L305" s="1">
        <f t="shared" si="28"/>
        <v>4.3176703084012689E-3</v>
      </c>
      <c r="M305" s="1">
        <f t="shared" si="29"/>
        <v>154.59248704285037</v>
      </c>
      <c r="N305" s="3" t="s">
        <v>866</v>
      </c>
      <c r="O305" s="1" t="s">
        <v>2973</v>
      </c>
      <c r="P305" s="1" t="s">
        <v>2968</v>
      </c>
      <c r="Q305" s="1">
        <v>8360</v>
      </c>
      <c r="R305" s="1" t="s">
        <v>3035</v>
      </c>
      <c r="S305" s="1">
        <v>93.78</v>
      </c>
    </row>
    <row r="306" spans="1:19" x14ac:dyDescent="0.3">
      <c r="A306" s="1" t="s">
        <v>923</v>
      </c>
      <c r="B306" s="1" t="s">
        <v>1230</v>
      </c>
      <c r="C306" s="1">
        <f t="shared" si="24"/>
        <v>1.0416666671517305E-2</v>
      </c>
      <c r="D306" s="1">
        <v>3</v>
      </c>
      <c r="E306" s="1">
        <v>-1.72</v>
      </c>
      <c r="F306" s="1">
        <f>IF(A306="","",IF(E306&lt;_C1_MinTemp.,0,E306*M_a+M_b))</f>
        <v>5.3786200000000006E-2</v>
      </c>
      <c r="G306" s="1">
        <f t="shared" si="25"/>
        <v>2.8929553104400005E-3</v>
      </c>
      <c r="H306" s="1">
        <f t="shared" si="26"/>
        <v>1.2572600219209042E-3</v>
      </c>
      <c r="I306" s="1">
        <f t="shared" si="27"/>
        <v>3.1431500562659041E-4</v>
      </c>
      <c r="J306" s="1">
        <f>IF(A306="","",MIN(J305+I306,Max_logcfu))</f>
        <v>3.3412398038129449</v>
      </c>
      <c r="K306" s="1" cm="1">
        <f t="array" ref="K306">IF(A306="","",IF(E306&lt;_C1_MinTemp.,0,((E306-Tmin)/(PrefTemp-Tmin))^2))</f>
        <v>0.4786019290838599</v>
      </c>
      <c r="L306" s="1">
        <f t="shared" si="28"/>
        <v>4.9854367636117322E-3</v>
      </c>
      <c r="M306" s="1">
        <f t="shared" si="29"/>
        <v>154.58750160608676</v>
      </c>
      <c r="N306" s="3" t="s">
        <v>866</v>
      </c>
      <c r="O306" s="1" t="s">
        <v>2973</v>
      </c>
      <c r="P306" s="1" t="s">
        <v>2968</v>
      </c>
      <c r="Q306" s="1">
        <v>8360</v>
      </c>
      <c r="R306" s="1" t="s">
        <v>3035</v>
      </c>
      <c r="S306" s="1">
        <v>93.78</v>
      </c>
    </row>
    <row r="307" spans="1:19" x14ac:dyDescent="0.3">
      <c r="A307" s="1" t="s">
        <v>923</v>
      </c>
      <c r="B307" s="1" t="s">
        <v>1231</v>
      </c>
      <c r="C307" s="1">
        <f t="shared" si="24"/>
        <v>1.0416666664241347E-2</v>
      </c>
      <c r="D307" s="1">
        <v>3</v>
      </c>
      <c r="E307" s="1">
        <v>-1.52</v>
      </c>
      <c r="F307" s="1">
        <f>IF(A307="","",IF(E307&lt;_C1_MinTemp.,0,E307*M_a+M_b))</f>
        <v>5.7714200000000007E-2</v>
      </c>
      <c r="G307" s="1">
        <f t="shared" si="25"/>
        <v>3.3309288816400009E-3</v>
      </c>
      <c r="H307" s="1">
        <f t="shared" si="26"/>
        <v>1.4476005569926122E-3</v>
      </c>
      <c r="I307" s="1">
        <f t="shared" si="27"/>
        <v>3.6190013916389163E-4</v>
      </c>
      <c r="J307" s="1">
        <f>IF(A307="","",MIN(J306+I307,Max_logcfu))</f>
        <v>3.3416017039521089</v>
      </c>
      <c r="K307" s="1" cm="1">
        <f t="array" ref="K307">IF(A307="","",IF(E307&lt;_C1_MinTemp.,0,((E307-Tmin)/(PrefTemp-Tmin))^2))</f>
        <v>0.55105897510445179</v>
      </c>
      <c r="L307" s="1">
        <f t="shared" si="28"/>
        <v>5.7401976560015455E-3</v>
      </c>
      <c r="M307" s="1">
        <f t="shared" si="29"/>
        <v>154.58176140843076</v>
      </c>
      <c r="N307" s="3" t="s">
        <v>866</v>
      </c>
      <c r="O307" s="1" t="s">
        <v>2973</v>
      </c>
      <c r="P307" s="1" t="s">
        <v>2968</v>
      </c>
      <c r="Q307" s="1">
        <v>8360</v>
      </c>
      <c r="R307" s="1" t="s">
        <v>3035</v>
      </c>
      <c r="S307" s="1">
        <v>93.78</v>
      </c>
    </row>
    <row r="308" spans="1:19" x14ac:dyDescent="0.3">
      <c r="A308" s="1" t="s">
        <v>923</v>
      </c>
      <c r="B308" s="1" t="s">
        <v>1232</v>
      </c>
      <c r="C308" s="1">
        <f t="shared" si="24"/>
        <v>3.2418981478258502E-2</v>
      </c>
      <c r="D308" s="1">
        <v>3</v>
      </c>
      <c r="E308" s="1">
        <v>-1.3</v>
      </c>
      <c r="F308" s="1">
        <f>IF(A308="","",IF(E308&lt;_C1_MinTemp.,0,E308*M_a+M_b))</f>
        <v>6.2035000000000007E-2</v>
      </c>
      <c r="G308" s="1">
        <f t="shared" si="25"/>
        <v>3.8483412250000008E-3</v>
      </c>
      <c r="H308" s="1">
        <f t="shared" si="26"/>
        <v>1.6724646784006955E-3</v>
      </c>
      <c r="I308" s="1">
        <f t="shared" si="27"/>
        <v>1.301270434370729E-3</v>
      </c>
      <c r="J308" s="1">
        <f>IF(A308="","",MIN(J307+I308,Max_logcfu))</f>
        <v>3.3429029743864795</v>
      </c>
      <c r="K308" s="1" cm="1">
        <f t="array" ref="K308">IF(A308="","",IF(E308&lt;_C1_MinTemp.,0,((E308-Tmin)/(PrefTemp-Tmin))^2))</f>
        <v>0.63665813550981365</v>
      </c>
      <c r="L308" s="1">
        <f t="shared" si="28"/>
        <v>2.0639808303075241E-2</v>
      </c>
      <c r="M308" s="1">
        <f t="shared" si="29"/>
        <v>154.56112160012768</v>
      </c>
      <c r="N308" s="3" t="s">
        <v>866</v>
      </c>
      <c r="O308" s="1" t="s">
        <v>2973</v>
      </c>
      <c r="P308" s="1" t="s">
        <v>2968</v>
      </c>
      <c r="Q308" s="1">
        <v>8360</v>
      </c>
      <c r="R308" s="1" t="s">
        <v>3035</v>
      </c>
      <c r="S308" s="1">
        <v>93.78</v>
      </c>
    </row>
    <row r="309" spans="1:19" x14ac:dyDescent="0.3">
      <c r="A309" s="1" t="s">
        <v>923</v>
      </c>
      <c r="B309" s="1" t="s">
        <v>1233</v>
      </c>
      <c r="C309" s="1">
        <f t="shared" si="24"/>
        <v>7.3032407453865744E-3</v>
      </c>
      <c r="D309" s="1">
        <v>3</v>
      </c>
      <c r="E309" s="1">
        <v>-1.1000000000000001</v>
      </c>
      <c r="F309" s="1">
        <f>IF(A309="","",IF(E309&lt;_C1_MinTemp.,0,E309*M_a+M_b))</f>
        <v>6.5963000000000008E-2</v>
      </c>
      <c r="G309" s="1">
        <f t="shared" si="25"/>
        <v>4.3511173690000014E-3</v>
      </c>
      <c r="H309" s="1">
        <f t="shared" si="26"/>
        <v>1.8909680004345942E-3</v>
      </c>
      <c r="I309" s="1">
        <f t="shared" si="27"/>
        <v>3.3144466917590655E-4</v>
      </c>
      <c r="J309" s="1">
        <f>IF(A309="","",MIN(J308+I309,Max_logcfu))</f>
        <v>3.3432344190556553</v>
      </c>
      <c r="K309" s="1" cm="1">
        <f t="array" ref="K309">IF(A309="","",IF(E309&lt;_C1_MinTemp.,0,((E309-Tmin)/(PrefTemp-Tmin))^2))</f>
        <v>0.71983592658987894</v>
      </c>
      <c r="L309" s="1">
        <f t="shared" si="28"/>
        <v>5.2571350690643033E-3</v>
      </c>
      <c r="M309" s="1">
        <f t="shared" si="29"/>
        <v>154.55586446505862</v>
      </c>
      <c r="N309" s="3" t="s">
        <v>866</v>
      </c>
      <c r="O309" s="1" t="s">
        <v>2973</v>
      </c>
      <c r="P309" s="1" t="s">
        <v>2968</v>
      </c>
      <c r="Q309" s="1">
        <v>8360</v>
      </c>
      <c r="R309" s="1" t="s">
        <v>3035</v>
      </c>
      <c r="S309" s="1">
        <v>93.78</v>
      </c>
    </row>
    <row r="310" spans="1:19" x14ac:dyDescent="0.3">
      <c r="A310" s="1" t="s">
        <v>923</v>
      </c>
      <c r="B310" s="1" t="s">
        <v>1234</v>
      </c>
      <c r="C310" s="1">
        <f t="shared" si="24"/>
        <v>1.9444444405962713E-3</v>
      </c>
      <c r="D310" s="1">
        <v>3</v>
      </c>
      <c r="E310" s="1">
        <v>9.4499999999999993</v>
      </c>
      <c r="F310" s="1">
        <f>IF(A310="","",IF(E310&lt;_C1_MinTemp.,0,E310*M_a+M_b))</f>
        <v>0.27316499999999999</v>
      </c>
      <c r="G310" s="1">
        <f t="shared" si="25"/>
        <v>7.461911722499999E-2</v>
      </c>
      <c r="H310" s="1">
        <f t="shared" si="26"/>
        <v>3.2428994882659705E-2</v>
      </c>
      <c r="I310" s="1">
        <f t="shared" si="27"/>
        <v>1.5133530915291023E-3</v>
      </c>
      <c r="J310" s="1">
        <f>IF(A310="","",MIN(J309+I310,Max_logcfu))</f>
        <v>3.3447477721471843</v>
      </c>
      <c r="K310" s="1" cm="1">
        <f t="array" ref="K310">IF(A310="","",IF(E310&lt;_C1_MinTemp.,0,((E310-Tmin)/(PrefTemp-Tmin))^2))</f>
        <v>12.344764995691545</v>
      </c>
      <c r="L310" s="1">
        <f t="shared" si="28"/>
        <v>2.4003709666339877E-2</v>
      </c>
      <c r="M310" s="1">
        <f t="shared" si="29"/>
        <v>154.53186075539227</v>
      </c>
      <c r="N310" s="3" t="s">
        <v>866</v>
      </c>
      <c r="O310" s="1" t="s">
        <v>2973</v>
      </c>
      <c r="P310" s="1" t="s">
        <v>2968</v>
      </c>
      <c r="Q310" s="1">
        <v>8360</v>
      </c>
      <c r="R310" s="1" t="s">
        <v>3035</v>
      </c>
      <c r="S310" s="1">
        <v>93.78</v>
      </c>
    </row>
    <row r="311" spans="1:19" x14ac:dyDescent="0.3">
      <c r="A311" s="1" t="s">
        <v>923</v>
      </c>
      <c r="B311" s="1" t="s">
        <v>1235</v>
      </c>
      <c r="C311" s="1">
        <f t="shared" si="24"/>
        <v>1.0416666671517305E-2</v>
      </c>
      <c r="D311" s="1">
        <v>3</v>
      </c>
      <c r="E311" s="1">
        <v>14.8</v>
      </c>
      <c r="F311" s="1">
        <f>IF(A311="","",IF(E311&lt;_C1_MinTemp.,0,E311*M_a+M_b))</f>
        <v>0.37823900000000005</v>
      </c>
      <c r="G311" s="1">
        <f t="shared" si="25"/>
        <v>0.14306474112100004</v>
      </c>
      <c r="H311" s="1">
        <f t="shared" si="26"/>
        <v>6.2175028735767073E-2</v>
      </c>
      <c r="I311" s="1">
        <f t="shared" si="27"/>
        <v>1.5543757191179893E-2</v>
      </c>
      <c r="J311" s="1">
        <f>IF(A311="","",MIN(J310+I311,Max_logcfu))</f>
        <v>3.3602915293383644</v>
      </c>
      <c r="K311" s="1" cm="1">
        <f t="array" ref="K311">IF(A311="","",IF(E311&lt;_C1_MinTemp.,0,((E311-Tmin)/(PrefTemp-Tmin))^2))</f>
        <v>23.66820560182785</v>
      </c>
      <c r="L311" s="1">
        <f t="shared" si="28"/>
        <v>0.24654380846717935</v>
      </c>
      <c r="M311" s="1">
        <f t="shared" si="29"/>
        <v>154.28531694692509</v>
      </c>
      <c r="N311" s="3" t="s">
        <v>866</v>
      </c>
      <c r="O311" s="1" t="s">
        <v>2973</v>
      </c>
      <c r="P311" s="1" t="s">
        <v>2968</v>
      </c>
      <c r="Q311" s="1">
        <v>8360</v>
      </c>
      <c r="R311" s="1" t="s">
        <v>3035</v>
      </c>
      <c r="S311" s="1">
        <v>93.78</v>
      </c>
    </row>
    <row r="312" spans="1:19" x14ac:dyDescent="0.3">
      <c r="A312" s="1" t="s">
        <v>923</v>
      </c>
      <c r="B312" s="1" t="s">
        <v>1236</v>
      </c>
      <c r="C312" s="1">
        <f t="shared" si="24"/>
        <v>1.0416666664241347E-2</v>
      </c>
      <c r="D312" s="1">
        <v>3</v>
      </c>
      <c r="E312" s="1">
        <v>17.11</v>
      </c>
      <c r="F312" s="1">
        <f>IF(A312="","",IF(E312&lt;_C1_MinTemp.,0,E312*M_a+M_b))</f>
        <v>0.42360740000000002</v>
      </c>
      <c r="G312" s="1">
        <f t="shared" si="25"/>
        <v>0.17944322933476001</v>
      </c>
      <c r="H312" s="1">
        <f t="shared" si="26"/>
        <v>7.7984888889508913E-2</v>
      </c>
      <c r="I312" s="1">
        <f t="shared" si="27"/>
        <v>1.9496222217837911E-2</v>
      </c>
      <c r="J312" s="1">
        <f>IF(A312="","",MIN(J311+I312,Max_logcfu))</f>
        <v>3.3797877515562025</v>
      </c>
      <c r="K312" s="1" cm="1">
        <f t="array" ref="K312">IF(A312="","",IF(E312&lt;_C1_MinTemp.,0,((E312-Tmin)/(PrefTemp-Tmin))^2))</f>
        <v>29.686554579922468</v>
      </c>
      <c r="L312" s="1">
        <f t="shared" si="28"/>
        <v>0.30923494346885966</v>
      </c>
      <c r="M312" s="1">
        <f t="shared" si="29"/>
        <v>153.97608200345624</v>
      </c>
      <c r="N312" s="3" t="s">
        <v>866</v>
      </c>
      <c r="O312" s="1" t="s">
        <v>2973</v>
      </c>
      <c r="P312" s="1" t="s">
        <v>2968</v>
      </c>
      <c r="Q312" s="1">
        <v>8360</v>
      </c>
      <c r="R312" s="1" t="s">
        <v>3035</v>
      </c>
      <c r="S312" s="1">
        <v>93.78</v>
      </c>
    </row>
    <row r="313" spans="1:19" x14ac:dyDescent="0.3">
      <c r="A313" s="1" t="s">
        <v>923</v>
      </c>
      <c r="B313" s="1" t="s">
        <v>1237</v>
      </c>
      <c r="C313" s="1">
        <f t="shared" si="24"/>
        <v>1.0416666664241347E-2</v>
      </c>
      <c r="D313" s="1">
        <v>3</v>
      </c>
      <c r="E313" s="1">
        <v>18.28</v>
      </c>
      <c r="F313" s="1">
        <f>IF(A313="","",IF(E313&lt;_C1_MinTemp.,0,E313*M_a+M_b))</f>
        <v>0.44658620000000004</v>
      </c>
      <c r="G313" s="1">
        <f t="shared" si="25"/>
        <v>0.19943923403044003</v>
      </c>
      <c r="H313" s="1">
        <f t="shared" si="26"/>
        <v>8.6675025654254681E-2</v>
      </c>
      <c r="I313" s="1">
        <f t="shared" si="27"/>
        <v>2.1668756408518522E-2</v>
      </c>
      <c r="J313" s="1">
        <f>IF(A313="","",MIN(J312+I313,Max_logcfu))</f>
        <v>3.401456507964721</v>
      </c>
      <c r="K313" s="1" cm="1">
        <f t="array" ref="K313">IF(A313="","",IF(E313&lt;_C1_MinTemp.,0,((E313-Tmin)/(PrefTemp-Tmin))^2))</f>
        <v>32.994634171330617</v>
      </c>
      <c r="L313" s="1">
        <f t="shared" si="28"/>
        <v>0.34369410587133808</v>
      </c>
      <c r="M313" s="1">
        <f t="shared" si="29"/>
        <v>153.63238789758489</v>
      </c>
      <c r="N313" s="3" t="s">
        <v>866</v>
      </c>
      <c r="O313" s="1" t="s">
        <v>2973</v>
      </c>
      <c r="P313" s="1" t="s">
        <v>2968</v>
      </c>
      <c r="Q313" s="1">
        <v>8360</v>
      </c>
      <c r="R313" s="1" t="s">
        <v>3035</v>
      </c>
      <c r="S313" s="1">
        <v>93.78</v>
      </c>
    </row>
    <row r="314" spans="1:19" x14ac:dyDescent="0.3">
      <c r="A314" s="1" t="s">
        <v>923</v>
      </c>
      <c r="B314" s="1" t="s">
        <v>1238</v>
      </c>
      <c r="C314" s="1">
        <f t="shared" si="24"/>
        <v>1.0416666671517305E-2</v>
      </c>
      <c r="D314" s="1">
        <v>3</v>
      </c>
      <c r="E314" s="1">
        <v>19.02</v>
      </c>
      <c r="F314" s="1">
        <f>IF(A314="","",IF(E314&lt;_C1_MinTemp.,0,E314*M_a+M_b))</f>
        <v>0.46111980000000002</v>
      </c>
      <c r="G314" s="1">
        <f t="shared" si="25"/>
        <v>0.21263146995204002</v>
      </c>
      <c r="H314" s="1">
        <f t="shared" si="26"/>
        <v>9.2408287680156451E-2</v>
      </c>
      <c r="I314" s="1">
        <f t="shared" si="27"/>
        <v>2.3102071930796851E-2</v>
      </c>
      <c r="J314" s="1">
        <f>IF(A314="","",MIN(J313+I314,Max_logcfu))</f>
        <v>3.424558579895518</v>
      </c>
      <c r="K314" s="1" cm="1">
        <f t="array" ref="K314">IF(A314="","",IF(E314&lt;_C1_MinTemp.,0,((E314-Tmin)/(PrefTemp-Tmin))^2))</f>
        <v>35.177118476643592</v>
      </c>
      <c r="L314" s="1">
        <f t="shared" si="28"/>
        <v>0.36642831763566891</v>
      </c>
      <c r="M314" s="1">
        <f t="shared" si="29"/>
        <v>153.26595957994923</v>
      </c>
      <c r="N314" s="3" t="s">
        <v>866</v>
      </c>
      <c r="O314" s="1" t="s">
        <v>2973</v>
      </c>
      <c r="P314" s="1" t="s">
        <v>2968</v>
      </c>
      <c r="Q314" s="1">
        <v>8360</v>
      </c>
      <c r="R314" s="1" t="s">
        <v>3035</v>
      </c>
      <c r="S314" s="1">
        <v>93.86</v>
      </c>
    </row>
    <row r="315" spans="1:19" x14ac:dyDescent="0.3">
      <c r="A315" s="1" t="s">
        <v>923</v>
      </c>
      <c r="B315" s="1" t="s">
        <v>1239</v>
      </c>
      <c r="C315" s="1">
        <f t="shared" si="24"/>
        <v>1.0416666664241347E-2</v>
      </c>
      <c r="D315" s="1">
        <v>3</v>
      </c>
      <c r="E315" s="1">
        <v>19.38</v>
      </c>
      <c r="F315" s="1">
        <f>IF(A315="","",IF(E315&lt;_C1_MinTemp.,0,E315*M_a+M_b))</f>
        <v>0.4681902</v>
      </c>
      <c r="G315" s="1">
        <f t="shared" si="25"/>
        <v>0.21920206337604001</v>
      </c>
      <c r="H315" s="1">
        <f t="shared" si="26"/>
        <v>9.5263825891368961E-2</v>
      </c>
      <c r="I315" s="1">
        <f t="shared" si="27"/>
        <v>2.3815956467297159E-2</v>
      </c>
      <c r="J315" s="1">
        <f>IF(A315="","",MIN(J314+I315,Max_logcfu))</f>
        <v>3.4483745363628153</v>
      </c>
      <c r="K315" s="1" cm="1">
        <f t="array" ref="K315">IF(A315="","",IF(E315&lt;_C1_MinTemp.,0,((E315-Tmin)/(PrefTemp-Tmin))^2))</f>
        <v>36.264137925787395</v>
      </c>
      <c r="L315" s="1">
        <f t="shared" si="28"/>
        <v>0.3777514366389999</v>
      </c>
      <c r="M315" s="1">
        <f t="shared" si="29"/>
        <v>152.88820814331024</v>
      </c>
      <c r="N315" s="3" t="s">
        <v>866</v>
      </c>
      <c r="O315" s="1" t="s">
        <v>2973</v>
      </c>
      <c r="P315" s="1" t="s">
        <v>2968</v>
      </c>
      <c r="Q315" s="1">
        <v>8360</v>
      </c>
      <c r="R315" s="1" t="s">
        <v>3035</v>
      </c>
      <c r="S315" s="1">
        <v>93.86</v>
      </c>
    </row>
    <row r="316" spans="1:19" x14ac:dyDescent="0.3">
      <c r="A316" s="1" t="s">
        <v>923</v>
      </c>
      <c r="B316" s="1" t="s">
        <v>1240</v>
      </c>
      <c r="C316" s="1">
        <f t="shared" si="24"/>
        <v>1.0416666664241347E-2</v>
      </c>
      <c r="D316" s="1">
        <v>3</v>
      </c>
      <c r="E316" s="1">
        <v>19.61</v>
      </c>
      <c r="F316" s="1">
        <f>IF(A316="","",IF(E316&lt;_C1_MinTemp.,0,E316*M_a+M_b))</f>
        <v>0.4727074</v>
      </c>
      <c r="G316" s="1">
        <f t="shared" si="25"/>
        <v>0.22345228601476</v>
      </c>
      <c r="H316" s="1">
        <f t="shared" si="26"/>
        <v>9.7110945682207725E-2</v>
      </c>
      <c r="I316" s="1">
        <f t="shared" si="27"/>
        <v>2.4277736414899328E-2</v>
      </c>
      <c r="J316" s="1">
        <f>IF(A316="","",MIN(J315+I316,Max_logcfu))</f>
        <v>3.4726522727777147</v>
      </c>
      <c r="K316" s="1" cm="1">
        <f t="array" ref="K316">IF(A316="","",IF(E316&lt;_C1_MinTemp.,0,((E316-Tmin)/(PrefTemp-Tmin))^2))</f>
        <v>36.967282128045369</v>
      </c>
      <c r="L316" s="1">
        <f t="shared" si="28"/>
        <v>0.38507585541081513</v>
      </c>
      <c r="M316" s="1">
        <f t="shared" si="29"/>
        <v>152.50313228789943</v>
      </c>
      <c r="N316" s="3" t="s">
        <v>866</v>
      </c>
      <c r="O316" s="1" t="s">
        <v>2973</v>
      </c>
      <c r="P316" s="1" t="s">
        <v>2968</v>
      </c>
      <c r="Q316" s="1">
        <v>8360</v>
      </c>
      <c r="R316" s="1" t="s">
        <v>3035</v>
      </c>
      <c r="S316" s="1">
        <v>93.86</v>
      </c>
    </row>
    <row r="317" spans="1:19" x14ac:dyDescent="0.3">
      <c r="A317" s="1" t="s">
        <v>923</v>
      </c>
      <c r="B317" s="1" t="s">
        <v>1241</v>
      </c>
      <c r="C317" s="1">
        <f t="shared" si="24"/>
        <v>1.0416666671517305E-2</v>
      </c>
      <c r="D317" s="1">
        <v>3</v>
      </c>
      <c r="E317" s="1">
        <v>19.77</v>
      </c>
      <c r="F317" s="1">
        <f>IF(A317="","",IF(E317&lt;_C1_MinTemp.,0,E317*M_a+M_b))</f>
        <v>0.47584980000000004</v>
      </c>
      <c r="G317" s="1">
        <f t="shared" si="25"/>
        <v>0.22643303216004004</v>
      </c>
      <c r="H317" s="1">
        <f t="shared" si="26"/>
        <v>9.8406359043911359E-2</v>
      </c>
      <c r="I317" s="1">
        <f t="shared" si="27"/>
        <v>2.4601589772433846E-2</v>
      </c>
      <c r="J317" s="1">
        <f>IF(A317="","",MIN(J316+I317,Max_logcfu))</f>
        <v>3.4972538625501484</v>
      </c>
      <c r="K317" s="1" cm="1">
        <f t="array" ref="K317">IF(A317="","",IF(E317&lt;_C1_MinTemp.,0,((E317-Tmin)/(PrefTemp-Tmin))^2))</f>
        <v>37.460407911942568</v>
      </c>
      <c r="L317" s="1">
        <f t="shared" si="28"/>
        <v>0.3902125825977753</v>
      </c>
      <c r="M317" s="1">
        <f t="shared" si="29"/>
        <v>152.11291970530166</v>
      </c>
      <c r="N317" s="3" t="s">
        <v>866</v>
      </c>
      <c r="O317" s="1" t="s">
        <v>2973</v>
      </c>
      <c r="P317" s="1" t="s">
        <v>2968</v>
      </c>
      <c r="Q317" s="1">
        <v>8360</v>
      </c>
      <c r="R317" s="1" t="s">
        <v>3035</v>
      </c>
      <c r="S317" s="1">
        <v>93.86</v>
      </c>
    </row>
    <row r="318" spans="1:19" x14ac:dyDescent="0.3">
      <c r="A318" s="1" t="s">
        <v>923</v>
      </c>
      <c r="B318" s="1" t="s">
        <v>1242</v>
      </c>
      <c r="C318" s="1">
        <f t="shared" si="24"/>
        <v>1.0416666664241347E-2</v>
      </c>
      <c r="D318" s="1">
        <v>3</v>
      </c>
      <c r="E318" s="1">
        <v>20</v>
      </c>
      <c r="F318" s="1">
        <f>IF(A318="","",IF(E318&lt;_C1_MinTemp.,0,E318*M_a+M_b))</f>
        <v>0.48036700000000004</v>
      </c>
      <c r="G318" s="1">
        <f t="shared" si="25"/>
        <v>0.23075245468900005</v>
      </c>
      <c r="H318" s="1">
        <f t="shared" si="26"/>
        <v>0.10028355266797045</v>
      </c>
      <c r="I318" s="1">
        <f t="shared" si="27"/>
        <v>2.5070888161155342E-2</v>
      </c>
      <c r="J318" s="1">
        <f>IF(A318="","",MIN(J317+I318,Max_logcfu))</f>
        <v>3.5223247507113036</v>
      </c>
      <c r="K318" s="1" cm="1">
        <f t="array" ref="K318">IF(A318="","",IF(E318&lt;_C1_MinTemp.,0,((E318-Tmin)/(PrefTemp-Tmin))^2))</f>
        <v>38.17500033838904</v>
      </c>
      <c r="L318" s="1">
        <f t="shared" si="28"/>
        <v>0.39765625343229927</v>
      </c>
      <c r="M318" s="1">
        <f t="shared" si="29"/>
        <v>151.71526345186936</v>
      </c>
      <c r="N318" s="3" t="s">
        <v>866</v>
      </c>
      <c r="O318" s="1" t="s">
        <v>2973</v>
      </c>
      <c r="P318" s="1" t="s">
        <v>2968</v>
      </c>
      <c r="Q318" s="1">
        <v>8360</v>
      </c>
      <c r="R318" s="1" t="s">
        <v>3035</v>
      </c>
      <c r="S318" s="1">
        <v>93.86</v>
      </c>
    </row>
    <row r="319" spans="1:19" x14ac:dyDescent="0.3">
      <c r="A319" s="1" t="s">
        <v>923</v>
      </c>
      <c r="B319" s="1" t="s">
        <v>1243</v>
      </c>
      <c r="C319" s="1">
        <f t="shared" si="24"/>
        <v>1.0416666664241347E-2</v>
      </c>
      <c r="D319" s="1">
        <v>3</v>
      </c>
      <c r="E319" s="1">
        <v>20.03</v>
      </c>
      <c r="F319" s="1">
        <f>IF(A319="","",IF(E319&lt;_C1_MinTemp.,0,E319*M_a+M_b))</f>
        <v>0.48095620000000006</v>
      </c>
      <c r="G319" s="1">
        <f t="shared" si="25"/>
        <v>0.23131886631844006</v>
      </c>
      <c r="H319" s="1">
        <f t="shared" si="26"/>
        <v>0.10052971156820514</v>
      </c>
      <c r="I319" s="1">
        <f t="shared" si="27"/>
        <v>2.5132427886199689E-2</v>
      </c>
      <c r="J319" s="1">
        <f>IF(A319="","",MIN(J318+I319,Max_logcfu))</f>
        <v>3.5474571785975031</v>
      </c>
      <c r="K319" s="1" cm="1">
        <f t="array" ref="K319">IF(A319="","",IF(E319&lt;_C1_MinTemp.,0,((E319-Tmin)/(PrefTemp-Tmin))^2))</f>
        <v>38.268705795064172</v>
      </c>
      <c r="L319" s="1">
        <f t="shared" si="28"/>
        <v>0.39863235193910462</v>
      </c>
      <c r="M319" s="1">
        <f t="shared" si="29"/>
        <v>151.31663109993025</v>
      </c>
      <c r="N319" s="3" t="s">
        <v>866</v>
      </c>
      <c r="O319" s="1" t="s">
        <v>2973</v>
      </c>
      <c r="P319" s="1" t="s">
        <v>2968</v>
      </c>
      <c r="Q319" s="1">
        <v>8360</v>
      </c>
      <c r="R319" s="1" t="s">
        <v>3035</v>
      </c>
      <c r="S319" s="1">
        <v>93.86</v>
      </c>
    </row>
    <row r="320" spans="1:19" x14ac:dyDescent="0.3">
      <c r="A320" s="1" t="s">
        <v>923</v>
      </c>
      <c r="B320" s="1" t="s">
        <v>1244</v>
      </c>
      <c r="C320" s="1">
        <f t="shared" si="24"/>
        <v>1.0416666671517305E-2</v>
      </c>
      <c r="D320" s="1">
        <v>3</v>
      </c>
      <c r="E320" s="1">
        <v>19.989999999999998</v>
      </c>
      <c r="F320" s="1">
        <f>IF(A320="","",IF(E320&lt;_C1_MinTemp.,0,E320*M_a+M_b))</f>
        <v>0.4801706</v>
      </c>
      <c r="G320" s="1">
        <f t="shared" si="25"/>
        <v>0.23056380510436</v>
      </c>
      <c r="H320" s="1">
        <f t="shared" si="26"/>
        <v>0.10020156675548023</v>
      </c>
      <c r="I320" s="1">
        <f t="shared" si="27"/>
        <v>2.5050391700535055E-2</v>
      </c>
      <c r="J320" s="1">
        <f>IF(A320="","",MIN(J319+I320,Max_logcfu))</f>
        <v>3.572507570298038</v>
      </c>
      <c r="K320" s="1" cm="1">
        <f t="array" ref="K320">IF(A320="","",IF(E320&lt;_C1_MinTemp.,0,((E320-Tmin)/(PrefTemp-Tmin))^2))</f>
        <v>38.143790711747471</v>
      </c>
      <c r="L320" s="1">
        <f t="shared" si="28"/>
        <v>0.39733115343239123</v>
      </c>
      <c r="M320" s="1">
        <f t="shared" si="29"/>
        <v>150.91929994649786</v>
      </c>
      <c r="N320" s="3" t="s">
        <v>866</v>
      </c>
      <c r="O320" s="1" t="s">
        <v>2973</v>
      </c>
      <c r="P320" s="1" t="s">
        <v>2968</v>
      </c>
      <c r="Q320" s="1">
        <v>8360</v>
      </c>
      <c r="R320" s="1" t="s">
        <v>3035</v>
      </c>
      <c r="S320" s="1">
        <v>93.86</v>
      </c>
    </row>
    <row r="321" spans="1:19" x14ac:dyDescent="0.3">
      <c r="A321" s="1" t="s">
        <v>923</v>
      </c>
      <c r="B321" s="1" t="s">
        <v>1245</v>
      </c>
      <c r="C321" s="1">
        <f t="shared" si="24"/>
        <v>1.0416666664241347E-2</v>
      </c>
      <c r="D321" s="1">
        <v>3</v>
      </c>
      <c r="E321" s="1">
        <v>19.95</v>
      </c>
      <c r="F321" s="1">
        <f>IF(A321="","",IF(E321&lt;_C1_MinTemp.,0,E321*M_a+M_b))</f>
        <v>0.47938500000000001</v>
      </c>
      <c r="G321" s="1">
        <f t="shared" si="25"/>
        <v>0.22980997822500002</v>
      </c>
      <c r="H321" s="1">
        <f t="shared" si="26"/>
        <v>9.9873958376792693E-2</v>
      </c>
      <c r="I321" s="1">
        <f t="shared" si="27"/>
        <v>2.4968489588384744E-2</v>
      </c>
      <c r="J321" s="1">
        <f>IF(A321="","",MIN(J320+I321,Max_logcfu))</f>
        <v>3.5974760598864228</v>
      </c>
      <c r="K321" s="1" cm="1">
        <f t="array" ref="K321">IF(A321="","",IF(E321&lt;_C1_MinTemp.,0,((E321-Tmin)/(PrefTemp-Tmin))^2))</f>
        <v>38.01907983309858</v>
      </c>
      <c r="L321" s="1">
        <f t="shared" si="28"/>
        <v>0.39603208150256847</v>
      </c>
      <c r="M321" s="1">
        <f t="shared" si="29"/>
        <v>150.52326786499529</v>
      </c>
      <c r="N321" s="3" t="s">
        <v>866</v>
      </c>
      <c r="O321" s="1" t="s">
        <v>2973</v>
      </c>
      <c r="P321" s="1" t="s">
        <v>2968</v>
      </c>
      <c r="Q321" s="1">
        <v>8360</v>
      </c>
      <c r="R321" s="1" t="s">
        <v>3035</v>
      </c>
      <c r="S321" s="1">
        <v>93.86</v>
      </c>
    </row>
    <row r="322" spans="1:19" x14ac:dyDescent="0.3">
      <c r="A322" s="1" t="s">
        <v>923</v>
      </c>
      <c r="B322" s="1" t="s">
        <v>1246</v>
      </c>
      <c r="C322" s="1">
        <f t="shared" si="24"/>
        <v>1.0416666664241347E-2</v>
      </c>
      <c r="D322" s="1">
        <v>3</v>
      </c>
      <c r="E322" s="1">
        <v>20.03</v>
      </c>
      <c r="F322" s="1">
        <f>IF(A322="","",IF(E322&lt;_C1_MinTemp.,0,E322*M_a+M_b))</f>
        <v>0.48095620000000006</v>
      </c>
      <c r="G322" s="1">
        <f t="shared" si="25"/>
        <v>0.23131886631844006</v>
      </c>
      <c r="H322" s="1">
        <f t="shared" si="26"/>
        <v>0.10052971156820514</v>
      </c>
      <c r="I322" s="1">
        <f t="shared" si="27"/>
        <v>2.5132427886199689E-2</v>
      </c>
      <c r="J322" s="1">
        <f>IF(A322="","",MIN(J321+I322,Max_logcfu))</f>
        <v>3.6226084877726223</v>
      </c>
      <c r="K322" s="1" cm="1">
        <f t="array" ref="K322">IF(A322="","",IF(E322&lt;_C1_MinTemp.,0,((E322-Tmin)/(PrefTemp-Tmin))^2))</f>
        <v>38.268705795064172</v>
      </c>
      <c r="L322" s="1">
        <f t="shared" si="28"/>
        <v>0.39863235193910462</v>
      </c>
      <c r="M322" s="1">
        <f t="shared" si="29"/>
        <v>150.12463551305618</v>
      </c>
      <c r="N322" s="3" t="s">
        <v>866</v>
      </c>
      <c r="O322" s="1" t="s">
        <v>2973</v>
      </c>
      <c r="P322" s="1" t="s">
        <v>2968</v>
      </c>
      <c r="Q322" s="1">
        <v>8360</v>
      </c>
      <c r="R322" s="1" t="s">
        <v>3035</v>
      </c>
      <c r="S322" s="1">
        <v>93.86</v>
      </c>
    </row>
    <row r="323" spans="1:19" x14ac:dyDescent="0.3">
      <c r="A323" s="1" t="s">
        <v>923</v>
      </c>
      <c r="B323" s="1" t="s">
        <v>1247</v>
      </c>
      <c r="C323" s="1">
        <f t="shared" si="24"/>
        <v>1.0416666671517305E-2</v>
      </c>
      <c r="D323" s="1">
        <v>3</v>
      </c>
      <c r="E323" s="1">
        <v>20</v>
      </c>
      <c r="F323" s="1">
        <f>IF(A323="","",IF(E323&lt;_C1_MinTemp.,0,E323*M_a+M_b))</f>
        <v>0.48036700000000004</v>
      </c>
      <c r="G323" s="1">
        <f t="shared" si="25"/>
        <v>0.23075245468900005</v>
      </c>
      <c r="H323" s="1">
        <f t="shared" si="26"/>
        <v>0.10028355266797045</v>
      </c>
      <c r="I323" s="1">
        <f t="shared" si="27"/>
        <v>2.5070888178667157E-2</v>
      </c>
      <c r="J323" s="1">
        <f>IF(A323="","",MIN(J322+I323,Max_logcfu))</f>
        <v>3.6476793759512893</v>
      </c>
      <c r="K323" s="1" cm="1">
        <f t="array" ref="K323">IF(A323="","",IF(E323&lt;_C1_MinTemp.,0,((E323-Tmin)/(PrefTemp-Tmin))^2))</f>
        <v>38.17500033838904</v>
      </c>
      <c r="L323" s="1">
        <f t="shared" si="28"/>
        <v>0.39765625371005897</v>
      </c>
      <c r="M323" s="1">
        <f t="shared" si="29"/>
        <v>149.72697925934611</v>
      </c>
      <c r="N323" s="3" t="s">
        <v>866</v>
      </c>
      <c r="O323" s="1" t="s">
        <v>2973</v>
      </c>
      <c r="P323" s="1" t="s">
        <v>2968</v>
      </c>
      <c r="Q323" s="1">
        <v>8360</v>
      </c>
      <c r="R323" s="1" t="s">
        <v>3035</v>
      </c>
      <c r="S323" s="1">
        <v>93.86</v>
      </c>
    </row>
    <row r="324" spans="1:19" x14ac:dyDescent="0.3">
      <c r="A324" s="1" t="s">
        <v>923</v>
      </c>
      <c r="B324" s="1" t="s">
        <v>1248</v>
      </c>
      <c r="C324" s="1">
        <f t="shared" ref="C324:C387" si="30">IF(A324="","",B324-B323)</f>
        <v>1.0416666664241347E-2</v>
      </c>
      <c r="D324" s="1">
        <v>3</v>
      </c>
      <c r="E324" s="1">
        <v>20.03</v>
      </c>
      <c r="F324" s="1">
        <f>IF(A324="","",IF(E324&lt;_C1_MinTemp.,0,E324*M_a+M_b))</f>
        <v>0.48095620000000006</v>
      </c>
      <c r="G324" s="1">
        <f t="shared" ref="G324:G387" si="31">IF(A324="","",F324^2)</f>
        <v>0.23131886631844006</v>
      </c>
      <c r="H324" s="1">
        <f t="shared" ref="H324:H387" si="32">IF(A324="","",G324/2.301)</f>
        <v>0.10052971156820514</v>
      </c>
      <c r="I324" s="1">
        <f t="shared" ref="I324:I387" si="33">IF(A324="","",H324*24*(B324-B323))</f>
        <v>2.5132427886199689E-2</v>
      </c>
      <c r="J324" s="1">
        <f>IF(A324="","",MIN(J323+I324,Max_logcfu))</f>
        <v>3.6728118038374888</v>
      </c>
      <c r="K324" s="1" cm="1">
        <f t="array" ref="K324">IF(A324="","",IF(E324&lt;_C1_MinTemp.,0,((E324-Tmin)/(PrefTemp-Tmin))^2))</f>
        <v>38.268705795064172</v>
      </c>
      <c r="L324" s="1">
        <f t="shared" ref="L324:L387" si="34">IF(A324="","",K324*(B324-B323))</f>
        <v>0.39863235193910462</v>
      </c>
      <c r="M324" s="1">
        <f t="shared" ref="M324:M387" si="35">IF(A324="","",M323-L324)</f>
        <v>149.328346907407</v>
      </c>
      <c r="N324" s="3" t="s">
        <v>866</v>
      </c>
      <c r="O324" s="1" t="s">
        <v>2973</v>
      </c>
      <c r="P324" s="1" t="s">
        <v>2968</v>
      </c>
      <c r="Q324" s="1">
        <v>8360</v>
      </c>
      <c r="R324" s="1" t="s">
        <v>3035</v>
      </c>
      <c r="S324" s="1">
        <v>93.86</v>
      </c>
    </row>
    <row r="325" spans="1:19" x14ac:dyDescent="0.3">
      <c r="A325" s="1" t="s">
        <v>923</v>
      </c>
      <c r="B325" s="1" t="s">
        <v>1249</v>
      </c>
      <c r="C325" s="1">
        <f t="shared" si="30"/>
        <v>1.0416666664241347E-2</v>
      </c>
      <c r="D325" s="1">
        <v>3</v>
      </c>
      <c r="E325" s="1">
        <v>20.03</v>
      </c>
      <c r="F325" s="1">
        <f>IF(A325="","",IF(E325&lt;_C1_MinTemp.,0,E325*M_a+M_b))</f>
        <v>0.48095620000000006</v>
      </c>
      <c r="G325" s="1">
        <f t="shared" si="31"/>
        <v>0.23131886631844006</v>
      </c>
      <c r="H325" s="1">
        <f t="shared" si="32"/>
        <v>0.10052971156820514</v>
      </c>
      <c r="I325" s="1">
        <f t="shared" si="33"/>
        <v>2.5132427886199689E-2</v>
      </c>
      <c r="J325" s="1">
        <f>IF(A325="","",MIN(J324+I325,Max_logcfu))</f>
        <v>3.6979442317236884</v>
      </c>
      <c r="K325" s="1" cm="1">
        <f t="array" ref="K325">IF(A325="","",IF(E325&lt;_C1_MinTemp.,0,((E325-Tmin)/(PrefTemp-Tmin))^2))</f>
        <v>38.268705795064172</v>
      </c>
      <c r="L325" s="1">
        <f t="shared" si="34"/>
        <v>0.39863235193910462</v>
      </c>
      <c r="M325" s="1">
        <f t="shared" si="35"/>
        <v>148.92971455546788</v>
      </c>
      <c r="N325" s="3" t="s">
        <v>866</v>
      </c>
      <c r="O325" s="1" t="s">
        <v>2973</v>
      </c>
      <c r="P325" s="1" t="s">
        <v>2968</v>
      </c>
      <c r="Q325" s="1">
        <v>8360</v>
      </c>
      <c r="R325" s="1" t="s">
        <v>3035</v>
      </c>
      <c r="S325" s="1">
        <v>93.86</v>
      </c>
    </row>
    <row r="326" spans="1:19" x14ac:dyDescent="0.3">
      <c r="A326" s="1" t="s">
        <v>923</v>
      </c>
      <c r="B326" s="1" t="s">
        <v>1250</v>
      </c>
      <c r="C326" s="1">
        <f t="shared" si="30"/>
        <v>1.0416666671517305E-2</v>
      </c>
      <c r="D326" s="1">
        <v>3</v>
      </c>
      <c r="E326" s="1">
        <v>20.100000000000001</v>
      </c>
      <c r="F326" s="1">
        <f>IF(A326="","",IF(E326&lt;_C1_MinTemp.,0,E326*M_a+M_b))</f>
        <v>0.48233100000000007</v>
      </c>
      <c r="G326" s="1">
        <f t="shared" si="31"/>
        <v>0.23264319356100005</v>
      </c>
      <c r="H326" s="1">
        <f t="shared" si="32"/>
        <v>0.10110525578487616</v>
      </c>
      <c r="I326" s="1">
        <f t="shared" si="33"/>
        <v>2.5276313957989238E-2</v>
      </c>
      <c r="J326" s="1">
        <f>IF(A326="","",MIN(J325+I326,Max_logcfu))</f>
        <v>3.7232205456816776</v>
      </c>
      <c r="K326" s="1" cm="1">
        <f t="array" ref="K326">IF(A326="","",IF(E326&lt;_C1_MinTemp.,0,((E326-Tmin)/(PrefTemp-Tmin))^2))</f>
        <v>38.487798558350285</v>
      </c>
      <c r="L326" s="1">
        <f t="shared" si="34"/>
        <v>0.40091456850283919</v>
      </c>
      <c r="M326" s="1">
        <f t="shared" si="35"/>
        <v>148.52879998696505</v>
      </c>
      <c r="N326" s="3" t="s">
        <v>866</v>
      </c>
      <c r="O326" s="1" t="s">
        <v>2973</v>
      </c>
      <c r="P326" s="1" t="s">
        <v>2968</v>
      </c>
      <c r="Q326" s="1">
        <v>8360</v>
      </c>
      <c r="R326" s="1" t="s">
        <v>3035</v>
      </c>
      <c r="S326" s="1">
        <v>93.86</v>
      </c>
    </row>
    <row r="327" spans="1:19" x14ac:dyDescent="0.3">
      <c r="A327" s="1" t="s">
        <v>923</v>
      </c>
      <c r="B327" s="1" t="s">
        <v>1251</v>
      </c>
      <c r="C327" s="1">
        <f t="shared" si="30"/>
        <v>1.0416666664241347E-2</v>
      </c>
      <c r="D327" s="1">
        <v>3</v>
      </c>
      <c r="E327" s="1">
        <v>20</v>
      </c>
      <c r="F327" s="1">
        <f>IF(A327="","",IF(E327&lt;_C1_MinTemp.,0,E327*M_a+M_b))</f>
        <v>0.48036700000000004</v>
      </c>
      <c r="G327" s="1">
        <f t="shared" si="31"/>
        <v>0.23075245468900005</v>
      </c>
      <c r="H327" s="1">
        <f t="shared" si="32"/>
        <v>0.10028355266797045</v>
      </c>
      <c r="I327" s="1">
        <f t="shared" si="33"/>
        <v>2.5070888161155342E-2</v>
      </c>
      <c r="J327" s="1">
        <f>IF(A327="","",MIN(J326+I327,Max_logcfu))</f>
        <v>3.7482914338428328</v>
      </c>
      <c r="K327" s="1" cm="1">
        <f t="array" ref="K327">IF(A327="","",IF(E327&lt;_C1_MinTemp.,0,((E327-Tmin)/(PrefTemp-Tmin))^2))</f>
        <v>38.17500033838904</v>
      </c>
      <c r="L327" s="1">
        <f t="shared" si="34"/>
        <v>0.39765625343229927</v>
      </c>
      <c r="M327" s="1">
        <f t="shared" si="35"/>
        <v>148.13114373353275</v>
      </c>
      <c r="N327" s="3" t="s">
        <v>866</v>
      </c>
      <c r="O327" s="1" t="s">
        <v>2973</v>
      </c>
      <c r="P327" s="1" t="s">
        <v>2968</v>
      </c>
      <c r="Q327" s="1">
        <v>8360</v>
      </c>
      <c r="R327" s="1" t="s">
        <v>3035</v>
      </c>
      <c r="S327" s="1">
        <v>93.86</v>
      </c>
    </row>
    <row r="328" spans="1:19" x14ac:dyDescent="0.3">
      <c r="A328" s="1" t="s">
        <v>923</v>
      </c>
      <c r="B328" s="1" t="s">
        <v>1252</v>
      </c>
      <c r="C328" s="1">
        <f t="shared" si="30"/>
        <v>1.0416666664241347E-2</v>
      </c>
      <c r="D328" s="1">
        <v>3</v>
      </c>
      <c r="E328" s="1">
        <v>19.940000000000001</v>
      </c>
      <c r="F328" s="1">
        <f>IF(A328="","",IF(E328&lt;_C1_MinTemp.,0,E328*M_a+M_b))</f>
        <v>0.47918860000000008</v>
      </c>
      <c r="G328" s="1">
        <f t="shared" si="31"/>
        <v>0.22962171436996007</v>
      </c>
      <c r="H328" s="1">
        <f t="shared" si="32"/>
        <v>9.9792140099939183E-2</v>
      </c>
      <c r="I328" s="1">
        <f t="shared" si="33"/>
        <v>2.4948035019176126E-2</v>
      </c>
      <c r="J328" s="1">
        <f>IF(A328="","",MIN(J327+I328,Max_logcfu))</f>
        <v>3.773239468862009</v>
      </c>
      <c r="K328" s="1" cm="1">
        <f t="array" ref="K328">IF(A328="","",IF(E328&lt;_C1_MinTemp.,0,((E328-Tmin)/(PrefTemp-Tmin))^2))</f>
        <v>37.9879340204157</v>
      </c>
      <c r="L328" s="1">
        <f t="shared" si="34"/>
        <v>0.39570764595386404</v>
      </c>
      <c r="M328" s="1">
        <f t="shared" si="35"/>
        <v>147.73543608757888</v>
      </c>
      <c r="N328" s="3" t="s">
        <v>866</v>
      </c>
      <c r="O328" s="1" t="s">
        <v>2973</v>
      </c>
      <c r="P328" s="1" t="s">
        <v>2968</v>
      </c>
      <c r="Q328" s="1">
        <v>8360</v>
      </c>
      <c r="R328" s="1" t="s">
        <v>3035</v>
      </c>
      <c r="S328" s="1">
        <v>93.86</v>
      </c>
    </row>
    <row r="329" spans="1:19" x14ac:dyDescent="0.3">
      <c r="A329" s="1" t="s">
        <v>923</v>
      </c>
      <c r="B329" s="1" t="s">
        <v>1253</v>
      </c>
      <c r="C329" s="1">
        <f t="shared" si="30"/>
        <v>1.0416666671517305E-2</v>
      </c>
      <c r="D329" s="1">
        <v>3</v>
      </c>
      <c r="E329" s="1">
        <v>19.86</v>
      </c>
      <c r="F329" s="1">
        <f>IF(A329="","",IF(E329&lt;_C1_MinTemp.,0,E329*M_a+M_b))</f>
        <v>0.47761740000000003</v>
      </c>
      <c r="G329" s="1">
        <f t="shared" si="31"/>
        <v>0.22811838078276003</v>
      </c>
      <c r="H329" s="1">
        <f t="shared" si="32"/>
        <v>9.9138800861694923E-2</v>
      </c>
      <c r="I329" s="1">
        <f t="shared" si="33"/>
        <v>2.4784700226965006E-2</v>
      </c>
      <c r="J329" s="1">
        <f>IF(A329="","",MIN(J328+I329,Max_logcfu))</f>
        <v>3.7980241690889742</v>
      </c>
      <c r="K329" s="1" cm="1">
        <f t="array" ref="K329">IF(A329="","",IF(E329&lt;_C1_MinTemp.,0,((E329-Tmin)/(PrefTemp-Tmin))^2))</f>
        <v>37.739226979455204</v>
      </c>
      <c r="L329" s="1">
        <f t="shared" si="34"/>
        <v>0.39311694788571772</v>
      </c>
      <c r="M329" s="1">
        <f t="shared" si="35"/>
        <v>147.34231913969316</v>
      </c>
      <c r="N329" s="3" t="s">
        <v>866</v>
      </c>
      <c r="O329" s="1" t="s">
        <v>2973</v>
      </c>
      <c r="P329" s="1" t="s">
        <v>2968</v>
      </c>
      <c r="Q329" s="1">
        <v>8360</v>
      </c>
      <c r="R329" s="1" t="s">
        <v>3035</v>
      </c>
      <c r="S329" s="1">
        <v>93.86</v>
      </c>
    </row>
    <row r="330" spans="1:19" x14ac:dyDescent="0.3">
      <c r="A330" s="1" t="s">
        <v>923</v>
      </c>
      <c r="B330" s="1" t="s">
        <v>1254</v>
      </c>
      <c r="C330" s="1">
        <f t="shared" si="30"/>
        <v>1.0416666664241347E-2</v>
      </c>
      <c r="D330" s="1">
        <v>3</v>
      </c>
      <c r="E330" s="1">
        <v>19.8</v>
      </c>
      <c r="F330" s="1">
        <f>IF(A330="","",IF(E330&lt;_C1_MinTemp.,0,E330*M_a+M_b))</f>
        <v>0.47643900000000006</v>
      </c>
      <c r="G330" s="1">
        <f t="shared" si="31"/>
        <v>0.22699412072100006</v>
      </c>
      <c r="H330" s="1">
        <f t="shared" si="32"/>
        <v>9.8650204572359859E-2</v>
      </c>
      <c r="I330" s="1">
        <f t="shared" si="33"/>
        <v>2.466255113734777E-2</v>
      </c>
      <c r="J330" s="1">
        <f>IF(A330="","",MIN(J329+I330,Max_logcfu))</f>
        <v>3.8226867202263222</v>
      </c>
      <c r="K330" s="1" cm="1">
        <f t="array" ref="K330">IF(A330="","",IF(E330&lt;_C1_MinTemp.,0,((E330-Tmin)/(PrefTemp-Tmin))^2))</f>
        <v>37.553232735987812</v>
      </c>
      <c r="L330" s="1">
        <f t="shared" si="34"/>
        <v>0.39117950757546116</v>
      </c>
      <c r="M330" s="1">
        <f t="shared" si="35"/>
        <v>146.9511396321177</v>
      </c>
      <c r="N330" s="3" t="s">
        <v>866</v>
      </c>
      <c r="O330" s="1" t="s">
        <v>2973</v>
      </c>
      <c r="P330" s="1" t="s">
        <v>2968</v>
      </c>
      <c r="Q330" s="1">
        <v>8360</v>
      </c>
      <c r="R330" s="1" t="s">
        <v>3035</v>
      </c>
      <c r="S330" s="1">
        <v>93.86</v>
      </c>
    </row>
    <row r="331" spans="1:19" x14ac:dyDescent="0.3">
      <c r="A331" s="1" t="s">
        <v>923</v>
      </c>
      <c r="B331" s="1" t="s">
        <v>1255</v>
      </c>
      <c r="C331" s="1">
        <f t="shared" si="30"/>
        <v>1.0416666664241347E-2</v>
      </c>
      <c r="D331" s="1">
        <v>3</v>
      </c>
      <c r="E331" s="1">
        <v>19.64</v>
      </c>
      <c r="F331" s="1">
        <f>IF(A331="","",IF(E331&lt;_C1_MinTemp.,0,E331*M_a+M_b))</f>
        <v>0.47329660000000007</v>
      </c>
      <c r="G331" s="1">
        <f t="shared" si="31"/>
        <v>0.22400967157156007</v>
      </c>
      <c r="H331" s="1">
        <f t="shared" si="32"/>
        <v>9.735318190854414E-2</v>
      </c>
      <c r="I331" s="1">
        <f t="shared" si="33"/>
        <v>2.4338295471469335E-2</v>
      </c>
      <c r="J331" s="1">
        <f>IF(A331="","",MIN(J330+I331,Max_logcfu))</f>
        <v>3.8470250156977914</v>
      </c>
      <c r="K331" s="1" cm="1">
        <f t="array" ref="K331">IF(A331="","",IF(E331&lt;_C1_MinTemp.,0,((E331-Tmin)/(PrefTemp-Tmin))^2))</f>
        <v>37.059494338087219</v>
      </c>
      <c r="L331" s="1">
        <f t="shared" si="34"/>
        <v>0.38603639926519412</v>
      </c>
      <c r="M331" s="1">
        <f t="shared" si="35"/>
        <v>146.56510323285249</v>
      </c>
      <c r="N331" s="3" t="s">
        <v>866</v>
      </c>
      <c r="O331" s="1" t="s">
        <v>2973</v>
      </c>
      <c r="P331" s="1" t="s">
        <v>2968</v>
      </c>
      <c r="Q331" s="1">
        <v>8360</v>
      </c>
      <c r="R331" s="1" t="s">
        <v>3035</v>
      </c>
      <c r="S331" s="1">
        <v>93.86</v>
      </c>
    </row>
    <row r="332" spans="1:19" x14ac:dyDescent="0.3">
      <c r="A332" s="1" t="s">
        <v>923</v>
      </c>
      <c r="B332" s="1" t="s">
        <v>1256</v>
      </c>
      <c r="C332" s="1">
        <f t="shared" si="30"/>
        <v>1.0416666671517305E-2</v>
      </c>
      <c r="D332" s="1">
        <v>3</v>
      </c>
      <c r="E332" s="1">
        <v>19.47</v>
      </c>
      <c r="F332" s="1">
        <f>IF(A332="","",IF(E332&lt;_C1_MinTemp.,0,E332*M_a+M_b))</f>
        <v>0.46995779999999998</v>
      </c>
      <c r="G332" s="1">
        <f t="shared" si="31"/>
        <v>0.22086033378084</v>
      </c>
      <c r="H332" s="1">
        <f t="shared" si="32"/>
        <v>9.598449968745762E-2</v>
      </c>
      <c r="I332" s="1">
        <f t="shared" si="33"/>
        <v>2.3996124933038473E-2</v>
      </c>
      <c r="J332" s="1">
        <f>IF(A332="","",MIN(J331+I332,Max_logcfu))</f>
        <v>3.8710211406308299</v>
      </c>
      <c r="K332" s="1" cm="1">
        <f t="array" ref="K332">IF(A332="","",IF(E332&lt;_C1_MinTemp.,0,((E332-Tmin)/(PrefTemp-Tmin))^2))</f>
        <v>36.538477253400181</v>
      </c>
      <c r="L332" s="1">
        <f t="shared" si="34"/>
        <v>0.38060913823348685</v>
      </c>
      <c r="M332" s="1">
        <f t="shared" si="35"/>
        <v>146.184494094619</v>
      </c>
      <c r="N332" s="3" t="s">
        <v>866</v>
      </c>
      <c r="O332" s="1" t="s">
        <v>2973</v>
      </c>
      <c r="P332" s="1" t="s">
        <v>2968</v>
      </c>
      <c r="Q332" s="1">
        <v>8360</v>
      </c>
      <c r="R332" s="1" t="s">
        <v>3035</v>
      </c>
      <c r="S332" s="1">
        <v>93.86</v>
      </c>
    </row>
    <row r="333" spans="1:19" x14ac:dyDescent="0.3">
      <c r="A333" s="1" t="s">
        <v>923</v>
      </c>
      <c r="B333" s="1" t="s">
        <v>1257</v>
      </c>
      <c r="C333" s="1">
        <f t="shared" si="30"/>
        <v>1.0416666664241347E-2</v>
      </c>
      <c r="D333" s="1">
        <v>3</v>
      </c>
      <c r="E333" s="1">
        <v>19.329999999999998</v>
      </c>
      <c r="F333" s="1">
        <f>IF(A333="","",IF(E333&lt;_C1_MinTemp.,0,E333*M_a+M_b))</f>
        <v>0.46720820000000002</v>
      </c>
      <c r="G333" s="1">
        <f t="shared" si="31"/>
        <v>0.21828350214724002</v>
      </c>
      <c r="H333" s="1">
        <f t="shared" si="32"/>
        <v>9.486462500966536E-2</v>
      </c>
      <c r="I333" s="1">
        <f t="shared" si="33"/>
        <v>2.3716156246894493E-2</v>
      </c>
      <c r="J333" s="1">
        <f>IF(A333="","",MIN(J332+I333,Max_logcfu))</f>
        <v>3.8947372968777243</v>
      </c>
      <c r="K333" s="1" cm="1">
        <f t="array" ref="K333">IF(A333="","",IF(E333&lt;_C1_MinTemp.,0,((E333-Tmin)/(PrefTemp-Tmin))^2))</f>
        <v>36.11217388593554</v>
      </c>
      <c r="L333" s="1">
        <f t="shared" si="34"/>
        <v>0.37616847789091168</v>
      </c>
      <c r="M333" s="1">
        <f t="shared" si="35"/>
        <v>145.8083256167281</v>
      </c>
      <c r="N333" s="3" t="s">
        <v>866</v>
      </c>
      <c r="O333" s="1" t="s">
        <v>2973</v>
      </c>
      <c r="P333" s="1" t="s">
        <v>2968</v>
      </c>
      <c r="Q333" s="1">
        <v>8360</v>
      </c>
      <c r="R333" s="1" t="s">
        <v>3035</v>
      </c>
      <c r="S333" s="1">
        <v>93.86</v>
      </c>
    </row>
    <row r="334" spans="1:19" x14ac:dyDescent="0.3">
      <c r="A334" s="1" t="s">
        <v>923</v>
      </c>
      <c r="B334" s="1" t="s">
        <v>1258</v>
      </c>
      <c r="C334" s="1">
        <f t="shared" si="30"/>
        <v>1.0416666664241347E-2</v>
      </c>
      <c r="D334" s="1">
        <v>3</v>
      </c>
      <c r="E334" s="1">
        <v>19.350000000000001</v>
      </c>
      <c r="F334" s="1">
        <f>IF(A334="","",IF(E334&lt;_C1_MinTemp.,0,E334*M_a+M_b))</f>
        <v>0.46760100000000004</v>
      </c>
      <c r="G334" s="1">
        <f t="shared" si="31"/>
        <v>0.21865069520100003</v>
      </c>
      <c r="H334" s="1">
        <f t="shared" si="32"/>
        <v>9.5024204780964808E-2</v>
      </c>
      <c r="I334" s="1">
        <f t="shared" si="33"/>
        <v>2.3756051189710067E-2</v>
      </c>
      <c r="J334" s="1">
        <f>IF(A334="","",MIN(J333+I334,Max_logcfu))</f>
        <v>3.9184933480674342</v>
      </c>
      <c r="K334" s="1" cm="1">
        <f t="array" ref="K334">IF(A334="","",IF(E334&lt;_C1_MinTemp.,0,((E334-Tmin)/(PrefTemp-Tmin))^2))</f>
        <v>36.172921213501084</v>
      </c>
      <c r="L334" s="1">
        <f t="shared" si="34"/>
        <v>0.37680126255290541</v>
      </c>
      <c r="M334" s="1">
        <f t="shared" si="35"/>
        <v>145.4315243541752</v>
      </c>
      <c r="N334" s="3" t="s">
        <v>866</v>
      </c>
      <c r="O334" s="1" t="s">
        <v>2973</v>
      </c>
      <c r="P334" s="1" t="s">
        <v>2968</v>
      </c>
      <c r="Q334" s="1">
        <v>8360</v>
      </c>
      <c r="R334" s="1" t="s">
        <v>3035</v>
      </c>
      <c r="S334" s="1">
        <v>93.78</v>
      </c>
    </row>
    <row r="335" spans="1:19" x14ac:dyDescent="0.3">
      <c r="A335" s="1" t="s">
        <v>923</v>
      </c>
      <c r="B335" s="1" t="s">
        <v>1259</v>
      </c>
      <c r="C335" s="1">
        <f t="shared" si="30"/>
        <v>1.0416666671517305E-2</v>
      </c>
      <c r="D335" s="1">
        <v>3</v>
      </c>
      <c r="E335" s="1">
        <v>19.190000000000001</v>
      </c>
      <c r="F335" s="1">
        <f>IF(A335="","",IF(E335&lt;_C1_MinTemp.,0,E335*M_a+M_b))</f>
        <v>0.46445860000000005</v>
      </c>
      <c r="G335" s="1">
        <f t="shared" si="31"/>
        <v>0.21572179111396006</v>
      </c>
      <c r="H335" s="1">
        <f t="shared" si="32"/>
        <v>9.375132164883096E-2</v>
      </c>
      <c r="I335" s="1">
        <f t="shared" si="33"/>
        <v>2.3437830423121832E-2</v>
      </c>
      <c r="J335" s="1">
        <f>IF(A335="","",MIN(J334+I335,Max_logcfu))</f>
        <v>3.941931178490556</v>
      </c>
      <c r="K335" s="1" cm="1">
        <f t="array" ref="K335">IF(A335="","",IF(E335&lt;_C1_MinTemp.,0,((E335-Tmin)/(PrefTemp-Tmin))^2))</f>
        <v>35.688372025651468</v>
      </c>
      <c r="L335" s="1">
        <f t="shared" si="34"/>
        <v>0.37175387544031419</v>
      </c>
      <c r="M335" s="1">
        <f t="shared" si="35"/>
        <v>145.05977047873489</v>
      </c>
      <c r="N335" s="3" t="s">
        <v>866</v>
      </c>
      <c r="O335" s="1" t="s">
        <v>2973</v>
      </c>
      <c r="P335" s="1" t="s">
        <v>2968</v>
      </c>
      <c r="Q335" s="1">
        <v>8360</v>
      </c>
      <c r="R335" s="1" t="s">
        <v>3035</v>
      </c>
      <c r="S335" s="1">
        <v>93.78</v>
      </c>
    </row>
    <row r="336" spans="1:19" x14ac:dyDescent="0.3">
      <c r="A336" s="1" t="s">
        <v>923</v>
      </c>
      <c r="B336" s="1" t="s">
        <v>1260</v>
      </c>
      <c r="C336" s="1">
        <f t="shared" si="30"/>
        <v>1.0416666664241347E-2</v>
      </c>
      <c r="D336" s="1">
        <v>3</v>
      </c>
      <c r="E336" s="1">
        <v>19.14</v>
      </c>
      <c r="F336" s="1">
        <f>IF(A336="","",IF(E336&lt;_C1_MinTemp.,0,E336*M_a+M_b))</f>
        <v>0.46347660000000002</v>
      </c>
      <c r="G336" s="1">
        <f t="shared" si="31"/>
        <v>0.21481055874756003</v>
      </c>
      <c r="H336" s="1">
        <f t="shared" si="32"/>
        <v>9.3355305844224259E-2</v>
      </c>
      <c r="I336" s="1">
        <f t="shared" si="33"/>
        <v>2.3338826455622071E-2</v>
      </c>
      <c r="J336" s="1">
        <f>IF(A336="","",MIN(J335+I336,Max_logcfu))</f>
        <v>3.965270004946178</v>
      </c>
      <c r="K336" s="1" cm="1">
        <f t="array" ref="K336">IF(A336="","",IF(E336&lt;_C1_MinTemp.,0,((E336-Tmin)/(PrefTemp-Tmin))^2))</f>
        <v>35.537620451014668</v>
      </c>
      <c r="L336" s="1">
        <f t="shared" si="34"/>
        <v>0.37018354627854605</v>
      </c>
      <c r="M336" s="1">
        <f t="shared" si="35"/>
        <v>144.68958693245634</v>
      </c>
      <c r="N336" s="3" t="s">
        <v>866</v>
      </c>
      <c r="O336" s="1" t="s">
        <v>2973</v>
      </c>
      <c r="P336" s="1" t="s">
        <v>2968</v>
      </c>
      <c r="Q336" s="1">
        <v>8360</v>
      </c>
      <c r="R336" s="1" t="s">
        <v>3035</v>
      </c>
      <c r="S336" s="1">
        <v>93.78</v>
      </c>
    </row>
    <row r="337" spans="1:19" x14ac:dyDescent="0.3">
      <c r="A337" s="1" t="s">
        <v>923</v>
      </c>
      <c r="B337" s="1" t="s">
        <v>1261</v>
      </c>
      <c r="C337" s="1">
        <f t="shared" si="30"/>
        <v>1.0416666664241347E-2</v>
      </c>
      <c r="D337" s="1">
        <v>3</v>
      </c>
      <c r="E337" s="1">
        <v>19.03</v>
      </c>
      <c r="F337" s="1">
        <f>IF(A337="","",IF(E337&lt;_C1_MinTemp.,0,E337*M_a+M_b))</f>
        <v>0.46131620000000007</v>
      </c>
      <c r="G337" s="1">
        <f t="shared" si="31"/>
        <v>0.21281263638244005</v>
      </c>
      <c r="H337" s="1">
        <f t="shared" si="32"/>
        <v>9.2487021461295102E-2</v>
      </c>
      <c r="I337" s="1">
        <f t="shared" si="33"/>
        <v>2.3121755359940321E-2</v>
      </c>
      <c r="J337" s="1">
        <f>IF(A337="","",MIN(J336+I337,Max_logcfu))</f>
        <v>3.9883917603061185</v>
      </c>
      <c r="K337" s="1" cm="1">
        <f t="array" ref="K337">IF(A337="","",IF(E337&lt;_C1_MinTemp.,0,((E337-Tmin)/(PrefTemp-Tmin))^2))</f>
        <v>35.207090112486632</v>
      </c>
      <c r="L337" s="1">
        <f t="shared" si="34"/>
        <v>0.36674052191968065</v>
      </c>
      <c r="M337" s="1">
        <f t="shared" si="35"/>
        <v>144.32284641053667</v>
      </c>
      <c r="N337" s="3" t="s">
        <v>866</v>
      </c>
      <c r="O337" s="1" t="s">
        <v>2973</v>
      </c>
      <c r="P337" s="1" t="s">
        <v>2968</v>
      </c>
      <c r="Q337" s="1">
        <v>8360</v>
      </c>
      <c r="R337" s="1" t="s">
        <v>3035</v>
      </c>
      <c r="S337" s="1">
        <v>93.78</v>
      </c>
    </row>
    <row r="338" spans="1:19" x14ac:dyDescent="0.3">
      <c r="A338" s="1" t="s">
        <v>923</v>
      </c>
      <c r="B338" s="1" t="s">
        <v>1262</v>
      </c>
      <c r="C338" s="1">
        <f t="shared" si="30"/>
        <v>1.0416666671517305E-2</v>
      </c>
      <c r="D338" s="1">
        <v>3</v>
      </c>
      <c r="E338" s="1">
        <v>19.079999999999998</v>
      </c>
      <c r="F338" s="1">
        <f>IF(A338="","",IF(E338&lt;_C1_MinTemp.,0,E338*M_a+M_b))</f>
        <v>0.46229819999999999</v>
      </c>
      <c r="G338" s="1">
        <f t="shared" si="31"/>
        <v>0.21371962572323999</v>
      </c>
      <c r="H338" s="1">
        <f t="shared" si="32"/>
        <v>9.2881193273898294E-2</v>
      </c>
      <c r="I338" s="1">
        <f t="shared" si="33"/>
        <v>2.3220298329287365E-2</v>
      </c>
      <c r="J338" s="1">
        <f>IF(A338="","",MIN(J337+I338,Max_logcfu))</f>
        <v>3.99</v>
      </c>
      <c r="K338" s="1" cm="1">
        <f t="array" ref="K338">IF(A338="","",IF(E338&lt;_C1_MinTemp.,0,((E338-Tmin)/(PrefTemp-Tmin))^2))</f>
        <v>35.357139733577853</v>
      </c>
      <c r="L338" s="1">
        <f t="shared" si="34"/>
        <v>0.36830353906294067</v>
      </c>
      <c r="M338" s="1">
        <f t="shared" si="35"/>
        <v>143.95454287147373</v>
      </c>
      <c r="N338" s="3" t="s">
        <v>866</v>
      </c>
      <c r="O338" s="1" t="s">
        <v>2973</v>
      </c>
      <c r="P338" s="1" t="s">
        <v>2968</v>
      </c>
      <c r="Q338" s="1">
        <v>8360</v>
      </c>
      <c r="R338" s="1" t="s">
        <v>3035</v>
      </c>
      <c r="S338" s="1">
        <v>93.66</v>
      </c>
    </row>
    <row r="339" spans="1:19" x14ac:dyDescent="0.3">
      <c r="A339" s="1" t="s">
        <v>923</v>
      </c>
      <c r="B339" s="1" t="s">
        <v>1263</v>
      </c>
      <c r="C339" s="1">
        <f t="shared" si="30"/>
        <v>1.0416666664241347E-2</v>
      </c>
      <c r="D339" s="1">
        <v>3</v>
      </c>
      <c r="E339" s="1">
        <v>18.97</v>
      </c>
      <c r="F339" s="1">
        <f>IF(A339="","",IF(E339&lt;_C1_MinTemp.,0,E339*M_a+M_b))</f>
        <v>0.46013779999999999</v>
      </c>
      <c r="G339" s="1">
        <f t="shared" si="31"/>
        <v>0.21172679498883998</v>
      </c>
      <c r="H339" s="1">
        <f t="shared" si="32"/>
        <v>9.2015121681373296E-2</v>
      </c>
      <c r="I339" s="1">
        <f t="shared" si="33"/>
        <v>2.3003780414987341E-2</v>
      </c>
      <c r="J339" s="1">
        <f>IF(A339="","",MIN(J338+I339,Max_logcfu))</f>
        <v>3.99</v>
      </c>
      <c r="K339" s="1" cm="1">
        <f t="array" ref="K339">IF(A339="","",IF(E339&lt;_C1_MinTemp.,0,((E339-Tmin)/(PrefTemp-Tmin))^2))</f>
        <v>35.027451739304489</v>
      </c>
      <c r="L339" s="1">
        <f t="shared" si="34"/>
        <v>0.36486928886613568</v>
      </c>
      <c r="M339" s="1">
        <f t="shared" si="35"/>
        <v>143.58967358260759</v>
      </c>
      <c r="N339" s="3" t="s">
        <v>866</v>
      </c>
      <c r="O339" s="1" t="s">
        <v>2973</v>
      </c>
      <c r="P339" s="1" t="s">
        <v>2968</v>
      </c>
      <c r="Q339" s="1">
        <v>8360</v>
      </c>
      <c r="R339" s="1" t="s">
        <v>3035</v>
      </c>
      <c r="S339" s="1">
        <v>93.66</v>
      </c>
    </row>
    <row r="340" spans="1:19" x14ac:dyDescent="0.3">
      <c r="A340" s="1" t="s">
        <v>923</v>
      </c>
      <c r="B340" s="1" t="s">
        <v>1264</v>
      </c>
      <c r="C340" s="1">
        <f t="shared" si="30"/>
        <v>1.0416666664241347E-2</v>
      </c>
      <c r="D340" s="1">
        <v>3</v>
      </c>
      <c r="E340" s="1">
        <v>18.88</v>
      </c>
      <c r="F340" s="1">
        <f>IF(A340="","",IF(E340&lt;_C1_MinTemp.,0,E340*M_a+M_b))</f>
        <v>0.45837020000000001</v>
      </c>
      <c r="G340" s="1">
        <f t="shared" si="31"/>
        <v>0.21010324024804</v>
      </c>
      <c r="H340" s="1">
        <f t="shared" si="32"/>
        <v>9.1309535092585825E-2</v>
      </c>
      <c r="I340" s="1">
        <f t="shared" si="33"/>
        <v>2.2827383767831541E-2</v>
      </c>
      <c r="J340" s="1">
        <f>IF(A340="","",MIN(J339+I340,Max_logcfu))</f>
        <v>3.99</v>
      </c>
      <c r="K340" s="1" cm="1">
        <f t="array" ref="K340">IF(A340="","",IF(E340&lt;_C1_MinTemp.,0,((E340-Tmin)/(PrefTemp-Tmin))^2))</f>
        <v>34.758855667973556</v>
      </c>
      <c r="L340" s="1">
        <f t="shared" si="34"/>
        <v>0.36207141312375657</v>
      </c>
      <c r="M340" s="1">
        <f t="shared" si="35"/>
        <v>143.22760216948384</v>
      </c>
      <c r="N340" s="3" t="s">
        <v>866</v>
      </c>
      <c r="O340" s="1" t="s">
        <v>2973</v>
      </c>
      <c r="P340" s="1" t="s">
        <v>2968</v>
      </c>
      <c r="Q340" s="1">
        <v>8360</v>
      </c>
      <c r="R340" s="1" t="s">
        <v>3035</v>
      </c>
      <c r="S340" s="1">
        <v>93.66</v>
      </c>
    </row>
    <row r="341" spans="1:19" x14ac:dyDescent="0.3">
      <c r="A341" s="1" t="s">
        <v>923</v>
      </c>
      <c r="B341" s="1" t="s">
        <v>1265</v>
      </c>
      <c r="C341" s="1">
        <f t="shared" si="30"/>
        <v>1.0416666671517305E-2</v>
      </c>
      <c r="D341" s="1">
        <v>3</v>
      </c>
      <c r="E341" s="1">
        <v>18.78</v>
      </c>
      <c r="F341" s="1">
        <f>IF(A341="","",IF(E341&lt;_C1_MinTemp.,0,E341*M_a+M_b))</f>
        <v>0.45640620000000004</v>
      </c>
      <c r="G341" s="1">
        <f t="shared" si="31"/>
        <v>0.20830661939844003</v>
      </c>
      <c r="H341" s="1">
        <f t="shared" si="32"/>
        <v>9.052873507103E-2</v>
      </c>
      <c r="I341" s="1">
        <f t="shared" si="33"/>
        <v>2.2632183778296434E-2</v>
      </c>
      <c r="J341" s="1">
        <f>IF(A341="","",MIN(J340+I341,Max_logcfu))</f>
        <v>3.99</v>
      </c>
      <c r="K341" s="1" cm="1">
        <f t="array" ref="K341">IF(A341="","",IF(E341&lt;_C1_MinTemp.,0,((E341-Tmin)/(PrefTemp-Tmin))^2))</f>
        <v>34.461628053932046</v>
      </c>
      <c r="L341" s="1">
        <f t="shared" si="34"/>
        <v>0.35897529239561971</v>
      </c>
      <c r="M341" s="1">
        <f t="shared" si="35"/>
        <v>142.86862687708822</v>
      </c>
      <c r="N341" s="3" t="s">
        <v>866</v>
      </c>
      <c r="O341" s="1" t="s">
        <v>2973</v>
      </c>
      <c r="P341" s="1" t="s">
        <v>2968</v>
      </c>
      <c r="Q341" s="1">
        <v>8360</v>
      </c>
      <c r="R341" s="1" t="s">
        <v>3035</v>
      </c>
      <c r="S341" s="1">
        <v>93.66</v>
      </c>
    </row>
    <row r="342" spans="1:19" x14ac:dyDescent="0.3">
      <c r="A342" s="1" t="s">
        <v>923</v>
      </c>
      <c r="B342" s="1" t="s">
        <v>1266</v>
      </c>
      <c r="C342" s="1">
        <f t="shared" si="30"/>
        <v>5.2083333328482695E-2</v>
      </c>
      <c r="D342" s="1">
        <v>3</v>
      </c>
      <c r="E342" s="1">
        <v>18.739999999999998</v>
      </c>
      <c r="F342" s="1">
        <f>IF(A342="","",IF(E342&lt;_C1_MinTemp.,0,E342*M_a+M_b))</f>
        <v>0.45562059999999999</v>
      </c>
      <c r="G342" s="1">
        <f t="shared" si="31"/>
        <v>0.20759013114435998</v>
      </c>
      <c r="H342" s="1">
        <f t="shared" si="32"/>
        <v>9.0217353821973045E-2</v>
      </c>
      <c r="I342" s="1">
        <f t="shared" si="33"/>
        <v>0.11277169226696362</v>
      </c>
      <c r="J342" s="1">
        <f>IF(A342="","",MIN(J341+I342,Max_logcfu))</f>
        <v>3.99</v>
      </c>
      <c r="K342" s="1" cm="1">
        <f t="array" ref="K342">IF(A342="","",IF(E342&lt;_C1_MinTemp.,0,((E342-Tmin)/(PrefTemp-Tmin))^2))</f>
        <v>34.343094366484074</v>
      </c>
      <c r="L342" s="1">
        <f t="shared" si="34"/>
        <v>1.7887028314211262</v>
      </c>
      <c r="M342" s="1">
        <f t="shared" si="35"/>
        <v>141.0799240456671</v>
      </c>
      <c r="N342" s="3" t="s">
        <v>866</v>
      </c>
      <c r="O342" s="1" t="s">
        <v>2973</v>
      </c>
      <c r="P342" s="1" t="s">
        <v>2968</v>
      </c>
      <c r="Q342" s="1">
        <v>8360</v>
      </c>
      <c r="R342" s="1" t="s">
        <v>3035</v>
      </c>
      <c r="S342" s="1">
        <v>93.66</v>
      </c>
    </row>
    <row r="343" spans="1:19" x14ac:dyDescent="0.3">
      <c r="A343" s="1" t="s">
        <v>923</v>
      </c>
      <c r="B343" s="1" t="s">
        <v>1267</v>
      </c>
      <c r="C343" s="1">
        <f t="shared" si="30"/>
        <v>1.0416666671517305E-2</v>
      </c>
      <c r="D343" s="1">
        <v>3</v>
      </c>
      <c r="E343" s="1">
        <v>18.72</v>
      </c>
      <c r="F343" s="1">
        <f>IF(A343="","",IF(E343&lt;_C1_MinTemp.,0,E343*M_a+M_b))</f>
        <v>0.45522780000000002</v>
      </c>
      <c r="G343" s="1">
        <f t="shared" si="31"/>
        <v>0.20723234989284001</v>
      </c>
      <c r="H343" s="1">
        <f t="shared" si="32"/>
        <v>9.0061864360208604E-2</v>
      </c>
      <c r="I343" s="1">
        <f t="shared" si="33"/>
        <v>2.2515466100536733E-2</v>
      </c>
      <c r="J343" s="1">
        <f>IF(A343="","",MIN(J342+I343,Max_logcfu))</f>
        <v>3.99</v>
      </c>
      <c r="K343" s="1" cm="1">
        <f t="array" ref="K343">IF(A343="","",IF(E343&lt;_C1_MinTemp.,0,((E343-Tmin)/(PrefTemp-Tmin))^2))</f>
        <v>34.283904099510515</v>
      </c>
      <c r="L343" s="1">
        <f t="shared" si="34"/>
        <v>0.35712400120286669</v>
      </c>
      <c r="M343" s="1">
        <f t="shared" si="35"/>
        <v>140.72280004446424</v>
      </c>
      <c r="N343" s="3" t="s">
        <v>866</v>
      </c>
      <c r="O343" s="1" t="s">
        <v>2973</v>
      </c>
      <c r="P343" s="1" t="s">
        <v>2968</v>
      </c>
      <c r="Q343" s="1">
        <v>8360</v>
      </c>
      <c r="R343" s="1" t="s">
        <v>3035</v>
      </c>
      <c r="S343" s="1">
        <v>93.66</v>
      </c>
    </row>
    <row r="344" spans="1:19" x14ac:dyDescent="0.3">
      <c r="A344" s="1" t="s">
        <v>923</v>
      </c>
      <c r="B344" s="1" t="s">
        <v>1268</v>
      </c>
      <c r="C344" s="1">
        <f t="shared" si="30"/>
        <v>1.0416666664241347E-2</v>
      </c>
      <c r="D344" s="1">
        <v>3</v>
      </c>
      <c r="E344" s="1">
        <v>18.66</v>
      </c>
      <c r="F344" s="1">
        <f>IF(A344="","",IF(E344&lt;_C1_MinTemp.,0,E344*M_a+M_b))</f>
        <v>0.45404940000000005</v>
      </c>
      <c r="G344" s="1">
        <f t="shared" si="31"/>
        <v>0.20616085764036005</v>
      </c>
      <c r="H344" s="1">
        <f t="shared" si="32"/>
        <v>8.9596200625971331E-2</v>
      </c>
      <c r="I344" s="1">
        <f t="shared" si="33"/>
        <v>2.2399050151277647E-2</v>
      </c>
      <c r="J344" s="1">
        <f>IF(A344="","",MIN(J343+I344,Max_logcfu))</f>
        <v>3.99</v>
      </c>
      <c r="K344" s="1" cm="1">
        <f t="array" ref="K344">IF(A344="","",IF(E344&lt;_C1_MinTemp.,0,((E344-Tmin)/(PrefTemp-Tmin))^2))</f>
        <v>34.106639605591553</v>
      </c>
      <c r="L344" s="1">
        <f t="shared" si="34"/>
        <v>0.3552774958088592</v>
      </c>
      <c r="M344" s="1">
        <f t="shared" si="35"/>
        <v>140.36752254865539</v>
      </c>
      <c r="N344" s="3" t="s">
        <v>866</v>
      </c>
      <c r="O344" s="1" t="s">
        <v>2973</v>
      </c>
      <c r="P344" s="1" t="s">
        <v>2968</v>
      </c>
      <c r="Q344" s="1">
        <v>8360</v>
      </c>
      <c r="R344" s="1" t="s">
        <v>3035</v>
      </c>
      <c r="S344" s="1">
        <v>93.66</v>
      </c>
    </row>
    <row r="345" spans="1:19" x14ac:dyDescent="0.3">
      <c r="A345" s="1" t="s">
        <v>923</v>
      </c>
      <c r="B345" s="1" t="s">
        <v>1269</v>
      </c>
      <c r="C345" s="1">
        <f t="shared" si="30"/>
        <v>1.0416666664241347E-2</v>
      </c>
      <c r="D345" s="1">
        <v>3</v>
      </c>
      <c r="E345" s="1">
        <v>18.64</v>
      </c>
      <c r="F345" s="1">
        <f>IF(A345="","",IF(E345&lt;_C1_MinTemp.,0,E345*M_a+M_b))</f>
        <v>0.45365660000000002</v>
      </c>
      <c r="G345" s="1">
        <f t="shared" si="31"/>
        <v>0.20580431072356001</v>
      </c>
      <c r="H345" s="1">
        <f t="shared" si="32"/>
        <v>8.9441247598244233E-2</v>
      </c>
      <c r="I345" s="1">
        <f t="shared" si="33"/>
        <v>2.2360311894354893E-2</v>
      </c>
      <c r="J345" s="1">
        <f>IF(A345="","",MIN(J344+I345,Max_logcfu))</f>
        <v>3.99</v>
      </c>
      <c r="K345" s="1" cm="1">
        <f t="array" ref="K345">IF(A345="","",IF(E345&lt;_C1_MinTemp.,0,((E345-Tmin)/(PrefTemp-Tmin))^2))</f>
        <v>34.047653543285804</v>
      </c>
      <c r="L345" s="1">
        <f t="shared" si="34"/>
        <v>0.35466305765998402</v>
      </c>
      <c r="M345" s="1">
        <f t="shared" si="35"/>
        <v>140.0128594909954</v>
      </c>
      <c r="N345" s="3" t="s">
        <v>866</v>
      </c>
      <c r="O345" s="1" t="s">
        <v>2973</v>
      </c>
      <c r="P345" s="1" t="s">
        <v>2968</v>
      </c>
      <c r="Q345" s="1">
        <v>8360</v>
      </c>
      <c r="R345" s="1" t="s">
        <v>3035</v>
      </c>
      <c r="S345" s="1">
        <v>93.66</v>
      </c>
    </row>
    <row r="346" spans="1:19" x14ac:dyDescent="0.3">
      <c r="A346" s="1" t="s">
        <v>923</v>
      </c>
      <c r="B346" s="1" t="s">
        <v>1270</v>
      </c>
      <c r="C346" s="1">
        <f t="shared" si="30"/>
        <v>1.0416666671517305E-2</v>
      </c>
      <c r="D346" s="1">
        <v>3</v>
      </c>
      <c r="E346" s="1">
        <v>18.739999999999998</v>
      </c>
      <c r="F346" s="1">
        <f>IF(A346="","",IF(E346&lt;_C1_MinTemp.,0,E346*M_a+M_b))</f>
        <v>0.45562059999999999</v>
      </c>
      <c r="G346" s="1">
        <f t="shared" si="31"/>
        <v>0.20759013114435998</v>
      </c>
      <c r="H346" s="1">
        <f t="shared" si="32"/>
        <v>9.0217353821973045E-2</v>
      </c>
      <c r="I346" s="1">
        <f t="shared" si="33"/>
        <v>2.2554338465995943E-2</v>
      </c>
      <c r="J346" s="1">
        <f>IF(A346="","",MIN(J345+I346,Max_logcfu))</f>
        <v>3.99</v>
      </c>
      <c r="K346" s="1" cm="1">
        <f t="array" ref="K346">IF(A346="","",IF(E346&lt;_C1_MinTemp.,0,((E346-Tmin)/(PrefTemp-Tmin))^2))</f>
        <v>34.343094366484074</v>
      </c>
      <c r="L346" s="1">
        <f t="shared" si="34"/>
        <v>0.35774056648412839</v>
      </c>
      <c r="M346" s="1">
        <f t="shared" si="35"/>
        <v>139.65511892451127</v>
      </c>
      <c r="N346" s="3" t="s">
        <v>866</v>
      </c>
      <c r="O346" s="1" t="s">
        <v>2973</v>
      </c>
      <c r="P346" s="1" t="s">
        <v>2968</v>
      </c>
      <c r="Q346" s="1">
        <v>8360</v>
      </c>
      <c r="R346" s="1" t="s">
        <v>3035</v>
      </c>
      <c r="S346" s="1">
        <v>93.56</v>
      </c>
    </row>
    <row r="347" spans="1:19" x14ac:dyDescent="0.3">
      <c r="A347" s="1" t="s">
        <v>923</v>
      </c>
      <c r="B347" s="1" t="s">
        <v>1271</v>
      </c>
      <c r="C347" s="1">
        <f t="shared" si="30"/>
        <v>1.0416666664241347E-2</v>
      </c>
      <c r="D347" s="1">
        <v>3</v>
      </c>
      <c r="E347" s="1">
        <v>18.670000000000002</v>
      </c>
      <c r="F347" s="1">
        <f>IF(A347="","",IF(E347&lt;_C1_MinTemp.,0,E347*M_a+M_b))</f>
        <v>0.45424580000000009</v>
      </c>
      <c r="G347" s="1">
        <f t="shared" si="31"/>
        <v>0.20633924681764007</v>
      </c>
      <c r="H347" s="1">
        <f t="shared" si="32"/>
        <v>8.9673727430525887E-2</v>
      </c>
      <c r="I347" s="1">
        <f t="shared" si="33"/>
        <v>2.2418431852411776E-2</v>
      </c>
      <c r="J347" s="1">
        <f>IF(A347="","",MIN(J346+I347,Max_logcfu))</f>
        <v>3.99</v>
      </c>
      <c r="K347" s="1" cm="1">
        <f t="array" ref="K347">IF(A347="","",IF(E347&lt;_C1_MinTemp.,0,((E347-Tmin)/(PrefTemp-Tmin))^2))</f>
        <v>34.136151780932046</v>
      </c>
      <c r="L347" s="1">
        <f t="shared" si="34"/>
        <v>0.35558491430191774</v>
      </c>
      <c r="M347" s="1">
        <f t="shared" si="35"/>
        <v>139.29953401020936</v>
      </c>
      <c r="N347" s="3" t="s">
        <v>866</v>
      </c>
      <c r="O347" s="1" t="s">
        <v>2973</v>
      </c>
      <c r="P347" s="1" t="s">
        <v>2968</v>
      </c>
      <c r="Q347" s="1">
        <v>8360</v>
      </c>
      <c r="R347" s="1" t="s">
        <v>3035</v>
      </c>
      <c r="S347" s="1">
        <v>93.56</v>
      </c>
    </row>
    <row r="348" spans="1:19" x14ac:dyDescent="0.3">
      <c r="A348" s="1" t="s">
        <v>923</v>
      </c>
      <c r="B348" s="1" t="s">
        <v>1272</v>
      </c>
      <c r="C348" s="1">
        <f t="shared" si="30"/>
        <v>1.0416666664241347E-2</v>
      </c>
      <c r="D348" s="1">
        <v>3</v>
      </c>
      <c r="E348" s="1">
        <v>18.63</v>
      </c>
      <c r="F348" s="1">
        <f>IF(A348="","",IF(E348&lt;_C1_MinTemp.,0,E348*M_a+M_b))</f>
        <v>0.45346020000000004</v>
      </c>
      <c r="G348" s="1">
        <f t="shared" si="31"/>
        <v>0.20562615298404002</v>
      </c>
      <c r="H348" s="1">
        <f t="shared" si="32"/>
        <v>8.9363821375071706E-2</v>
      </c>
      <c r="I348" s="1">
        <f t="shared" si="33"/>
        <v>2.2340955338566268E-2</v>
      </c>
      <c r="J348" s="1">
        <f>IF(A348="","",MIN(J347+I348,Max_logcfu))</f>
        <v>3.99</v>
      </c>
      <c r="K348" s="1" cm="1">
        <f t="array" ref="K348">IF(A348="","",IF(E348&lt;_C1_MinTemp.,0,((E348-Tmin)/(PrefTemp-Tmin))^2))</f>
        <v>34.01817965632052</v>
      </c>
      <c r="L348" s="1">
        <f t="shared" si="34"/>
        <v>0.35435603800416715</v>
      </c>
      <c r="M348" s="1">
        <f t="shared" si="35"/>
        <v>138.94517797220519</v>
      </c>
      <c r="N348" s="3" t="s">
        <v>866</v>
      </c>
      <c r="O348" s="1" t="s">
        <v>2973</v>
      </c>
      <c r="P348" s="1" t="s">
        <v>2968</v>
      </c>
      <c r="Q348" s="1">
        <v>8360</v>
      </c>
      <c r="R348" s="1" t="s">
        <v>3035</v>
      </c>
      <c r="S348" s="1">
        <v>93.56</v>
      </c>
    </row>
    <row r="349" spans="1:19" x14ac:dyDescent="0.3">
      <c r="A349" s="1" t="s">
        <v>923</v>
      </c>
      <c r="B349" s="1" t="s">
        <v>1273</v>
      </c>
      <c r="C349" s="1">
        <f t="shared" si="30"/>
        <v>1.0416666671517305E-2</v>
      </c>
      <c r="D349" s="1">
        <v>3</v>
      </c>
      <c r="E349" s="1">
        <v>18.579999999999998</v>
      </c>
      <c r="F349" s="1">
        <f>IF(A349="","",IF(E349&lt;_C1_MinTemp.,0,E349*M_a+M_b))</f>
        <v>0.4524782</v>
      </c>
      <c r="G349" s="1">
        <f t="shared" si="31"/>
        <v>0.20473652147523999</v>
      </c>
      <c r="H349" s="1">
        <f t="shared" si="32"/>
        <v>8.8977193166119073E-2</v>
      </c>
      <c r="I349" s="1">
        <f t="shared" si="33"/>
        <v>2.2244298301888076E-2</v>
      </c>
      <c r="J349" s="1">
        <f>IF(A349="","",MIN(J348+I349,Max_logcfu))</f>
        <v>3.99</v>
      </c>
      <c r="K349" s="1" cm="1">
        <f t="array" ref="K349">IF(A349="","",IF(E349&lt;_C1_MinTemp.,0,((E349-Tmin)/(PrefTemp-Tmin))^2))</f>
        <v>33.87100166337023</v>
      </c>
      <c r="L349" s="1">
        <f t="shared" si="34"/>
        <v>0.35282293415773586</v>
      </c>
      <c r="M349" s="1">
        <f t="shared" si="35"/>
        <v>138.59235503804746</v>
      </c>
      <c r="N349" s="3" t="s">
        <v>866</v>
      </c>
      <c r="O349" s="1" t="s">
        <v>2973</v>
      </c>
      <c r="P349" s="1" t="s">
        <v>2968</v>
      </c>
      <c r="Q349" s="1">
        <v>8360</v>
      </c>
      <c r="R349" s="1" t="s">
        <v>3035</v>
      </c>
      <c r="S349" s="1">
        <v>93.56</v>
      </c>
    </row>
    <row r="350" spans="1:19" x14ac:dyDescent="0.3">
      <c r="A350" s="1" t="s">
        <v>923</v>
      </c>
      <c r="B350" s="1" t="s">
        <v>1274</v>
      </c>
      <c r="C350" s="1">
        <f t="shared" si="30"/>
        <v>1.0416666664241347E-2</v>
      </c>
      <c r="D350" s="1">
        <v>3</v>
      </c>
      <c r="E350" s="1">
        <v>18.670000000000002</v>
      </c>
      <c r="F350" s="1">
        <f>IF(A350="","",IF(E350&lt;_C1_MinTemp.,0,E350*M_a+M_b))</f>
        <v>0.45424580000000009</v>
      </c>
      <c r="G350" s="1">
        <f t="shared" si="31"/>
        <v>0.20633924681764007</v>
      </c>
      <c r="H350" s="1">
        <f t="shared" si="32"/>
        <v>8.9673727430525887E-2</v>
      </c>
      <c r="I350" s="1">
        <f t="shared" si="33"/>
        <v>2.2418431852411776E-2</v>
      </c>
      <c r="J350" s="1">
        <f>IF(A350="","",MIN(J349+I350,Max_logcfu))</f>
        <v>3.99</v>
      </c>
      <c r="K350" s="1" cm="1">
        <f t="array" ref="K350">IF(A350="","",IF(E350&lt;_C1_MinTemp.,0,((E350-Tmin)/(PrefTemp-Tmin))^2))</f>
        <v>34.136151780932046</v>
      </c>
      <c r="L350" s="1">
        <f t="shared" si="34"/>
        <v>0.35558491430191774</v>
      </c>
      <c r="M350" s="1">
        <f t="shared" si="35"/>
        <v>138.23677012374554</v>
      </c>
      <c r="N350" s="3" t="s">
        <v>866</v>
      </c>
      <c r="O350" s="1" t="s">
        <v>2973</v>
      </c>
      <c r="P350" s="1" t="s">
        <v>2968</v>
      </c>
      <c r="Q350" s="1">
        <v>8360</v>
      </c>
      <c r="R350" s="1" t="s">
        <v>3035</v>
      </c>
      <c r="S350" s="1">
        <v>93.46</v>
      </c>
    </row>
    <row r="351" spans="1:19" x14ac:dyDescent="0.3">
      <c r="A351" s="1" t="s">
        <v>923</v>
      </c>
      <c r="B351" s="1" t="s">
        <v>1275</v>
      </c>
      <c r="C351" s="1">
        <f t="shared" si="30"/>
        <v>1.0416666664241347E-2</v>
      </c>
      <c r="D351" s="1">
        <v>3</v>
      </c>
      <c r="E351" s="1">
        <v>18.600000000000001</v>
      </c>
      <c r="F351" s="1">
        <f>IF(A351="","",IF(E351&lt;_C1_MinTemp.,0,E351*M_a+M_b))</f>
        <v>0.45287100000000008</v>
      </c>
      <c r="G351" s="1">
        <f t="shared" si="31"/>
        <v>0.20509214264100006</v>
      </c>
      <c r="H351" s="1">
        <f t="shared" si="32"/>
        <v>8.9131743868318139E-2</v>
      </c>
      <c r="I351" s="1">
        <f t="shared" si="33"/>
        <v>2.2282935961891386E-2</v>
      </c>
      <c r="J351" s="1">
        <f>IF(A351="","",MIN(J350+I351,Max_logcfu))</f>
        <v>3.99</v>
      </c>
      <c r="K351" s="1" cm="1">
        <f t="array" ref="K351">IF(A351="","",IF(E351&lt;_C1_MinTemp.,0,((E351-Tmin)/(PrefTemp-Tmin))^2))</f>
        <v>33.929834572175139</v>
      </c>
      <c r="L351" s="1">
        <f t="shared" si="34"/>
        <v>0.35343577671120036</v>
      </c>
      <c r="M351" s="1">
        <f t="shared" si="35"/>
        <v>137.88333434703435</v>
      </c>
      <c r="N351" s="3" t="s">
        <v>866</v>
      </c>
      <c r="O351" s="1" t="s">
        <v>2973</v>
      </c>
      <c r="P351" s="1" t="s">
        <v>2968</v>
      </c>
      <c r="Q351" s="1">
        <v>8360</v>
      </c>
      <c r="R351" s="1" t="s">
        <v>3035</v>
      </c>
      <c r="S351" s="1">
        <v>93.46</v>
      </c>
    </row>
    <row r="352" spans="1:19" x14ac:dyDescent="0.3">
      <c r="A352" s="1" t="s">
        <v>923</v>
      </c>
      <c r="B352" s="1" t="s">
        <v>1276</v>
      </c>
      <c r="C352" s="1">
        <f t="shared" si="30"/>
        <v>1.0416666671517305E-2</v>
      </c>
      <c r="D352" s="1">
        <v>3</v>
      </c>
      <c r="E352" s="1">
        <v>18.600000000000001</v>
      </c>
      <c r="F352" s="1">
        <f>IF(A352="","",IF(E352&lt;_C1_MinTemp.,0,E352*M_a+M_b))</f>
        <v>0.45287100000000008</v>
      </c>
      <c r="G352" s="1">
        <f t="shared" si="31"/>
        <v>0.20509214264100006</v>
      </c>
      <c r="H352" s="1">
        <f t="shared" si="32"/>
        <v>8.9131743868318139E-2</v>
      </c>
      <c r="I352" s="1">
        <f t="shared" si="33"/>
        <v>2.2282935977455835E-2</v>
      </c>
      <c r="J352" s="1">
        <f>IF(A352="","",MIN(J351+I352,Max_logcfu))</f>
        <v>3.99</v>
      </c>
      <c r="K352" s="1" cm="1">
        <f t="array" ref="K352">IF(A352="","",IF(E352&lt;_C1_MinTemp.,0,((E352-Tmin)/(PrefTemp-Tmin))^2))</f>
        <v>33.929834572175139</v>
      </c>
      <c r="L352" s="1">
        <f t="shared" si="34"/>
        <v>0.35343577695807238</v>
      </c>
      <c r="M352" s="1">
        <f t="shared" si="35"/>
        <v>137.52989857007628</v>
      </c>
      <c r="N352" s="3" t="s">
        <v>866</v>
      </c>
      <c r="O352" s="1" t="s">
        <v>2973</v>
      </c>
      <c r="P352" s="1" t="s">
        <v>2968</v>
      </c>
      <c r="Q352" s="1">
        <v>8360</v>
      </c>
      <c r="R352" s="1" t="s">
        <v>3035</v>
      </c>
      <c r="S352" s="1">
        <v>93.46</v>
      </c>
    </row>
    <row r="353" spans="1:19" x14ac:dyDescent="0.3">
      <c r="A353" s="1" t="s">
        <v>923</v>
      </c>
      <c r="B353" s="1" t="s">
        <v>1277</v>
      </c>
      <c r="C353" s="1">
        <f t="shared" si="30"/>
        <v>1.0416666664241347E-2</v>
      </c>
      <c r="D353" s="1">
        <v>3</v>
      </c>
      <c r="E353" s="1">
        <v>18.52</v>
      </c>
      <c r="F353" s="1">
        <f>IF(A353="","",IF(E353&lt;_C1_MinTemp.,0,E353*M_a+M_b))</f>
        <v>0.45129980000000003</v>
      </c>
      <c r="G353" s="1">
        <f t="shared" si="31"/>
        <v>0.20367150948004004</v>
      </c>
      <c r="H353" s="1">
        <f t="shared" si="32"/>
        <v>8.8514345710578021E-2</v>
      </c>
      <c r="I353" s="1">
        <f t="shared" si="33"/>
        <v>2.212858642249229E-2</v>
      </c>
      <c r="J353" s="1">
        <f>IF(A353="","",MIN(J352+I353,Max_logcfu))</f>
        <v>3.99</v>
      </c>
      <c r="K353" s="1" cm="1">
        <f t="array" ref="K353">IF(A353="","",IF(E353&lt;_C1_MinTemp.,0,((E353-Tmin)/(PrefTemp-Tmin))^2))</f>
        <v>33.694809243957209</v>
      </c>
      <c r="L353" s="1">
        <f t="shared" si="34"/>
        <v>0.35098759620950026</v>
      </c>
      <c r="M353" s="1">
        <f t="shared" si="35"/>
        <v>137.17891097386678</v>
      </c>
      <c r="N353" s="3" t="s">
        <v>866</v>
      </c>
      <c r="O353" s="1" t="s">
        <v>2973</v>
      </c>
      <c r="P353" s="1" t="s">
        <v>2968</v>
      </c>
      <c r="Q353" s="1">
        <v>8360</v>
      </c>
      <c r="R353" s="1" t="s">
        <v>3035</v>
      </c>
      <c r="S353" s="1">
        <v>93.46</v>
      </c>
    </row>
    <row r="354" spans="1:19" x14ac:dyDescent="0.3">
      <c r="A354" s="1" t="s">
        <v>923</v>
      </c>
      <c r="B354" s="1" t="s">
        <v>1278</v>
      </c>
      <c r="C354" s="1">
        <f t="shared" si="30"/>
        <v>1.0416666664241347E-2</v>
      </c>
      <c r="D354" s="1">
        <v>3</v>
      </c>
      <c r="E354" s="1">
        <v>18.52</v>
      </c>
      <c r="F354" s="1">
        <f>IF(A354="","",IF(E354&lt;_C1_MinTemp.,0,E354*M_a+M_b))</f>
        <v>0.45129980000000003</v>
      </c>
      <c r="G354" s="1">
        <f t="shared" si="31"/>
        <v>0.20367150948004004</v>
      </c>
      <c r="H354" s="1">
        <f t="shared" si="32"/>
        <v>8.8514345710578021E-2</v>
      </c>
      <c r="I354" s="1">
        <f t="shared" si="33"/>
        <v>2.212858642249229E-2</v>
      </c>
      <c r="J354" s="1">
        <f>IF(A354="","",MIN(J353+I354,Max_logcfu))</f>
        <v>3.99</v>
      </c>
      <c r="K354" s="1" cm="1">
        <f t="array" ref="K354">IF(A354="","",IF(E354&lt;_C1_MinTemp.,0,((E354-Tmin)/(PrefTemp-Tmin))^2))</f>
        <v>33.694809243957209</v>
      </c>
      <c r="L354" s="1">
        <f t="shared" si="34"/>
        <v>0.35098759620950026</v>
      </c>
      <c r="M354" s="1">
        <f t="shared" si="35"/>
        <v>136.82792337765727</v>
      </c>
      <c r="N354" s="3" t="s">
        <v>866</v>
      </c>
      <c r="O354" s="1" t="s">
        <v>2973</v>
      </c>
      <c r="P354" s="1" t="s">
        <v>2968</v>
      </c>
      <c r="Q354" s="1">
        <v>8360</v>
      </c>
      <c r="R354" s="1" t="s">
        <v>3035</v>
      </c>
      <c r="S354" s="1">
        <v>93.46</v>
      </c>
    </row>
    <row r="355" spans="1:19" x14ac:dyDescent="0.3">
      <c r="A355" s="1" t="s">
        <v>923</v>
      </c>
      <c r="B355" s="1" t="s">
        <v>1279</v>
      </c>
      <c r="C355" s="1">
        <f t="shared" si="30"/>
        <v>1.0416666671517305E-2</v>
      </c>
      <c r="D355" s="1">
        <v>3</v>
      </c>
      <c r="E355" s="1">
        <v>18.350000000000001</v>
      </c>
      <c r="F355" s="1">
        <f>IF(A355="","",IF(E355&lt;_C1_MinTemp.,0,E355*M_a+M_b))</f>
        <v>0.44796100000000005</v>
      </c>
      <c r="G355" s="1">
        <f t="shared" si="31"/>
        <v>0.20066905752100006</v>
      </c>
      <c r="H355" s="1">
        <f t="shared" si="32"/>
        <v>8.7209499139939181E-2</v>
      </c>
      <c r="I355" s="1">
        <f t="shared" si="33"/>
        <v>2.1802374795137316E-2</v>
      </c>
      <c r="J355" s="1">
        <f>IF(A355="","",MIN(J354+I355,Max_logcfu))</f>
        <v>3.99</v>
      </c>
      <c r="K355" s="1" cm="1">
        <f t="array" ref="K355">IF(A355="","",IF(E355&lt;_C1_MinTemp.,0,((E355-Tmin)/(PrefTemp-Tmin))^2))</f>
        <v>33.198092514738327</v>
      </c>
      <c r="L355" s="1">
        <f t="shared" si="34"/>
        <v>0.34581346385622286</v>
      </c>
      <c r="M355" s="1">
        <f t="shared" si="35"/>
        <v>136.48210991380105</v>
      </c>
      <c r="N355" s="3" t="s">
        <v>866</v>
      </c>
      <c r="O355" s="1" t="s">
        <v>2973</v>
      </c>
      <c r="P355" s="1" t="s">
        <v>2968</v>
      </c>
      <c r="Q355" s="1">
        <v>8360</v>
      </c>
      <c r="R355" s="1" t="s">
        <v>3035</v>
      </c>
      <c r="S355" s="1">
        <v>93.46</v>
      </c>
    </row>
    <row r="356" spans="1:19" x14ac:dyDescent="0.3">
      <c r="A356" s="1" t="s">
        <v>923</v>
      </c>
      <c r="B356" s="1" t="s">
        <v>1280</v>
      </c>
      <c r="C356" s="1">
        <f t="shared" si="30"/>
        <v>1.0416666664241347E-2</v>
      </c>
      <c r="D356" s="1">
        <v>3</v>
      </c>
      <c r="E356" s="1">
        <v>18.239999999999998</v>
      </c>
      <c r="F356" s="1">
        <f>IF(A356="","",IF(E356&lt;_C1_MinTemp.,0,E356*M_a+M_b))</f>
        <v>0.44580059999999999</v>
      </c>
      <c r="G356" s="1">
        <f t="shared" si="31"/>
        <v>0.19873817496036</v>
      </c>
      <c r="H356" s="1">
        <f t="shared" si="32"/>
        <v>8.6370349830664925E-2</v>
      </c>
      <c r="I356" s="1">
        <f t="shared" si="33"/>
        <v>2.1592587452638815E-2</v>
      </c>
      <c r="J356" s="1">
        <f>IF(A356="","",MIN(J355+I356,Max_logcfu))</f>
        <v>3.99</v>
      </c>
      <c r="K356" s="1" cm="1">
        <f t="array" ref="K356">IF(A356="","",IF(E356&lt;_C1_MinTemp.,0,((E356-Tmin)/(PrefTemp-Tmin))^2))</f>
        <v>32.878653042230141</v>
      </c>
      <c r="L356" s="1">
        <f t="shared" si="34"/>
        <v>0.34248596911015605</v>
      </c>
      <c r="M356" s="1">
        <f t="shared" si="35"/>
        <v>136.1396239446909</v>
      </c>
      <c r="N356" s="3" t="s">
        <v>866</v>
      </c>
      <c r="O356" s="1" t="s">
        <v>2973</v>
      </c>
      <c r="P356" s="1" t="s">
        <v>2968</v>
      </c>
      <c r="Q356" s="1">
        <v>8360</v>
      </c>
      <c r="R356" s="1" t="s">
        <v>3035</v>
      </c>
      <c r="S356" s="1">
        <v>93.46</v>
      </c>
    </row>
    <row r="357" spans="1:19" x14ac:dyDescent="0.3">
      <c r="A357" s="1" t="s">
        <v>923</v>
      </c>
      <c r="B357" s="1" t="s">
        <v>1281</v>
      </c>
      <c r="C357" s="1">
        <f t="shared" si="30"/>
        <v>1.0416666664241347E-2</v>
      </c>
      <c r="D357" s="1">
        <v>3</v>
      </c>
      <c r="E357" s="1">
        <v>18.22</v>
      </c>
      <c r="F357" s="1">
        <f>IF(A357="","",IF(E357&lt;_C1_MinTemp.,0,E357*M_a+M_b))</f>
        <v>0.44540780000000002</v>
      </c>
      <c r="G357" s="1">
        <f t="shared" si="31"/>
        <v>0.19838810830084003</v>
      </c>
      <c r="H357" s="1">
        <f t="shared" si="32"/>
        <v>8.6218213081634076E-2</v>
      </c>
      <c r="I357" s="1">
        <f t="shared" si="33"/>
        <v>2.1554553265389957E-2</v>
      </c>
      <c r="J357" s="1">
        <f>IF(A357="","",MIN(J356+I357,Max_logcfu))</f>
        <v>3.99</v>
      </c>
      <c r="K357" s="1" cm="1">
        <f t="array" ref="K357">IF(A357="","",IF(E357&lt;_C1_MinTemp.,0,((E357-Tmin)/(PrefTemp-Tmin))^2))</f>
        <v>32.820739054430334</v>
      </c>
      <c r="L357" s="1">
        <f t="shared" si="34"/>
        <v>0.34188269840404856</v>
      </c>
      <c r="M357" s="1">
        <f t="shared" si="35"/>
        <v>135.79774124628685</v>
      </c>
      <c r="N357" s="3" t="s">
        <v>866</v>
      </c>
      <c r="O357" s="1" t="s">
        <v>2973</v>
      </c>
      <c r="P357" s="1" t="s">
        <v>2968</v>
      </c>
      <c r="Q357" s="1">
        <v>8360</v>
      </c>
      <c r="R357" s="1" t="s">
        <v>3035</v>
      </c>
      <c r="S357" s="1">
        <v>93.46</v>
      </c>
    </row>
    <row r="358" spans="1:19" x14ac:dyDescent="0.3">
      <c r="A358" s="1" t="s">
        <v>923</v>
      </c>
      <c r="B358" s="1" t="s">
        <v>1282</v>
      </c>
      <c r="C358" s="1">
        <f t="shared" si="30"/>
        <v>1.0405092594737653E-2</v>
      </c>
      <c r="D358" s="1">
        <v>3</v>
      </c>
      <c r="E358" s="1">
        <v>18.36</v>
      </c>
      <c r="F358" s="1">
        <f>IF(A358="","",IF(E358&lt;_C1_MinTemp.,0,E358*M_a+M_b))</f>
        <v>0.44815740000000004</v>
      </c>
      <c r="G358" s="1">
        <f t="shared" si="31"/>
        <v>0.20084505517476003</v>
      </c>
      <c r="H358" s="1">
        <f t="shared" si="32"/>
        <v>8.7285986603546292E-2</v>
      </c>
      <c r="I358" s="1">
        <f t="shared" si="33"/>
        <v>2.1797250547990307E-2</v>
      </c>
      <c r="J358" s="1">
        <f>IF(A358="","",MIN(J357+I358,Max_logcfu))</f>
        <v>3.99</v>
      </c>
      <c r="K358" s="1" cm="1">
        <f t="array" ref="K358">IF(A358="","",IF(E358&lt;_C1_MinTemp.,0,((E358-Tmin)/(PrefTemp-Tmin))^2))</f>
        <v>33.227209043534941</v>
      </c>
      <c r="L358" s="1">
        <f t="shared" si="34"/>
        <v>0.34573218676268536</v>
      </c>
      <c r="M358" s="1">
        <f t="shared" si="35"/>
        <v>135.45200905952416</v>
      </c>
      <c r="N358" s="3" t="s">
        <v>866</v>
      </c>
      <c r="O358" s="1" t="s">
        <v>2973</v>
      </c>
      <c r="P358" s="1" t="s">
        <v>2968</v>
      </c>
      <c r="Q358" s="1">
        <v>8360</v>
      </c>
      <c r="R358" s="1" t="s">
        <v>3035</v>
      </c>
      <c r="S358" s="1">
        <v>93.33</v>
      </c>
    </row>
    <row r="359" spans="1:19" x14ac:dyDescent="0.3">
      <c r="A359" s="1" t="s">
        <v>923</v>
      </c>
      <c r="B359" s="1" t="s">
        <v>1283</v>
      </c>
      <c r="C359" s="1">
        <f t="shared" si="30"/>
        <v>1.0416666664241347E-2</v>
      </c>
      <c r="D359" s="1">
        <v>3</v>
      </c>
      <c r="E359" s="1">
        <v>18.309999999999999</v>
      </c>
      <c r="F359" s="1">
        <f>IF(A359="","",IF(E359&lt;_C1_MinTemp.,0,E359*M_a+M_b))</f>
        <v>0.4471754</v>
      </c>
      <c r="G359" s="1">
        <f t="shared" si="31"/>
        <v>0.19996583836515999</v>
      </c>
      <c r="H359" s="1">
        <f t="shared" si="32"/>
        <v>8.6903884556783995E-2</v>
      </c>
      <c r="I359" s="1">
        <f t="shared" si="33"/>
        <v>2.1725971134137528E-2</v>
      </c>
      <c r="J359" s="1">
        <f>IF(A359="","",MIN(J358+I359,Max_logcfu))</f>
        <v>3.99</v>
      </c>
      <c r="K359" s="1" cm="1">
        <f t="array" ref="K359">IF(A359="","",IF(E359&lt;_C1_MinTemp.,0,((E359-Tmin)/(PrefTemp-Tmin))^2))</f>
        <v>33.081754027469209</v>
      </c>
      <c r="L359" s="1">
        <f t="shared" si="34"/>
        <v>0.34460160437257042</v>
      </c>
      <c r="M359" s="1">
        <f t="shared" si="35"/>
        <v>135.10740745515159</v>
      </c>
      <c r="N359" s="3" t="s">
        <v>866</v>
      </c>
      <c r="O359" s="1" t="s">
        <v>2973</v>
      </c>
      <c r="P359" s="1" t="s">
        <v>2968</v>
      </c>
      <c r="Q359" s="1">
        <v>8360</v>
      </c>
      <c r="R359" s="1" t="s">
        <v>3035</v>
      </c>
      <c r="S359" s="1">
        <v>93.33</v>
      </c>
    </row>
    <row r="360" spans="1:19" x14ac:dyDescent="0.3">
      <c r="A360" s="1" t="s">
        <v>923</v>
      </c>
      <c r="B360" s="1" t="s">
        <v>1284</v>
      </c>
      <c r="C360" s="1">
        <f t="shared" si="30"/>
        <v>1.0416666671517305E-2</v>
      </c>
      <c r="D360" s="1">
        <v>3</v>
      </c>
      <c r="E360" s="1">
        <v>18.25</v>
      </c>
      <c r="F360" s="1">
        <f>IF(A360="","",IF(E360&lt;_C1_MinTemp.,0,E360*M_a+M_b))</f>
        <v>0.44599700000000003</v>
      </c>
      <c r="G360" s="1">
        <f t="shared" si="31"/>
        <v>0.19891332400900003</v>
      </c>
      <c r="H360" s="1">
        <f t="shared" si="32"/>
        <v>8.644646849587137E-2</v>
      </c>
      <c r="I360" s="1">
        <f t="shared" si="33"/>
        <v>2.1611617134031539E-2</v>
      </c>
      <c r="J360" s="1">
        <f>IF(A360="","",MIN(J359+I360,Max_logcfu))</f>
        <v>3.99</v>
      </c>
      <c r="K360" s="1" cm="1">
        <f t="array" ref="K360">IF(A360="","",IF(E360&lt;_C1_MinTemp.,0,((E360-Tmin)/(PrefTemp-Tmin))^2))</f>
        <v>32.907629180317663</v>
      </c>
      <c r="L360" s="1">
        <f t="shared" si="34"/>
        <v>0.34278780412126536</v>
      </c>
      <c r="M360" s="1">
        <f t="shared" si="35"/>
        <v>134.76461965103033</v>
      </c>
      <c r="N360" s="3" t="s">
        <v>866</v>
      </c>
      <c r="O360" s="1" t="s">
        <v>2973</v>
      </c>
      <c r="P360" s="1" t="s">
        <v>2968</v>
      </c>
      <c r="Q360" s="1">
        <v>8360</v>
      </c>
      <c r="R360" s="1" t="s">
        <v>3035</v>
      </c>
      <c r="S360" s="1">
        <v>93.33</v>
      </c>
    </row>
    <row r="361" spans="1:19" x14ac:dyDescent="0.3">
      <c r="A361" s="1" t="s">
        <v>923</v>
      </c>
      <c r="B361" s="1" t="s">
        <v>1285</v>
      </c>
      <c r="C361" s="1">
        <f t="shared" si="30"/>
        <v>1.0416666664241347E-2</v>
      </c>
      <c r="D361" s="1">
        <v>3</v>
      </c>
      <c r="E361" s="1">
        <v>18.25</v>
      </c>
      <c r="F361" s="1">
        <f>IF(A361="","",IF(E361&lt;_C1_MinTemp.,0,E361*M_a+M_b))</f>
        <v>0.44599700000000003</v>
      </c>
      <c r="G361" s="1">
        <f t="shared" si="31"/>
        <v>0.19891332400900003</v>
      </c>
      <c r="H361" s="1">
        <f t="shared" si="32"/>
        <v>8.644646849587137E-2</v>
      </c>
      <c r="I361" s="1">
        <f t="shared" si="33"/>
        <v>2.1611617118936E-2</v>
      </c>
      <c r="J361" s="1">
        <f>IF(A361="","",MIN(J360+I361,Max_logcfu))</f>
        <v>3.99</v>
      </c>
      <c r="K361" s="1" cm="1">
        <f t="array" ref="K361">IF(A361="","",IF(E361&lt;_C1_MinTemp.,0,((E361-Tmin)/(PrefTemp-Tmin))^2))</f>
        <v>32.907629180317663</v>
      </c>
      <c r="L361" s="1">
        <f t="shared" si="34"/>
        <v>0.34278780388183083</v>
      </c>
      <c r="M361" s="1">
        <f t="shared" si="35"/>
        <v>134.4218318471485</v>
      </c>
      <c r="N361" s="3" t="s">
        <v>866</v>
      </c>
      <c r="O361" s="1" t="s">
        <v>2973</v>
      </c>
      <c r="P361" s="1" t="s">
        <v>2968</v>
      </c>
      <c r="Q361" s="1">
        <v>8360</v>
      </c>
      <c r="R361" s="1" t="s">
        <v>3035</v>
      </c>
      <c r="S361" s="1">
        <v>93.33</v>
      </c>
    </row>
    <row r="362" spans="1:19" x14ac:dyDescent="0.3">
      <c r="A362" s="1" t="s">
        <v>923</v>
      </c>
      <c r="B362" s="1" t="s">
        <v>1286</v>
      </c>
      <c r="C362" s="1">
        <f t="shared" si="30"/>
        <v>1.0428240741021E-2</v>
      </c>
      <c r="D362" s="1">
        <v>3</v>
      </c>
      <c r="E362" s="1">
        <v>18.38</v>
      </c>
      <c r="F362" s="1">
        <f>IF(A362="","",IF(E362&lt;_C1_MinTemp.,0,E362*M_a+M_b))</f>
        <v>0.44855020000000001</v>
      </c>
      <c r="G362" s="1">
        <f t="shared" si="31"/>
        <v>0.20119728192004002</v>
      </c>
      <c r="H362" s="1">
        <f t="shared" si="32"/>
        <v>8.7439062112142557E-2</v>
      </c>
      <c r="I362" s="1">
        <f t="shared" si="33"/>
        <v>2.1884054156988256E-2</v>
      </c>
      <c r="J362" s="1">
        <f>IF(A362="","",MIN(J361+I362,Max_logcfu))</f>
        <v>3.99</v>
      </c>
      <c r="K362" s="1" cm="1">
        <f t="array" ref="K362">IF(A362="","",IF(E362&lt;_C1_MinTemp.,0,((E362-Tmin)/(PrefTemp-Tmin))^2))</f>
        <v>33.285480389503405</v>
      </c>
      <c r="L362" s="1">
        <f t="shared" si="34"/>
        <v>0.34710900268227496</v>
      </c>
      <c r="M362" s="1">
        <f t="shared" si="35"/>
        <v>134.07472284446621</v>
      </c>
      <c r="N362" s="3" t="s">
        <v>866</v>
      </c>
      <c r="O362" s="1" t="s">
        <v>2973</v>
      </c>
      <c r="P362" s="1" t="s">
        <v>2968</v>
      </c>
      <c r="Q362" s="1">
        <v>8360</v>
      </c>
      <c r="R362" s="1" t="s">
        <v>3035</v>
      </c>
      <c r="S362" s="1">
        <v>93.33</v>
      </c>
    </row>
    <row r="363" spans="1:19" x14ac:dyDescent="0.3">
      <c r="A363" s="1" t="s">
        <v>923</v>
      </c>
      <c r="B363" s="1" t="s">
        <v>1287</v>
      </c>
      <c r="C363" s="1">
        <f t="shared" si="30"/>
        <v>1.0416666664241347E-2</v>
      </c>
      <c r="D363" s="1">
        <v>3</v>
      </c>
      <c r="E363" s="1">
        <v>18.329999999999998</v>
      </c>
      <c r="F363" s="1">
        <f>IF(A363="","",IF(E363&lt;_C1_MinTemp.,0,E363*M_a+M_b))</f>
        <v>0.44756819999999997</v>
      </c>
      <c r="G363" s="1">
        <f t="shared" si="31"/>
        <v>0.20031729365123999</v>
      </c>
      <c r="H363" s="1">
        <f t="shared" si="32"/>
        <v>8.7056624794106904E-2</v>
      </c>
      <c r="I363" s="1">
        <f t="shared" si="33"/>
        <v>2.1764156193459363E-2</v>
      </c>
      <c r="J363" s="1">
        <f>IF(A363="","",MIN(J362+I363,Max_logcfu))</f>
        <v>3.99</v>
      </c>
      <c r="K363" s="1" cm="1">
        <f t="array" ref="K363">IF(A363="","",IF(E363&lt;_C1_MinTemp.,0,((E363-Tmin)/(PrefTemp-Tmin))^2))</f>
        <v>33.13989774552028</v>
      </c>
      <c r="L363" s="1">
        <f t="shared" si="34"/>
        <v>0.3452072681021281</v>
      </c>
      <c r="M363" s="1">
        <f t="shared" si="35"/>
        <v>133.72951557636409</v>
      </c>
      <c r="N363" s="3" t="s">
        <v>866</v>
      </c>
      <c r="O363" s="1" t="s">
        <v>2973</v>
      </c>
      <c r="P363" s="1" t="s">
        <v>2968</v>
      </c>
      <c r="Q363" s="1">
        <v>8360</v>
      </c>
      <c r="R363" s="1" t="s">
        <v>3035</v>
      </c>
      <c r="S363" s="1">
        <v>93.33</v>
      </c>
    </row>
    <row r="364" spans="1:19" x14ac:dyDescent="0.3">
      <c r="A364" s="1" t="s">
        <v>923</v>
      </c>
      <c r="B364" s="1" t="s">
        <v>1288</v>
      </c>
      <c r="C364" s="1">
        <f t="shared" si="30"/>
        <v>1.0416666671517305E-2</v>
      </c>
      <c r="D364" s="1">
        <v>3</v>
      </c>
      <c r="E364" s="1">
        <v>18.28</v>
      </c>
      <c r="F364" s="1">
        <f>IF(A364="","",IF(E364&lt;_C1_MinTemp.,0,E364*M_a+M_b))</f>
        <v>0.44658620000000004</v>
      </c>
      <c r="G364" s="1">
        <f t="shared" si="31"/>
        <v>0.19943923403044003</v>
      </c>
      <c r="H364" s="1">
        <f t="shared" si="32"/>
        <v>8.6675025654254681E-2</v>
      </c>
      <c r="I364" s="1">
        <f t="shared" si="33"/>
        <v>2.1668756423653974E-2</v>
      </c>
      <c r="J364" s="1">
        <f>IF(A364="","",MIN(J363+I364,Max_logcfu))</f>
        <v>3.99</v>
      </c>
      <c r="K364" s="1" cm="1">
        <f t="array" ref="K364">IF(A364="","",IF(E364&lt;_C1_MinTemp.,0,((E364-Tmin)/(PrefTemp-Tmin))^2))</f>
        <v>32.994634171330617</v>
      </c>
      <c r="L364" s="1">
        <f t="shared" si="34"/>
        <v>0.34369410611140561</v>
      </c>
      <c r="M364" s="1">
        <f t="shared" si="35"/>
        <v>133.38582147025269</v>
      </c>
      <c r="N364" s="3" t="s">
        <v>866</v>
      </c>
      <c r="O364" s="1" t="s">
        <v>2973</v>
      </c>
      <c r="P364" s="1" t="s">
        <v>2968</v>
      </c>
      <c r="Q364" s="1">
        <v>8360</v>
      </c>
      <c r="R364" s="1" t="s">
        <v>3035</v>
      </c>
      <c r="S364" s="1">
        <v>93.33</v>
      </c>
    </row>
    <row r="365" spans="1:19" x14ac:dyDescent="0.3">
      <c r="A365" s="1" t="s">
        <v>923</v>
      </c>
      <c r="B365" s="1" t="s">
        <v>1289</v>
      </c>
      <c r="C365" s="1">
        <f t="shared" si="30"/>
        <v>1.0416666664241347E-2</v>
      </c>
      <c r="D365" s="1">
        <v>3</v>
      </c>
      <c r="E365" s="1">
        <v>18.25</v>
      </c>
      <c r="F365" s="1">
        <f>IF(A365="","",IF(E365&lt;_C1_MinTemp.,0,E365*M_a+M_b))</f>
        <v>0.44599700000000003</v>
      </c>
      <c r="G365" s="1">
        <f t="shared" si="31"/>
        <v>0.19891332400900003</v>
      </c>
      <c r="H365" s="1">
        <f t="shared" si="32"/>
        <v>8.644646849587137E-2</v>
      </c>
      <c r="I365" s="1">
        <f t="shared" si="33"/>
        <v>2.1611617118936E-2</v>
      </c>
      <c r="J365" s="1">
        <f>IF(A365="","",MIN(J364+I365,Max_logcfu))</f>
        <v>3.99</v>
      </c>
      <c r="K365" s="1" cm="1">
        <f t="array" ref="K365">IF(A365="","",IF(E365&lt;_C1_MinTemp.,0,((E365-Tmin)/(PrefTemp-Tmin))^2))</f>
        <v>32.907629180317663</v>
      </c>
      <c r="L365" s="1">
        <f t="shared" si="34"/>
        <v>0.34278780388183083</v>
      </c>
      <c r="M365" s="1">
        <f t="shared" si="35"/>
        <v>133.04303366637086</v>
      </c>
      <c r="N365" s="3" t="s">
        <v>866</v>
      </c>
      <c r="O365" s="1" t="s">
        <v>2973</v>
      </c>
      <c r="P365" s="1" t="s">
        <v>2968</v>
      </c>
      <c r="Q365" s="1">
        <v>8360</v>
      </c>
      <c r="R365" s="1" t="s">
        <v>3035</v>
      </c>
      <c r="S365" s="1">
        <v>93.33</v>
      </c>
    </row>
    <row r="366" spans="1:19" x14ac:dyDescent="0.3">
      <c r="A366" s="1" t="s">
        <v>923</v>
      </c>
      <c r="B366" s="1" t="s">
        <v>1290</v>
      </c>
      <c r="C366" s="1">
        <f t="shared" si="30"/>
        <v>1.0416666664241347E-2</v>
      </c>
      <c r="D366" s="1">
        <v>3</v>
      </c>
      <c r="E366" s="1">
        <v>18.309999999999999</v>
      </c>
      <c r="F366" s="1">
        <f>IF(A366="","",IF(E366&lt;_C1_MinTemp.,0,E366*M_a+M_b))</f>
        <v>0.4471754</v>
      </c>
      <c r="G366" s="1">
        <f t="shared" si="31"/>
        <v>0.19996583836515999</v>
      </c>
      <c r="H366" s="1">
        <f t="shared" si="32"/>
        <v>8.6903884556783995E-2</v>
      </c>
      <c r="I366" s="1">
        <f t="shared" si="33"/>
        <v>2.1725971134137528E-2</v>
      </c>
      <c r="J366" s="1">
        <f>IF(A366="","",MIN(J365+I366,Max_logcfu))</f>
        <v>3.99</v>
      </c>
      <c r="K366" s="1" cm="1">
        <f t="array" ref="K366">IF(A366="","",IF(E366&lt;_C1_MinTemp.,0,((E366-Tmin)/(PrefTemp-Tmin))^2))</f>
        <v>33.081754027469209</v>
      </c>
      <c r="L366" s="1">
        <f t="shared" si="34"/>
        <v>0.34460160437257042</v>
      </c>
      <c r="M366" s="1">
        <f t="shared" si="35"/>
        <v>132.69843206199829</v>
      </c>
      <c r="N366" s="3" t="s">
        <v>866</v>
      </c>
      <c r="O366" s="1" t="s">
        <v>2973</v>
      </c>
      <c r="P366" s="1" t="s">
        <v>2968</v>
      </c>
      <c r="Q366" s="1">
        <v>8360</v>
      </c>
      <c r="R366" s="1" t="s">
        <v>3035</v>
      </c>
      <c r="S366" s="1">
        <v>93.25</v>
      </c>
    </row>
    <row r="367" spans="1:19" x14ac:dyDescent="0.3">
      <c r="A367" s="1" t="s">
        <v>923</v>
      </c>
      <c r="B367" s="1" t="s">
        <v>1291</v>
      </c>
      <c r="C367" s="1">
        <f t="shared" si="30"/>
        <v>1.0416666671517305E-2</v>
      </c>
      <c r="D367" s="1">
        <v>3</v>
      </c>
      <c r="E367" s="1">
        <v>18.329999999999998</v>
      </c>
      <c r="F367" s="1">
        <f>IF(A367="","",IF(E367&lt;_C1_MinTemp.,0,E367*M_a+M_b))</f>
        <v>0.44756819999999997</v>
      </c>
      <c r="G367" s="1">
        <f t="shared" si="31"/>
        <v>0.20031729365123999</v>
      </c>
      <c r="H367" s="1">
        <f t="shared" si="32"/>
        <v>8.7056624794106904E-2</v>
      </c>
      <c r="I367" s="1">
        <f t="shared" si="33"/>
        <v>2.1764156208661449E-2</v>
      </c>
      <c r="J367" s="1">
        <f>IF(A367="","",MIN(J366+I367,Max_logcfu))</f>
        <v>3.99</v>
      </c>
      <c r="K367" s="1" cm="1">
        <f t="array" ref="K367">IF(A367="","",IF(E367&lt;_C1_MinTemp.,0,((E367-Tmin)/(PrefTemp-Tmin))^2))</f>
        <v>33.13989774552028</v>
      </c>
      <c r="L367" s="1">
        <f t="shared" si="34"/>
        <v>0.34520726834325255</v>
      </c>
      <c r="M367" s="1">
        <f t="shared" si="35"/>
        <v>132.35322479365504</v>
      </c>
      <c r="N367" s="3" t="s">
        <v>866</v>
      </c>
      <c r="O367" s="1" t="s">
        <v>2973</v>
      </c>
      <c r="P367" s="1" t="s">
        <v>2968</v>
      </c>
      <c r="Q367" s="1">
        <v>8360</v>
      </c>
      <c r="R367" s="1" t="s">
        <v>3035</v>
      </c>
      <c r="S367" s="1">
        <v>93.25</v>
      </c>
    </row>
    <row r="368" spans="1:19" x14ac:dyDescent="0.3">
      <c r="A368" s="1" t="s">
        <v>923</v>
      </c>
      <c r="B368" s="1" t="s">
        <v>1292</v>
      </c>
      <c r="C368" s="1">
        <f t="shared" si="30"/>
        <v>1.0416666664241347E-2</v>
      </c>
      <c r="D368" s="1">
        <v>3</v>
      </c>
      <c r="E368" s="1">
        <v>18.329999999999998</v>
      </c>
      <c r="F368" s="1">
        <f>IF(A368="","",IF(E368&lt;_C1_MinTemp.,0,E368*M_a+M_b))</f>
        <v>0.44756819999999997</v>
      </c>
      <c r="G368" s="1">
        <f t="shared" si="31"/>
        <v>0.20031729365123999</v>
      </c>
      <c r="H368" s="1">
        <f t="shared" si="32"/>
        <v>8.7056624794106904E-2</v>
      </c>
      <c r="I368" s="1">
        <f t="shared" si="33"/>
        <v>2.1764156193459363E-2</v>
      </c>
      <c r="J368" s="1">
        <f>IF(A368="","",MIN(J367+I368,Max_logcfu))</f>
        <v>3.99</v>
      </c>
      <c r="K368" s="1" cm="1">
        <f t="array" ref="K368">IF(A368="","",IF(E368&lt;_C1_MinTemp.,0,((E368-Tmin)/(PrefTemp-Tmin))^2))</f>
        <v>33.13989774552028</v>
      </c>
      <c r="L368" s="1">
        <f t="shared" si="34"/>
        <v>0.3452072681021281</v>
      </c>
      <c r="M368" s="1">
        <f t="shared" si="35"/>
        <v>132.00801752555293</v>
      </c>
      <c r="N368" s="3" t="s">
        <v>866</v>
      </c>
      <c r="O368" s="1" t="s">
        <v>2973</v>
      </c>
      <c r="P368" s="1" t="s">
        <v>2968</v>
      </c>
      <c r="Q368" s="1">
        <v>8360</v>
      </c>
      <c r="R368" s="1" t="s">
        <v>3035</v>
      </c>
      <c r="S368" s="1">
        <v>93.25</v>
      </c>
    </row>
    <row r="369" spans="1:19" x14ac:dyDescent="0.3">
      <c r="A369" s="1" t="s">
        <v>923</v>
      </c>
      <c r="B369" s="1" t="s">
        <v>1293</v>
      </c>
      <c r="C369" s="1">
        <f t="shared" si="30"/>
        <v>1.0416666664241347E-2</v>
      </c>
      <c r="D369" s="1">
        <v>3</v>
      </c>
      <c r="E369" s="1">
        <v>18.350000000000001</v>
      </c>
      <c r="F369" s="1">
        <f>IF(A369="","",IF(E369&lt;_C1_MinTemp.,0,E369*M_a+M_b))</f>
        <v>0.44796100000000005</v>
      </c>
      <c r="G369" s="1">
        <f t="shared" si="31"/>
        <v>0.20066905752100006</v>
      </c>
      <c r="H369" s="1">
        <f t="shared" si="32"/>
        <v>8.7209499139939181E-2</v>
      </c>
      <c r="I369" s="1">
        <f t="shared" si="33"/>
        <v>2.1802374779908533E-2</v>
      </c>
      <c r="J369" s="1">
        <f>IF(A369="","",MIN(J368+I369,Max_logcfu))</f>
        <v>3.99</v>
      </c>
      <c r="K369" s="1" cm="1">
        <f t="array" ref="K369">IF(A369="","",IF(E369&lt;_C1_MinTemp.,0,((E369-Tmin)/(PrefTemp-Tmin))^2))</f>
        <v>33.198092514738327</v>
      </c>
      <c r="L369" s="1">
        <f t="shared" si="34"/>
        <v>0.34581346361467497</v>
      </c>
      <c r="M369" s="1">
        <f t="shared" si="35"/>
        <v>131.66220406193827</v>
      </c>
      <c r="N369" s="3" t="s">
        <v>866</v>
      </c>
      <c r="O369" s="1" t="s">
        <v>2973</v>
      </c>
      <c r="P369" s="1" t="s">
        <v>2968</v>
      </c>
      <c r="Q369" s="1">
        <v>8360</v>
      </c>
      <c r="R369" s="1" t="s">
        <v>3035</v>
      </c>
      <c r="S369" s="1">
        <v>93.25</v>
      </c>
    </row>
    <row r="370" spans="1:19" x14ac:dyDescent="0.3">
      <c r="A370" s="1" t="s">
        <v>923</v>
      </c>
      <c r="B370" s="1" t="s">
        <v>1294</v>
      </c>
      <c r="C370" s="1">
        <f t="shared" si="30"/>
        <v>1.0416666671517305E-2</v>
      </c>
      <c r="D370" s="1">
        <v>3</v>
      </c>
      <c r="E370" s="1">
        <v>18.55</v>
      </c>
      <c r="F370" s="1">
        <f>IF(A370="","",IF(E370&lt;_C1_MinTemp.,0,E370*M_a+M_b))</f>
        <v>0.45188900000000004</v>
      </c>
      <c r="G370" s="1">
        <f t="shared" si="31"/>
        <v>0.20420366832100004</v>
      </c>
      <c r="H370" s="1">
        <f t="shared" si="32"/>
        <v>8.8745618566275539E-2</v>
      </c>
      <c r="I370" s="1">
        <f t="shared" si="33"/>
        <v>2.2186404651900232E-2</v>
      </c>
      <c r="J370" s="1">
        <f>IF(A370="","",MIN(J369+I370,Max_logcfu))</f>
        <v>3.99</v>
      </c>
      <c r="K370" s="1" cm="1">
        <f t="array" ref="K370">IF(A370="","",IF(E370&lt;_C1_MinTemp.,0,((E370-Tmin)/(PrefTemp-Tmin))^2))</f>
        <v>33.782848021100904</v>
      </c>
      <c r="L370" s="1">
        <f t="shared" si="34"/>
        <v>0.35190466705033613</v>
      </c>
      <c r="M370" s="1">
        <f t="shared" si="35"/>
        <v>131.31029939488792</v>
      </c>
      <c r="N370" s="3" t="s">
        <v>866</v>
      </c>
      <c r="O370" s="1" t="s">
        <v>2973</v>
      </c>
      <c r="P370" s="1" t="s">
        <v>2968</v>
      </c>
      <c r="Q370" s="1">
        <v>8360</v>
      </c>
      <c r="R370" s="1" t="s">
        <v>3035</v>
      </c>
      <c r="S370" s="1">
        <v>93.33</v>
      </c>
    </row>
    <row r="371" spans="1:19" x14ac:dyDescent="0.3">
      <c r="A371" s="1" t="s">
        <v>923</v>
      </c>
      <c r="B371" s="1" t="s">
        <v>1295</v>
      </c>
      <c r="C371" s="1">
        <f t="shared" si="30"/>
        <v>1.0416666664241347E-2</v>
      </c>
      <c r="D371" s="1">
        <v>3</v>
      </c>
      <c r="E371" s="1">
        <v>18.559999999999999</v>
      </c>
      <c r="F371" s="1">
        <f>IF(A371="","",IF(E371&lt;_C1_MinTemp.,0,E371*M_a+M_b))</f>
        <v>0.45208540000000003</v>
      </c>
      <c r="G371" s="1">
        <f t="shared" si="31"/>
        <v>0.20438120889316003</v>
      </c>
      <c r="H371" s="1">
        <f t="shared" si="32"/>
        <v>8.8822776572429388E-2</v>
      </c>
      <c r="I371" s="1">
        <f t="shared" si="33"/>
        <v>2.2205694137937181E-2</v>
      </c>
      <c r="J371" s="1">
        <f>IF(A371="","",MIN(J370+I371,Max_logcfu))</f>
        <v>3.99</v>
      </c>
      <c r="K371" s="1" cm="1">
        <f t="array" ref="K371">IF(A371="","",IF(E371&lt;_C1_MinTemp.,0,((E371-Tmin)/(PrefTemp-Tmin))^2))</f>
        <v>33.812219805732269</v>
      </c>
      <c r="L371" s="1">
        <f t="shared" si="34"/>
        <v>0.35221062289437238</v>
      </c>
      <c r="M371" s="1">
        <f t="shared" si="35"/>
        <v>130.95808877199354</v>
      </c>
      <c r="N371" s="3" t="s">
        <v>866</v>
      </c>
      <c r="O371" s="1" t="s">
        <v>2973</v>
      </c>
      <c r="P371" s="1" t="s">
        <v>2968</v>
      </c>
      <c r="Q371" s="1">
        <v>8360</v>
      </c>
      <c r="R371" s="1" t="s">
        <v>3035</v>
      </c>
      <c r="S371" s="1">
        <v>93.33</v>
      </c>
    </row>
    <row r="372" spans="1:19" x14ac:dyDescent="0.3">
      <c r="A372" s="1" t="s">
        <v>923</v>
      </c>
      <c r="B372" s="1" t="s">
        <v>1296</v>
      </c>
      <c r="C372" s="1">
        <f t="shared" si="30"/>
        <v>1.0416666664241347E-2</v>
      </c>
      <c r="D372" s="1">
        <v>3</v>
      </c>
      <c r="E372" s="1">
        <v>18.61</v>
      </c>
      <c r="F372" s="1">
        <f>IF(A372="","",IF(E372&lt;_C1_MinTemp.,0,E372*M_a+M_b))</f>
        <v>0.45306740000000001</v>
      </c>
      <c r="G372" s="1">
        <f t="shared" si="31"/>
        <v>0.20527006894276001</v>
      </c>
      <c r="H372" s="1">
        <f t="shared" si="32"/>
        <v>8.9209069510108652E-2</v>
      </c>
      <c r="I372" s="1">
        <f t="shared" si="33"/>
        <v>2.2302267372334511E-2</v>
      </c>
      <c r="J372" s="1">
        <f>IF(A372="","",MIN(J371+I372,Max_logcfu))</f>
        <v>3.99</v>
      </c>
      <c r="K372" s="1" cm="1">
        <f t="array" ref="K372">IF(A372="","",IF(E372&lt;_C1_MinTemp.,0,((E372-Tmin)/(PrefTemp-Tmin))^2))</f>
        <v>33.959270170765201</v>
      </c>
      <c r="L372" s="1">
        <f t="shared" si="34"/>
        <v>0.35374239752977543</v>
      </c>
      <c r="M372" s="1">
        <f t="shared" si="35"/>
        <v>130.60434637446377</v>
      </c>
      <c r="N372" s="3" t="s">
        <v>866</v>
      </c>
      <c r="O372" s="1" t="s">
        <v>2973</v>
      </c>
      <c r="P372" s="1" t="s">
        <v>2968</v>
      </c>
      <c r="Q372" s="1">
        <v>8360</v>
      </c>
      <c r="R372" s="1" t="s">
        <v>3035</v>
      </c>
      <c r="S372" s="1">
        <v>93.33</v>
      </c>
    </row>
    <row r="373" spans="1:19" x14ac:dyDescent="0.3">
      <c r="A373" s="1" t="s">
        <v>923</v>
      </c>
      <c r="B373" s="1" t="s">
        <v>1297</v>
      </c>
      <c r="C373" s="1">
        <f t="shared" si="30"/>
        <v>1.0416666671517305E-2</v>
      </c>
      <c r="D373" s="1">
        <v>3</v>
      </c>
      <c r="E373" s="1">
        <v>18.66</v>
      </c>
      <c r="F373" s="1">
        <f>IF(A373="","",IF(E373&lt;_C1_MinTemp.,0,E373*M_a+M_b))</f>
        <v>0.45404940000000005</v>
      </c>
      <c r="G373" s="1">
        <f t="shared" si="31"/>
        <v>0.20616085764036005</v>
      </c>
      <c r="H373" s="1">
        <f t="shared" si="32"/>
        <v>8.9596200625971331E-2</v>
      </c>
      <c r="I373" s="1">
        <f t="shared" si="33"/>
        <v>2.2399050166923201E-2</v>
      </c>
      <c r="J373" s="1">
        <f>IF(A373="","",MIN(J372+I373,Max_logcfu))</f>
        <v>3.99</v>
      </c>
      <c r="K373" s="1" cm="1">
        <f t="array" ref="K373">IF(A373="","",IF(E373&lt;_C1_MinTemp.,0,((E373-Tmin)/(PrefTemp-Tmin))^2))</f>
        <v>34.106639605591553</v>
      </c>
      <c r="L373" s="1">
        <f t="shared" si="34"/>
        <v>0.35527749605701764</v>
      </c>
      <c r="M373" s="1">
        <f t="shared" si="35"/>
        <v>130.24906887840675</v>
      </c>
      <c r="N373" s="3" t="s">
        <v>866</v>
      </c>
      <c r="O373" s="1" t="s">
        <v>2973</v>
      </c>
      <c r="P373" s="1" t="s">
        <v>2968</v>
      </c>
      <c r="Q373" s="1">
        <v>8360</v>
      </c>
      <c r="R373" s="1" t="s">
        <v>3035</v>
      </c>
      <c r="S373" s="1">
        <v>93.33</v>
      </c>
    </row>
    <row r="374" spans="1:19" x14ac:dyDescent="0.3">
      <c r="A374" s="1" t="s">
        <v>923</v>
      </c>
      <c r="B374" s="1" t="s">
        <v>1298</v>
      </c>
      <c r="C374" s="1">
        <f t="shared" si="30"/>
        <v>1.0416666664241347E-2</v>
      </c>
      <c r="D374" s="1">
        <v>3</v>
      </c>
      <c r="E374" s="1">
        <v>18.829999999999998</v>
      </c>
      <c r="F374" s="1">
        <f>IF(A374="","",IF(E374&lt;_C1_MinTemp.,0,E374*M_a+M_b))</f>
        <v>0.45738820000000002</v>
      </c>
      <c r="G374" s="1">
        <f t="shared" si="31"/>
        <v>0.20920396549924003</v>
      </c>
      <c r="H374" s="1">
        <f t="shared" si="32"/>
        <v>9.0918715992716212E-2</v>
      </c>
      <c r="I374" s="1">
        <f t="shared" si="33"/>
        <v>2.2729678992886887E-2</v>
      </c>
      <c r="J374" s="1">
        <f>IF(A374="","",MIN(J373+I374,Max_logcfu))</f>
        <v>3.99</v>
      </c>
      <c r="K374" s="1" cm="1">
        <f t="array" ref="K374">IF(A374="","",IF(E374&lt;_C1_MinTemp.,0,((E374-Tmin)/(PrefTemp-Tmin))^2))</f>
        <v>34.61008232605608</v>
      </c>
      <c r="L374" s="1">
        <f t="shared" si="34"/>
        <v>0.36052169081247698</v>
      </c>
      <c r="M374" s="1">
        <f t="shared" si="35"/>
        <v>129.88854718759427</v>
      </c>
      <c r="N374" s="3" t="s">
        <v>866</v>
      </c>
      <c r="O374" s="1" t="s">
        <v>2973</v>
      </c>
      <c r="P374" s="1" t="s">
        <v>2968</v>
      </c>
      <c r="Q374" s="1">
        <v>8360</v>
      </c>
      <c r="R374" s="1" t="s">
        <v>3035</v>
      </c>
      <c r="S374" s="1">
        <v>93.14</v>
      </c>
    </row>
    <row r="375" spans="1:19" x14ac:dyDescent="0.3">
      <c r="A375" s="1" t="s">
        <v>923</v>
      </c>
      <c r="B375" s="1" t="s">
        <v>1299</v>
      </c>
      <c r="C375" s="1">
        <f t="shared" si="30"/>
        <v>1.0416666664241347E-2</v>
      </c>
      <c r="D375" s="1">
        <v>3</v>
      </c>
      <c r="E375" s="1">
        <v>18.829999999999998</v>
      </c>
      <c r="F375" s="1">
        <f>IF(A375="","",IF(E375&lt;_C1_MinTemp.,0,E375*M_a+M_b))</f>
        <v>0.45738820000000002</v>
      </c>
      <c r="G375" s="1">
        <f t="shared" si="31"/>
        <v>0.20920396549924003</v>
      </c>
      <c r="H375" s="1">
        <f t="shared" si="32"/>
        <v>9.0918715992716212E-2</v>
      </c>
      <c r="I375" s="1">
        <f t="shared" si="33"/>
        <v>2.2729678992886887E-2</v>
      </c>
      <c r="J375" s="1">
        <f>IF(A375="","",MIN(J374+I375,Max_logcfu))</f>
        <v>3.99</v>
      </c>
      <c r="K375" s="1" cm="1">
        <f t="array" ref="K375">IF(A375="","",IF(E375&lt;_C1_MinTemp.,0,((E375-Tmin)/(PrefTemp-Tmin))^2))</f>
        <v>34.61008232605608</v>
      </c>
      <c r="L375" s="1">
        <f t="shared" si="34"/>
        <v>0.36052169081247698</v>
      </c>
      <c r="M375" s="1">
        <f t="shared" si="35"/>
        <v>129.52802549678179</v>
      </c>
      <c r="N375" s="3" t="s">
        <v>866</v>
      </c>
      <c r="O375" s="1" t="s">
        <v>2973</v>
      </c>
      <c r="P375" s="1" t="s">
        <v>2968</v>
      </c>
      <c r="Q375" s="1">
        <v>8360</v>
      </c>
      <c r="R375" s="1" t="s">
        <v>3035</v>
      </c>
      <c r="S375" s="1">
        <v>93.14</v>
      </c>
    </row>
    <row r="376" spans="1:19" x14ac:dyDescent="0.3">
      <c r="A376" s="1" t="s">
        <v>923</v>
      </c>
      <c r="B376" s="1" t="s">
        <v>1300</v>
      </c>
      <c r="C376" s="1">
        <f t="shared" si="30"/>
        <v>1.0416666671517305E-2</v>
      </c>
      <c r="D376" s="1">
        <v>3</v>
      </c>
      <c r="E376" s="1">
        <v>18.86</v>
      </c>
      <c r="F376" s="1">
        <f>IF(A376="","",IF(E376&lt;_C1_MinTemp.,0,E376*M_a+M_b))</f>
        <v>0.45797740000000003</v>
      </c>
      <c r="G376" s="1">
        <f t="shared" si="31"/>
        <v>0.20974329891076005</v>
      </c>
      <c r="H376" s="1">
        <f t="shared" si="32"/>
        <v>9.1153106871255996E-2</v>
      </c>
      <c r="I376" s="1">
        <f t="shared" si="33"/>
        <v>2.2788276728425618E-2</v>
      </c>
      <c r="J376" s="1">
        <f>IF(A376="","",MIN(J375+I376,Max_logcfu))</f>
        <v>3.99</v>
      </c>
      <c r="K376" s="1" cm="1">
        <f t="array" ref="K376">IF(A376="","",IF(E376&lt;_C1_MinTemp.,0,((E376-Tmin)/(PrefTemp-Tmin))^2))</f>
        <v>34.699308042831362</v>
      </c>
      <c r="L376" s="1">
        <f t="shared" si="34"/>
        <v>0.36145112561447379</v>
      </c>
      <c r="M376" s="1">
        <f t="shared" si="35"/>
        <v>129.16657437116731</v>
      </c>
      <c r="N376" s="3" t="s">
        <v>866</v>
      </c>
      <c r="O376" s="1" t="s">
        <v>2973</v>
      </c>
      <c r="P376" s="1" t="s">
        <v>2968</v>
      </c>
      <c r="Q376" s="1">
        <v>8360</v>
      </c>
      <c r="R376" s="1" t="s">
        <v>3035</v>
      </c>
      <c r="S376" s="1">
        <v>93.14</v>
      </c>
    </row>
    <row r="377" spans="1:19" x14ac:dyDescent="0.3">
      <c r="A377" s="1" t="s">
        <v>923</v>
      </c>
      <c r="B377" s="1" t="s">
        <v>1301</v>
      </c>
      <c r="C377" s="1">
        <f t="shared" si="30"/>
        <v>1.0416666664241347E-2</v>
      </c>
      <c r="D377" s="1">
        <v>3</v>
      </c>
      <c r="E377" s="1">
        <v>18.91</v>
      </c>
      <c r="F377" s="1">
        <f>IF(A377="","",IF(E377&lt;_C1_MinTemp.,0,E377*M_a+M_b))</f>
        <v>0.45895940000000002</v>
      </c>
      <c r="G377" s="1">
        <f t="shared" si="31"/>
        <v>0.21064373084836002</v>
      </c>
      <c r="H377" s="1">
        <f t="shared" si="32"/>
        <v>9.1544428878035641E-2</v>
      </c>
      <c r="I377" s="1">
        <f t="shared" si="33"/>
        <v>2.2886107214180322E-2</v>
      </c>
      <c r="J377" s="1">
        <f>IF(A377="","",MIN(J376+I377,Max_logcfu))</f>
        <v>3.99</v>
      </c>
      <c r="K377" s="1" cm="1">
        <f t="array" ref="K377">IF(A377="","",IF(E377&lt;_C1_MinTemp.,0,((E377-Tmin)/(PrefTemp-Tmin))^2))</f>
        <v>34.8482728266249</v>
      </c>
      <c r="L377" s="1">
        <f t="shared" si="34"/>
        <v>0.36300284185949117</v>
      </c>
      <c r="M377" s="1">
        <f t="shared" si="35"/>
        <v>128.80357152930782</v>
      </c>
      <c r="N377" s="3" t="s">
        <v>866</v>
      </c>
      <c r="O377" s="1" t="s">
        <v>2973</v>
      </c>
      <c r="P377" s="1" t="s">
        <v>2968</v>
      </c>
      <c r="Q377" s="1">
        <v>8360</v>
      </c>
      <c r="R377" s="1" t="s">
        <v>3035</v>
      </c>
      <c r="S377" s="1">
        <v>93.14</v>
      </c>
    </row>
    <row r="378" spans="1:19" x14ac:dyDescent="0.3">
      <c r="A378" s="1" t="s">
        <v>923</v>
      </c>
      <c r="B378" s="1" t="s">
        <v>1302</v>
      </c>
      <c r="C378" s="1">
        <f t="shared" si="30"/>
        <v>1.0416666664241347E-2</v>
      </c>
      <c r="D378" s="1">
        <v>3</v>
      </c>
      <c r="E378" s="1">
        <v>19.100000000000001</v>
      </c>
      <c r="F378" s="1">
        <f>IF(A378="","",IF(E378&lt;_C1_MinTemp.,0,E378*M_a+M_b))</f>
        <v>0.46269100000000007</v>
      </c>
      <c r="G378" s="1">
        <f t="shared" si="31"/>
        <v>0.21408296148100006</v>
      </c>
      <c r="H378" s="1">
        <f t="shared" si="32"/>
        <v>9.3039096688830966E-2</v>
      </c>
      <c r="I378" s="1">
        <f t="shared" si="33"/>
        <v>2.3259774166792153E-2</v>
      </c>
      <c r="J378" s="1">
        <f>IF(A378="","",MIN(J377+I378,Max_logcfu))</f>
        <v>3.99</v>
      </c>
      <c r="K378" s="1" cm="1">
        <f t="array" ref="K378">IF(A378="","",IF(E378&lt;_C1_MinTemp.,0,((E378-Tmin)/(PrefTemp-Tmin))^2))</f>
        <v>35.417248921556521</v>
      </c>
      <c r="L378" s="1">
        <f t="shared" si="34"/>
        <v>0.36892967618031564</v>
      </c>
      <c r="M378" s="1">
        <f t="shared" si="35"/>
        <v>128.43464185312749</v>
      </c>
      <c r="N378" s="3" t="s">
        <v>866</v>
      </c>
      <c r="O378" s="1" t="s">
        <v>2973</v>
      </c>
      <c r="P378" s="1" t="s">
        <v>2968</v>
      </c>
      <c r="Q378" s="1">
        <v>8360</v>
      </c>
      <c r="R378" s="1" t="s">
        <v>3035</v>
      </c>
      <c r="S378" s="1">
        <v>93.14</v>
      </c>
    </row>
    <row r="379" spans="1:19" x14ac:dyDescent="0.3">
      <c r="A379" s="1" t="s">
        <v>923</v>
      </c>
      <c r="B379" s="1" t="s">
        <v>1303</v>
      </c>
      <c r="C379" s="1">
        <f t="shared" si="30"/>
        <v>1.0416666671517305E-2</v>
      </c>
      <c r="D379" s="1">
        <v>3</v>
      </c>
      <c r="E379" s="1">
        <v>19.11</v>
      </c>
      <c r="F379" s="1">
        <f>IF(A379="","",IF(E379&lt;_C1_MinTemp.,0,E379*M_a+M_b))</f>
        <v>0.4628874</v>
      </c>
      <c r="G379" s="1">
        <f t="shared" si="31"/>
        <v>0.21426474507876</v>
      </c>
      <c r="H379" s="1">
        <f t="shared" si="32"/>
        <v>9.3118098686988268E-2</v>
      </c>
      <c r="I379" s="1">
        <f t="shared" si="33"/>
        <v>2.3279524682587441E-2</v>
      </c>
      <c r="J379" s="1">
        <f>IF(A379="","",MIN(J378+I379,Max_logcfu))</f>
        <v>3.99</v>
      </c>
      <c r="K379" s="1" cm="1">
        <f t="array" ref="K379">IF(A379="","",IF(E379&lt;_C1_MinTemp.,0,((E379-Tmin)/(PrefTemp-Tmin))^2))</f>
        <v>35.447322659733445</v>
      </c>
      <c r="L379" s="1">
        <f t="shared" si="34"/>
        <v>0.36924294454416551</v>
      </c>
      <c r="M379" s="1">
        <f t="shared" si="35"/>
        <v>128.06539890858332</v>
      </c>
      <c r="N379" s="3" t="s">
        <v>866</v>
      </c>
      <c r="O379" s="1" t="s">
        <v>2973</v>
      </c>
      <c r="P379" s="1" t="s">
        <v>2968</v>
      </c>
      <c r="Q379" s="1">
        <v>8360</v>
      </c>
      <c r="R379" s="1" t="s">
        <v>3035</v>
      </c>
      <c r="S379" s="1">
        <v>93.14</v>
      </c>
    </row>
    <row r="380" spans="1:19" x14ac:dyDescent="0.3">
      <c r="A380" s="1" t="s">
        <v>923</v>
      </c>
      <c r="B380" s="1" t="s">
        <v>1304</v>
      </c>
      <c r="C380" s="1">
        <f t="shared" si="30"/>
        <v>1.0416666664241347E-2</v>
      </c>
      <c r="D380" s="1">
        <v>3</v>
      </c>
      <c r="E380" s="1">
        <v>19.16</v>
      </c>
      <c r="F380" s="1">
        <f>IF(A380="","",IF(E380&lt;_C1_MinTemp.,0,E380*M_a+M_b))</f>
        <v>0.46386940000000004</v>
      </c>
      <c r="G380" s="1">
        <f t="shared" si="31"/>
        <v>0.21517482025636003</v>
      </c>
      <c r="H380" s="1">
        <f t="shared" si="32"/>
        <v>9.3513611584684922E-2</v>
      </c>
      <c r="I380" s="1">
        <f t="shared" si="33"/>
        <v>2.3378402890728022E-2</v>
      </c>
      <c r="J380" s="1">
        <f>IF(A380="","",MIN(J379+I380,Max_logcfu))</f>
        <v>3.99</v>
      </c>
      <c r="K380" s="1" cm="1">
        <f t="array" ref="K380">IF(A380="","",IF(E380&lt;_C1_MinTemp.,0,((E380-Tmin)/(PrefTemp-Tmin))^2))</f>
        <v>35.597882792494175</v>
      </c>
      <c r="L380" s="1">
        <f t="shared" si="34"/>
        <v>0.37081127900214478</v>
      </c>
      <c r="M380" s="1">
        <f t="shared" si="35"/>
        <v>127.69458762958118</v>
      </c>
      <c r="N380" s="3" t="s">
        <v>866</v>
      </c>
      <c r="O380" s="1" t="s">
        <v>2973</v>
      </c>
      <c r="P380" s="1" t="s">
        <v>2968</v>
      </c>
      <c r="Q380" s="1">
        <v>8360</v>
      </c>
      <c r="R380" s="1" t="s">
        <v>3035</v>
      </c>
      <c r="S380" s="1">
        <v>93.14</v>
      </c>
    </row>
    <row r="381" spans="1:19" x14ac:dyDescent="0.3">
      <c r="A381" s="1" t="s">
        <v>923</v>
      </c>
      <c r="B381" s="1" t="s">
        <v>1305</v>
      </c>
      <c r="C381" s="1">
        <f t="shared" si="30"/>
        <v>1.0416666664241347E-2</v>
      </c>
      <c r="D381" s="1">
        <v>3</v>
      </c>
      <c r="E381" s="1">
        <v>19.190000000000001</v>
      </c>
      <c r="F381" s="1">
        <f>IF(A381="","",IF(E381&lt;_C1_MinTemp.,0,E381*M_a+M_b))</f>
        <v>0.46445860000000005</v>
      </c>
      <c r="G381" s="1">
        <f t="shared" si="31"/>
        <v>0.21572179111396006</v>
      </c>
      <c r="H381" s="1">
        <f t="shared" si="32"/>
        <v>9.375132164883096E-2</v>
      </c>
      <c r="I381" s="1">
        <f t="shared" si="33"/>
        <v>2.3437830406750695E-2</v>
      </c>
      <c r="J381" s="1">
        <f>IF(A381="","",MIN(J380+I381,Max_logcfu))</f>
        <v>3.99</v>
      </c>
      <c r="K381" s="1" cm="1">
        <f t="array" ref="K381">IF(A381="","",IF(E381&lt;_C1_MinTemp.,0,((E381-Tmin)/(PrefTemp-Tmin))^2))</f>
        <v>35.688372025651468</v>
      </c>
      <c r="L381" s="1">
        <f t="shared" si="34"/>
        <v>0.37175387518064712</v>
      </c>
      <c r="M381" s="1">
        <f t="shared" si="35"/>
        <v>127.32283375440053</v>
      </c>
      <c r="N381" s="3" t="s">
        <v>866</v>
      </c>
      <c r="O381" s="1" t="s">
        <v>2973</v>
      </c>
      <c r="P381" s="1" t="s">
        <v>2968</v>
      </c>
      <c r="Q381" s="1">
        <v>8360</v>
      </c>
      <c r="R381" s="1" t="s">
        <v>3035</v>
      </c>
      <c r="S381" s="1">
        <v>93.14</v>
      </c>
    </row>
    <row r="382" spans="1:19" x14ac:dyDescent="0.3">
      <c r="A382" s="1" t="s">
        <v>923</v>
      </c>
      <c r="B382" s="1" t="s">
        <v>1306</v>
      </c>
      <c r="C382" s="1">
        <f t="shared" si="30"/>
        <v>1.0416666671517305E-2</v>
      </c>
      <c r="D382" s="1">
        <v>4</v>
      </c>
      <c r="E382" s="1">
        <v>19.36</v>
      </c>
      <c r="F382" s="1">
        <f>IF(A382="","",IF(E382&lt;_C1_MinTemp.,0,E382*M_a+M_b))</f>
        <v>0.46779740000000003</v>
      </c>
      <c r="G382" s="1">
        <f t="shared" si="31"/>
        <v>0.21883440744676003</v>
      </c>
      <c r="H382" s="1">
        <f t="shared" si="32"/>
        <v>9.5104044957305525E-2</v>
      </c>
      <c r="I382" s="1">
        <f t="shared" si="33"/>
        <v>2.3776011250397952E-2</v>
      </c>
      <c r="J382" s="1">
        <f>IF(A382="","",MIN(J381+I382,Max_logcfu))</f>
        <v>3.99</v>
      </c>
      <c r="K382" s="1" cm="1">
        <f t="array" ref="K382">IF(A382="","",IF(E382&lt;_C1_MinTemp.,0,((E382-Tmin)/(PrefTemp-Tmin))^2))</f>
        <v>36.203314021471442</v>
      </c>
      <c r="L382" s="1">
        <f t="shared" si="34"/>
        <v>0.37711785456593672</v>
      </c>
      <c r="M382" s="1">
        <f t="shared" si="35"/>
        <v>126.9457158998346</v>
      </c>
      <c r="N382" s="3" t="s">
        <v>866</v>
      </c>
      <c r="O382" s="1" t="s">
        <v>2973</v>
      </c>
      <c r="P382" s="1" t="s">
        <v>2968</v>
      </c>
      <c r="Q382" s="1">
        <v>8360</v>
      </c>
      <c r="R382" s="1" t="s">
        <v>3035</v>
      </c>
      <c r="S382" s="1">
        <v>93.05</v>
      </c>
    </row>
    <row r="383" spans="1:19" x14ac:dyDescent="0.3">
      <c r="A383" s="1" t="s">
        <v>923</v>
      </c>
      <c r="B383" s="1" t="s">
        <v>1307</v>
      </c>
      <c r="C383" s="1">
        <f t="shared" si="30"/>
        <v>1.0416666664241347E-2</v>
      </c>
      <c r="D383" s="1">
        <v>4</v>
      </c>
      <c r="E383" s="1">
        <v>19.309999999999999</v>
      </c>
      <c r="F383" s="1">
        <f>IF(A383="","",IF(E383&lt;_C1_MinTemp.,0,E383*M_a+M_b))</f>
        <v>0.46681539999999999</v>
      </c>
      <c r="G383" s="1">
        <f t="shared" si="31"/>
        <v>0.21791661767716</v>
      </c>
      <c r="H383" s="1">
        <f t="shared" si="32"/>
        <v>9.4705179346875265E-2</v>
      </c>
      <c r="I383" s="1">
        <f t="shared" si="33"/>
        <v>2.3676294831206247E-2</v>
      </c>
      <c r="J383" s="1">
        <f>IF(A383="","",MIN(J382+I383,Max_logcfu))</f>
        <v>3.99</v>
      </c>
      <c r="K383" s="1" cm="1">
        <f t="array" ref="K383">IF(A383="","",IF(E383&lt;_C1_MinTemp.,0,((E383-Tmin)/(PrefTemp-Tmin))^2))</f>
        <v>36.051477609536974</v>
      </c>
      <c r="L383" s="1">
        <f t="shared" si="34"/>
        <v>0.37553622501190714</v>
      </c>
      <c r="M383" s="1">
        <f t="shared" si="35"/>
        <v>126.57017967482268</v>
      </c>
      <c r="N383" s="3" t="s">
        <v>866</v>
      </c>
      <c r="O383" s="1" t="s">
        <v>2973</v>
      </c>
      <c r="P383" s="1" t="s">
        <v>2968</v>
      </c>
      <c r="Q383" s="1">
        <v>8360</v>
      </c>
      <c r="R383" s="1" t="s">
        <v>3035</v>
      </c>
      <c r="S383" s="1">
        <v>93.05</v>
      </c>
    </row>
    <row r="384" spans="1:19" x14ac:dyDescent="0.3">
      <c r="A384" s="1" t="s">
        <v>923</v>
      </c>
      <c r="B384" s="1" t="s">
        <v>1308</v>
      </c>
      <c r="C384" s="1">
        <f t="shared" si="30"/>
        <v>1.0416666664241347E-2</v>
      </c>
      <c r="D384" s="1">
        <v>4</v>
      </c>
      <c r="E384" s="1">
        <v>19.3</v>
      </c>
      <c r="F384" s="1">
        <f>IF(A384="","",IF(E384&lt;_C1_MinTemp.,0,E384*M_a+M_b))</f>
        <v>0.46661900000000006</v>
      </c>
      <c r="G384" s="1">
        <f t="shared" si="31"/>
        <v>0.21773329116100007</v>
      </c>
      <c r="H384" s="1">
        <f t="shared" si="32"/>
        <v>9.4625506806171253E-2</v>
      </c>
      <c r="I384" s="1">
        <f t="shared" si="33"/>
        <v>2.3656376696034882E-2</v>
      </c>
      <c r="J384" s="1">
        <f>IF(A384="","",MIN(J383+I384,Max_logcfu))</f>
        <v>3.99</v>
      </c>
      <c r="K384" s="1" cm="1">
        <f t="array" ref="K384">IF(A384="","",IF(E384&lt;_C1_MinTemp.,0,((E384-Tmin)/(PrefTemp-Tmin))^2))</f>
        <v>36.021148615525291</v>
      </c>
      <c r="L384" s="1">
        <f t="shared" si="34"/>
        <v>0.37522029799102569</v>
      </c>
      <c r="M384" s="1">
        <f t="shared" si="35"/>
        <v>126.19495937683166</v>
      </c>
      <c r="N384" s="3" t="s">
        <v>866</v>
      </c>
      <c r="O384" s="1" t="s">
        <v>2973</v>
      </c>
      <c r="P384" s="1" t="s">
        <v>2968</v>
      </c>
      <c r="Q384" s="1">
        <v>8360</v>
      </c>
      <c r="R384" s="1" t="s">
        <v>3035</v>
      </c>
      <c r="S384" s="1">
        <v>93.05</v>
      </c>
    </row>
    <row r="385" spans="1:19" x14ac:dyDescent="0.3">
      <c r="A385" s="1" t="s">
        <v>923</v>
      </c>
      <c r="B385" s="1" t="s">
        <v>1309</v>
      </c>
      <c r="C385" s="1">
        <f t="shared" si="30"/>
        <v>1.0416666671517305E-2</v>
      </c>
      <c r="D385" s="1">
        <v>4</v>
      </c>
      <c r="E385" s="1">
        <v>19.3</v>
      </c>
      <c r="F385" s="1">
        <f>IF(A385="","",IF(E385&lt;_C1_MinTemp.,0,E385*M_a+M_b))</f>
        <v>0.46661900000000006</v>
      </c>
      <c r="G385" s="1">
        <f t="shared" si="31"/>
        <v>0.21773329116100007</v>
      </c>
      <c r="H385" s="1">
        <f t="shared" si="32"/>
        <v>9.4625506806171253E-2</v>
      </c>
      <c r="I385" s="1">
        <f t="shared" si="33"/>
        <v>2.3656376712558672E-2</v>
      </c>
      <c r="J385" s="1">
        <f>IF(A385="","",MIN(J384+I385,Max_logcfu))</f>
        <v>3.99</v>
      </c>
      <c r="K385" s="1" cm="1">
        <f t="array" ref="K385">IF(A385="","",IF(E385&lt;_C1_MinTemp.,0,((E385-Tmin)/(PrefTemp-Tmin))^2))</f>
        <v>36.021148615525291</v>
      </c>
      <c r="L385" s="1">
        <f t="shared" si="34"/>
        <v>0.37522029825311404</v>
      </c>
      <c r="M385" s="1">
        <f t="shared" si="35"/>
        <v>125.81973907857855</v>
      </c>
      <c r="N385" s="3" t="s">
        <v>866</v>
      </c>
      <c r="O385" s="1" t="s">
        <v>2973</v>
      </c>
      <c r="P385" s="1" t="s">
        <v>2968</v>
      </c>
      <c r="Q385" s="1">
        <v>8360</v>
      </c>
      <c r="R385" s="1" t="s">
        <v>3035</v>
      </c>
      <c r="S385" s="1">
        <v>93.05</v>
      </c>
    </row>
    <row r="386" spans="1:19" x14ac:dyDescent="0.3">
      <c r="A386" s="1" t="s">
        <v>923</v>
      </c>
      <c r="B386" s="1" t="s">
        <v>1310</v>
      </c>
      <c r="C386" s="1">
        <f t="shared" si="30"/>
        <v>1.0416666664241347E-2</v>
      </c>
      <c r="D386" s="1">
        <v>4</v>
      </c>
      <c r="E386" s="1">
        <v>19.41</v>
      </c>
      <c r="F386" s="1">
        <f>IF(A386="","",IF(E386&lt;_C1_MinTemp.,0,E386*M_a+M_b))</f>
        <v>0.46877940000000001</v>
      </c>
      <c r="G386" s="1">
        <f t="shared" si="31"/>
        <v>0.21975412586436002</v>
      </c>
      <c r="H386" s="1">
        <f t="shared" si="32"/>
        <v>9.5503748745919173E-2</v>
      </c>
      <c r="I386" s="1">
        <f t="shared" si="33"/>
        <v>2.3875937180920744E-2</v>
      </c>
      <c r="J386" s="1">
        <f>IF(A386="","",MIN(J385+I386,Max_logcfu))</f>
        <v>3.99</v>
      </c>
      <c r="K386" s="1" cm="1">
        <f t="array" ref="K386">IF(A386="","",IF(E386&lt;_C1_MinTemp.,0,((E386-Tmin)/(PrefTemp-Tmin))^2))</f>
        <v>36.355469503199359</v>
      </c>
      <c r="L386" s="1">
        <f t="shared" si="34"/>
        <v>0.37870280723681971</v>
      </c>
      <c r="M386" s="1">
        <f t="shared" si="35"/>
        <v>125.44103627134173</v>
      </c>
      <c r="N386" s="3" t="s">
        <v>866</v>
      </c>
      <c r="O386" s="1" t="s">
        <v>2973</v>
      </c>
      <c r="P386" s="1" t="s">
        <v>2968</v>
      </c>
      <c r="Q386" s="1">
        <v>8360</v>
      </c>
      <c r="R386" s="1" t="s">
        <v>3035</v>
      </c>
      <c r="S386" s="1">
        <v>93.05</v>
      </c>
    </row>
    <row r="387" spans="1:19" x14ac:dyDescent="0.3">
      <c r="A387" s="1" t="s">
        <v>923</v>
      </c>
      <c r="B387" s="1" t="s">
        <v>1311</v>
      </c>
      <c r="C387" s="1">
        <f t="shared" si="30"/>
        <v>1.0416666664241347E-2</v>
      </c>
      <c r="D387" s="1">
        <v>4</v>
      </c>
      <c r="E387" s="1">
        <v>19.39</v>
      </c>
      <c r="F387" s="1">
        <f>IF(A387="","",IF(E387&lt;_C1_MinTemp.,0,E387*M_a+M_b))</f>
        <v>0.46838660000000004</v>
      </c>
      <c r="G387" s="1">
        <f t="shared" si="31"/>
        <v>0.21938600705956005</v>
      </c>
      <c r="H387" s="1">
        <f t="shared" si="32"/>
        <v>9.5343766649091707E-2</v>
      </c>
      <c r="I387" s="1">
        <f t="shared" si="33"/>
        <v>2.3835941656723189E-2</v>
      </c>
      <c r="J387" s="1">
        <f>IF(A387="","",MIN(J386+I387,Max_logcfu))</f>
        <v>3.99</v>
      </c>
      <c r="K387" s="1" cm="1">
        <f t="array" ref="K387">IF(A387="","",IF(E387&lt;_C1_MinTemp.,0,((E387-Tmin)/(PrefTemp-Tmin))^2))</f>
        <v>36.294569022132983</v>
      </c>
      <c r="L387" s="1">
        <f t="shared" si="34"/>
        <v>0.37806842722585932</v>
      </c>
      <c r="M387" s="1">
        <f t="shared" si="35"/>
        <v>125.06296784411587</v>
      </c>
      <c r="N387" s="3" t="s">
        <v>866</v>
      </c>
      <c r="O387" s="1" t="s">
        <v>2973</v>
      </c>
      <c r="P387" s="1" t="s">
        <v>2968</v>
      </c>
      <c r="Q387" s="1">
        <v>8360</v>
      </c>
      <c r="R387" s="1" t="s">
        <v>3035</v>
      </c>
      <c r="S387" s="1">
        <v>93.05</v>
      </c>
    </row>
    <row r="388" spans="1:19" x14ac:dyDescent="0.3">
      <c r="A388" s="1" t="s">
        <v>923</v>
      </c>
      <c r="B388" s="1" t="s">
        <v>1312</v>
      </c>
      <c r="C388" s="1">
        <f t="shared" ref="C388:C451" si="36">IF(A388="","",B388-B387)</f>
        <v>1.0416666671517305E-2</v>
      </c>
      <c r="D388" s="1">
        <v>4</v>
      </c>
      <c r="E388" s="1">
        <v>19.41</v>
      </c>
      <c r="F388" s="1">
        <f>IF(A388="","",IF(E388&lt;_C1_MinTemp.,0,E388*M_a+M_b))</f>
        <v>0.46877940000000001</v>
      </c>
      <c r="G388" s="1">
        <f t="shared" ref="G388:G451" si="37">IF(A388="","",F388^2)</f>
        <v>0.21975412586436002</v>
      </c>
      <c r="H388" s="1">
        <f t="shared" ref="H388:H451" si="38">IF(A388="","",G388/2.301)</f>
        <v>9.5503748745919173E-2</v>
      </c>
      <c r="I388" s="1">
        <f t="shared" ref="I388:I451" si="39">IF(A388="","",H388*24*(B388-B387))</f>
        <v>2.3875937197597893E-2</v>
      </c>
      <c r="J388" s="1">
        <f>IF(A388="","",MIN(J387+I388,Max_logcfu))</f>
        <v>3.99</v>
      </c>
      <c r="K388" s="1" cm="1">
        <f t="array" ref="K388">IF(A388="","",IF(E388&lt;_C1_MinTemp.,0,((E388-Tmin)/(PrefTemp-Tmin))^2))</f>
        <v>36.355469503199359</v>
      </c>
      <c r="L388" s="1">
        <f t="shared" ref="L388:L451" si="40">IF(A388="","",K388*(B388-B387))</f>
        <v>0.37870280750134055</v>
      </c>
      <c r="M388" s="1">
        <f t="shared" ref="M388:M451" si="41">IF(A388="","",M387-L388)</f>
        <v>124.68426503661453</v>
      </c>
      <c r="N388" s="3" t="s">
        <v>866</v>
      </c>
      <c r="O388" s="1" t="s">
        <v>2973</v>
      </c>
      <c r="P388" s="1" t="s">
        <v>2968</v>
      </c>
      <c r="Q388" s="1">
        <v>8360</v>
      </c>
      <c r="R388" s="1" t="s">
        <v>3035</v>
      </c>
      <c r="S388" s="1">
        <v>93.05</v>
      </c>
    </row>
    <row r="389" spans="1:19" x14ac:dyDescent="0.3">
      <c r="A389" s="1" t="s">
        <v>923</v>
      </c>
      <c r="B389" s="1" t="s">
        <v>1313</v>
      </c>
      <c r="C389" s="1">
        <f t="shared" si="36"/>
        <v>1.0416666664241347E-2</v>
      </c>
      <c r="D389" s="1">
        <v>4</v>
      </c>
      <c r="E389" s="1">
        <v>19.41</v>
      </c>
      <c r="F389" s="1">
        <f>IF(A389="","",IF(E389&lt;_C1_MinTemp.,0,E389*M_a+M_b))</f>
        <v>0.46877940000000001</v>
      </c>
      <c r="G389" s="1">
        <f t="shared" si="37"/>
        <v>0.21975412586436002</v>
      </c>
      <c r="H389" s="1">
        <f t="shared" si="38"/>
        <v>9.5503748745919173E-2</v>
      </c>
      <c r="I389" s="1">
        <f t="shared" si="39"/>
        <v>2.3875937180920744E-2</v>
      </c>
      <c r="J389" s="1">
        <f>IF(A389="","",MIN(J388+I389,Max_logcfu))</f>
        <v>3.99</v>
      </c>
      <c r="K389" s="1" cm="1">
        <f t="array" ref="K389">IF(A389="","",IF(E389&lt;_C1_MinTemp.,0,((E389-Tmin)/(PrefTemp-Tmin))^2))</f>
        <v>36.355469503199359</v>
      </c>
      <c r="L389" s="1">
        <f t="shared" si="40"/>
        <v>0.37870280723681971</v>
      </c>
      <c r="M389" s="1">
        <f t="shared" si="41"/>
        <v>124.30556222937771</v>
      </c>
      <c r="N389" s="3" t="s">
        <v>866</v>
      </c>
      <c r="O389" s="1" t="s">
        <v>2973</v>
      </c>
      <c r="P389" s="1" t="s">
        <v>2968</v>
      </c>
      <c r="Q389" s="1">
        <v>8360</v>
      </c>
      <c r="R389" s="1" t="s">
        <v>3035</v>
      </c>
      <c r="S389" s="1">
        <v>93.05</v>
      </c>
    </row>
    <row r="390" spans="1:19" x14ac:dyDescent="0.3">
      <c r="A390" s="1" t="s">
        <v>923</v>
      </c>
      <c r="B390" s="1" t="s">
        <v>1314</v>
      </c>
      <c r="C390" s="1">
        <f t="shared" si="36"/>
        <v>1.0416666664241347E-2</v>
      </c>
      <c r="D390" s="1">
        <v>4</v>
      </c>
      <c r="E390" s="1">
        <v>19.489999999999998</v>
      </c>
      <c r="F390" s="1">
        <f>IF(A390="","",IF(E390&lt;_C1_MinTemp.,0,E390*M_a+M_b))</f>
        <v>0.47035060000000001</v>
      </c>
      <c r="G390" s="1">
        <f t="shared" si="37"/>
        <v>0.22122968692036002</v>
      </c>
      <c r="H390" s="1">
        <f t="shared" si="38"/>
        <v>9.614501821832247E-2</v>
      </c>
      <c r="I390" s="1">
        <f t="shared" si="39"/>
        <v>2.4036254548984243E-2</v>
      </c>
      <c r="J390" s="1">
        <f>IF(A390="","",MIN(J389+I390,Max_logcfu))</f>
        <v>3.99</v>
      </c>
      <c r="K390" s="1" cm="1">
        <f t="array" ref="K390">IF(A390="","",IF(E390&lt;_C1_MinTemp.,0,((E390-Tmin)/(PrefTemp-Tmin))^2))</f>
        <v>36.59958193913436</v>
      </c>
      <c r="L390" s="1">
        <f t="shared" si="40"/>
        <v>0.38124564511055059</v>
      </c>
      <c r="M390" s="1">
        <f t="shared" si="41"/>
        <v>123.92431658426716</v>
      </c>
      <c r="N390" s="3" t="s">
        <v>866</v>
      </c>
      <c r="O390" s="1" t="s">
        <v>2973</v>
      </c>
      <c r="P390" s="1" t="s">
        <v>2968</v>
      </c>
      <c r="Q390" s="1">
        <v>8360</v>
      </c>
      <c r="R390" s="1" t="s">
        <v>3035</v>
      </c>
      <c r="S390" s="1">
        <v>92.93</v>
      </c>
    </row>
    <row r="391" spans="1:19" x14ac:dyDescent="0.3">
      <c r="A391" s="1" t="s">
        <v>923</v>
      </c>
      <c r="B391" s="1" t="s">
        <v>1315</v>
      </c>
      <c r="C391" s="1">
        <f t="shared" si="36"/>
        <v>1.0416666671517305E-2</v>
      </c>
      <c r="D391" s="1">
        <v>4</v>
      </c>
      <c r="E391" s="1">
        <v>19.55</v>
      </c>
      <c r="F391" s="1">
        <f>IF(A391="","",IF(E391&lt;_C1_MinTemp.,0,E391*M_a+M_b))</f>
        <v>0.47152900000000003</v>
      </c>
      <c r="G391" s="1">
        <f t="shared" si="37"/>
        <v>0.22233959784100002</v>
      </c>
      <c r="H391" s="1">
        <f t="shared" si="38"/>
        <v>9.6627378461973057E-2</v>
      </c>
      <c r="I391" s="1">
        <f t="shared" si="39"/>
        <v>2.4156844626742172E-2</v>
      </c>
      <c r="J391" s="1">
        <f>IF(A391="","",MIN(J390+I391,Max_logcfu))</f>
        <v>3.99</v>
      </c>
      <c r="K391" s="1" cm="1">
        <f t="array" ref="K391">IF(A391="","",IF(E391&lt;_C1_MinTemp.,0,((E391-Tmin)/(PrefTemp-Tmin))^2))</f>
        <v>36.783202303338598</v>
      </c>
      <c r="L391" s="1">
        <f t="shared" si="40"/>
        <v>0.38315835750486577</v>
      </c>
      <c r="M391" s="1">
        <f t="shared" si="41"/>
        <v>123.54115822676229</v>
      </c>
      <c r="N391" s="3" t="s">
        <v>866</v>
      </c>
      <c r="O391" s="1" t="s">
        <v>2973</v>
      </c>
      <c r="P391" s="1" t="s">
        <v>2968</v>
      </c>
      <c r="Q391" s="1">
        <v>8360</v>
      </c>
      <c r="R391" s="1" t="s">
        <v>3035</v>
      </c>
      <c r="S391" s="1">
        <v>92.93</v>
      </c>
    </row>
    <row r="392" spans="1:19" x14ac:dyDescent="0.3">
      <c r="A392" s="1" t="s">
        <v>923</v>
      </c>
      <c r="B392" s="1" t="s">
        <v>1316</v>
      </c>
      <c r="C392" s="1">
        <f t="shared" si="36"/>
        <v>1.0416666664241347E-2</v>
      </c>
      <c r="D392" s="1">
        <v>4</v>
      </c>
      <c r="E392" s="1">
        <v>19.5</v>
      </c>
      <c r="F392" s="1">
        <f>IF(A392="","",IF(E392&lt;_C1_MinTemp.,0,E392*M_a+M_b))</f>
        <v>0.47054700000000005</v>
      </c>
      <c r="G392" s="1">
        <f t="shared" si="37"/>
        <v>0.22141447920900004</v>
      </c>
      <c r="H392" s="1">
        <f t="shared" si="38"/>
        <v>9.6225327774445896E-2</v>
      </c>
      <c r="I392" s="1">
        <f t="shared" si="39"/>
        <v>2.405633193801042E-2</v>
      </c>
      <c r="J392" s="1">
        <f>IF(A392="","",MIN(J391+I392,Max_logcfu))</f>
        <v>3.99</v>
      </c>
      <c r="K392" s="1" cm="1">
        <f t="array" ref="K392">IF(A392="","",IF(E392&lt;_C1_MinTemp.,0,((E392-Tmin)/(PrefTemp-Tmin))^2))</f>
        <v>36.630153426189061</v>
      </c>
      <c r="L392" s="1">
        <f t="shared" si="40"/>
        <v>0.38156409810062958</v>
      </c>
      <c r="M392" s="1">
        <f t="shared" si="41"/>
        <v>123.15959412866167</v>
      </c>
      <c r="N392" s="3" t="s">
        <v>866</v>
      </c>
      <c r="O392" s="1" t="s">
        <v>2973</v>
      </c>
      <c r="P392" s="1" t="s">
        <v>2968</v>
      </c>
      <c r="Q392" s="1">
        <v>8360</v>
      </c>
      <c r="R392" s="1" t="s">
        <v>3035</v>
      </c>
      <c r="S392" s="1">
        <v>92.93</v>
      </c>
    </row>
    <row r="393" spans="1:19" x14ac:dyDescent="0.3">
      <c r="A393" s="1" t="s">
        <v>923</v>
      </c>
      <c r="B393" s="1" t="s">
        <v>1317</v>
      </c>
      <c r="C393" s="1">
        <f t="shared" si="36"/>
        <v>1.0416666664241347E-2</v>
      </c>
      <c r="D393" s="1">
        <v>4</v>
      </c>
      <c r="E393" s="1">
        <v>19.55</v>
      </c>
      <c r="F393" s="1">
        <f>IF(A393="","",IF(E393&lt;_C1_MinTemp.,0,E393*M_a+M_b))</f>
        <v>0.47152900000000003</v>
      </c>
      <c r="G393" s="1">
        <f t="shared" si="37"/>
        <v>0.22233959784100002</v>
      </c>
      <c r="H393" s="1">
        <f t="shared" si="38"/>
        <v>9.6627378461973057E-2</v>
      </c>
      <c r="I393" s="1">
        <f t="shared" si="39"/>
        <v>2.4156844609868812E-2</v>
      </c>
      <c r="J393" s="1">
        <f>IF(A393="","",MIN(J392+I393,Max_logcfu))</f>
        <v>3.99</v>
      </c>
      <c r="K393" s="1" cm="1">
        <f t="array" ref="K393">IF(A393="","",IF(E393&lt;_C1_MinTemp.,0,((E393-Tmin)/(PrefTemp-Tmin))^2))</f>
        <v>36.783202303338598</v>
      </c>
      <c r="L393" s="1">
        <f t="shared" si="40"/>
        <v>0.38315835723723274</v>
      </c>
      <c r="M393" s="1">
        <f t="shared" si="41"/>
        <v>122.77643577142443</v>
      </c>
      <c r="N393" s="3" t="s">
        <v>866</v>
      </c>
      <c r="O393" s="1" t="s">
        <v>2973</v>
      </c>
      <c r="P393" s="1" t="s">
        <v>2968</v>
      </c>
      <c r="Q393" s="1">
        <v>8360</v>
      </c>
      <c r="R393" s="1" t="s">
        <v>3035</v>
      </c>
      <c r="S393" s="1">
        <v>92.93</v>
      </c>
    </row>
    <row r="394" spans="1:19" x14ac:dyDescent="0.3">
      <c r="A394" s="1" t="s">
        <v>923</v>
      </c>
      <c r="B394" s="1" t="s">
        <v>1318</v>
      </c>
      <c r="C394" s="1">
        <f t="shared" si="36"/>
        <v>1.0428240741021E-2</v>
      </c>
      <c r="D394" s="1">
        <v>4</v>
      </c>
      <c r="E394" s="1">
        <v>19.72</v>
      </c>
      <c r="F394" s="1">
        <f>IF(A394="","",IF(E394&lt;_C1_MinTemp.,0,E394*M_a+M_b))</f>
        <v>0.47486780000000001</v>
      </c>
      <c r="G394" s="1">
        <f t="shared" si="37"/>
        <v>0.22549942747684001</v>
      </c>
      <c r="H394" s="1">
        <f t="shared" si="38"/>
        <v>9.8000620372377223E-2</v>
      </c>
      <c r="I394" s="1">
        <f t="shared" si="39"/>
        <v>2.4527377488301361E-2</v>
      </c>
      <c r="J394" s="1">
        <f>IF(A394="","",MIN(J393+I394,Max_logcfu))</f>
        <v>3.99</v>
      </c>
      <c r="K394" s="1" cm="1">
        <f t="array" ref="K394">IF(A394="","",IF(E394&lt;_C1_MinTemp.,0,((E394-Tmin)/(PrefTemp-Tmin))^2))</f>
        <v>37.305955127701907</v>
      </c>
      <c r="L394" s="1">
        <f t="shared" si="40"/>
        <v>0.38903548114540232</v>
      </c>
      <c r="M394" s="1">
        <f t="shared" si="41"/>
        <v>122.38740029027903</v>
      </c>
      <c r="N394" s="3" t="s">
        <v>866</v>
      </c>
      <c r="O394" s="1" t="s">
        <v>2973</v>
      </c>
      <c r="P394" s="1" t="s">
        <v>2968</v>
      </c>
      <c r="Q394" s="1">
        <v>8360</v>
      </c>
      <c r="R394" s="1" t="s">
        <v>3035</v>
      </c>
      <c r="S394" s="1">
        <v>92.93</v>
      </c>
    </row>
    <row r="395" spans="1:19" x14ac:dyDescent="0.3">
      <c r="A395" s="1" t="s">
        <v>923</v>
      </c>
      <c r="B395" s="1" t="s">
        <v>1319</v>
      </c>
      <c r="C395" s="1">
        <f t="shared" si="36"/>
        <v>1.0416666671517305E-2</v>
      </c>
      <c r="D395" s="1">
        <v>4</v>
      </c>
      <c r="E395" s="1">
        <v>19.77</v>
      </c>
      <c r="F395" s="1">
        <f>IF(A395="","",IF(E395&lt;_C1_MinTemp.,0,E395*M_a+M_b))</f>
        <v>0.47584980000000004</v>
      </c>
      <c r="G395" s="1">
        <f t="shared" si="37"/>
        <v>0.22643303216004004</v>
      </c>
      <c r="H395" s="1">
        <f t="shared" si="38"/>
        <v>9.8406359043911359E-2</v>
      </c>
      <c r="I395" s="1">
        <f t="shared" si="39"/>
        <v>2.4601589772433846E-2</v>
      </c>
      <c r="J395" s="1">
        <f>IF(A395="","",MIN(J394+I395,Max_logcfu))</f>
        <v>3.99</v>
      </c>
      <c r="K395" s="1" cm="1">
        <f t="array" ref="K395">IF(A395="","",IF(E395&lt;_C1_MinTemp.,0,((E395-Tmin)/(PrefTemp-Tmin))^2))</f>
        <v>37.460407911942568</v>
      </c>
      <c r="L395" s="1">
        <f t="shared" si="40"/>
        <v>0.3902125825977753</v>
      </c>
      <c r="M395" s="1">
        <f t="shared" si="41"/>
        <v>121.99718770768126</v>
      </c>
      <c r="N395" s="3" t="s">
        <v>866</v>
      </c>
      <c r="O395" s="1" t="s">
        <v>2973</v>
      </c>
      <c r="P395" s="1" t="s">
        <v>2968</v>
      </c>
      <c r="Q395" s="1">
        <v>8360</v>
      </c>
      <c r="R395" s="1" t="s">
        <v>3035</v>
      </c>
      <c r="S395" s="1">
        <v>92.93</v>
      </c>
    </row>
    <row r="396" spans="1:19" x14ac:dyDescent="0.3">
      <c r="A396" s="1" t="s">
        <v>923</v>
      </c>
      <c r="B396" s="1" t="s">
        <v>1320</v>
      </c>
      <c r="C396" s="1">
        <f t="shared" si="36"/>
        <v>1.0416666664241347E-2</v>
      </c>
      <c r="D396" s="1">
        <v>4</v>
      </c>
      <c r="E396" s="1">
        <v>19.78</v>
      </c>
      <c r="F396" s="1">
        <f>IF(A396="","",IF(E396&lt;_C1_MinTemp.,0,E396*M_a+M_b))</f>
        <v>0.47604620000000003</v>
      </c>
      <c r="G396" s="1">
        <f t="shared" si="37"/>
        <v>0.22661998453444002</v>
      </c>
      <c r="H396" s="1">
        <f t="shared" si="38"/>
        <v>9.8487607359600174E-2</v>
      </c>
      <c r="I396" s="1">
        <f t="shared" si="39"/>
        <v>2.462190183416731E-2</v>
      </c>
      <c r="J396" s="1">
        <f>IF(A396="","",MIN(J395+I396,Max_logcfu))</f>
        <v>3.99</v>
      </c>
      <c r="K396" s="1" cm="1">
        <f t="array" ref="K396">IF(A396="","",IF(E396&lt;_C1_MinTemp.,0,((E396-Tmin)/(PrefTemp-Tmin))^2))</f>
        <v>37.491336757165911</v>
      </c>
      <c r="L396" s="1">
        <f t="shared" si="40"/>
        <v>0.39053475779621644</v>
      </c>
      <c r="M396" s="1">
        <f t="shared" si="41"/>
        <v>121.60665294988505</v>
      </c>
      <c r="N396" s="3" t="s">
        <v>866</v>
      </c>
      <c r="O396" s="1" t="s">
        <v>2973</v>
      </c>
      <c r="P396" s="1" t="s">
        <v>2968</v>
      </c>
      <c r="Q396" s="1">
        <v>8360</v>
      </c>
      <c r="R396" s="1" t="s">
        <v>3035</v>
      </c>
      <c r="S396" s="1">
        <v>92.93</v>
      </c>
    </row>
    <row r="397" spans="1:19" x14ac:dyDescent="0.3">
      <c r="A397" s="1" t="s">
        <v>923</v>
      </c>
      <c r="B397" s="1" t="s">
        <v>1321</v>
      </c>
      <c r="C397" s="1">
        <f t="shared" si="36"/>
        <v>1.0416666664241347E-2</v>
      </c>
      <c r="D397" s="1">
        <v>4</v>
      </c>
      <c r="E397" s="1">
        <v>19.829999999999998</v>
      </c>
      <c r="F397" s="1">
        <f>IF(A397="","",IF(E397&lt;_C1_MinTemp.,0,E397*M_a+M_b))</f>
        <v>0.47702820000000001</v>
      </c>
      <c r="G397" s="1">
        <f t="shared" si="37"/>
        <v>0.22755590359524</v>
      </c>
      <c r="H397" s="1">
        <f t="shared" si="38"/>
        <v>9.8894351844954362E-2</v>
      </c>
      <c r="I397" s="1">
        <f t="shared" si="39"/>
        <v>2.4723587955482181E-2</v>
      </c>
      <c r="J397" s="1">
        <f>IF(A397="","",MIN(J396+I397,Max_logcfu))</f>
        <v>3.99</v>
      </c>
      <c r="K397" s="1" cm="1">
        <f t="array" ref="K397">IF(A397="","",IF(E397&lt;_C1_MinTemp.,0,((E397-Tmin)/(PrefTemp-Tmin))^2))</f>
        <v>37.646172425158682</v>
      </c>
      <c r="L397" s="1">
        <f t="shared" si="40"/>
        <v>0.3921476293374323</v>
      </c>
      <c r="M397" s="1">
        <f t="shared" si="41"/>
        <v>121.21450532054762</v>
      </c>
      <c r="N397" s="3" t="s">
        <v>866</v>
      </c>
      <c r="O397" s="1" t="s">
        <v>2973</v>
      </c>
      <c r="P397" s="1" t="s">
        <v>2968</v>
      </c>
      <c r="Q397" s="1">
        <v>8360</v>
      </c>
      <c r="R397" s="1" t="s">
        <v>3035</v>
      </c>
      <c r="S397" s="1">
        <v>92.93</v>
      </c>
    </row>
    <row r="398" spans="1:19" x14ac:dyDescent="0.3">
      <c r="A398" s="1" t="s">
        <v>923</v>
      </c>
      <c r="B398" s="1" t="s">
        <v>1322</v>
      </c>
      <c r="C398" s="1">
        <f t="shared" si="36"/>
        <v>1.0393518517958E-2</v>
      </c>
      <c r="D398" s="1">
        <v>4</v>
      </c>
      <c r="E398" s="1">
        <v>20</v>
      </c>
      <c r="F398" s="1">
        <f>IF(A398="","",IF(E398&lt;_C1_MinTemp.,0,E398*M_a+M_b))</f>
        <v>0.48036700000000004</v>
      </c>
      <c r="G398" s="1">
        <f t="shared" si="37"/>
        <v>0.23075245468900005</v>
      </c>
      <c r="H398" s="1">
        <f t="shared" si="38"/>
        <v>0.10028355266797045</v>
      </c>
      <c r="I398" s="1">
        <f t="shared" si="39"/>
        <v>2.5015175080828015E-2</v>
      </c>
      <c r="J398" s="1">
        <f>IF(A398="","",MIN(J397+I398,Max_logcfu))</f>
        <v>3.99</v>
      </c>
      <c r="K398" s="1" cm="1">
        <f t="array" ref="K398">IF(A398="","",IF(E398&lt;_C1_MinTemp.,0,((E398-Tmin)/(PrefTemp-Tmin))^2))</f>
        <v>38.17500033838904</v>
      </c>
      <c r="L398" s="1">
        <f t="shared" si="40"/>
        <v>0.39677257294009943</v>
      </c>
      <c r="M398" s="1">
        <f t="shared" si="41"/>
        <v>120.81773274760752</v>
      </c>
      <c r="N398" s="3" t="s">
        <v>866</v>
      </c>
      <c r="O398" s="1" t="s">
        <v>2973</v>
      </c>
      <c r="P398" s="1" t="s">
        <v>2968</v>
      </c>
      <c r="Q398" s="1">
        <v>8360</v>
      </c>
      <c r="R398" s="1" t="s">
        <v>3035</v>
      </c>
      <c r="S398" s="1">
        <v>92.82</v>
      </c>
    </row>
    <row r="399" spans="1:19" x14ac:dyDescent="0.3">
      <c r="A399" s="1" t="s">
        <v>923</v>
      </c>
      <c r="B399" s="1" t="s">
        <v>1323</v>
      </c>
      <c r="C399" s="1">
        <f t="shared" si="36"/>
        <v>1.0416666671517305E-2</v>
      </c>
      <c r="D399" s="1">
        <v>4</v>
      </c>
      <c r="E399" s="1">
        <v>20.079999999999998</v>
      </c>
      <c r="F399" s="1">
        <f>IF(A399="","",IF(E399&lt;_C1_MinTemp.,0,E399*M_a+M_b))</f>
        <v>0.48193819999999998</v>
      </c>
      <c r="G399" s="1">
        <f t="shared" si="37"/>
        <v>0.23226442861923999</v>
      </c>
      <c r="H399" s="1">
        <f t="shared" si="38"/>
        <v>0.1009406469444763</v>
      </c>
      <c r="I399" s="1">
        <f t="shared" si="39"/>
        <v>2.5235161747870112E-2</v>
      </c>
      <c r="J399" s="1">
        <f>IF(A399="","",MIN(J398+I399,Max_logcfu))</f>
        <v>3.99</v>
      </c>
      <c r="K399" s="1" cm="1">
        <f t="array" ref="K399">IF(A399="","",IF(E399&lt;_C1_MinTemp.,0,((E399-Tmin)/(PrefTemp-Tmin))^2))</f>
        <v>38.425136812024128</v>
      </c>
      <c r="L399" s="1">
        <f t="shared" si="40"/>
        <v>0.40026184197830444</v>
      </c>
      <c r="M399" s="1">
        <f t="shared" si="41"/>
        <v>120.41747090562922</v>
      </c>
      <c r="N399" s="3" t="s">
        <v>866</v>
      </c>
      <c r="O399" s="1" t="s">
        <v>2973</v>
      </c>
      <c r="P399" s="1" t="s">
        <v>2968</v>
      </c>
      <c r="Q399" s="1">
        <v>8360</v>
      </c>
      <c r="R399" s="1" t="s">
        <v>3035</v>
      </c>
      <c r="S399" s="1">
        <v>92.82</v>
      </c>
    </row>
    <row r="400" spans="1:19" x14ac:dyDescent="0.3">
      <c r="A400" s="1" t="s">
        <v>923</v>
      </c>
      <c r="B400" s="1" t="s">
        <v>1324</v>
      </c>
      <c r="C400" s="1">
        <f t="shared" si="36"/>
        <v>1.0416666664241347E-2</v>
      </c>
      <c r="D400" s="1">
        <v>4</v>
      </c>
      <c r="E400" s="1">
        <v>20.11</v>
      </c>
      <c r="F400" s="1">
        <f>IF(A400="","",IF(E400&lt;_C1_MinTemp.,0,E400*M_a+M_b))</f>
        <v>0.4825274</v>
      </c>
      <c r="G400" s="1">
        <f t="shared" si="37"/>
        <v>0.23283269175075999</v>
      </c>
      <c r="H400" s="1">
        <f t="shared" si="38"/>
        <v>0.10118761049576705</v>
      </c>
      <c r="I400" s="1">
        <f t="shared" si="39"/>
        <v>2.5296902618051866E-2</v>
      </c>
      <c r="J400" s="1">
        <f>IF(A400="","",MIN(J399+I400,Max_logcfu))</f>
        <v>3.99</v>
      </c>
      <c r="K400" s="1" cm="1">
        <f t="array" ref="K400">IF(A400="","",IF(E400&lt;_C1_MinTemp.,0,((E400-Tmin)/(PrefTemp-Tmin))^2))</f>
        <v>38.51914857570096</v>
      </c>
      <c r="L400" s="1">
        <f t="shared" si="40"/>
        <v>0.40124113090346375</v>
      </c>
      <c r="M400" s="1">
        <f t="shared" si="41"/>
        <v>120.01622977472576</v>
      </c>
      <c r="N400" s="3" t="s">
        <v>866</v>
      </c>
      <c r="O400" s="1" t="s">
        <v>2973</v>
      </c>
      <c r="P400" s="1" t="s">
        <v>2968</v>
      </c>
      <c r="Q400" s="1">
        <v>8360</v>
      </c>
      <c r="R400" s="1" t="s">
        <v>3035</v>
      </c>
      <c r="S400" s="1">
        <v>92.82</v>
      </c>
    </row>
    <row r="401" spans="1:19" x14ac:dyDescent="0.3">
      <c r="A401" s="1" t="s">
        <v>923</v>
      </c>
      <c r="B401" s="1" t="s">
        <v>1325</v>
      </c>
      <c r="C401" s="1">
        <f t="shared" si="36"/>
        <v>1.0416666664241347E-2</v>
      </c>
      <c r="D401" s="1">
        <v>4</v>
      </c>
      <c r="E401" s="1">
        <v>20.079999999999998</v>
      </c>
      <c r="F401" s="1">
        <f>IF(A401="","",IF(E401&lt;_C1_MinTemp.,0,E401*M_a+M_b))</f>
        <v>0.48193819999999998</v>
      </c>
      <c r="G401" s="1">
        <f t="shared" si="37"/>
        <v>0.23226442861923999</v>
      </c>
      <c r="H401" s="1">
        <f t="shared" si="38"/>
        <v>0.1009406469444763</v>
      </c>
      <c r="I401" s="1">
        <f t="shared" si="39"/>
        <v>2.5235161730243556E-2</v>
      </c>
      <c r="J401" s="1">
        <f>IF(A401="","",MIN(J400+I401,Max_logcfu))</f>
        <v>3.99</v>
      </c>
      <c r="K401" s="1" cm="1">
        <f t="array" ref="K401">IF(A401="","",IF(E401&lt;_C1_MinTemp.,0,((E401-Tmin)/(PrefTemp-Tmin))^2))</f>
        <v>38.425136812024128</v>
      </c>
      <c r="L401" s="1">
        <f t="shared" si="40"/>
        <v>0.40026184169872475</v>
      </c>
      <c r="M401" s="1">
        <f t="shared" si="41"/>
        <v>119.61596793302704</v>
      </c>
      <c r="N401" s="3" t="s">
        <v>866</v>
      </c>
      <c r="O401" s="1" t="s">
        <v>2973</v>
      </c>
      <c r="P401" s="1" t="s">
        <v>2968</v>
      </c>
      <c r="Q401" s="1">
        <v>8360</v>
      </c>
      <c r="R401" s="1" t="s">
        <v>3035</v>
      </c>
      <c r="S401" s="1">
        <v>92.82</v>
      </c>
    </row>
    <row r="402" spans="1:19" x14ac:dyDescent="0.3">
      <c r="A402" s="1" t="s">
        <v>923</v>
      </c>
      <c r="B402" s="1" t="s">
        <v>1326</v>
      </c>
      <c r="C402" s="1">
        <f t="shared" si="36"/>
        <v>1.0428240741021E-2</v>
      </c>
      <c r="D402" s="1">
        <v>4</v>
      </c>
      <c r="E402" s="1">
        <v>20.190000000000001</v>
      </c>
      <c r="F402" s="1">
        <f>IF(A402="","",IF(E402&lt;_C1_MinTemp.,0,E402*M_a+M_b))</f>
        <v>0.48409860000000005</v>
      </c>
      <c r="G402" s="1">
        <f t="shared" si="37"/>
        <v>0.23435145452196005</v>
      </c>
      <c r="H402" s="1">
        <f t="shared" si="38"/>
        <v>0.1018476551594785</v>
      </c>
      <c r="I402" s="1">
        <f t="shared" si="39"/>
        <v>2.5490204805876753E-2</v>
      </c>
      <c r="J402" s="1">
        <f>IF(A402="","",MIN(J401+I402,Max_logcfu))</f>
        <v>3.99</v>
      </c>
      <c r="K402" s="1" cm="1">
        <f t="array" ref="K402">IF(A402="","",IF(E402&lt;_C1_MinTemp.,0,((E402-Tmin)/(PrefTemp-Tmin))^2))</f>
        <v>38.770408175008953</v>
      </c>
      <c r="L402" s="1">
        <f t="shared" si="40"/>
        <v>0.40430715007664197</v>
      </c>
      <c r="M402" s="1">
        <f t="shared" si="41"/>
        <v>119.21166078295039</v>
      </c>
      <c r="N402" s="3" t="s">
        <v>866</v>
      </c>
      <c r="O402" s="1" t="s">
        <v>2973</v>
      </c>
      <c r="P402" s="1" t="s">
        <v>2968</v>
      </c>
      <c r="Q402" s="1">
        <v>8360</v>
      </c>
      <c r="R402" s="1" t="s">
        <v>3035</v>
      </c>
      <c r="S402" s="1">
        <v>92.82</v>
      </c>
    </row>
    <row r="403" spans="1:19" x14ac:dyDescent="0.3">
      <c r="A403" s="1" t="s">
        <v>923</v>
      </c>
      <c r="B403" s="1" t="s">
        <v>1327</v>
      </c>
      <c r="C403" s="1">
        <f t="shared" si="36"/>
        <v>1.0416666671517305E-2</v>
      </c>
      <c r="D403" s="1">
        <v>4</v>
      </c>
      <c r="E403" s="1">
        <v>20.13</v>
      </c>
      <c r="F403" s="1">
        <f>IF(A403="","",IF(E403&lt;_C1_MinTemp.,0,E403*M_a+M_b))</f>
        <v>0.48292020000000002</v>
      </c>
      <c r="G403" s="1">
        <f t="shared" si="37"/>
        <v>0.23321191956804002</v>
      </c>
      <c r="H403" s="1">
        <f t="shared" si="38"/>
        <v>0.1013524204989309</v>
      </c>
      <c r="I403" s="1">
        <f t="shared" si="39"/>
        <v>2.5338105136531699E-2</v>
      </c>
      <c r="J403" s="1">
        <f>IF(A403="","",MIN(J402+I403,Max_logcfu))</f>
        <v>3.99</v>
      </c>
      <c r="K403" s="1" cm="1">
        <f t="array" ref="K403">IF(A403="","",IF(E403&lt;_C1_MinTemp.,0,((E403-Tmin)/(PrefTemp-Tmin))^2))</f>
        <v>38.581886898777533</v>
      </c>
      <c r="L403" s="1">
        <f t="shared" si="40"/>
        <v>0.4018946553827461</v>
      </c>
      <c r="M403" s="1">
        <f t="shared" si="41"/>
        <v>118.80976612756764</v>
      </c>
      <c r="N403" s="3" t="s">
        <v>866</v>
      </c>
      <c r="O403" s="1" t="s">
        <v>2973</v>
      </c>
      <c r="P403" s="1" t="s">
        <v>2968</v>
      </c>
      <c r="Q403" s="1">
        <v>8360</v>
      </c>
      <c r="R403" s="1" t="s">
        <v>3035</v>
      </c>
      <c r="S403" s="1">
        <v>92.82</v>
      </c>
    </row>
    <row r="404" spans="1:19" x14ac:dyDescent="0.3">
      <c r="A404" s="1" t="s">
        <v>923</v>
      </c>
      <c r="B404" s="1" t="s">
        <v>1328</v>
      </c>
      <c r="C404" s="1">
        <f t="shared" si="36"/>
        <v>1.0416666664241347E-2</v>
      </c>
      <c r="D404" s="1">
        <v>4</v>
      </c>
      <c r="E404" s="1">
        <v>20.16</v>
      </c>
      <c r="F404" s="1">
        <f>IF(A404="","",IF(E404&lt;_C1_MinTemp.,0,E404*M_a+M_b))</f>
        <v>0.48350940000000003</v>
      </c>
      <c r="G404" s="1">
        <f t="shared" si="37"/>
        <v>0.23378133988836003</v>
      </c>
      <c r="H404" s="1">
        <f t="shared" si="38"/>
        <v>0.10159988695713169</v>
      </c>
      <c r="I404" s="1">
        <f t="shared" si="39"/>
        <v>2.5399971733369033E-2</v>
      </c>
      <c r="J404" s="1">
        <f>IF(A404="","",MIN(J403+I404,Max_logcfu))</f>
        <v>3.99</v>
      </c>
      <c r="K404" s="1" cm="1">
        <f t="array" ref="K404">IF(A404="","",IF(E404&lt;_C1_MinTemp.,0,((E404-Tmin)/(PrefTemp-Tmin))^2))</f>
        <v>38.676090104330427</v>
      </c>
      <c r="L404" s="1">
        <f t="shared" si="40"/>
        <v>0.40287593849297343</v>
      </c>
      <c r="M404" s="1">
        <f t="shared" si="41"/>
        <v>118.40689018907467</v>
      </c>
      <c r="N404" s="3" t="s">
        <v>866</v>
      </c>
      <c r="O404" s="1" t="s">
        <v>2973</v>
      </c>
      <c r="P404" s="1" t="s">
        <v>2968</v>
      </c>
      <c r="Q404" s="1">
        <v>8360</v>
      </c>
      <c r="R404" s="1" t="s">
        <v>3035</v>
      </c>
      <c r="S404" s="1">
        <v>92.82</v>
      </c>
    </row>
    <row r="405" spans="1:19" x14ac:dyDescent="0.3">
      <c r="A405" s="1" t="s">
        <v>923</v>
      </c>
      <c r="B405" s="1" t="s">
        <v>1329</v>
      </c>
      <c r="C405" s="1">
        <f t="shared" si="36"/>
        <v>1.0416666664241347E-2</v>
      </c>
      <c r="D405" s="1">
        <v>4</v>
      </c>
      <c r="E405" s="1">
        <v>20.190000000000001</v>
      </c>
      <c r="F405" s="1">
        <f>IF(A405="","",IF(E405&lt;_C1_MinTemp.,0,E405*M_a+M_b))</f>
        <v>0.48409860000000005</v>
      </c>
      <c r="G405" s="1">
        <f t="shared" si="37"/>
        <v>0.23435145452196005</v>
      </c>
      <c r="H405" s="1">
        <f t="shared" si="38"/>
        <v>0.1018476551594785</v>
      </c>
      <c r="I405" s="1">
        <f t="shared" si="39"/>
        <v>2.5461913783941314E-2</v>
      </c>
      <c r="J405" s="1">
        <f>IF(A405="","",MIN(J404+I405,Max_logcfu))</f>
        <v>3.99</v>
      </c>
      <c r="K405" s="1" cm="1">
        <f t="array" ref="K405">IF(A405="","",IF(E405&lt;_C1_MinTemp.,0,((E405-Tmin)/(PrefTemp-Tmin))^2))</f>
        <v>38.770408175008953</v>
      </c>
      <c r="L405" s="1">
        <f t="shared" si="40"/>
        <v>0.40385841839564596</v>
      </c>
      <c r="M405" s="1">
        <f t="shared" si="41"/>
        <v>118.00303177067903</v>
      </c>
      <c r="N405" s="3" t="s">
        <v>866</v>
      </c>
      <c r="O405" s="1" t="s">
        <v>2973</v>
      </c>
      <c r="P405" s="1" t="s">
        <v>2968</v>
      </c>
      <c r="Q405" s="1">
        <v>8360</v>
      </c>
      <c r="R405" s="1" t="s">
        <v>3035</v>
      </c>
      <c r="S405" s="1">
        <v>92.82</v>
      </c>
    </row>
    <row r="406" spans="1:19" x14ac:dyDescent="0.3">
      <c r="A406" s="1" t="s">
        <v>923</v>
      </c>
      <c r="B406" s="1" t="s">
        <v>1330</v>
      </c>
      <c r="C406" s="1">
        <f t="shared" si="36"/>
        <v>1.0416666671517305E-2</v>
      </c>
      <c r="D406" s="1">
        <v>4</v>
      </c>
      <c r="E406" s="1">
        <v>20.329999999999998</v>
      </c>
      <c r="F406" s="1">
        <f>IF(A406="","",IF(E406&lt;_C1_MinTemp.,0,E406*M_a+M_b))</f>
        <v>0.48684820000000001</v>
      </c>
      <c r="G406" s="1">
        <f t="shared" si="37"/>
        <v>0.23702116984324001</v>
      </c>
      <c r="H406" s="1">
        <f t="shared" si="38"/>
        <v>0.10300789649858322</v>
      </c>
      <c r="I406" s="1">
        <f t="shared" si="39"/>
        <v>2.57519741366375E-2</v>
      </c>
      <c r="J406" s="1">
        <f>IF(A406="","",MIN(J405+I406,Max_logcfu))</f>
        <v>3.99</v>
      </c>
      <c r="K406" s="1" cm="1">
        <f t="array" ref="K406">IF(A406="","",IF(E406&lt;_C1_MinTemp.,0,((E406-Tmin)/(PrefTemp-Tmin))^2))</f>
        <v>39.212077943725482</v>
      </c>
      <c r="L406" s="1">
        <f t="shared" si="40"/>
        <v>0.40845914543734407</v>
      </c>
      <c r="M406" s="1">
        <f t="shared" si="41"/>
        <v>117.59457262524168</v>
      </c>
      <c r="N406" s="3" t="s">
        <v>866</v>
      </c>
      <c r="O406" s="1" t="s">
        <v>2973</v>
      </c>
      <c r="P406" s="1" t="s">
        <v>2968</v>
      </c>
      <c r="Q406" s="1">
        <v>8360</v>
      </c>
      <c r="R406" s="1" t="s">
        <v>3035</v>
      </c>
      <c r="S406" s="1">
        <v>92.73</v>
      </c>
    </row>
    <row r="407" spans="1:19" x14ac:dyDescent="0.3">
      <c r="A407" s="1" t="s">
        <v>923</v>
      </c>
      <c r="B407" s="1" t="s">
        <v>1331</v>
      </c>
      <c r="C407" s="1">
        <f t="shared" si="36"/>
        <v>1.0416666664241347E-2</v>
      </c>
      <c r="D407" s="1">
        <v>4</v>
      </c>
      <c r="E407" s="1">
        <v>20.38</v>
      </c>
      <c r="F407" s="1">
        <f>IF(A407="","",IF(E407&lt;_C1_MinTemp.,0,E407*M_a+M_b))</f>
        <v>0.48783019999999999</v>
      </c>
      <c r="G407" s="1">
        <f t="shared" si="37"/>
        <v>0.23797830403203998</v>
      </c>
      <c r="H407" s="1">
        <f t="shared" si="38"/>
        <v>0.10342386094395478</v>
      </c>
      <c r="I407" s="1">
        <f t="shared" si="39"/>
        <v>2.5855965229968636E-2</v>
      </c>
      <c r="J407" s="1">
        <f>IF(A407="","",MIN(J406+I407,Max_logcfu))</f>
        <v>3.99</v>
      </c>
      <c r="K407" s="1" cm="1">
        <f t="array" ref="K407">IF(A407="","",IF(E407&lt;_C1_MinTemp.,0,((E407-Tmin)/(PrefTemp-Tmin))^2))</f>
        <v>39.370423379446073</v>
      </c>
      <c r="L407" s="1">
        <f t="shared" si="40"/>
        <v>0.41010857677374407</v>
      </c>
      <c r="M407" s="1">
        <f t="shared" si="41"/>
        <v>117.18446404846794</v>
      </c>
      <c r="N407" s="3" t="s">
        <v>866</v>
      </c>
      <c r="O407" s="1" t="s">
        <v>2973</v>
      </c>
      <c r="P407" s="1" t="s">
        <v>2968</v>
      </c>
      <c r="Q407" s="1">
        <v>8360</v>
      </c>
      <c r="R407" s="1" t="s">
        <v>3035</v>
      </c>
      <c r="S407" s="1">
        <v>92.73</v>
      </c>
    </row>
    <row r="408" spans="1:19" x14ac:dyDescent="0.3">
      <c r="A408" s="1" t="s">
        <v>923</v>
      </c>
      <c r="B408" s="1" t="s">
        <v>1332</v>
      </c>
      <c r="C408" s="1">
        <f t="shared" si="36"/>
        <v>1.0416666664241347E-2</v>
      </c>
      <c r="D408" s="1">
        <v>4</v>
      </c>
      <c r="E408" s="1">
        <v>20.39</v>
      </c>
      <c r="F408" s="1">
        <f>IF(A408="","",IF(E408&lt;_C1_MinTemp.,0,E408*M_a+M_b))</f>
        <v>0.48802660000000003</v>
      </c>
      <c r="G408" s="1">
        <f t="shared" si="37"/>
        <v>0.23816996230756002</v>
      </c>
      <c r="H408" s="1">
        <f t="shared" si="38"/>
        <v>0.10350715441441112</v>
      </c>
      <c r="I408" s="1">
        <f t="shared" si="39"/>
        <v>2.587678859757787E-2</v>
      </c>
      <c r="J408" s="1">
        <f>IF(A408="","",MIN(J407+I408,Max_logcfu))</f>
        <v>3.99</v>
      </c>
      <c r="K408" s="1" cm="1">
        <f t="array" ref="K408">IF(A408="","",IF(E408&lt;_C1_MinTemp.,0,((E408-Tmin)/(PrefTemp-Tmin))^2))</f>
        <v>39.402130754965405</v>
      </c>
      <c r="L408" s="1">
        <f t="shared" si="40"/>
        <v>0.41043886193532692</v>
      </c>
      <c r="M408" s="1">
        <f t="shared" si="41"/>
        <v>116.77402518653261</v>
      </c>
      <c r="N408" s="3" t="s">
        <v>866</v>
      </c>
      <c r="O408" s="1" t="s">
        <v>2973</v>
      </c>
      <c r="P408" s="1" t="s">
        <v>2968</v>
      </c>
      <c r="Q408" s="1">
        <v>8360</v>
      </c>
      <c r="R408" s="1" t="s">
        <v>3035</v>
      </c>
      <c r="S408" s="1">
        <v>92.73</v>
      </c>
    </row>
    <row r="409" spans="1:19" x14ac:dyDescent="0.3">
      <c r="A409" s="1" t="s">
        <v>923</v>
      </c>
      <c r="B409" s="1" t="s">
        <v>1333</v>
      </c>
      <c r="C409" s="1">
        <f t="shared" si="36"/>
        <v>1.0416666671517305E-2</v>
      </c>
      <c r="D409" s="1">
        <v>4</v>
      </c>
      <c r="E409" s="1">
        <v>20.47</v>
      </c>
      <c r="F409" s="1">
        <f>IF(A409="","",IF(E409&lt;_C1_MinTemp.,0,E409*M_a+M_b))</f>
        <v>0.48959780000000003</v>
      </c>
      <c r="G409" s="1">
        <f t="shared" si="37"/>
        <v>0.23970600576484002</v>
      </c>
      <c r="H409" s="1">
        <f t="shared" si="38"/>
        <v>0.10417470915464581</v>
      </c>
      <c r="I409" s="1">
        <f t="shared" si="39"/>
        <v>2.6043677300788985E-2</v>
      </c>
      <c r="J409" s="1">
        <f>IF(A409="","",MIN(J408+I409,Max_logcfu))</f>
        <v>3.99</v>
      </c>
      <c r="K409" s="1" cm="1">
        <f t="array" ref="K409">IF(A409="","",IF(E409&lt;_C1_MinTemp.,0,((E409-Tmin)/(PrefTemp-Tmin))^2))</f>
        <v>39.65624921962258</v>
      </c>
      <c r="L409" s="1">
        <f t="shared" si="40"/>
        <v>0.41308592956342666</v>
      </c>
      <c r="M409" s="1">
        <f t="shared" si="41"/>
        <v>116.36093925696919</v>
      </c>
      <c r="N409" s="3" t="s">
        <v>866</v>
      </c>
      <c r="O409" s="1" t="s">
        <v>2973</v>
      </c>
      <c r="P409" s="1" t="s">
        <v>2968</v>
      </c>
      <c r="Q409" s="1">
        <v>8360</v>
      </c>
      <c r="R409" s="1" t="s">
        <v>3035</v>
      </c>
      <c r="S409" s="1">
        <v>92.73</v>
      </c>
    </row>
    <row r="410" spans="1:19" x14ac:dyDescent="0.3">
      <c r="A410" s="1" t="s">
        <v>923</v>
      </c>
      <c r="B410" s="1" t="s">
        <v>1334</v>
      </c>
      <c r="C410" s="1">
        <f t="shared" si="36"/>
        <v>1.0416666664241347E-2</v>
      </c>
      <c r="D410" s="1">
        <v>4</v>
      </c>
      <c r="E410" s="1">
        <v>20.63</v>
      </c>
      <c r="F410" s="1">
        <f>IF(A410="","",IF(E410&lt;_C1_MinTemp.,0,E410*M_a+M_b))</f>
        <v>0.49274020000000002</v>
      </c>
      <c r="G410" s="1">
        <f t="shared" si="37"/>
        <v>0.24279290469604001</v>
      </c>
      <c r="H410" s="1">
        <f t="shared" si="38"/>
        <v>0.10551625584356367</v>
      </c>
      <c r="I410" s="1">
        <f t="shared" si="39"/>
        <v>2.6379063954749062E-2</v>
      </c>
      <c r="J410" s="1">
        <f>IF(A410="","",MIN(J409+I410,Max_logcfu))</f>
        <v>3.99</v>
      </c>
      <c r="K410" s="1" cm="1">
        <f t="array" ref="K410">IF(A410="","",IF(E410&lt;_C1_MinTemp.,0,((E410-Tmin)/(PrefTemp-Tmin))^2))</f>
        <v>40.166936604950536</v>
      </c>
      <c r="L410" s="1">
        <f t="shared" si="40"/>
        <v>0.41840558953748375</v>
      </c>
      <c r="M410" s="1">
        <f t="shared" si="41"/>
        <v>115.9425336674317</v>
      </c>
      <c r="N410" s="3" t="s">
        <v>866</v>
      </c>
      <c r="O410" s="1" t="s">
        <v>2973</v>
      </c>
      <c r="P410" s="1" t="s">
        <v>2968</v>
      </c>
      <c r="Q410" s="1">
        <v>8360</v>
      </c>
      <c r="R410" s="1" t="s">
        <v>3035</v>
      </c>
      <c r="S410" s="1">
        <v>92.63</v>
      </c>
    </row>
    <row r="411" spans="1:19" x14ac:dyDescent="0.3">
      <c r="A411" s="1" t="s">
        <v>923</v>
      </c>
      <c r="B411" s="1" t="s">
        <v>1335</v>
      </c>
      <c r="C411" s="1">
        <f t="shared" si="36"/>
        <v>1.0416666664241347E-2</v>
      </c>
      <c r="D411" s="1">
        <v>4</v>
      </c>
      <c r="E411" s="1">
        <v>20.64</v>
      </c>
      <c r="F411" s="1">
        <f>IF(A411="","",IF(E411&lt;_C1_MinTemp.,0,E411*M_a+M_b))</f>
        <v>0.49293660000000006</v>
      </c>
      <c r="G411" s="1">
        <f t="shared" si="37"/>
        <v>0.24298649161956007</v>
      </c>
      <c r="H411" s="1">
        <f t="shared" si="38"/>
        <v>0.10560038749220341</v>
      </c>
      <c r="I411" s="1">
        <f t="shared" si="39"/>
        <v>2.6400096866904098E-2</v>
      </c>
      <c r="J411" s="1">
        <f>IF(A411="","",MIN(J410+I411,Max_logcfu))</f>
        <v>3.99</v>
      </c>
      <c r="K411" s="1" cm="1">
        <f t="array" ref="K411">IF(A411="","",IF(E411&lt;_C1_MinTemp.,0,((E411-Tmin)/(PrefTemp-Tmin))^2))</f>
        <v>40.198963050263316</v>
      </c>
      <c r="L411" s="1">
        <f t="shared" si="40"/>
        <v>0.41873919834274759</v>
      </c>
      <c r="M411" s="1">
        <f t="shared" si="41"/>
        <v>115.52379446908895</v>
      </c>
      <c r="N411" s="3" t="s">
        <v>866</v>
      </c>
      <c r="O411" s="1" t="s">
        <v>2973</v>
      </c>
      <c r="P411" s="1" t="s">
        <v>2968</v>
      </c>
      <c r="Q411" s="1">
        <v>8360</v>
      </c>
      <c r="R411" s="1" t="s">
        <v>3035</v>
      </c>
      <c r="S411" s="1">
        <v>92.63</v>
      </c>
    </row>
    <row r="412" spans="1:19" x14ac:dyDescent="0.3">
      <c r="A412" s="1" t="s">
        <v>923</v>
      </c>
      <c r="B412" s="1" t="s">
        <v>1336</v>
      </c>
      <c r="C412" s="1">
        <f t="shared" si="36"/>
        <v>1.0416666671517305E-2</v>
      </c>
      <c r="D412" s="1">
        <v>4</v>
      </c>
      <c r="E412" s="1">
        <v>20.63</v>
      </c>
      <c r="F412" s="1">
        <f>IF(A412="","",IF(E412&lt;_C1_MinTemp.,0,E412*M_a+M_b))</f>
        <v>0.49274020000000002</v>
      </c>
      <c r="G412" s="1">
        <f t="shared" si="37"/>
        <v>0.24279290469604001</v>
      </c>
      <c r="H412" s="1">
        <f t="shared" si="38"/>
        <v>0.10551625584356367</v>
      </c>
      <c r="I412" s="1">
        <f t="shared" si="39"/>
        <v>2.6379063973174625E-2</v>
      </c>
      <c r="J412" s="1">
        <f>IF(A412="","",MIN(J411+I412,Max_logcfu))</f>
        <v>3.99</v>
      </c>
      <c r="K412" s="1" cm="1">
        <f t="array" ref="K412">IF(A412="","",IF(E412&lt;_C1_MinTemp.,0,((E412-Tmin)/(PrefTemp-Tmin))^2))</f>
        <v>40.166936604950536</v>
      </c>
      <c r="L412" s="1">
        <f t="shared" si="40"/>
        <v>0.41840558982973669</v>
      </c>
      <c r="M412" s="1">
        <f t="shared" si="41"/>
        <v>115.10538887925922</v>
      </c>
      <c r="N412" s="3" t="s">
        <v>866</v>
      </c>
      <c r="O412" s="1" t="s">
        <v>2973</v>
      </c>
      <c r="P412" s="1" t="s">
        <v>2968</v>
      </c>
      <c r="Q412" s="1">
        <v>8360</v>
      </c>
      <c r="R412" s="1" t="s">
        <v>3035</v>
      </c>
      <c r="S412" s="1">
        <v>92.63</v>
      </c>
    </row>
    <row r="413" spans="1:19" x14ac:dyDescent="0.3">
      <c r="A413" s="1" t="s">
        <v>923</v>
      </c>
      <c r="B413" s="1" t="s">
        <v>1337</v>
      </c>
      <c r="C413" s="1">
        <f t="shared" si="36"/>
        <v>1.0416666664241347E-2</v>
      </c>
      <c r="D413" s="1">
        <v>4</v>
      </c>
      <c r="E413" s="1">
        <v>20.63</v>
      </c>
      <c r="F413" s="1">
        <f>IF(A413="","",IF(E413&lt;_C1_MinTemp.,0,E413*M_a+M_b))</f>
        <v>0.49274020000000002</v>
      </c>
      <c r="G413" s="1">
        <f t="shared" si="37"/>
        <v>0.24279290469604001</v>
      </c>
      <c r="H413" s="1">
        <f t="shared" si="38"/>
        <v>0.10551625584356367</v>
      </c>
      <c r="I413" s="1">
        <f t="shared" si="39"/>
        <v>2.6379063954749062E-2</v>
      </c>
      <c r="J413" s="1">
        <f>IF(A413="","",MIN(J412+I413,Max_logcfu))</f>
        <v>3.99</v>
      </c>
      <c r="K413" s="1" cm="1">
        <f t="array" ref="K413">IF(A413="","",IF(E413&lt;_C1_MinTemp.,0,((E413-Tmin)/(PrefTemp-Tmin))^2))</f>
        <v>40.166936604950536</v>
      </c>
      <c r="L413" s="1">
        <f t="shared" si="40"/>
        <v>0.41840558953748375</v>
      </c>
      <c r="M413" s="1">
        <f t="shared" si="41"/>
        <v>114.68698328972174</v>
      </c>
      <c r="N413" s="3" t="s">
        <v>866</v>
      </c>
      <c r="O413" s="1" t="s">
        <v>2973</v>
      </c>
      <c r="P413" s="1" t="s">
        <v>2968</v>
      </c>
      <c r="Q413" s="1">
        <v>8360</v>
      </c>
      <c r="R413" s="1" t="s">
        <v>3035</v>
      </c>
      <c r="S413" s="1">
        <v>92.63</v>
      </c>
    </row>
    <row r="414" spans="1:19" x14ac:dyDescent="0.3">
      <c r="A414" s="1" t="s">
        <v>923</v>
      </c>
      <c r="B414" s="1" t="s">
        <v>1338</v>
      </c>
      <c r="C414" s="1">
        <f t="shared" si="36"/>
        <v>1.0416666664241347E-2</v>
      </c>
      <c r="D414" s="1">
        <v>4</v>
      </c>
      <c r="E414" s="1">
        <v>20.72</v>
      </c>
      <c r="F414" s="1">
        <f>IF(A414="","",IF(E414&lt;_C1_MinTemp.,0,E414*M_a+M_b))</f>
        <v>0.4945078</v>
      </c>
      <c r="G414" s="1">
        <f t="shared" si="37"/>
        <v>0.24453796426083999</v>
      </c>
      <c r="H414" s="1">
        <f t="shared" si="38"/>
        <v>0.10627464765790524</v>
      </c>
      <c r="I414" s="1">
        <f t="shared" si="39"/>
        <v>2.6568661908290315E-2</v>
      </c>
      <c r="J414" s="1">
        <f>IF(A414="","",MIN(J413+I414,Max_logcfu))</f>
        <v>3.99</v>
      </c>
      <c r="K414" s="1" cm="1">
        <f t="array" ref="K414">IF(A414="","",IF(E414&lt;_C1_MinTemp.,0,((E414-Tmin)/(PrefTemp-Tmin))^2))</f>
        <v>40.455634073267973</v>
      </c>
      <c r="L414" s="1">
        <f t="shared" si="40"/>
        <v>0.42141285483175689</v>
      </c>
      <c r="M414" s="1">
        <f t="shared" si="41"/>
        <v>114.26557043488998</v>
      </c>
      <c r="N414" s="3" t="s">
        <v>866</v>
      </c>
      <c r="O414" s="1" t="s">
        <v>2973</v>
      </c>
      <c r="P414" s="1" t="s">
        <v>2968</v>
      </c>
      <c r="Q414" s="1">
        <v>8360</v>
      </c>
      <c r="R414" s="1" t="s">
        <v>3035</v>
      </c>
      <c r="S414" s="1">
        <v>92.63</v>
      </c>
    </row>
    <row r="415" spans="1:19" x14ac:dyDescent="0.3">
      <c r="A415" s="1" t="s">
        <v>923</v>
      </c>
      <c r="B415" s="1" t="s">
        <v>1339</v>
      </c>
      <c r="C415" s="1">
        <f t="shared" si="36"/>
        <v>1.0416666671517305E-2</v>
      </c>
      <c r="D415" s="1">
        <v>4</v>
      </c>
      <c r="E415" s="1">
        <v>20.7</v>
      </c>
      <c r="F415" s="1">
        <f>IF(A415="","",IF(E415&lt;_C1_MinTemp.,0,E415*M_a+M_b))</f>
        <v>0.49411500000000003</v>
      </c>
      <c r="G415" s="1">
        <f t="shared" si="37"/>
        <v>0.24414963322500002</v>
      </c>
      <c r="H415" s="1">
        <f t="shared" si="38"/>
        <v>0.10610588145371577</v>
      </c>
      <c r="I415" s="1">
        <f t="shared" si="39"/>
        <v>2.6526470375781291E-2</v>
      </c>
      <c r="J415" s="1">
        <f>IF(A415="","",MIN(J414+I415,Max_logcfu))</f>
        <v>3.99</v>
      </c>
      <c r="K415" s="1" cm="1">
        <f t="array" ref="K415">IF(A415="","",IF(E415&lt;_C1_MinTemp.,0,((E415-Tmin)/(PrefTemp-Tmin))^2))</f>
        <v>40.391389740766392</v>
      </c>
      <c r="L415" s="1">
        <f t="shared" si="40"/>
        <v>0.42074364332890729</v>
      </c>
      <c r="M415" s="1">
        <f t="shared" si="41"/>
        <v>113.84482679156108</v>
      </c>
      <c r="N415" s="3" t="s">
        <v>866</v>
      </c>
      <c r="O415" s="1" t="s">
        <v>2973</v>
      </c>
      <c r="P415" s="1" t="s">
        <v>2968</v>
      </c>
      <c r="Q415" s="1">
        <v>8360</v>
      </c>
      <c r="R415" s="1" t="s">
        <v>3035</v>
      </c>
      <c r="S415" s="1">
        <v>92.63</v>
      </c>
    </row>
    <row r="416" spans="1:19" x14ac:dyDescent="0.3">
      <c r="A416" s="1" t="s">
        <v>923</v>
      </c>
      <c r="B416" s="1" t="s">
        <v>1340</v>
      </c>
      <c r="C416" s="1">
        <f t="shared" si="36"/>
        <v>1.0416666664241347E-2</v>
      </c>
      <c r="D416" s="1">
        <v>4</v>
      </c>
      <c r="E416" s="1">
        <v>20.69</v>
      </c>
      <c r="F416" s="1">
        <f>IF(A416="","",IF(E416&lt;_C1_MinTemp.,0,E416*M_a+M_b))</f>
        <v>0.49391860000000004</v>
      </c>
      <c r="G416" s="1">
        <f t="shared" si="37"/>
        <v>0.24395558342596005</v>
      </c>
      <c r="H416" s="1">
        <f t="shared" si="38"/>
        <v>0.10602154864231206</v>
      </c>
      <c r="I416" s="1">
        <f t="shared" si="39"/>
        <v>2.650538715440675E-2</v>
      </c>
      <c r="J416" s="1">
        <f>IF(A416="","",MIN(J415+I416,Max_logcfu))</f>
        <v>3.99</v>
      </c>
      <c r="K416" s="1" cm="1">
        <f t="array" ref="K416">IF(A416="","",IF(E416&lt;_C1_MinTemp.,0,((E416-Tmin)/(PrefTemp-Tmin))^2))</f>
        <v>40.359286718703203</v>
      </c>
      <c r="L416" s="1">
        <f t="shared" si="40"/>
        <v>0.42040923655527423</v>
      </c>
      <c r="M416" s="1">
        <f t="shared" si="41"/>
        <v>113.4244175550058</v>
      </c>
      <c r="N416" s="3" t="s">
        <v>866</v>
      </c>
      <c r="O416" s="1" t="s">
        <v>2973</v>
      </c>
      <c r="P416" s="1" t="s">
        <v>2968</v>
      </c>
      <c r="Q416" s="1">
        <v>8360</v>
      </c>
      <c r="R416" s="1" t="s">
        <v>3035</v>
      </c>
      <c r="S416" s="1">
        <v>92.63</v>
      </c>
    </row>
    <row r="417" spans="1:19" x14ac:dyDescent="0.3">
      <c r="A417" s="1" t="s">
        <v>923</v>
      </c>
      <c r="B417" s="1" t="s">
        <v>1341</v>
      </c>
      <c r="C417" s="1">
        <f t="shared" si="36"/>
        <v>1.0416666664241347E-2</v>
      </c>
      <c r="D417" s="1">
        <v>4</v>
      </c>
      <c r="E417" s="1">
        <v>20.67</v>
      </c>
      <c r="F417" s="1">
        <f>IF(A417="","",IF(E417&lt;_C1_MinTemp.,0,E417*M_a+M_b))</f>
        <v>0.49352580000000007</v>
      </c>
      <c r="G417" s="1">
        <f t="shared" si="37"/>
        <v>0.24356771526564006</v>
      </c>
      <c r="H417" s="1">
        <f t="shared" si="38"/>
        <v>0.10585298360088659</v>
      </c>
      <c r="I417" s="1">
        <f t="shared" si="39"/>
        <v>2.6463245894060194E-2</v>
      </c>
      <c r="J417" s="1">
        <f>IF(A417="","",MIN(J416+I417,Max_logcfu))</f>
        <v>3.99</v>
      </c>
      <c r="K417" s="1" cm="1">
        <f t="array" ref="K417">IF(A417="","",IF(E417&lt;_C1_MinTemp.,0,((E417-Tmin)/(PrefTemp-Tmin))^2))</f>
        <v>40.295118962952039</v>
      </c>
      <c r="L417" s="1">
        <f t="shared" si="40"/>
        <v>0.41974082243302185</v>
      </c>
      <c r="M417" s="1">
        <f t="shared" si="41"/>
        <v>113.00467673257278</v>
      </c>
      <c r="N417" s="3" t="s">
        <v>866</v>
      </c>
      <c r="O417" s="1" t="s">
        <v>2973</v>
      </c>
      <c r="P417" s="1" t="s">
        <v>2968</v>
      </c>
      <c r="Q417" s="1">
        <v>8360</v>
      </c>
      <c r="R417" s="1" t="s">
        <v>3035</v>
      </c>
      <c r="S417" s="1">
        <v>92.63</v>
      </c>
    </row>
    <row r="418" spans="1:19" x14ac:dyDescent="0.3">
      <c r="A418" s="1" t="s">
        <v>923</v>
      </c>
      <c r="B418" s="1" t="s">
        <v>1342</v>
      </c>
      <c r="C418" s="1">
        <f t="shared" si="36"/>
        <v>1.0416666671517305E-2</v>
      </c>
      <c r="D418" s="1">
        <v>4</v>
      </c>
      <c r="E418" s="1">
        <v>20.77</v>
      </c>
      <c r="F418" s="1">
        <f>IF(A418="","",IF(E418&lt;_C1_MinTemp.,0,E418*M_a+M_b))</f>
        <v>0.49548980000000004</v>
      </c>
      <c r="G418" s="1">
        <f t="shared" si="37"/>
        <v>0.24551014190404002</v>
      </c>
      <c r="H418" s="1">
        <f t="shared" si="38"/>
        <v>0.10669714989310734</v>
      </c>
      <c r="I418" s="1">
        <f t="shared" si="39"/>
        <v>2.6674287485698018E-2</v>
      </c>
      <c r="J418" s="1">
        <f>IF(A418="","",MIN(J417+I418,Max_logcfu))</f>
        <v>3.99</v>
      </c>
      <c r="K418" s="1" cm="1">
        <f t="array" ref="K418">IF(A418="","",IF(E418&lt;_C1_MinTemp.,0,((E418-Tmin)/(PrefTemp-Tmin))^2))</f>
        <v>40.61646825337737</v>
      </c>
      <c r="L418" s="1">
        <f t="shared" si="40"/>
        <v>0.42308821116969675</v>
      </c>
      <c r="M418" s="1">
        <f t="shared" si="41"/>
        <v>112.58158852140308</v>
      </c>
      <c r="N418" s="3" t="s">
        <v>866</v>
      </c>
      <c r="O418" s="1" t="s">
        <v>2973</v>
      </c>
      <c r="P418" s="1" t="s">
        <v>2968</v>
      </c>
      <c r="Q418" s="1">
        <v>8360</v>
      </c>
      <c r="R418" s="1" t="s">
        <v>3035</v>
      </c>
      <c r="S418" s="1">
        <v>92.5</v>
      </c>
    </row>
    <row r="419" spans="1:19" x14ac:dyDescent="0.3">
      <c r="A419" s="1" t="s">
        <v>923</v>
      </c>
      <c r="B419" s="1" t="s">
        <v>1343</v>
      </c>
      <c r="C419" s="1">
        <f t="shared" si="36"/>
        <v>1.0416666664241347E-2</v>
      </c>
      <c r="D419" s="1">
        <v>4</v>
      </c>
      <c r="E419" s="1">
        <v>20.69</v>
      </c>
      <c r="F419" s="1">
        <f>IF(A419="","",IF(E419&lt;_C1_MinTemp.,0,E419*M_a+M_b))</f>
        <v>0.49391860000000004</v>
      </c>
      <c r="G419" s="1">
        <f t="shared" si="37"/>
        <v>0.24395558342596005</v>
      </c>
      <c r="H419" s="1">
        <f t="shared" si="38"/>
        <v>0.10602154864231206</v>
      </c>
      <c r="I419" s="1">
        <f t="shared" si="39"/>
        <v>2.650538715440675E-2</v>
      </c>
      <c r="J419" s="1">
        <f>IF(A419="","",MIN(J418+I419,Max_logcfu))</f>
        <v>3.99</v>
      </c>
      <c r="K419" s="1" cm="1">
        <f t="array" ref="K419">IF(A419="","",IF(E419&lt;_C1_MinTemp.,0,((E419-Tmin)/(PrefTemp-Tmin))^2))</f>
        <v>40.359286718703203</v>
      </c>
      <c r="L419" s="1">
        <f t="shared" si="40"/>
        <v>0.42040923655527423</v>
      </c>
      <c r="M419" s="1">
        <f t="shared" si="41"/>
        <v>112.1611792848478</v>
      </c>
      <c r="N419" s="3" t="s">
        <v>866</v>
      </c>
      <c r="O419" s="1" t="s">
        <v>2973</v>
      </c>
      <c r="P419" s="1" t="s">
        <v>2968</v>
      </c>
      <c r="Q419" s="1">
        <v>8360</v>
      </c>
      <c r="R419" s="1" t="s">
        <v>3035</v>
      </c>
      <c r="S419" s="1">
        <v>92.5</v>
      </c>
    </row>
    <row r="420" spans="1:19" x14ac:dyDescent="0.3">
      <c r="A420" s="1" t="s">
        <v>923</v>
      </c>
      <c r="B420" s="1" t="s">
        <v>1344</v>
      </c>
      <c r="C420" s="1">
        <f t="shared" si="36"/>
        <v>1.0416666664241347E-2</v>
      </c>
      <c r="D420" s="1">
        <v>4</v>
      </c>
      <c r="E420" s="1">
        <v>20.55</v>
      </c>
      <c r="F420" s="1">
        <f>IF(A420="","",IF(E420&lt;_C1_MinTemp.,0,E420*M_a+M_b))</f>
        <v>0.49116900000000002</v>
      </c>
      <c r="G420" s="1">
        <f t="shared" si="37"/>
        <v>0.24124698656100002</v>
      </c>
      <c r="H420" s="1">
        <f t="shared" si="38"/>
        <v>0.10484440963102999</v>
      </c>
      <c r="I420" s="1">
        <f t="shared" si="39"/>
        <v>2.6211102401654751E-2</v>
      </c>
      <c r="J420" s="1">
        <f>IF(A420="","",MIN(J419+I420,Max_logcfu))</f>
        <v>3.99</v>
      </c>
      <c r="K420" s="1" cm="1">
        <f t="array" ref="K420">IF(A420="","",IF(E420&lt;_C1_MinTemp.,0,((E420-Tmin)/(PrefTemp-Tmin))^2))</f>
        <v>39.911184502950974</v>
      </c>
      <c r="L420" s="1">
        <f t="shared" si="40"/>
        <v>0.41574150514227526</v>
      </c>
      <c r="M420" s="1">
        <f t="shared" si="41"/>
        <v>111.74543777970553</v>
      </c>
      <c r="N420" s="3" t="s">
        <v>866</v>
      </c>
      <c r="O420" s="1" t="s">
        <v>2973</v>
      </c>
      <c r="P420" s="1" t="s">
        <v>2968</v>
      </c>
      <c r="Q420" s="1">
        <v>8360</v>
      </c>
      <c r="R420" s="1" t="s">
        <v>3035</v>
      </c>
      <c r="S420" s="1">
        <v>92.5</v>
      </c>
    </row>
    <row r="421" spans="1:19" x14ac:dyDescent="0.3">
      <c r="A421" s="1" t="s">
        <v>923</v>
      </c>
      <c r="B421" s="1" t="s">
        <v>1345</v>
      </c>
      <c r="C421" s="1">
        <f t="shared" si="36"/>
        <v>1.0416666671517305E-2</v>
      </c>
      <c r="D421" s="1">
        <v>4</v>
      </c>
      <c r="E421" s="1">
        <v>20.5</v>
      </c>
      <c r="F421" s="1">
        <f>IF(A421="","",IF(E421&lt;_C1_MinTemp.,0,E421*M_a+M_b))</f>
        <v>0.49018700000000004</v>
      </c>
      <c r="G421" s="1">
        <f t="shared" si="37"/>
        <v>0.24028329496900003</v>
      </c>
      <c r="H421" s="1">
        <f t="shared" si="38"/>
        <v>0.10442559537983485</v>
      </c>
      <c r="I421" s="1">
        <f t="shared" si="39"/>
        <v>2.6106398857115451E-2</v>
      </c>
      <c r="J421" s="1">
        <f>IF(A421="","",MIN(J420+I421,Max_logcfu))</f>
        <v>3.99</v>
      </c>
      <c r="K421" s="1" cm="1">
        <f t="array" ref="K421">IF(A421="","",IF(E421&lt;_C1_MinTemp.,0,((E421-Tmin)/(PrefTemp-Tmin))^2))</f>
        <v>39.7517542299327</v>
      </c>
      <c r="L421" s="1">
        <f t="shared" si="40"/>
        <v>0.41408077342128702</v>
      </c>
      <c r="M421" s="1">
        <f t="shared" si="41"/>
        <v>111.33135700628424</v>
      </c>
      <c r="N421" s="3" t="s">
        <v>866</v>
      </c>
      <c r="O421" s="1" t="s">
        <v>2973</v>
      </c>
      <c r="P421" s="1" t="s">
        <v>2968</v>
      </c>
      <c r="Q421" s="1">
        <v>8360</v>
      </c>
      <c r="R421" s="1" t="s">
        <v>3035</v>
      </c>
      <c r="S421" s="1">
        <v>92.5</v>
      </c>
    </row>
    <row r="422" spans="1:19" x14ac:dyDescent="0.3">
      <c r="A422" s="1" t="s">
        <v>923</v>
      </c>
      <c r="B422" s="1" t="s">
        <v>1346</v>
      </c>
      <c r="C422" s="1">
        <f t="shared" si="36"/>
        <v>1.0416666664241347E-2</v>
      </c>
      <c r="D422" s="1">
        <v>4</v>
      </c>
      <c r="E422" s="1">
        <v>20.45</v>
      </c>
      <c r="F422" s="1">
        <f>IF(A422="","",IF(E422&lt;_C1_MinTemp.,0,E422*M_a+M_b))</f>
        <v>0.489205</v>
      </c>
      <c r="G422" s="1">
        <f t="shared" si="37"/>
        <v>0.23932153202500001</v>
      </c>
      <c r="H422" s="1">
        <f t="shared" si="38"/>
        <v>0.10400761930682312</v>
      </c>
      <c r="I422" s="1">
        <f t="shared" si="39"/>
        <v>2.600190482065174E-2</v>
      </c>
      <c r="J422" s="1">
        <f>IF(A422="","",MIN(J421+I422,Max_logcfu))</f>
        <v>3.99</v>
      </c>
      <c r="K422" s="1" cm="1">
        <f t="array" ref="K422">IF(A422="","",IF(E422&lt;_C1_MinTemp.,0,((E422-Tmin)/(PrefTemp-Tmin))^2))</f>
        <v>39.592643026707862</v>
      </c>
      <c r="L422" s="1">
        <f t="shared" si="40"/>
        <v>0.41242336476551544</v>
      </c>
      <c r="M422" s="1">
        <f t="shared" si="41"/>
        <v>110.91893364151872</v>
      </c>
      <c r="N422" s="3" t="s">
        <v>866</v>
      </c>
      <c r="O422" s="1" t="s">
        <v>2973</v>
      </c>
      <c r="P422" s="1" t="s">
        <v>2968</v>
      </c>
      <c r="Q422" s="1">
        <v>8360</v>
      </c>
      <c r="R422" s="1" t="s">
        <v>3035</v>
      </c>
      <c r="S422" s="1">
        <v>92.5</v>
      </c>
    </row>
    <row r="423" spans="1:19" x14ac:dyDescent="0.3">
      <c r="A423" s="1" t="s">
        <v>923</v>
      </c>
      <c r="B423" s="1" t="s">
        <v>1347</v>
      </c>
      <c r="C423" s="1">
        <f t="shared" si="36"/>
        <v>1.0416666664241347E-2</v>
      </c>
      <c r="D423" s="1">
        <v>4</v>
      </c>
      <c r="E423" s="1">
        <v>20.3</v>
      </c>
      <c r="F423" s="1">
        <f>IF(A423="","",IF(E423&lt;_C1_MinTemp.,0,E423*M_a+M_b))</f>
        <v>0.48625900000000005</v>
      </c>
      <c r="G423" s="1">
        <f t="shared" si="37"/>
        <v>0.23644781508100005</v>
      </c>
      <c r="H423" s="1">
        <f t="shared" si="38"/>
        <v>0.10275872015688832</v>
      </c>
      <c r="I423" s="1">
        <f t="shared" si="39"/>
        <v>2.5689680033240736E-2</v>
      </c>
      <c r="J423" s="1">
        <f>IF(A423="","",MIN(J422+I423,Max_logcfu))</f>
        <v>3.99</v>
      </c>
      <c r="K423" s="1" cm="1">
        <f t="array" ref="K423">IF(A423="","",IF(E423&lt;_C1_MinTemp.,0,((E423-Tmin)/(PrefTemp-Tmin))^2))</f>
        <v>39.117223835793993</v>
      </c>
      <c r="L423" s="1">
        <f t="shared" si="40"/>
        <v>0.40747108152798234</v>
      </c>
      <c r="M423" s="1">
        <f t="shared" si="41"/>
        <v>110.51146255999073</v>
      </c>
      <c r="N423" s="3" t="s">
        <v>866</v>
      </c>
      <c r="O423" s="1" t="s">
        <v>2973</v>
      </c>
      <c r="P423" s="1" t="s">
        <v>2968</v>
      </c>
      <c r="Q423" s="1">
        <v>8360</v>
      </c>
      <c r="R423" s="1" t="s">
        <v>3035</v>
      </c>
      <c r="S423" s="1">
        <v>92.5</v>
      </c>
    </row>
    <row r="424" spans="1:19" x14ac:dyDescent="0.3">
      <c r="A424" s="1" t="s">
        <v>923</v>
      </c>
      <c r="B424" s="1" t="s">
        <v>1348</v>
      </c>
      <c r="C424" s="1">
        <f t="shared" si="36"/>
        <v>1.0416666671517305E-2</v>
      </c>
      <c r="D424" s="1">
        <v>4</v>
      </c>
      <c r="E424" s="1">
        <v>20.11</v>
      </c>
      <c r="F424" s="1">
        <f>IF(A424="","",IF(E424&lt;_C1_MinTemp.,0,E424*M_a+M_b))</f>
        <v>0.4825274</v>
      </c>
      <c r="G424" s="1">
        <f t="shared" si="37"/>
        <v>0.23283269175075999</v>
      </c>
      <c r="H424" s="1">
        <f t="shared" si="38"/>
        <v>0.10118761049576705</v>
      </c>
      <c r="I424" s="1">
        <f t="shared" si="39"/>
        <v>2.5296902635721548E-2</v>
      </c>
      <c r="J424" s="1">
        <f>IF(A424="","",MIN(J423+I424,Max_logcfu))</f>
        <v>3.99</v>
      </c>
      <c r="K424" s="1" cm="1">
        <f t="array" ref="K424">IF(A424="","",IF(E424&lt;_C1_MinTemp.,0,((E424-Tmin)/(PrefTemp-Tmin))^2))</f>
        <v>38.51914857570096</v>
      </c>
      <c r="L424" s="1">
        <f t="shared" si="40"/>
        <v>0.40124113118372745</v>
      </c>
      <c r="M424" s="1">
        <f t="shared" si="41"/>
        <v>110.11022142880701</v>
      </c>
      <c r="N424" s="3" t="s">
        <v>866</v>
      </c>
      <c r="O424" s="1" t="s">
        <v>2973</v>
      </c>
      <c r="P424" s="1" t="s">
        <v>2968</v>
      </c>
      <c r="Q424" s="1">
        <v>8360</v>
      </c>
      <c r="R424" s="1" t="s">
        <v>3035</v>
      </c>
      <c r="S424" s="1">
        <v>92.5</v>
      </c>
    </row>
    <row r="425" spans="1:19" x14ac:dyDescent="0.3">
      <c r="A425" s="1" t="s">
        <v>923</v>
      </c>
      <c r="B425" s="1" t="s">
        <v>1349</v>
      </c>
      <c r="C425" s="1">
        <f t="shared" si="36"/>
        <v>1.0416666664241347E-2</v>
      </c>
      <c r="D425" s="1">
        <v>4</v>
      </c>
      <c r="E425" s="1">
        <v>20</v>
      </c>
      <c r="F425" s="1">
        <f>IF(A425="","",IF(E425&lt;_C1_MinTemp.,0,E425*M_a+M_b))</f>
        <v>0.48036700000000004</v>
      </c>
      <c r="G425" s="1">
        <f t="shared" si="37"/>
        <v>0.23075245468900005</v>
      </c>
      <c r="H425" s="1">
        <f t="shared" si="38"/>
        <v>0.10028355266797045</v>
      </c>
      <c r="I425" s="1">
        <f t="shared" si="39"/>
        <v>2.5070888161155342E-2</v>
      </c>
      <c r="J425" s="1">
        <f>IF(A425="","",MIN(J424+I425,Max_logcfu))</f>
        <v>3.99</v>
      </c>
      <c r="K425" s="1" cm="1">
        <f t="array" ref="K425">IF(A425="","",IF(E425&lt;_C1_MinTemp.,0,((E425-Tmin)/(PrefTemp-Tmin))^2))</f>
        <v>38.17500033838904</v>
      </c>
      <c r="L425" s="1">
        <f t="shared" si="40"/>
        <v>0.39765625343229927</v>
      </c>
      <c r="M425" s="1">
        <f t="shared" si="41"/>
        <v>109.71256517537471</v>
      </c>
      <c r="N425" s="3" t="s">
        <v>866</v>
      </c>
      <c r="O425" s="1" t="s">
        <v>2973</v>
      </c>
      <c r="P425" s="1" t="s">
        <v>2968</v>
      </c>
      <c r="Q425" s="1">
        <v>8360</v>
      </c>
      <c r="R425" s="1" t="s">
        <v>3035</v>
      </c>
      <c r="S425" s="1">
        <v>92.5</v>
      </c>
    </row>
    <row r="426" spans="1:19" x14ac:dyDescent="0.3">
      <c r="A426" s="1" t="s">
        <v>923</v>
      </c>
      <c r="B426" s="1" t="s">
        <v>1350</v>
      </c>
      <c r="C426" s="1">
        <f t="shared" si="36"/>
        <v>1.0405092594737653E-2</v>
      </c>
      <c r="D426" s="1">
        <v>4</v>
      </c>
      <c r="E426" s="1">
        <v>19.95</v>
      </c>
      <c r="F426" s="1">
        <f>IF(A426="","",IF(E426&lt;_C1_MinTemp.,0,E426*M_a+M_b))</f>
        <v>0.47938500000000001</v>
      </c>
      <c r="G426" s="1">
        <f t="shared" si="37"/>
        <v>0.22980997822500002</v>
      </c>
      <c r="H426" s="1">
        <f t="shared" si="38"/>
        <v>9.9873958376792693E-2</v>
      </c>
      <c r="I426" s="1">
        <f t="shared" si="39"/>
        <v>2.4940746833124052E-2</v>
      </c>
      <c r="J426" s="1">
        <f>IF(A426="","",MIN(J425+I426,Max_logcfu))</f>
        <v>3.99</v>
      </c>
      <c r="K426" s="1" cm="1">
        <f t="array" ref="K426">IF(A426="","",IF(E426&lt;_C1_MinTemp.,0,((E426-Tmin)/(PrefTemp-Tmin))^2))</f>
        <v>38.01907983309858</v>
      </c>
      <c r="L426" s="1">
        <f t="shared" si="40"/>
        <v>0.39559204603011366</v>
      </c>
      <c r="M426" s="1">
        <f t="shared" si="41"/>
        <v>109.31697312934459</v>
      </c>
      <c r="N426" s="3" t="s">
        <v>866</v>
      </c>
      <c r="O426" s="1" t="s">
        <v>2973</v>
      </c>
      <c r="P426" s="1" t="s">
        <v>2968</v>
      </c>
      <c r="Q426" s="1">
        <v>8360</v>
      </c>
      <c r="R426" s="1" t="s">
        <v>3035</v>
      </c>
      <c r="S426" s="1">
        <v>92.5</v>
      </c>
    </row>
    <row r="427" spans="1:19" x14ac:dyDescent="0.3">
      <c r="A427" s="1" t="s">
        <v>923</v>
      </c>
      <c r="B427" s="1" t="s">
        <v>1351</v>
      </c>
      <c r="C427" s="1">
        <f t="shared" si="36"/>
        <v>1.0416666664241347E-2</v>
      </c>
      <c r="D427" s="1">
        <v>4</v>
      </c>
      <c r="E427" s="1">
        <v>19.7</v>
      </c>
      <c r="F427" s="1">
        <f>IF(A427="","",IF(E427&lt;_C1_MinTemp.,0,E427*M_a+M_b))</f>
        <v>0.47447500000000004</v>
      </c>
      <c r="G427" s="1">
        <f t="shared" si="37"/>
        <v>0.22512652562500005</v>
      </c>
      <c r="H427" s="1">
        <f t="shared" si="38"/>
        <v>9.783855959365495E-2</v>
      </c>
      <c r="I427" s="1">
        <f t="shared" si="39"/>
        <v>2.4459639892718783E-2</v>
      </c>
      <c r="J427" s="1">
        <f>IF(A427="","",MIN(J426+I427,Max_logcfu))</f>
        <v>3.99</v>
      </c>
      <c r="K427" s="1" cm="1">
        <f t="array" ref="K427">IF(A427="","",IF(E427&lt;_C1_MinTemp.,0,((E427-Tmin)/(PrefTemp-Tmin))^2))</f>
        <v>37.244263353547815</v>
      </c>
      <c r="L427" s="1">
        <f t="shared" si="40"/>
        <v>0.3879610765091272</v>
      </c>
      <c r="M427" s="1">
        <f t="shared" si="41"/>
        <v>108.92901205283546</v>
      </c>
      <c r="N427" s="3" t="s">
        <v>866</v>
      </c>
      <c r="O427" s="1" t="s">
        <v>2973</v>
      </c>
      <c r="P427" s="1" t="s">
        <v>2968</v>
      </c>
      <c r="Q427" s="1">
        <v>8360</v>
      </c>
      <c r="R427" s="1" t="s">
        <v>3035</v>
      </c>
      <c r="S427" s="1">
        <v>92.5</v>
      </c>
    </row>
    <row r="428" spans="1:19" x14ac:dyDescent="0.3">
      <c r="A428" s="1" t="s">
        <v>923</v>
      </c>
      <c r="B428" s="1" t="s">
        <v>1352</v>
      </c>
      <c r="C428" s="1">
        <f t="shared" si="36"/>
        <v>1.0416666664241347E-2</v>
      </c>
      <c r="D428" s="1">
        <v>4</v>
      </c>
      <c r="E428" s="1">
        <v>19.39</v>
      </c>
      <c r="F428" s="1">
        <f>IF(A428="","",IF(E428&lt;_C1_MinTemp.,0,E428*M_a+M_b))</f>
        <v>0.46838660000000004</v>
      </c>
      <c r="G428" s="1">
        <f t="shared" si="37"/>
        <v>0.21938600705956005</v>
      </c>
      <c r="H428" s="1">
        <f t="shared" si="38"/>
        <v>9.5343766649091707E-2</v>
      </c>
      <c r="I428" s="1">
        <f t="shared" si="39"/>
        <v>2.3835941656723189E-2</v>
      </c>
      <c r="J428" s="1">
        <f>IF(A428="","",MIN(J427+I428,Max_logcfu))</f>
        <v>3.99</v>
      </c>
      <c r="K428" s="1" cm="1">
        <f t="array" ref="K428">IF(A428="","",IF(E428&lt;_C1_MinTemp.,0,((E428-Tmin)/(PrefTemp-Tmin))^2))</f>
        <v>36.294569022132983</v>
      </c>
      <c r="L428" s="1">
        <f t="shared" si="40"/>
        <v>0.37806842722585932</v>
      </c>
      <c r="M428" s="1">
        <f t="shared" si="41"/>
        <v>108.55094362560961</v>
      </c>
      <c r="N428" s="3" t="s">
        <v>866</v>
      </c>
      <c r="O428" s="1" t="s">
        <v>2973</v>
      </c>
      <c r="P428" s="1" t="s">
        <v>2968</v>
      </c>
      <c r="Q428" s="1">
        <v>8360</v>
      </c>
      <c r="R428" s="1" t="s">
        <v>3035</v>
      </c>
      <c r="S428" s="1">
        <v>92.5</v>
      </c>
    </row>
    <row r="429" spans="1:19" x14ac:dyDescent="0.3">
      <c r="A429" s="1" t="s">
        <v>923</v>
      </c>
      <c r="B429" s="1" t="s">
        <v>1353</v>
      </c>
      <c r="C429" s="1">
        <f t="shared" si="36"/>
        <v>1.0416666671517305E-2</v>
      </c>
      <c r="D429" s="1">
        <v>4</v>
      </c>
      <c r="E429" s="1">
        <v>19.239999999999998</v>
      </c>
      <c r="F429" s="1">
        <f>IF(A429="","",IF(E429&lt;_C1_MinTemp.,0,E429*M_a+M_b))</f>
        <v>0.46544059999999998</v>
      </c>
      <c r="G429" s="1">
        <f t="shared" si="37"/>
        <v>0.21663495212835998</v>
      </c>
      <c r="H429" s="1">
        <f t="shared" si="38"/>
        <v>9.414817563162102E-2</v>
      </c>
      <c r="I429" s="1">
        <f t="shared" si="39"/>
        <v>2.3537043918865543E-2</v>
      </c>
      <c r="J429" s="1">
        <f>IF(A429="","",MIN(J428+I429,Max_logcfu))</f>
        <v>3.99</v>
      </c>
      <c r="K429" s="1" cm="1">
        <f t="array" ref="K429">IF(A429="","",IF(E429&lt;_C1_MinTemp.,0,((E429-Tmin)/(PrefTemp-Tmin))^2))</f>
        <v>35.839442670081674</v>
      </c>
      <c r="L429" s="1">
        <f t="shared" si="40"/>
        <v>0.37332752798719493</v>
      </c>
      <c r="M429" s="1">
        <f t="shared" si="41"/>
        <v>108.1776160976224</v>
      </c>
      <c r="N429" s="3" t="s">
        <v>866</v>
      </c>
      <c r="O429" s="1" t="s">
        <v>2973</v>
      </c>
      <c r="P429" s="1" t="s">
        <v>2968</v>
      </c>
      <c r="Q429" s="1">
        <v>8360</v>
      </c>
      <c r="R429" s="1" t="s">
        <v>3035</v>
      </c>
      <c r="S429" s="1">
        <v>92.5</v>
      </c>
    </row>
    <row r="430" spans="1:19" x14ac:dyDescent="0.3">
      <c r="A430" s="1" t="s">
        <v>923</v>
      </c>
      <c r="B430" s="1" t="s">
        <v>1354</v>
      </c>
      <c r="C430" s="1">
        <f t="shared" si="36"/>
        <v>1.0428240741021E-2</v>
      </c>
      <c r="D430" s="1">
        <v>4</v>
      </c>
      <c r="E430" s="1">
        <v>19.239999999999998</v>
      </c>
      <c r="F430" s="1">
        <f>IF(A430="","",IF(E430&lt;_C1_MinTemp.,0,E430*M_a+M_b))</f>
        <v>0.46544059999999998</v>
      </c>
      <c r="G430" s="1">
        <f t="shared" si="37"/>
        <v>0.21663495212835998</v>
      </c>
      <c r="H430" s="1">
        <f t="shared" si="38"/>
        <v>9.414817563162102E-2</v>
      </c>
      <c r="I430" s="1">
        <f t="shared" si="39"/>
        <v>2.3563196179547299E-2</v>
      </c>
      <c r="J430" s="1">
        <f>IF(A430="","",MIN(J429+I430,Max_logcfu))</f>
        <v>3.99</v>
      </c>
      <c r="K430" s="1" cm="1">
        <f t="array" ref="K430">IF(A430="","",IF(E430&lt;_C1_MinTemp.,0,((E430-Tmin)/(PrefTemp-Tmin))^2))</f>
        <v>35.839442670081674</v>
      </c>
      <c r="L430" s="1">
        <f t="shared" si="40"/>
        <v>0.37374233618763214</v>
      </c>
      <c r="M430" s="1">
        <f t="shared" si="41"/>
        <v>107.80387376143477</v>
      </c>
      <c r="N430" s="3" t="s">
        <v>866</v>
      </c>
      <c r="O430" s="1" t="s">
        <v>2973</v>
      </c>
      <c r="P430" s="1" t="s">
        <v>2968</v>
      </c>
      <c r="Q430" s="1">
        <v>8360</v>
      </c>
      <c r="R430" s="1" t="s">
        <v>3035</v>
      </c>
      <c r="S430" s="1">
        <v>92.39</v>
      </c>
    </row>
    <row r="431" spans="1:19" x14ac:dyDescent="0.3">
      <c r="A431" s="1" t="s">
        <v>923</v>
      </c>
      <c r="B431" s="1" t="s">
        <v>1355</v>
      </c>
      <c r="C431" s="1">
        <f t="shared" si="36"/>
        <v>1.0416666664241347E-2</v>
      </c>
      <c r="D431" s="1">
        <v>4</v>
      </c>
      <c r="E431" s="1">
        <v>19.079999999999998</v>
      </c>
      <c r="F431" s="1">
        <f>IF(A431="","",IF(E431&lt;_C1_MinTemp.,0,E431*M_a+M_b))</f>
        <v>0.46229819999999999</v>
      </c>
      <c r="G431" s="1">
        <f t="shared" si="37"/>
        <v>0.21371962572323999</v>
      </c>
      <c r="H431" s="1">
        <f t="shared" si="38"/>
        <v>9.2881193273898294E-2</v>
      </c>
      <c r="I431" s="1">
        <f t="shared" si="39"/>
        <v>2.3220298313068172E-2</v>
      </c>
      <c r="J431" s="1">
        <f>IF(A431="","",MIN(J430+I431,Max_logcfu))</f>
        <v>3.99</v>
      </c>
      <c r="K431" s="1" cm="1">
        <f t="array" ref="K431">IF(A431="","",IF(E431&lt;_C1_MinTemp.,0,((E431-Tmin)/(PrefTemp-Tmin))^2))</f>
        <v>35.357139733577853</v>
      </c>
      <c r="L431" s="1">
        <f t="shared" si="40"/>
        <v>0.36830353880568362</v>
      </c>
      <c r="M431" s="1">
        <f t="shared" si="41"/>
        <v>107.4355702226291</v>
      </c>
      <c r="N431" s="3" t="s">
        <v>866</v>
      </c>
      <c r="O431" s="1" t="s">
        <v>2973</v>
      </c>
      <c r="P431" s="1" t="s">
        <v>2968</v>
      </c>
      <c r="Q431" s="1">
        <v>8360</v>
      </c>
      <c r="R431" s="1" t="s">
        <v>3035</v>
      </c>
      <c r="S431" s="1">
        <v>92.39</v>
      </c>
    </row>
    <row r="432" spans="1:19" x14ac:dyDescent="0.3">
      <c r="A432" s="1" t="s">
        <v>923</v>
      </c>
      <c r="B432" s="1" t="s">
        <v>1356</v>
      </c>
      <c r="C432" s="1">
        <f t="shared" si="36"/>
        <v>1.0416666664241347E-2</v>
      </c>
      <c r="D432" s="1">
        <v>4</v>
      </c>
      <c r="E432" s="1">
        <v>18.940000000000001</v>
      </c>
      <c r="F432" s="1">
        <f>IF(A432="","",IF(E432&lt;_C1_MinTemp.,0,E432*M_a+M_b))</f>
        <v>0.45954860000000003</v>
      </c>
      <c r="G432" s="1">
        <f t="shared" si="37"/>
        <v>0.21118491576196002</v>
      </c>
      <c r="H432" s="1">
        <f t="shared" si="38"/>
        <v>9.1779624407631474E-2</v>
      </c>
      <c r="I432" s="1">
        <f t="shared" si="39"/>
        <v>2.294490609656559E-2</v>
      </c>
      <c r="J432" s="1">
        <f>IF(A432="","",MIN(J431+I432,Max_logcfu))</f>
        <v>3.99</v>
      </c>
      <c r="K432" s="1" cm="1">
        <f t="array" ref="K432">IF(A432="","",IF(E432&lt;_C1_MinTemp.,0,((E432-Tmin)/(PrefTemp-Tmin))^2))</f>
        <v>34.937804850401882</v>
      </c>
      <c r="L432" s="1">
        <f t="shared" si="40"/>
        <v>0.36393546710695096</v>
      </c>
      <c r="M432" s="1">
        <f t="shared" si="41"/>
        <v>107.07163475552214</v>
      </c>
      <c r="N432" s="3" t="s">
        <v>866</v>
      </c>
      <c r="O432" s="1" t="s">
        <v>2973</v>
      </c>
      <c r="P432" s="1" t="s">
        <v>2968</v>
      </c>
      <c r="Q432" s="1">
        <v>8360</v>
      </c>
      <c r="R432" s="1" t="s">
        <v>3035</v>
      </c>
      <c r="S432" s="1">
        <v>92.39</v>
      </c>
    </row>
    <row r="433" spans="1:19" x14ac:dyDescent="0.3">
      <c r="A433" s="1" t="s">
        <v>923</v>
      </c>
      <c r="B433" s="1" t="s">
        <v>1357</v>
      </c>
      <c r="C433" s="1">
        <f t="shared" si="36"/>
        <v>1.0416666671517305E-2</v>
      </c>
      <c r="D433" s="1">
        <v>4</v>
      </c>
      <c r="E433" s="1">
        <v>18.89</v>
      </c>
      <c r="F433" s="1">
        <f>IF(A433="","",IF(E433&lt;_C1_MinTemp.,0,E433*M_a+M_b))</f>
        <v>0.45856660000000005</v>
      </c>
      <c r="G433" s="1">
        <f t="shared" si="37"/>
        <v>0.21028332663556004</v>
      </c>
      <c r="H433" s="1">
        <f t="shared" si="38"/>
        <v>9.1387799493941782E-2</v>
      </c>
      <c r="I433" s="1">
        <f t="shared" si="39"/>
        <v>2.2846949884124387E-2</v>
      </c>
      <c r="J433" s="1">
        <f>IF(A433="","",MIN(J432+I433,Max_logcfu))</f>
        <v>3.99</v>
      </c>
      <c r="K433" s="1" cm="1">
        <f t="array" ref="K433">IF(A433="","",IF(E433&lt;_C1_MinTemp.,0,((E433-Tmin)/(PrefTemp-Tmin))^2))</f>
        <v>34.788648624732282</v>
      </c>
      <c r="L433" s="1">
        <f t="shared" si="40"/>
        <v>0.36238175667637512</v>
      </c>
      <c r="M433" s="1">
        <f t="shared" si="41"/>
        <v>106.70925299884577</v>
      </c>
      <c r="N433" s="3" t="s">
        <v>866</v>
      </c>
      <c r="O433" s="1" t="s">
        <v>2973</v>
      </c>
      <c r="P433" s="1" t="s">
        <v>2968</v>
      </c>
      <c r="Q433" s="1">
        <v>8360</v>
      </c>
      <c r="R433" s="1" t="s">
        <v>3035</v>
      </c>
      <c r="S433" s="1">
        <v>92.39</v>
      </c>
    </row>
    <row r="434" spans="1:19" x14ac:dyDescent="0.3">
      <c r="A434" s="1" t="s">
        <v>923</v>
      </c>
      <c r="B434" s="1" t="s">
        <v>1358</v>
      </c>
      <c r="C434" s="1">
        <f t="shared" si="36"/>
        <v>1.0416666664241347E-2</v>
      </c>
      <c r="D434" s="1">
        <v>4</v>
      </c>
      <c r="E434" s="1">
        <v>18.95</v>
      </c>
      <c r="F434" s="1">
        <f>IF(A434="","",IF(E434&lt;_C1_MinTemp.,0,E434*M_a+M_b))</f>
        <v>0.45974500000000001</v>
      </c>
      <c r="G434" s="1">
        <f t="shared" si="37"/>
        <v>0.211365465025</v>
      </c>
      <c r="H434" s="1">
        <f t="shared" si="38"/>
        <v>9.1858089971751405E-2</v>
      </c>
      <c r="I434" s="1">
        <f t="shared" si="39"/>
        <v>2.296452248759101E-2</v>
      </c>
      <c r="J434" s="1">
        <f>IF(A434="","",MIN(J433+I434,Max_logcfu))</f>
        <v>3.99</v>
      </c>
      <c r="K434" s="1" cm="1">
        <f t="array" ref="K434">IF(A434="","",IF(E434&lt;_C1_MinTemp.,0,((E434-Tmin)/(PrefTemp-Tmin))^2))</f>
        <v>34.967674383911017</v>
      </c>
      <c r="L434" s="1">
        <f t="shared" si="40"/>
        <v>0.36424660808093201</v>
      </c>
      <c r="M434" s="1">
        <f t="shared" si="41"/>
        <v>106.34500639076484</v>
      </c>
      <c r="N434" s="3" t="s">
        <v>866</v>
      </c>
      <c r="O434" s="1" t="s">
        <v>2973</v>
      </c>
      <c r="P434" s="1" t="s">
        <v>2968</v>
      </c>
      <c r="Q434" s="1">
        <v>8360</v>
      </c>
      <c r="R434" s="1" t="s">
        <v>3035</v>
      </c>
      <c r="S434" s="1">
        <v>92.27</v>
      </c>
    </row>
    <row r="435" spans="1:19" x14ac:dyDescent="0.3">
      <c r="A435" s="1" t="s">
        <v>923</v>
      </c>
      <c r="B435" s="1" t="s">
        <v>1359</v>
      </c>
      <c r="C435" s="1">
        <f t="shared" si="36"/>
        <v>1.0416666664241347E-2</v>
      </c>
      <c r="D435" s="1">
        <v>4</v>
      </c>
      <c r="E435" s="1">
        <v>18.95</v>
      </c>
      <c r="F435" s="1">
        <f>IF(A435="","",IF(E435&lt;_C1_MinTemp.,0,E435*M_a+M_b))</f>
        <v>0.45974500000000001</v>
      </c>
      <c r="G435" s="1">
        <f t="shared" si="37"/>
        <v>0.211365465025</v>
      </c>
      <c r="H435" s="1">
        <f t="shared" si="38"/>
        <v>9.1858089971751405E-2</v>
      </c>
      <c r="I435" s="1">
        <f t="shared" si="39"/>
        <v>2.296452248759101E-2</v>
      </c>
      <c r="J435" s="1">
        <f>IF(A435="","",MIN(J434+I435,Max_logcfu))</f>
        <v>3.99</v>
      </c>
      <c r="K435" s="1" cm="1">
        <f t="array" ref="K435">IF(A435="","",IF(E435&lt;_C1_MinTemp.,0,((E435-Tmin)/(PrefTemp-Tmin))^2))</f>
        <v>34.967674383911017</v>
      </c>
      <c r="L435" s="1">
        <f t="shared" si="40"/>
        <v>0.36424660808093201</v>
      </c>
      <c r="M435" s="1">
        <f t="shared" si="41"/>
        <v>105.9807597826839</v>
      </c>
      <c r="N435" s="3" t="s">
        <v>866</v>
      </c>
      <c r="O435" s="1" t="s">
        <v>2973</v>
      </c>
      <c r="P435" s="1" t="s">
        <v>2968</v>
      </c>
      <c r="Q435" s="1">
        <v>8360</v>
      </c>
      <c r="R435" s="1" t="s">
        <v>3035</v>
      </c>
      <c r="S435" s="1">
        <v>92.27</v>
      </c>
    </row>
    <row r="436" spans="1:19" x14ac:dyDescent="0.3">
      <c r="A436" s="1" t="s">
        <v>923</v>
      </c>
      <c r="B436" s="1" t="s">
        <v>1360</v>
      </c>
      <c r="C436" s="1">
        <f t="shared" si="36"/>
        <v>1.0416666671517305E-2</v>
      </c>
      <c r="D436" s="1">
        <v>4</v>
      </c>
      <c r="E436" s="1">
        <v>18.86</v>
      </c>
      <c r="F436" s="1">
        <f>IF(A436="","",IF(E436&lt;_C1_MinTemp.,0,E436*M_a+M_b))</f>
        <v>0.45797740000000003</v>
      </c>
      <c r="G436" s="1">
        <f t="shared" si="37"/>
        <v>0.20974329891076005</v>
      </c>
      <c r="H436" s="1">
        <f t="shared" si="38"/>
        <v>9.1153106871255996E-2</v>
      </c>
      <c r="I436" s="1">
        <f t="shared" si="39"/>
        <v>2.2788276728425618E-2</v>
      </c>
      <c r="J436" s="1">
        <f>IF(A436="","",MIN(J435+I436,Max_logcfu))</f>
        <v>3.99</v>
      </c>
      <c r="K436" s="1" cm="1">
        <f t="array" ref="K436">IF(A436="","",IF(E436&lt;_C1_MinTemp.,0,((E436-Tmin)/(PrefTemp-Tmin))^2))</f>
        <v>34.699308042831362</v>
      </c>
      <c r="L436" s="1">
        <f t="shared" si="40"/>
        <v>0.36145112561447379</v>
      </c>
      <c r="M436" s="1">
        <f t="shared" si="41"/>
        <v>105.61930865706942</v>
      </c>
      <c r="N436" s="3" t="s">
        <v>866</v>
      </c>
      <c r="O436" s="1" t="s">
        <v>2973</v>
      </c>
      <c r="P436" s="1" t="s">
        <v>2968</v>
      </c>
      <c r="Q436" s="1">
        <v>8360</v>
      </c>
      <c r="R436" s="1" t="s">
        <v>3035</v>
      </c>
      <c r="S436" s="1">
        <v>92.27</v>
      </c>
    </row>
    <row r="437" spans="1:19" x14ac:dyDescent="0.3">
      <c r="A437" s="1" t="s">
        <v>923</v>
      </c>
      <c r="B437" s="1" t="s">
        <v>1361</v>
      </c>
      <c r="C437" s="1">
        <f t="shared" si="36"/>
        <v>1.0416666664241347E-2</v>
      </c>
      <c r="D437" s="1">
        <v>4</v>
      </c>
      <c r="E437" s="1">
        <v>18.78</v>
      </c>
      <c r="F437" s="1">
        <f>IF(A437="","",IF(E437&lt;_C1_MinTemp.,0,E437*M_a+M_b))</f>
        <v>0.45640620000000004</v>
      </c>
      <c r="G437" s="1">
        <f t="shared" si="37"/>
        <v>0.20830661939844003</v>
      </c>
      <c r="H437" s="1">
        <f t="shared" si="38"/>
        <v>9.052873507103E-2</v>
      </c>
      <c r="I437" s="1">
        <f t="shared" si="39"/>
        <v>2.2632183762488035E-2</v>
      </c>
      <c r="J437" s="1">
        <f>IF(A437="","",MIN(J436+I437,Max_logcfu))</f>
        <v>3.99</v>
      </c>
      <c r="K437" s="1" cm="1">
        <f t="array" ref="K437">IF(A437="","",IF(E437&lt;_C1_MinTemp.,0,((E437-Tmin)/(PrefTemp-Tmin))^2))</f>
        <v>34.461628053932046</v>
      </c>
      <c r="L437" s="1">
        <f t="shared" si="40"/>
        <v>0.35897529214487833</v>
      </c>
      <c r="M437" s="1">
        <f t="shared" si="41"/>
        <v>105.26033336492455</v>
      </c>
      <c r="N437" s="3" t="s">
        <v>866</v>
      </c>
      <c r="O437" s="1" t="s">
        <v>2973</v>
      </c>
      <c r="P437" s="1" t="s">
        <v>2968</v>
      </c>
      <c r="Q437" s="1">
        <v>8360</v>
      </c>
      <c r="R437" s="1" t="s">
        <v>3035</v>
      </c>
      <c r="S437" s="1">
        <v>92.27</v>
      </c>
    </row>
    <row r="438" spans="1:19" x14ac:dyDescent="0.3">
      <c r="A438" s="1" t="s">
        <v>923</v>
      </c>
      <c r="B438" s="1" t="s">
        <v>1362</v>
      </c>
      <c r="C438" s="1">
        <f t="shared" si="36"/>
        <v>1.0416666664241347E-2</v>
      </c>
      <c r="D438" s="1">
        <v>4</v>
      </c>
      <c r="E438" s="1">
        <v>18.91</v>
      </c>
      <c r="F438" s="1">
        <f>IF(A438="","",IF(E438&lt;_C1_MinTemp.,0,E438*M_a+M_b))</f>
        <v>0.45895940000000002</v>
      </c>
      <c r="G438" s="1">
        <f t="shared" si="37"/>
        <v>0.21064373084836002</v>
      </c>
      <c r="H438" s="1">
        <f t="shared" si="38"/>
        <v>9.1544428878035641E-2</v>
      </c>
      <c r="I438" s="1">
        <f t="shared" si="39"/>
        <v>2.2886107214180322E-2</v>
      </c>
      <c r="J438" s="1">
        <f>IF(A438="","",MIN(J437+I438,Max_logcfu))</f>
        <v>3.99</v>
      </c>
      <c r="K438" s="1" cm="1">
        <f t="array" ref="K438">IF(A438="","",IF(E438&lt;_C1_MinTemp.,0,((E438-Tmin)/(PrefTemp-Tmin))^2))</f>
        <v>34.8482728266249</v>
      </c>
      <c r="L438" s="1">
        <f t="shared" si="40"/>
        <v>0.36300284185949117</v>
      </c>
      <c r="M438" s="1">
        <f t="shared" si="41"/>
        <v>104.89733052306505</v>
      </c>
      <c r="N438" s="3" t="s">
        <v>866</v>
      </c>
      <c r="O438" s="1" t="s">
        <v>2973</v>
      </c>
      <c r="P438" s="1" t="s">
        <v>2968</v>
      </c>
      <c r="Q438" s="1">
        <v>8360</v>
      </c>
      <c r="R438" s="1" t="s">
        <v>3035</v>
      </c>
      <c r="S438" s="1">
        <v>92.27</v>
      </c>
    </row>
    <row r="439" spans="1:19" x14ac:dyDescent="0.3">
      <c r="A439" s="1" t="s">
        <v>923</v>
      </c>
      <c r="B439" s="1" t="s">
        <v>1363</v>
      </c>
      <c r="C439" s="1">
        <f t="shared" si="36"/>
        <v>1.0416666671517305E-2</v>
      </c>
      <c r="D439" s="1">
        <v>4</v>
      </c>
      <c r="E439" s="1">
        <v>18.89</v>
      </c>
      <c r="F439" s="1">
        <f>IF(A439="","",IF(E439&lt;_C1_MinTemp.,0,E439*M_a+M_b))</f>
        <v>0.45856660000000005</v>
      </c>
      <c r="G439" s="1">
        <f t="shared" si="37"/>
        <v>0.21028332663556004</v>
      </c>
      <c r="H439" s="1">
        <f t="shared" si="38"/>
        <v>9.1387799493941782E-2</v>
      </c>
      <c r="I439" s="1">
        <f t="shared" si="39"/>
        <v>2.2846949884124387E-2</v>
      </c>
      <c r="J439" s="1">
        <f>IF(A439="","",MIN(J438+I439,Max_logcfu))</f>
        <v>3.99</v>
      </c>
      <c r="K439" s="1" cm="1">
        <f t="array" ref="K439">IF(A439="","",IF(E439&lt;_C1_MinTemp.,0,((E439-Tmin)/(PrefTemp-Tmin))^2))</f>
        <v>34.788648624732282</v>
      </c>
      <c r="L439" s="1">
        <f t="shared" si="40"/>
        <v>0.36238175667637512</v>
      </c>
      <c r="M439" s="1">
        <f t="shared" si="41"/>
        <v>104.53494876638868</v>
      </c>
      <c r="N439" s="3" t="s">
        <v>866</v>
      </c>
      <c r="O439" s="1" t="s">
        <v>2973</v>
      </c>
      <c r="P439" s="1" t="s">
        <v>2968</v>
      </c>
      <c r="Q439" s="1">
        <v>8360</v>
      </c>
      <c r="R439" s="1" t="s">
        <v>3035</v>
      </c>
      <c r="S439" s="1">
        <v>92.27</v>
      </c>
    </row>
    <row r="440" spans="1:19" x14ac:dyDescent="0.3">
      <c r="A440" s="1" t="s">
        <v>923</v>
      </c>
      <c r="B440" s="1" t="s">
        <v>1364</v>
      </c>
      <c r="C440" s="1">
        <f t="shared" si="36"/>
        <v>1.0416666664241347E-2</v>
      </c>
      <c r="D440" s="1">
        <v>4</v>
      </c>
      <c r="E440" s="1">
        <v>18.78</v>
      </c>
      <c r="F440" s="1">
        <f>IF(A440="","",IF(E440&lt;_C1_MinTemp.,0,E440*M_a+M_b))</f>
        <v>0.45640620000000004</v>
      </c>
      <c r="G440" s="1">
        <f t="shared" si="37"/>
        <v>0.20830661939844003</v>
      </c>
      <c r="H440" s="1">
        <f t="shared" si="38"/>
        <v>9.052873507103E-2</v>
      </c>
      <c r="I440" s="1">
        <f t="shared" si="39"/>
        <v>2.2632183762488035E-2</v>
      </c>
      <c r="J440" s="1">
        <f>IF(A440="","",MIN(J439+I440,Max_logcfu))</f>
        <v>3.99</v>
      </c>
      <c r="K440" s="1" cm="1">
        <f t="array" ref="K440">IF(A440="","",IF(E440&lt;_C1_MinTemp.,0,((E440-Tmin)/(PrefTemp-Tmin))^2))</f>
        <v>34.461628053932046</v>
      </c>
      <c r="L440" s="1">
        <f t="shared" si="40"/>
        <v>0.35897529214487833</v>
      </c>
      <c r="M440" s="1">
        <f t="shared" si="41"/>
        <v>104.1759734742438</v>
      </c>
      <c r="N440" s="3" t="s">
        <v>866</v>
      </c>
      <c r="O440" s="1" t="s">
        <v>2973</v>
      </c>
      <c r="P440" s="1" t="s">
        <v>2968</v>
      </c>
      <c r="Q440" s="1">
        <v>8360</v>
      </c>
      <c r="R440" s="1" t="s">
        <v>3035</v>
      </c>
      <c r="S440" s="1">
        <v>92.27</v>
      </c>
    </row>
    <row r="441" spans="1:19" x14ac:dyDescent="0.3">
      <c r="A441" s="1" t="s">
        <v>923</v>
      </c>
      <c r="B441" s="1" t="s">
        <v>1365</v>
      </c>
      <c r="C441" s="1">
        <f t="shared" si="36"/>
        <v>1.0416666664241347E-2</v>
      </c>
      <c r="D441" s="1">
        <v>4</v>
      </c>
      <c r="E441" s="1">
        <v>18.690000000000001</v>
      </c>
      <c r="F441" s="1">
        <f>IF(A441="","",IF(E441&lt;_C1_MinTemp.,0,E441*M_a+M_b))</f>
        <v>0.45463860000000006</v>
      </c>
      <c r="G441" s="1">
        <f t="shared" si="37"/>
        <v>0.20669625660996005</v>
      </c>
      <c r="H441" s="1">
        <f t="shared" si="38"/>
        <v>8.9828881621016959E-2</v>
      </c>
      <c r="I441" s="1">
        <f t="shared" si="39"/>
        <v>2.2457220400025509E-2</v>
      </c>
      <c r="J441" s="1">
        <f>IF(A441="","",MIN(J440+I441,Max_logcfu))</f>
        <v>3.99</v>
      </c>
      <c r="K441" s="1" cm="1">
        <f t="array" ref="K441">IF(A441="","",IF(E441&lt;_C1_MinTemp.,0,((E441-Tmin)/(PrefTemp-Tmin))^2))</f>
        <v>34.195214419988226</v>
      </c>
      <c r="L441" s="1">
        <f t="shared" si="40"/>
        <v>0.35620015012527639</v>
      </c>
      <c r="M441" s="1">
        <f t="shared" si="41"/>
        <v>103.81977332411853</v>
      </c>
      <c r="N441" s="3" t="s">
        <v>866</v>
      </c>
      <c r="O441" s="1" t="s">
        <v>2973</v>
      </c>
      <c r="P441" s="1" t="s">
        <v>2968</v>
      </c>
      <c r="Q441" s="1">
        <v>8360</v>
      </c>
      <c r="R441" s="1" t="s">
        <v>3035</v>
      </c>
      <c r="S441" s="1">
        <v>92.27</v>
      </c>
    </row>
    <row r="442" spans="1:19" x14ac:dyDescent="0.3">
      <c r="A442" s="1" t="s">
        <v>923</v>
      </c>
      <c r="B442" s="1" t="s">
        <v>1366</v>
      </c>
      <c r="C442" s="1">
        <f t="shared" si="36"/>
        <v>1.0416666671517305E-2</v>
      </c>
      <c r="D442" s="1">
        <v>4</v>
      </c>
      <c r="E442" s="1">
        <v>18.739999999999998</v>
      </c>
      <c r="F442" s="1">
        <f>IF(A442="","",IF(E442&lt;_C1_MinTemp.,0,E442*M_a+M_b))</f>
        <v>0.45562059999999999</v>
      </c>
      <c r="G442" s="1">
        <f t="shared" si="37"/>
        <v>0.20759013114435998</v>
      </c>
      <c r="H442" s="1">
        <f t="shared" si="38"/>
        <v>9.0217353821973045E-2</v>
      </c>
      <c r="I442" s="1">
        <f t="shared" si="39"/>
        <v>2.2554338465995943E-2</v>
      </c>
      <c r="J442" s="1">
        <f>IF(A442="","",MIN(J441+I442,Max_logcfu))</f>
        <v>3.99</v>
      </c>
      <c r="K442" s="1" cm="1">
        <f t="array" ref="K442">IF(A442="","",IF(E442&lt;_C1_MinTemp.,0,((E442-Tmin)/(PrefTemp-Tmin))^2))</f>
        <v>34.343094366484074</v>
      </c>
      <c r="L442" s="1">
        <f t="shared" si="40"/>
        <v>0.35774056648412839</v>
      </c>
      <c r="M442" s="1">
        <f t="shared" si="41"/>
        <v>103.4620327576344</v>
      </c>
      <c r="N442" s="3" t="s">
        <v>866</v>
      </c>
      <c r="O442" s="1" t="s">
        <v>2973</v>
      </c>
      <c r="P442" s="1" t="s">
        <v>2968</v>
      </c>
      <c r="Q442" s="1">
        <v>8360</v>
      </c>
      <c r="R442" s="1" t="s">
        <v>3035</v>
      </c>
      <c r="S442" s="1">
        <v>92.27</v>
      </c>
    </row>
    <row r="443" spans="1:19" x14ac:dyDescent="0.3">
      <c r="A443" s="1" t="s">
        <v>923</v>
      </c>
      <c r="B443" s="1" t="s">
        <v>1367</v>
      </c>
      <c r="C443" s="1">
        <f t="shared" si="36"/>
        <v>1.0416666664241347E-2</v>
      </c>
      <c r="D443" s="1">
        <v>4</v>
      </c>
      <c r="E443" s="1">
        <v>18.690000000000001</v>
      </c>
      <c r="F443" s="1">
        <f>IF(A443="","",IF(E443&lt;_C1_MinTemp.,0,E443*M_a+M_b))</f>
        <v>0.45463860000000006</v>
      </c>
      <c r="G443" s="1">
        <f t="shared" si="37"/>
        <v>0.20669625660996005</v>
      </c>
      <c r="H443" s="1">
        <f t="shared" si="38"/>
        <v>8.9828881621016959E-2</v>
      </c>
      <c r="I443" s="1">
        <f t="shared" si="39"/>
        <v>2.2457220400025509E-2</v>
      </c>
      <c r="J443" s="1">
        <f>IF(A443="","",MIN(J442+I443,Max_logcfu))</f>
        <v>3.99</v>
      </c>
      <c r="K443" s="1" cm="1">
        <f t="array" ref="K443">IF(A443="","",IF(E443&lt;_C1_MinTemp.,0,((E443-Tmin)/(PrefTemp-Tmin))^2))</f>
        <v>34.195214419988226</v>
      </c>
      <c r="L443" s="1">
        <f t="shared" si="40"/>
        <v>0.35620015012527639</v>
      </c>
      <c r="M443" s="1">
        <f t="shared" si="41"/>
        <v>103.10583260750913</v>
      </c>
      <c r="N443" s="3" t="s">
        <v>866</v>
      </c>
      <c r="O443" s="1" t="s">
        <v>2973</v>
      </c>
      <c r="P443" s="1" t="s">
        <v>2968</v>
      </c>
      <c r="Q443" s="1">
        <v>8360</v>
      </c>
      <c r="R443" s="1" t="s">
        <v>3035</v>
      </c>
      <c r="S443" s="1">
        <v>92.27</v>
      </c>
    </row>
    <row r="444" spans="1:19" x14ac:dyDescent="0.3">
      <c r="A444" s="1" t="s">
        <v>923</v>
      </c>
      <c r="B444" s="1" t="s">
        <v>1368</v>
      </c>
      <c r="C444" s="1">
        <f t="shared" si="36"/>
        <v>1.0416666664241347E-2</v>
      </c>
      <c r="D444" s="1">
        <v>4</v>
      </c>
      <c r="E444" s="1">
        <v>18.66</v>
      </c>
      <c r="F444" s="1">
        <f>IF(A444="","",IF(E444&lt;_C1_MinTemp.,0,E444*M_a+M_b))</f>
        <v>0.45404940000000005</v>
      </c>
      <c r="G444" s="1">
        <f t="shared" si="37"/>
        <v>0.20616085764036005</v>
      </c>
      <c r="H444" s="1">
        <f t="shared" si="38"/>
        <v>8.9596200625971331E-2</v>
      </c>
      <c r="I444" s="1">
        <f t="shared" si="39"/>
        <v>2.2399050151277647E-2</v>
      </c>
      <c r="J444" s="1">
        <f>IF(A444="","",MIN(J443+I444,Max_logcfu))</f>
        <v>3.99</v>
      </c>
      <c r="K444" s="1" cm="1">
        <f t="array" ref="K444">IF(A444="","",IF(E444&lt;_C1_MinTemp.,0,((E444-Tmin)/(PrefTemp-Tmin))^2))</f>
        <v>34.106639605591553</v>
      </c>
      <c r="L444" s="1">
        <f t="shared" si="40"/>
        <v>0.3552774958088592</v>
      </c>
      <c r="M444" s="1">
        <f t="shared" si="41"/>
        <v>102.75055511170027</v>
      </c>
      <c r="N444" s="3" t="s">
        <v>866</v>
      </c>
      <c r="O444" s="1" t="s">
        <v>2973</v>
      </c>
      <c r="P444" s="1" t="s">
        <v>2968</v>
      </c>
      <c r="Q444" s="1">
        <v>8360</v>
      </c>
      <c r="R444" s="1" t="s">
        <v>3035</v>
      </c>
      <c r="S444" s="1">
        <v>92.27</v>
      </c>
    </row>
    <row r="445" spans="1:19" x14ac:dyDescent="0.3">
      <c r="A445" s="1" t="s">
        <v>923</v>
      </c>
      <c r="B445" s="1" t="s">
        <v>1369</v>
      </c>
      <c r="C445" s="1">
        <f t="shared" si="36"/>
        <v>1.0416666671517305E-2</v>
      </c>
      <c r="D445" s="1">
        <v>4</v>
      </c>
      <c r="E445" s="1">
        <v>18.64</v>
      </c>
      <c r="F445" s="1">
        <f>IF(A445="","",IF(E445&lt;_C1_MinTemp.,0,E445*M_a+M_b))</f>
        <v>0.45365660000000002</v>
      </c>
      <c r="G445" s="1">
        <f t="shared" si="37"/>
        <v>0.20580431072356001</v>
      </c>
      <c r="H445" s="1">
        <f t="shared" si="38"/>
        <v>8.9441247598244233E-2</v>
      </c>
      <c r="I445" s="1">
        <f t="shared" si="39"/>
        <v>2.2360311909973389E-2</v>
      </c>
      <c r="J445" s="1">
        <f>IF(A445="","",MIN(J444+I445,Max_logcfu))</f>
        <v>3.99</v>
      </c>
      <c r="K445" s="1" cm="1">
        <f t="array" ref="K445">IF(A445="","",IF(E445&lt;_C1_MinTemp.,0,((E445-Tmin)/(PrefTemp-Tmin))^2))</f>
        <v>34.047653543285804</v>
      </c>
      <c r="L445" s="1">
        <f t="shared" si="40"/>
        <v>0.3546630579077133</v>
      </c>
      <c r="M445" s="1">
        <f t="shared" si="41"/>
        <v>102.39589205379255</v>
      </c>
      <c r="N445" s="3" t="s">
        <v>866</v>
      </c>
      <c r="O445" s="1" t="s">
        <v>2973</v>
      </c>
      <c r="P445" s="1" t="s">
        <v>2968</v>
      </c>
      <c r="Q445" s="1">
        <v>8360</v>
      </c>
      <c r="R445" s="1" t="s">
        <v>3035</v>
      </c>
      <c r="S445" s="1">
        <v>92.27</v>
      </c>
    </row>
    <row r="446" spans="1:19" x14ac:dyDescent="0.3">
      <c r="A446" s="1" t="s">
        <v>923</v>
      </c>
      <c r="B446" s="1" t="s">
        <v>1370</v>
      </c>
      <c r="C446" s="1">
        <f t="shared" si="36"/>
        <v>1.0416666664241347E-2</v>
      </c>
      <c r="D446" s="1">
        <v>4</v>
      </c>
      <c r="E446" s="1">
        <v>18.690000000000001</v>
      </c>
      <c r="F446" s="1">
        <f>IF(A446="","",IF(E446&lt;_C1_MinTemp.,0,E446*M_a+M_b))</f>
        <v>0.45463860000000006</v>
      </c>
      <c r="G446" s="1">
        <f t="shared" si="37"/>
        <v>0.20669625660996005</v>
      </c>
      <c r="H446" s="1">
        <f t="shared" si="38"/>
        <v>8.9828881621016959E-2</v>
      </c>
      <c r="I446" s="1">
        <f t="shared" si="39"/>
        <v>2.2457220400025509E-2</v>
      </c>
      <c r="J446" s="1">
        <f>IF(A446="","",MIN(J445+I446,Max_logcfu))</f>
        <v>3.99</v>
      </c>
      <c r="K446" s="1" cm="1">
        <f t="array" ref="K446">IF(A446="","",IF(E446&lt;_C1_MinTemp.,0,((E446-Tmin)/(PrefTemp-Tmin))^2))</f>
        <v>34.195214419988226</v>
      </c>
      <c r="L446" s="1">
        <f t="shared" si="40"/>
        <v>0.35620015012527639</v>
      </c>
      <c r="M446" s="1">
        <f t="shared" si="41"/>
        <v>102.03969190366728</v>
      </c>
      <c r="N446" s="3" t="s">
        <v>866</v>
      </c>
      <c r="O446" s="1" t="s">
        <v>2973</v>
      </c>
      <c r="P446" s="1" t="s">
        <v>2968</v>
      </c>
      <c r="Q446" s="1">
        <v>8360</v>
      </c>
      <c r="R446" s="1" t="s">
        <v>3035</v>
      </c>
      <c r="S446" s="1">
        <v>92.27</v>
      </c>
    </row>
    <row r="447" spans="1:19" x14ac:dyDescent="0.3">
      <c r="A447" s="1" t="s">
        <v>923</v>
      </c>
      <c r="B447" s="1" t="s">
        <v>1371</v>
      </c>
      <c r="C447" s="1">
        <f t="shared" si="36"/>
        <v>1.0416666664241347E-2</v>
      </c>
      <c r="D447" s="1">
        <v>4</v>
      </c>
      <c r="E447" s="1">
        <v>18.64</v>
      </c>
      <c r="F447" s="1">
        <f>IF(A447="","",IF(E447&lt;_C1_MinTemp.,0,E447*M_a+M_b))</f>
        <v>0.45365660000000002</v>
      </c>
      <c r="G447" s="1">
        <f t="shared" si="37"/>
        <v>0.20580431072356001</v>
      </c>
      <c r="H447" s="1">
        <f t="shared" si="38"/>
        <v>8.9441247598244233E-2</v>
      </c>
      <c r="I447" s="1">
        <f t="shared" si="39"/>
        <v>2.2360311894354893E-2</v>
      </c>
      <c r="J447" s="1">
        <f>IF(A447="","",MIN(J446+I447,Max_logcfu))</f>
        <v>3.99</v>
      </c>
      <c r="K447" s="1" cm="1">
        <f t="array" ref="K447">IF(A447="","",IF(E447&lt;_C1_MinTemp.,0,((E447-Tmin)/(PrefTemp-Tmin))^2))</f>
        <v>34.047653543285804</v>
      </c>
      <c r="L447" s="1">
        <f t="shared" si="40"/>
        <v>0.35466305765998402</v>
      </c>
      <c r="M447" s="1">
        <f t="shared" si="41"/>
        <v>101.68502884600728</v>
      </c>
      <c r="N447" s="3" t="s">
        <v>866</v>
      </c>
      <c r="O447" s="1" t="s">
        <v>2973</v>
      </c>
      <c r="P447" s="1" t="s">
        <v>2968</v>
      </c>
      <c r="Q447" s="1">
        <v>8360</v>
      </c>
      <c r="R447" s="1" t="s">
        <v>3035</v>
      </c>
      <c r="S447" s="1">
        <v>92.27</v>
      </c>
    </row>
    <row r="448" spans="1:19" x14ac:dyDescent="0.3">
      <c r="A448" s="1" t="s">
        <v>923</v>
      </c>
      <c r="B448" s="1" t="s">
        <v>1372</v>
      </c>
      <c r="C448" s="1">
        <f t="shared" si="36"/>
        <v>1.0416666671517305E-2</v>
      </c>
      <c r="D448" s="1">
        <v>4</v>
      </c>
      <c r="E448" s="1">
        <v>18.559999999999999</v>
      </c>
      <c r="F448" s="1">
        <f>IF(A448="","",IF(E448&lt;_C1_MinTemp.,0,E448*M_a+M_b))</f>
        <v>0.45208540000000003</v>
      </c>
      <c r="G448" s="1">
        <f t="shared" si="37"/>
        <v>0.20438120889316003</v>
      </c>
      <c r="H448" s="1">
        <f t="shared" si="38"/>
        <v>8.8822776572429388E-2</v>
      </c>
      <c r="I448" s="1">
        <f t="shared" si="39"/>
        <v>2.220569415344768E-2</v>
      </c>
      <c r="J448" s="1">
        <f>IF(A448="","",MIN(J447+I448,Max_logcfu))</f>
        <v>3.99</v>
      </c>
      <c r="K448" s="1" cm="1">
        <f t="array" ref="K448">IF(A448="","",IF(E448&lt;_C1_MinTemp.,0,((E448-Tmin)/(PrefTemp-Tmin))^2))</f>
        <v>33.812219805732269</v>
      </c>
      <c r="L448" s="1">
        <f t="shared" si="40"/>
        <v>0.35221062314038865</v>
      </c>
      <c r="M448" s="1">
        <f t="shared" si="41"/>
        <v>101.33281822286689</v>
      </c>
      <c r="N448" s="3" t="s">
        <v>866</v>
      </c>
      <c r="O448" s="1" t="s">
        <v>2973</v>
      </c>
      <c r="P448" s="1" t="s">
        <v>2968</v>
      </c>
      <c r="Q448" s="1">
        <v>8360</v>
      </c>
      <c r="R448" s="1" t="s">
        <v>3035</v>
      </c>
      <c r="S448" s="1">
        <v>92.27</v>
      </c>
    </row>
    <row r="449" spans="1:19" x14ac:dyDescent="0.3">
      <c r="A449" s="1" t="s">
        <v>923</v>
      </c>
      <c r="B449" s="1" t="s">
        <v>1373</v>
      </c>
      <c r="C449" s="1">
        <f t="shared" si="36"/>
        <v>1.0416666664241347E-2</v>
      </c>
      <c r="D449" s="1">
        <v>4</v>
      </c>
      <c r="E449" s="1">
        <v>18.55</v>
      </c>
      <c r="F449" s="1">
        <f>IF(A449="","",IF(E449&lt;_C1_MinTemp.,0,E449*M_a+M_b))</f>
        <v>0.45188900000000004</v>
      </c>
      <c r="G449" s="1">
        <f t="shared" si="37"/>
        <v>0.20420366832100004</v>
      </c>
      <c r="H449" s="1">
        <f t="shared" si="38"/>
        <v>8.8745618566275539E-2</v>
      </c>
      <c r="I449" s="1">
        <f t="shared" si="39"/>
        <v>2.2186404636403208E-2</v>
      </c>
      <c r="J449" s="1">
        <f>IF(A449="","",MIN(J448+I449,Max_logcfu))</f>
        <v>3.99</v>
      </c>
      <c r="K449" s="1" cm="1">
        <f t="array" ref="K449">IF(A449="","",IF(E449&lt;_C1_MinTemp.,0,((E449-Tmin)/(PrefTemp-Tmin))^2))</f>
        <v>33.782848021100904</v>
      </c>
      <c r="L449" s="1">
        <f t="shared" si="40"/>
        <v>0.35190466680453358</v>
      </c>
      <c r="M449" s="1">
        <f t="shared" si="41"/>
        <v>100.98091355606236</v>
      </c>
      <c r="N449" s="3" t="s">
        <v>866</v>
      </c>
      <c r="O449" s="1" t="s">
        <v>2973</v>
      </c>
      <c r="P449" s="1" t="s">
        <v>2968</v>
      </c>
      <c r="Q449" s="1">
        <v>8360</v>
      </c>
      <c r="R449" s="1" t="s">
        <v>3035</v>
      </c>
      <c r="S449" s="1">
        <v>92.27</v>
      </c>
    </row>
    <row r="450" spans="1:19" x14ac:dyDescent="0.3">
      <c r="A450" s="1" t="s">
        <v>923</v>
      </c>
      <c r="B450" s="1" t="s">
        <v>1374</v>
      </c>
      <c r="C450" s="1">
        <f t="shared" si="36"/>
        <v>1.0416666664241347E-2</v>
      </c>
      <c r="D450" s="1">
        <v>4</v>
      </c>
      <c r="E450" s="1">
        <v>18.5</v>
      </c>
      <c r="F450" s="1">
        <f>IF(A450="","",IF(E450&lt;_C1_MinTemp.,0,E450*M_a+M_b))</f>
        <v>0.450907</v>
      </c>
      <c r="G450" s="1">
        <f t="shared" si="37"/>
        <v>0.20331712264900001</v>
      </c>
      <c r="H450" s="1">
        <f t="shared" si="38"/>
        <v>8.836033144241634E-2</v>
      </c>
      <c r="I450" s="1">
        <f t="shared" si="39"/>
        <v>2.2090082855460838E-2</v>
      </c>
      <c r="J450" s="1">
        <f>IF(A450="","",MIN(J449+I450,Max_logcfu))</f>
        <v>3.99</v>
      </c>
      <c r="K450" s="1" cm="1">
        <f t="array" ref="K450">IF(A450="","",IF(E450&lt;_C1_MinTemp.,0,((E450-Tmin)/(PrefTemp-Tmin))^2))</f>
        <v>33.636180539820103</v>
      </c>
      <c r="L450" s="1">
        <f t="shared" si="40"/>
        <v>0.35037688054154759</v>
      </c>
      <c r="M450" s="1">
        <f t="shared" si="41"/>
        <v>100.63053667552082</v>
      </c>
      <c r="N450" s="3" t="s">
        <v>866</v>
      </c>
      <c r="O450" s="1" t="s">
        <v>2973</v>
      </c>
      <c r="P450" s="1" t="s">
        <v>2968</v>
      </c>
      <c r="Q450" s="1">
        <v>8360</v>
      </c>
      <c r="R450" s="1" t="s">
        <v>3035</v>
      </c>
      <c r="S450" s="1">
        <v>92.05</v>
      </c>
    </row>
    <row r="451" spans="1:19" x14ac:dyDescent="0.3">
      <c r="A451" s="1" t="s">
        <v>923</v>
      </c>
      <c r="B451" s="1" t="s">
        <v>1375</v>
      </c>
      <c r="C451" s="1">
        <f t="shared" si="36"/>
        <v>1.0416666671517305E-2</v>
      </c>
      <c r="D451" s="1">
        <v>4</v>
      </c>
      <c r="E451" s="1">
        <v>18.350000000000001</v>
      </c>
      <c r="F451" s="1">
        <f>IF(A451="","",IF(E451&lt;_C1_MinTemp.,0,E451*M_a+M_b))</f>
        <v>0.44796100000000005</v>
      </c>
      <c r="G451" s="1">
        <f t="shared" si="37"/>
        <v>0.20066905752100006</v>
      </c>
      <c r="H451" s="1">
        <f t="shared" si="38"/>
        <v>8.7209499139939181E-2</v>
      </c>
      <c r="I451" s="1">
        <f t="shared" si="39"/>
        <v>2.1802374795137316E-2</v>
      </c>
      <c r="J451" s="1">
        <f>IF(A451="","",MIN(J450+I451,Max_logcfu))</f>
        <v>3.99</v>
      </c>
      <c r="K451" s="1" cm="1">
        <f t="array" ref="K451">IF(A451="","",IF(E451&lt;_C1_MinTemp.,0,((E451-Tmin)/(PrefTemp-Tmin))^2))</f>
        <v>33.198092514738327</v>
      </c>
      <c r="L451" s="1">
        <f t="shared" si="40"/>
        <v>0.34581346385622286</v>
      </c>
      <c r="M451" s="1">
        <f t="shared" si="41"/>
        <v>100.2847232116646</v>
      </c>
      <c r="N451" s="3" t="s">
        <v>866</v>
      </c>
      <c r="O451" s="1" t="s">
        <v>2973</v>
      </c>
      <c r="P451" s="1" t="s">
        <v>2968</v>
      </c>
      <c r="Q451" s="1">
        <v>8360</v>
      </c>
      <c r="R451" s="1" t="s">
        <v>3035</v>
      </c>
      <c r="S451" s="1">
        <v>92.05</v>
      </c>
    </row>
    <row r="452" spans="1:19" x14ac:dyDescent="0.3">
      <c r="A452" s="1" t="s">
        <v>923</v>
      </c>
      <c r="B452" s="1" t="s">
        <v>1376</v>
      </c>
      <c r="C452" s="1">
        <f t="shared" ref="C452:C515" si="42">IF(A452="","",B452-B451)</f>
        <v>1.0416666664241347E-2</v>
      </c>
      <c r="D452" s="1">
        <v>4</v>
      </c>
      <c r="E452" s="1">
        <v>18.239999999999998</v>
      </c>
      <c r="F452" s="1">
        <f>IF(A452="","",IF(E452&lt;_C1_MinTemp.,0,E452*M_a+M_b))</f>
        <v>0.44580059999999999</v>
      </c>
      <c r="G452" s="1">
        <f t="shared" ref="G452:G515" si="43">IF(A452="","",F452^2)</f>
        <v>0.19873817496036</v>
      </c>
      <c r="H452" s="1">
        <f t="shared" ref="H452:H515" si="44">IF(A452="","",G452/2.301)</f>
        <v>8.6370349830664925E-2</v>
      </c>
      <c r="I452" s="1">
        <f t="shared" ref="I452:I515" si="45">IF(A452="","",H452*24*(B452-B451))</f>
        <v>2.1592587452638815E-2</v>
      </c>
      <c r="J452" s="1">
        <f>IF(A452="","",MIN(J451+I452,Max_logcfu))</f>
        <v>3.99</v>
      </c>
      <c r="K452" s="1" cm="1">
        <f t="array" ref="K452">IF(A452="","",IF(E452&lt;_C1_MinTemp.,0,((E452-Tmin)/(PrefTemp-Tmin))^2))</f>
        <v>32.878653042230141</v>
      </c>
      <c r="L452" s="1">
        <f t="shared" ref="L452:L515" si="46">IF(A452="","",K452*(B452-B451))</f>
        <v>0.34248596911015605</v>
      </c>
      <c r="M452" s="1">
        <f t="shared" ref="M452:M515" si="47">IF(A452="","",M451-L452)</f>
        <v>99.942237242554441</v>
      </c>
      <c r="N452" s="3" t="s">
        <v>866</v>
      </c>
      <c r="O452" s="1" t="s">
        <v>2973</v>
      </c>
      <c r="P452" s="1" t="s">
        <v>2968</v>
      </c>
      <c r="Q452" s="1">
        <v>8360</v>
      </c>
      <c r="R452" s="1" t="s">
        <v>3035</v>
      </c>
      <c r="S452" s="1">
        <v>92.05</v>
      </c>
    </row>
    <row r="453" spans="1:19" x14ac:dyDescent="0.3">
      <c r="A453" s="1" t="s">
        <v>923</v>
      </c>
      <c r="B453" s="1" t="s">
        <v>1377</v>
      </c>
      <c r="C453" s="1">
        <f t="shared" si="42"/>
        <v>1.0416666664241347E-2</v>
      </c>
      <c r="D453" s="1">
        <v>4</v>
      </c>
      <c r="E453" s="1">
        <v>18.2</v>
      </c>
      <c r="F453" s="1">
        <f>IF(A453="","",IF(E453&lt;_C1_MinTemp.,0,E453*M_a+M_b))</f>
        <v>0.44501499999999999</v>
      </c>
      <c r="G453" s="1">
        <f t="shared" si="43"/>
        <v>0.19803835022499999</v>
      </c>
      <c r="H453" s="1">
        <f t="shared" si="44"/>
        <v>8.6066210441112553E-2</v>
      </c>
      <c r="I453" s="1">
        <f t="shared" si="45"/>
        <v>2.1516552605268423E-2</v>
      </c>
      <c r="J453" s="1">
        <f>IF(A453="","",MIN(J452+I453,Max_logcfu))</f>
        <v>3.99</v>
      </c>
      <c r="K453" s="1" cm="1">
        <f t="array" ref="K453">IF(A453="","",IF(E453&lt;_C1_MinTemp.,0,((E453-Tmin)/(PrefTemp-Tmin))^2))</f>
        <v>32.762876117797475</v>
      </c>
      <c r="L453" s="1">
        <f t="shared" si="46"/>
        <v>0.34127995948092993</v>
      </c>
      <c r="M453" s="1">
        <f t="shared" si="47"/>
        <v>99.600957283073512</v>
      </c>
      <c r="N453" s="3" t="s">
        <v>866</v>
      </c>
      <c r="O453" s="1" t="s">
        <v>2973</v>
      </c>
      <c r="P453" s="1" t="s">
        <v>2968</v>
      </c>
      <c r="Q453" s="1">
        <v>8360</v>
      </c>
      <c r="R453" s="1" t="s">
        <v>3035</v>
      </c>
      <c r="S453" s="1">
        <v>92.05</v>
      </c>
    </row>
    <row r="454" spans="1:19" x14ac:dyDescent="0.3">
      <c r="A454" s="1" t="s">
        <v>923</v>
      </c>
      <c r="B454" s="1" t="s">
        <v>1378</v>
      </c>
      <c r="C454" s="1">
        <f t="shared" si="42"/>
        <v>1.0416666671517305E-2</v>
      </c>
      <c r="D454" s="1">
        <v>4</v>
      </c>
      <c r="E454" s="1">
        <v>18.27</v>
      </c>
      <c r="F454" s="1">
        <f>IF(A454="","",IF(E454&lt;_C1_MinTemp.,0,E454*M_a+M_b))</f>
        <v>0.4463898</v>
      </c>
      <c r="G454" s="1">
        <f t="shared" si="43"/>
        <v>0.19926385354404</v>
      </c>
      <c r="H454" s="1">
        <f t="shared" si="44"/>
        <v>8.6598806407666221E-2</v>
      </c>
      <c r="I454" s="1">
        <f t="shared" si="45"/>
        <v>2.1649701611997984E-2</v>
      </c>
      <c r="J454" s="1">
        <f>IF(A454="","",MIN(J453+I454,Max_logcfu))</f>
        <v>3.99</v>
      </c>
      <c r="K454" s="1" cm="1">
        <f t="array" ref="K454">IF(A454="","",IF(E454&lt;_C1_MinTemp.,0,((E454-Tmin)/(PrefTemp-Tmin))^2))</f>
        <v>32.965619744867887</v>
      </c>
      <c r="L454" s="1">
        <f t="shared" si="46"/>
        <v>0.34339187250227809</v>
      </c>
      <c r="M454" s="1">
        <f t="shared" si="47"/>
        <v>99.257565410571232</v>
      </c>
      <c r="N454" s="3" t="s">
        <v>866</v>
      </c>
      <c r="O454" s="1" t="s">
        <v>2973</v>
      </c>
      <c r="P454" s="1" t="s">
        <v>2968</v>
      </c>
      <c r="Q454" s="1">
        <v>8360</v>
      </c>
      <c r="R454" s="1" t="s">
        <v>3035</v>
      </c>
      <c r="S454" s="1">
        <v>92.05</v>
      </c>
    </row>
    <row r="455" spans="1:19" x14ac:dyDescent="0.3">
      <c r="A455" s="1" t="s">
        <v>923</v>
      </c>
      <c r="B455" s="1" t="s">
        <v>1379</v>
      </c>
      <c r="C455" s="1">
        <f t="shared" si="42"/>
        <v>1.0416666664241347E-2</v>
      </c>
      <c r="D455" s="1">
        <v>4</v>
      </c>
      <c r="E455" s="1">
        <v>18.16</v>
      </c>
      <c r="F455" s="1">
        <f>IF(A455="","",IF(E455&lt;_C1_MinTemp.,0,E455*M_a+M_b))</f>
        <v>0.44422940000000005</v>
      </c>
      <c r="G455" s="1">
        <f t="shared" si="43"/>
        <v>0.19733975982436006</v>
      </c>
      <c r="H455" s="1">
        <f t="shared" si="44"/>
        <v>8.5762607485597581E-2</v>
      </c>
      <c r="I455" s="1">
        <f t="shared" si="45"/>
        <v>2.1440651866407354E-2</v>
      </c>
      <c r="J455" s="1">
        <f>IF(A455="","",MIN(J454+I455,Max_logcfu))</f>
        <v>3.99</v>
      </c>
      <c r="K455" s="1" cm="1">
        <f t="array" ref="K455">IF(A455="","",IF(E455&lt;_C1_MinTemp.,0,((E455-Tmin)/(PrefTemp-Tmin))^2))</f>
        <v>32.647303398032612</v>
      </c>
      <c r="L455" s="1">
        <f t="shared" si="46"/>
        <v>0.3400760769836596</v>
      </c>
      <c r="M455" s="1">
        <f t="shared" si="47"/>
        <v>98.917489333587568</v>
      </c>
      <c r="N455" s="3" t="s">
        <v>866</v>
      </c>
      <c r="O455" s="1" t="s">
        <v>2973</v>
      </c>
      <c r="P455" s="1" t="s">
        <v>2968</v>
      </c>
      <c r="Q455" s="1">
        <v>8360</v>
      </c>
      <c r="R455" s="1" t="s">
        <v>3035</v>
      </c>
      <c r="S455" s="1">
        <v>92.05</v>
      </c>
    </row>
    <row r="456" spans="1:19" x14ac:dyDescent="0.3">
      <c r="A456" s="1" t="s">
        <v>923</v>
      </c>
      <c r="B456" s="1" t="s">
        <v>1380</v>
      </c>
      <c r="C456" s="1">
        <f t="shared" si="42"/>
        <v>1.0416666664241347E-2</v>
      </c>
      <c r="D456" s="1">
        <v>4</v>
      </c>
      <c r="E456" s="1">
        <v>18.05</v>
      </c>
      <c r="F456" s="1">
        <f>IF(A456="","",IF(E456&lt;_C1_MinTemp.,0,E456*M_a+M_b))</f>
        <v>0.44206900000000005</v>
      </c>
      <c r="G456" s="1">
        <f t="shared" si="43"/>
        <v>0.19542500076100003</v>
      </c>
      <c r="H456" s="1">
        <f t="shared" si="44"/>
        <v>8.4930465345936554E-2</v>
      </c>
      <c r="I456" s="1">
        <f t="shared" si="45"/>
        <v>2.1232616331540534E-2</v>
      </c>
      <c r="J456" s="1">
        <f>IF(A456="","",MIN(J455+I456,Max_logcfu))</f>
        <v>3.99</v>
      </c>
      <c r="K456" s="1" cm="1">
        <f t="array" ref="K456">IF(A456="","",IF(E456&lt;_C1_MinTemp.,0,((E456-Tmin)/(PrefTemp-Tmin))^2))</f>
        <v>32.33053134899756</v>
      </c>
      <c r="L456" s="1">
        <f t="shared" si="46"/>
        <v>0.33677636814031275</v>
      </c>
      <c r="M456" s="1">
        <f t="shared" si="47"/>
        <v>98.580712965447262</v>
      </c>
      <c r="N456" s="3" t="s">
        <v>866</v>
      </c>
      <c r="O456" s="1" t="s">
        <v>2973</v>
      </c>
      <c r="P456" s="1" t="s">
        <v>2968</v>
      </c>
      <c r="Q456" s="1">
        <v>8360</v>
      </c>
      <c r="R456" s="1" t="s">
        <v>3035</v>
      </c>
      <c r="S456" s="1">
        <v>92.05</v>
      </c>
    </row>
    <row r="457" spans="1:19" x14ac:dyDescent="0.3">
      <c r="A457" s="1" t="s">
        <v>923</v>
      </c>
      <c r="B457" s="1" t="s">
        <v>1381</v>
      </c>
      <c r="C457" s="1">
        <f t="shared" si="42"/>
        <v>1.0416666671517305E-2</v>
      </c>
      <c r="D457" s="1">
        <v>4</v>
      </c>
      <c r="E457" s="1">
        <v>18.059999999999999</v>
      </c>
      <c r="F457" s="1">
        <f>IF(A457="","",IF(E457&lt;_C1_MinTemp.,0,E457*M_a+M_b))</f>
        <v>0.44226539999999998</v>
      </c>
      <c r="G457" s="1">
        <f t="shared" si="43"/>
        <v>0.19559868403715996</v>
      </c>
      <c r="H457" s="1">
        <f t="shared" si="44"/>
        <v>8.5005946995723572E-2</v>
      </c>
      <c r="I457" s="1">
        <f t="shared" si="45"/>
        <v>2.125148675882689E-2</v>
      </c>
      <c r="J457" s="1">
        <f>IF(A457="","",MIN(J456+I457,Max_logcfu))</f>
        <v>3.99</v>
      </c>
      <c r="K457" s="1" cm="1">
        <f t="array" ref="K457">IF(A457="","",IF(E457&lt;_C1_MinTemp.,0,((E457-Tmin)/(PrefTemp-Tmin))^2))</f>
        <v>32.35926499404205</v>
      </c>
      <c r="L457" s="1">
        <f t="shared" si="46"/>
        <v>0.33707567717823445</v>
      </c>
      <c r="M457" s="1">
        <f t="shared" si="47"/>
        <v>98.243637288269028</v>
      </c>
      <c r="N457" s="3" t="s">
        <v>866</v>
      </c>
      <c r="O457" s="1" t="s">
        <v>2973</v>
      </c>
      <c r="P457" s="1" t="s">
        <v>2968</v>
      </c>
      <c r="Q457" s="1">
        <v>8360</v>
      </c>
      <c r="R457" s="1" t="s">
        <v>3035</v>
      </c>
      <c r="S457" s="1">
        <v>92.05</v>
      </c>
    </row>
    <row r="458" spans="1:19" x14ac:dyDescent="0.3">
      <c r="A458" s="1" t="s">
        <v>923</v>
      </c>
      <c r="B458" s="1" t="s">
        <v>1382</v>
      </c>
      <c r="C458" s="1">
        <f t="shared" si="42"/>
        <v>1.0416666664241347E-2</v>
      </c>
      <c r="D458" s="1">
        <v>4</v>
      </c>
      <c r="E458" s="1">
        <v>18.22</v>
      </c>
      <c r="F458" s="1">
        <f>IF(A458="","",IF(E458&lt;_C1_MinTemp.,0,E458*M_a+M_b))</f>
        <v>0.44540780000000002</v>
      </c>
      <c r="G458" s="1">
        <f t="shared" si="43"/>
        <v>0.19838810830084003</v>
      </c>
      <c r="H458" s="1">
        <f t="shared" si="44"/>
        <v>8.6218213081634076E-2</v>
      </c>
      <c r="I458" s="1">
        <f t="shared" si="45"/>
        <v>2.1554553265389957E-2</v>
      </c>
      <c r="J458" s="1">
        <f>IF(A458="","",MIN(J457+I458,Max_logcfu))</f>
        <v>3.99</v>
      </c>
      <c r="K458" s="1" cm="1">
        <f t="array" ref="K458">IF(A458="","",IF(E458&lt;_C1_MinTemp.,0,((E458-Tmin)/(PrefTemp-Tmin))^2))</f>
        <v>32.820739054430334</v>
      </c>
      <c r="L458" s="1">
        <f t="shared" si="46"/>
        <v>0.34188269840404856</v>
      </c>
      <c r="M458" s="1">
        <f t="shared" si="47"/>
        <v>97.901754589864979</v>
      </c>
      <c r="N458" s="3" t="s">
        <v>866</v>
      </c>
      <c r="O458" s="1" t="s">
        <v>2973</v>
      </c>
      <c r="P458" s="1" t="s">
        <v>2968</v>
      </c>
      <c r="Q458" s="1">
        <v>8360</v>
      </c>
      <c r="R458" s="1" t="s">
        <v>3035</v>
      </c>
      <c r="S458" s="1">
        <v>92.05</v>
      </c>
    </row>
    <row r="459" spans="1:19" x14ac:dyDescent="0.3">
      <c r="A459" s="1" t="s">
        <v>923</v>
      </c>
      <c r="B459" s="1" t="s">
        <v>1383</v>
      </c>
      <c r="C459" s="1">
        <f t="shared" si="42"/>
        <v>1.0416666664241347E-2</v>
      </c>
      <c r="D459" s="1">
        <v>4</v>
      </c>
      <c r="E459" s="1">
        <v>18.25</v>
      </c>
      <c r="F459" s="1">
        <f>IF(A459="","",IF(E459&lt;_C1_MinTemp.,0,E459*M_a+M_b))</f>
        <v>0.44599700000000003</v>
      </c>
      <c r="G459" s="1">
        <f t="shared" si="43"/>
        <v>0.19891332400900003</v>
      </c>
      <c r="H459" s="1">
        <f t="shared" si="44"/>
        <v>8.644646849587137E-2</v>
      </c>
      <c r="I459" s="1">
        <f t="shared" si="45"/>
        <v>2.1611617118936E-2</v>
      </c>
      <c r="J459" s="1">
        <f>IF(A459="","",MIN(J458+I459,Max_logcfu))</f>
        <v>3.99</v>
      </c>
      <c r="K459" s="1" cm="1">
        <f t="array" ref="K459">IF(A459="","",IF(E459&lt;_C1_MinTemp.,0,((E459-Tmin)/(PrefTemp-Tmin))^2))</f>
        <v>32.907629180317663</v>
      </c>
      <c r="L459" s="1">
        <f t="shared" si="46"/>
        <v>0.34278780388183083</v>
      </c>
      <c r="M459" s="1">
        <f t="shared" si="47"/>
        <v>97.558966785983145</v>
      </c>
      <c r="N459" s="3" t="s">
        <v>866</v>
      </c>
      <c r="O459" s="1" t="s">
        <v>2973</v>
      </c>
      <c r="P459" s="1" t="s">
        <v>2968</v>
      </c>
      <c r="Q459" s="1">
        <v>8360</v>
      </c>
      <c r="R459" s="1" t="s">
        <v>3035</v>
      </c>
      <c r="S459" s="1">
        <v>92.05</v>
      </c>
    </row>
    <row r="460" spans="1:19" x14ac:dyDescent="0.3">
      <c r="A460" s="1" t="s">
        <v>923</v>
      </c>
      <c r="B460" s="1" t="s">
        <v>1384</v>
      </c>
      <c r="C460" s="1">
        <f t="shared" si="42"/>
        <v>1.0416666671517305E-2</v>
      </c>
      <c r="D460" s="1">
        <v>4</v>
      </c>
      <c r="E460" s="1">
        <v>18.16</v>
      </c>
      <c r="F460" s="1">
        <f>IF(A460="","",IF(E460&lt;_C1_MinTemp.,0,E460*M_a+M_b))</f>
        <v>0.44422940000000005</v>
      </c>
      <c r="G460" s="1">
        <f t="shared" si="43"/>
        <v>0.19733975982436006</v>
      </c>
      <c r="H460" s="1">
        <f t="shared" si="44"/>
        <v>8.5762607485597581E-2</v>
      </c>
      <c r="I460" s="1">
        <f t="shared" si="45"/>
        <v>2.1440651881383475E-2</v>
      </c>
      <c r="J460" s="1">
        <f>IF(A460="","",MIN(J459+I460,Max_logcfu))</f>
        <v>3.99</v>
      </c>
      <c r="K460" s="1" cm="1">
        <f t="array" ref="K460">IF(A460="","",IF(E460&lt;_C1_MinTemp.,0,((E460-Tmin)/(PrefTemp-Tmin))^2))</f>
        <v>32.647303398032612</v>
      </c>
      <c r="L460" s="1">
        <f t="shared" si="46"/>
        <v>0.34007607722119998</v>
      </c>
      <c r="M460" s="1">
        <f t="shared" si="47"/>
        <v>97.218890708761947</v>
      </c>
      <c r="N460" s="3" t="s">
        <v>866</v>
      </c>
      <c r="O460" s="1" t="s">
        <v>2973</v>
      </c>
      <c r="P460" s="1" t="s">
        <v>2968</v>
      </c>
      <c r="Q460" s="1">
        <v>8360</v>
      </c>
      <c r="R460" s="1" t="s">
        <v>3035</v>
      </c>
      <c r="S460" s="1">
        <v>92.05</v>
      </c>
    </row>
    <row r="461" spans="1:19" x14ac:dyDescent="0.3">
      <c r="A461" s="1" t="s">
        <v>923</v>
      </c>
      <c r="B461" s="1" t="s">
        <v>1385</v>
      </c>
      <c r="C461" s="1">
        <f t="shared" si="42"/>
        <v>1.0416666664241347E-2</v>
      </c>
      <c r="D461" s="1">
        <v>4</v>
      </c>
      <c r="E461" s="1">
        <v>18.059999999999999</v>
      </c>
      <c r="F461" s="1">
        <f>IF(A461="","",IF(E461&lt;_C1_MinTemp.,0,E461*M_a+M_b))</f>
        <v>0.44226539999999998</v>
      </c>
      <c r="G461" s="1">
        <f t="shared" si="43"/>
        <v>0.19559868403715996</v>
      </c>
      <c r="H461" s="1">
        <f t="shared" si="44"/>
        <v>8.5005946995723572E-2</v>
      </c>
      <c r="I461" s="1">
        <f t="shared" si="45"/>
        <v>2.1251486743982896E-2</v>
      </c>
      <c r="J461" s="1">
        <f>IF(A461="","",MIN(J460+I461,Max_logcfu))</f>
        <v>3.99</v>
      </c>
      <c r="K461" s="1" cm="1">
        <f t="array" ref="K461">IF(A461="","",IF(E461&lt;_C1_MinTemp.,0,((E461-Tmin)/(PrefTemp-Tmin))^2))</f>
        <v>32.35926499404205</v>
      </c>
      <c r="L461" s="1">
        <f t="shared" si="46"/>
        <v>0.33707567694278978</v>
      </c>
      <c r="M461" s="1">
        <f t="shared" si="47"/>
        <v>96.881815031819158</v>
      </c>
      <c r="N461" s="3" t="s">
        <v>866</v>
      </c>
      <c r="O461" s="1" t="s">
        <v>2973</v>
      </c>
      <c r="P461" s="1" t="s">
        <v>2968</v>
      </c>
      <c r="Q461" s="1">
        <v>8360</v>
      </c>
      <c r="R461" s="1" t="s">
        <v>3035</v>
      </c>
      <c r="S461" s="1">
        <v>92.05</v>
      </c>
    </row>
    <row r="462" spans="1:19" x14ac:dyDescent="0.3">
      <c r="A462" s="1" t="s">
        <v>923</v>
      </c>
      <c r="B462" s="1" t="s">
        <v>1386</v>
      </c>
      <c r="C462" s="1">
        <f t="shared" si="42"/>
        <v>1.0416666664241347E-2</v>
      </c>
      <c r="D462" s="1">
        <v>4</v>
      </c>
      <c r="E462" s="1">
        <v>18.11</v>
      </c>
      <c r="F462" s="1">
        <f>IF(A462="","",IF(E462&lt;_C1_MinTemp.,0,E462*M_a+M_b))</f>
        <v>0.44324740000000001</v>
      </c>
      <c r="G462" s="1">
        <f t="shared" si="43"/>
        <v>0.19646825760676001</v>
      </c>
      <c r="H462" s="1">
        <f t="shared" si="44"/>
        <v>8.5383858151568875E-2</v>
      </c>
      <c r="I462" s="1">
        <f t="shared" si="45"/>
        <v>2.1345964532922222E-2</v>
      </c>
      <c r="J462" s="1">
        <f>IF(A462="","",MIN(J461+I462,Max_logcfu))</f>
        <v>3.99</v>
      </c>
      <c r="K462" s="1" cm="1">
        <f t="array" ref="K462">IF(A462="","",IF(E462&lt;_C1_MinTemp.,0,((E462-Tmin)/(PrefTemp-Tmin))^2))</f>
        <v>32.503124661140617</v>
      </c>
      <c r="L462" s="1">
        <f t="shared" si="46"/>
        <v>0.3385742151413843</v>
      </c>
      <c r="M462" s="1">
        <f t="shared" si="47"/>
        <v>96.54324081667778</v>
      </c>
      <c r="N462" s="3" t="s">
        <v>866</v>
      </c>
      <c r="O462" s="1" t="s">
        <v>2973</v>
      </c>
      <c r="P462" s="1" t="s">
        <v>2968</v>
      </c>
      <c r="Q462" s="1">
        <v>8360</v>
      </c>
      <c r="R462" s="1" t="s">
        <v>3035</v>
      </c>
      <c r="S462" s="1">
        <v>91.91</v>
      </c>
    </row>
    <row r="463" spans="1:19" x14ac:dyDescent="0.3">
      <c r="A463" s="1" t="s">
        <v>923</v>
      </c>
      <c r="B463" s="1" t="s">
        <v>1387</v>
      </c>
      <c r="C463" s="1">
        <f t="shared" si="42"/>
        <v>1.0416666671517305E-2</v>
      </c>
      <c r="D463" s="1">
        <v>4</v>
      </c>
      <c r="E463" s="1">
        <v>18.11</v>
      </c>
      <c r="F463" s="1">
        <f>IF(A463="","",IF(E463&lt;_C1_MinTemp.,0,E463*M_a+M_b))</f>
        <v>0.44324740000000001</v>
      </c>
      <c r="G463" s="1">
        <f t="shared" si="43"/>
        <v>0.19646825760676001</v>
      </c>
      <c r="H463" s="1">
        <f t="shared" si="44"/>
        <v>8.5383858151568875E-2</v>
      </c>
      <c r="I463" s="1">
        <f t="shared" si="45"/>
        <v>2.1345964547832205E-2</v>
      </c>
      <c r="J463" s="1">
        <f>IF(A463="","",MIN(J462+I463,Max_logcfu))</f>
        <v>3.99</v>
      </c>
      <c r="K463" s="1" cm="1">
        <f t="array" ref="K463">IF(A463="","",IF(E463&lt;_C1_MinTemp.,0,((E463-Tmin)/(PrefTemp-Tmin))^2))</f>
        <v>32.503124661140617</v>
      </c>
      <c r="L463" s="1">
        <f t="shared" si="46"/>
        <v>0.33857421537787569</v>
      </c>
      <c r="M463" s="1">
        <f t="shared" si="47"/>
        <v>96.204666601299905</v>
      </c>
      <c r="N463" s="3" t="s">
        <v>866</v>
      </c>
      <c r="O463" s="1" t="s">
        <v>2973</v>
      </c>
      <c r="P463" s="1" t="s">
        <v>2968</v>
      </c>
      <c r="Q463" s="1">
        <v>8360</v>
      </c>
      <c r="R463" s="1" t="s">
        <v>3035</v>
      </c>
      <c r="S463" s="1">
        <v>91.91</v>
      </c>
    </row>
    <row r="464" spans="1:19" x14ac:dyDescent="0.3">
      <c r="A464" s="1" t="s">
        <v>923</v>
      </c>
      <c r="B464" s="1" t="s">
        <v>1388</v>
      </c>
      <c r="C464" s="1">
        <f t="shared" si="42"/>
        <v>1.0416666664241347E-2</v>
      </c>
      <c r="D464" s="1">
        <v>4</v>
      </c>
      <c r="E464" s="1">
        <v>18.100000000000001</v>
      </c>
      <c r="F464" s="1">
        <f>IF(A464="","",IF(E464&lt;_C1_MinTemp.,0,E464*M_a+M_b))</f>
        <v>0.44305100000000003</v>
      </c>
      <c r="G464" s="1">
        <f t="shared" si="43"/>
        <v>0.19629418860100004</v>
      </c>
      <c r="H464" s="1">
        <f t="shared" si="44"/>
        <v>8.5308208866145166E-2</v>
      </c>
      <c r="I464" s="1">
        <f t="shared" si="45"/>
        <v>2.1327052211570701E-2</v>
      </c>
      <c r="J464" s="1">
        <f>IF(A464="","",MIN(J463+I464,Max_logcfu))</f>
        <v>3.99</v>
      </c>
      <c r="K464" s="1" cm="1">
        <f t="array" ref="K464">IF(A464="","",IF(E464&lt;_C1_MinTemp.,0,((E464-Tmin)/(PrefTemp-Tmin))^2))</f>
        <v>32.474327202137438</v>
      </c>
      <c r="L464" s="1">
        <f t="shared" si="46"/>
        <v>0.33827424161017106</v>
      </c>
      <c r="M464" s="1">
        <f t="shared" si="47"/>
        <v>95.86639235968974</v>
      </c>
      <c r="N464" s="3" t="s">
        <v>866</v>
      </c>
      <c r="O464" s="1" t="s">
        <v>2973</v>
      </c>
      <c r="P464" s="1" t="s">
        <v>2968</v>
      </c>
      <c r="Q464" s="1">
        <v>8360</v>
      </c>
      <c r="R464" s="1" t="s">
        <v>3035</v>
      </c>
      <c r="S464" s="1">
        <v>91.91</v>
      </c>
    </row>
    <row r="465" spans="1:19" x14ac:dyDescent="0.3">
      <c r="A465" s="1" t="s">
        <v>923</v>
      </c>
      <c r="B465" s="1" t="s">
        <v>1389</v>
      </c>
      <c r="C465" s="1">
        <f t="shared" si="42"/>
        <v>1.0416666664241347E-2</v>
      </c>
      <c r="D465" s="1">
        <v>4</v>
      </c>
      <c r="E465" s="1">
        <v>18.079999999999998</v>
      </c>
      <c r="F465" s="1">
        <f>IF(A465="","",IF(E465&lt;_C1_MinTemp.,0,E465*M_a+M_b))</f>
        <v>0.4426582</v>
      </c>
      <c r="G465" s="1">
        <f t="shared" si="43"/>
        <v>0.19594628202724002</v>
      </c>
      <c r="H465" s="1">
        <f t="shared" si="44"/>
        <v>8.5157010876679706E-2</v>
      </c>
      <c r="I465" s="1">
        <f t="shared" si="45"/>
        <v>2.1289252714213135E-2</v>
      </c>
      <c r="J465" s="1">
        <f>IF(A465="","",MIN(J464+I465,Max_logcfu))</f>
        <v>3.99</v>
      </c>
      <c r="K465" s="1" cm="1">
        <f t="array" ref="K465">IF(A465="","",IF(E465&lt;_C1_MinTemp.,0,((E465-Tmin)/(PrefTemp-Tmin))^2))</f>
        <v>32.416770572506266</v>
      </c>
      <c r="L465" s="1">
        <f t="shared" si="46"/>
        <v>0.3376746933849859</v>
      </c>
      <c r="M465" s="1">
        <f t="shared" si="47"/>
        <v>95.528717666304757</v>
      </c>
      <c r="N465" s="3" t="s">
        <v>866</v>
      </c>
      <c r="O465" s="1" t="s">
        <v>2973</v>
      </c>
      <c r="P465" s="1" t="s">
        <v>2968</v>
      </c>
      <c r="Q465" s="1">
        <v>8360</v>
      </c>
      <c r="R465" s="1" t="s">
        <v>3035</v>
      </c>
      <c r="S465" s="1">
        <v>91.91</v>
      </c>
    </row>
    <row r="466" spans="1:19" x14ac:dyDescent="0.3">
      <c r="A466" s="1" t="s">
        <v>923</v>
      </c>
      <c r="B466" s="1" t="s">
        <v>1390</v>
      </c>
      <c r="C466" s="1">
        <f t="shared" si="42"/>
        <v>1.0416666671517305E-2</v>
      </c>
      <c r="D466" s="1">
        <v>4</v>
      </c>
      <c r="E466" s="1">
        <v>18.190000000000001</v>
      </c>
      <c r="F466" s="1">
        <f>IF(A466="","",IF(E466&lt;_C1_MinTemp.,0,E466*M_a+M_b))</f>
        <v>0.44481860000000006</v>
      </c>
      <c r="G466" s="1">
        <f t="shared" si="43"/>
        <v>0.19786358690596006</v>
      </c>
      <c r="H466" s="1">
        <f t="shared" si="44"/>
        <v>8.5990259411542827E-2</v>
      </c>
      <c r="I466" s="1">
        <f t="shared" si="45"/>
        <v>2.1497564862896293E-2</v>
      </c>
      <c r="J466" s="1">
        <f>IF(A466="","",MIN(J465+I466,Max_logcfu))</f>
        <v>3.99</v>
      </c>
      <c r="K466" s="1" cm="1">
        <f t="array" ref="K466">IF(A466="","",IF(E466&lt;_C1_MinTemp.,0,((E466-Tmin)/(PrefTemp-Tmin))^2))</f>
        <v>32.733963793668664</v>
      </c>
      <c r="L466" s="1">
        <f t="shared" si="46"/>
        <v>0.34097878967616252</v>
      </c>
      <c r="M466" s="1">
        <f t="shared" si="47"/>
        <v>95.1877388766286</v>
      </c>
      <c r="N466" s="3" t="s">
        <v>866</v>
      </c>
      <c r="O466" s="1" t="s">
        <v>2973</v>
      </c>
      <c r="P466" s="1" t="s">
        <v>2968</v>
      </c>
      <c r="Q466" s="1">
        <v>8360</v>
      </c>
      <c r="R466" s="1" t="s">
        <v>3035</v>
      </c>
      <c r="S466" s="1">
        <v>91.91</v>
      </c>
    </row>
    <row r="467" spans="1:19" x14ac:dyDescent="0.3">
      <c r="A467" s="1" t="s">
        <v>923</v>
      </c>
      <c r="B467" s="1" t="s">
        <v>1391</v>
      </c>
      <c r="C467" s="1">
        <f t="shared" si="42"/>
        <v>1.0416666664241347E-2</v>
      </c>
      <c r="D467" s="1">
        <v>4</v>
      </c>
      <c r="E467" s="1">
        <v>18.14</v>
      </c>
      <c r="F467" s="1">
        <f>IF(A467="","",IF(E467&lt;_C1_MinTemp.,0,E467*M_a+M_b))</f>
        <v>0.44383660000000003</v>
      </c>
      <c r="G467" s="1">
        <f t="shared" si="43"/>
        <v>0.19699092749956001</v>
      </c>
      <c r="H467" s="1">
        <f t="shared" si="44"/>
        <v>8.5611007170604089E-2</v>
      </c>
      <c r="I467" s="1">
        <f t="shared" si="45"/>
        <v>2.1402751787667804E-2</v>
      </c>
      <c r="J467" s="1">
        <f>IF(A467="","",MIN(J466+I467,Max_logcfu))</f>
        <v>3.99</v>
      </c>
      <c r="K467" s="1" cm="1">
        <f t="array" ref="K467">IF(A467="","",IF(E467&lt;_C1_MinTemp.,0,((E467-Tmin)/(PrefTemp-Tmin))^2))</f>
        <v>32.5895936149006</v>
      </c>
      <c r="L467" s="1">
        <f t="shared" si="46"/>
        <v>0.33947493340950774</v>
      </c>
      <c r="M467" s="1">
        <f t="shared" si="47"/>
        <v>94.848263943219095</v>
      </c>
      <c r="N467" s="3" t="s">
        <v>866</v>
      </c>
      <c r="O467" s="1" t="s">
        <v>2973</v>
      </c>
      <c r="P467" s="1" t="s">
        <v>2968</v>
      </c>
      <c r="Q467" s="1">
        <v>8360</v>
      </c>
      <c r="R467" s="1" t="s">
        <v>3035</v>
      </c>
      <c r="S467" s="1">
        <v>91.91</v>
      </c>
    </row>
    <row r="468" spans="1:19" x14ac:dyDescent="0.3">
      <c r="A468" s="1" t="s">
        <v>923</v>
      </c>
      <c r="B468" s="1" t="s">
        <v>1392</v>
      </c>
      <c r="C468" s="1">
        <f t="shared" si="42"/>
        <v>1.0416666664241347E-2</v>
      </c>
      <c r="D468" s="1">
        <v>4</v>
      </c>
      <c r="E468" s="1">
        <v>18.11</v>
      </c>
      <c r="F468" s="1">
        <f>IF(A468="","",IF(E468&lt;_C1_MinTemp.,0,E468*M_a+M_b))</f>
        <v>0.44324740000000001</v>
      </c>
      <c r="G468" s="1">
        <f t="shared" si="43"/>
        <v>0.19646825760676001</v>
      </c>
      <c r="H468" s="1">
        <f t="shared" si="44"/>
        <v>8.5383858151568875E-2</v>
      </c>
      <c r="I468" s="1">
        <f t="shared" si="45"/>
        <v>2.1345964532922222E-2</v>
      </c>
      <c r="J468" s="1">
        <f>IF(A468="","",MIN(J467+I468,Max_logcfu))</f>
        <v>3.99</v>
      </c>
      <c r="K468" s="1" cm="1">
        <f t="array" ref="K468">IF(A468="","",IF(E468&lt;_C1_MinTemp.,0,((E468-Tmin)/(PrefTemp-Tmin))^2))</f>
        <v>32.503124661140617</v>
      </c>
      <c r="L468" s="1">
        <f t="shared" si="46"/>
        <v>0.3385742151413843</v>
      </c>
      <c r="M468" s="1">
        <f t="shared" si="47"/>
        <v>94.509689728077717</v>
      </c>
      <c r="N468" s="3" t="s">
        <v>866</v>
      </c>
      <c r="O468" s="1" t="s">
        <v>2973</v>
      </c>
      <c r="P468" s="1" t="s">
        <v>2968</v>
      </c>
      <c r="Q468" s="1">
        <v>8360</v>
      </c>
      <c r="R468" s="1" t="s">
        <v>3035</v>
      </c>
      <c r="S468" s="1">
        <v>91.91</v>
      </c>
    </row>
    <row r="469" spans="1:19" x14ac:dyDescent="0.3">
      <c r="A469" s="1" t="s">
        <v>923</v>
      </c>
      <c r="B469" s="1" t="s">
        <v>1393</v>
      </c>
      <c r="C469" s="1">
        <f t="shared" si="42"/>
        <v>1.0416666671517305E-2</v>
      </c>
      <c r="D469" s="1">
        <v>4</v>
      </c>
      <c r="E469" s="1">
        <v>18.03</v>
      </c>
      <c r="F469" s="1">
        <f>IF(A469="","",IF(E469&lt;_C1_MinTemp.,0,E469*M_a+M_b))</f>
        <v>0.44167620000000007</v>
      </c>
      <c r="G469" s="1">
        <f t="shared" si="43"/>
        <v>0.19507786564644006</v>
      </c>
      <c r="H469" s="1">
        <f t="shared" si="44"/>
        <v>8.4779602627744477E-2</v>
      </c>
      <c r="I469" s="1">
        <f t="shared" si="45"/>
        <v>2.1194900666805763E-2</v>
      </c>
      <c r="J469" s="1">
        <f>IF(A469="","",MIN(J468+I469,Max_logcfu))</f>
        <v>3.99</v>
      </c>
      <c r="K469" s="1" cm="1">
        <f t="array" ref="K469">IF(A469="","",IF(E469&lt;_C1_MinTemp.,0,((E469-Tmin)/(PrefTemp-Tmin))^2))</f>
        <v>32.273102347283775</v>
      </c>
      <c r="L469" s="1">
        <f t="shared" si="46"/>
        <v>0.33617814960741782</v>
      </c>
      <c r="M469" s="1">
        <f t="shared" si="47"/>
        <v>94.173511578470297</v>
      </c>
      <c r="N469" s="3" t="s">
        <v>866</v>
      </c>
      <c r="O469" s="1" t="s">
        <v>2973</v>
      </c>
      <c r="P469" s="1" t="s">
        <v>2968</v>
      </c>
      <c r="Q469" s="1">
        <v>8360</v>
      </c>
      <c r="R469" s="1" t="s">
        <v>3035</v>
      </c>
      <c r="S469" s="1">
        <v>91.91</v>
      </c>
    </row>
    <row r="470" spans="1:19" x14ac:dyDescent="0.3">
      <c r="A470" s="1" t="s">
        <v>923</v>
      </c>
      <c r="B470" s="1" t="s">
        <v>1394</v>
      </c>
      <c r="C470" s="1">
        <f t="shared" si="42"/>
        <v>1.0416666664241347E-2</v>
      </c>
      <c r="D470" s="1">
        <v>4</v>
      </c>
      <c r="E470" s="1">
        <v>18.100000000000001</v>
      </c>
      <c r="F470" s="1">
        <f>IF(A470="","",IF(E470&lt;_C1_MinTemp.,0,E470*M_a+M_b))</f>
        <v>0.44305100000000003</v>
      </c>
      <c r="G470" s="1">
        <f t="shared" si="43"/>
        <v>0.19629418860100004</v>
      </c>
      <c r="H470" s="1">
        <f t="shared" si="44"/>
        <v>8.5308208866145166E-2</v>
      </c>
      <c r="I470" s="1">
        <f t="shared" si="45"/>
        <v>2.1327052211570701E-2</v>
      </c>
      <c r="J470" s="1">
        <f>IF(A470="","",MIN(J469+I470,Max_logcfu))</f>
        <v>3.99</v>
      </c>
      <c r="K470" s="1" cm="1">
        <f t="array" ref="K470">IF(A470="","",IF(E470&lt;_C1_MinTemp.,0,((E470-Tmin)/(PrefTemp-Tmin))^2))</f>
        <v>32.474327202137438</v>
      </c>
      <c r="L470" s="1">
        <f t="shared" si="46"/>
        <v>0.33827424161017106</v>
      </c>
      <c r="M470" s="1">
        <f t="shared" si="47"/>
        <v>93.835237336860132</v>
      </c>
      <c r="N470" s="3" t="s">
        <v>866</v>
      </c>
      <c r="O470" s="1" t="s">
        <v>2973</v>
      </c>
      <c r="P470" s="1" t="s">
        <v>2968</v>
      </c>
      <c r="Q470" s="1">
        <v>8360</v>
      </c>
      <c r="R470" s="1" t="s">
        <v>3035</v>
      </c>
      <c r="S470" s="1">
        <v>91.81</v>
      </c>
    </row>
    <row r="471" spans="1:19" x14ac:dyDescent="0.3">
      <c r="A471" s="1" t="s">
        <v>923</v>
      </c>
      <c r="B471" s="1" t="s">
        <v>1395</v>
      </c>
      <c r="C471" s="1">
        <f t="shared" si="42"/>
        <v>1.0416666664241347E-2</v>
      </c>
      <c r="D471" s="1">
        <v>4</v>
      </c>
      <c r="E471" s="1">
        <v>18.02</v>
      </c>
      <c r="F471" s="1">
        <f>IF(A471="","",IF(E471&lt;_C1_MinTemp.,0,E471*M_a+M_b))</f>
        <v>0.44147980000000003</v>
      </c>
      <c r="G471" s="1">
        <f t="shared" si="43"/>
        <v>0.19490441380804002</v>
      </c>
      <c r="H471" s="1">
        <f t="shared" si="44"/>
        <v>8.4704221559339418E-2</v>
      </c>
      <c r="I471" s="1">
        <f t="shared" si="45"/>
        <v>2.117605538490442E-2</v>
      </c>
      <c r="J471" s="1">
        <f>IF(A471="","",MIN(J470+I471,Max_logcfu))</f>
        <v>3.99</v>
      </c>
      <c r="K471" s="1" cm="1">
        <f t="array" ref="K471">IF(A471="","",IF(E471&lt;_C1_MinTemp.,0,((E471-Tmin)/(PrefTemp-Tmin))^2))</f>
        <v>32.244406990614486</v>
      </c>
      <c r="L471" s="1">
        <f t="shared" si="46"/>
        <v>0.33587923940736458</v>
      </c>
      <c r="M471" s="1">
        <f t="shared" si="47"/>
        <v>93.49935809745277</v>
      </c>
      <c r="N471" s="3" t="s">
        <v>866</v>
      </c>
      <c r="O471" s="1" t="s">
        <v>2973</v>
      </c>
      <c r="P471" s="1" t="s">
        <v>2968</v>
      </c>
      <c r="Q471" s="1">
        <v>8360</v>
      </c>
      <c r="R471" s="1" t="s">
        <v>3035</v>
      </c>
      <c r="S471" s="1">
        <v>91.81</v>
      </c>
    </row>
    <row r="472" spans="1:19" x14ac:dyDescent="0.3">
      <c r="A472" s="1" t="s">
        <v>923</v>
      </c>
      <c r="B472" s="1" t="s">
        <v>1396</v>
      </c>
      <c r="C472" s="1">
        <f t="shared" si="42"/>
        <v>1.0416666671517305E-2</v>
      </c>
      <c r="D472" s="1">
        <v>4</v>
      </c>
      <c r="E472" s="1">
        <v>17.809999999999999</v>
      </c>
      <c r="F472" s="1">
        <f>IF(A472="","",IF(E472&lt;_C1_MinTemp.,0,E472*M_a+M_b))</f>
        <v>0.43735540000000001</v>
      </c>
      <c r="G472" s="1">
        <f t="shared" si="43"/>
        <v>0.19127974590916</v>
      </c>
      <c r="H472" s="1">
        <f t="shared" si="44"/>
        <v>8.3128963889248148E-2</v>
      </c>
      <c r="I472" s="1">
        <f t="shared" si="45"/>
        <v>2.0782240981989521E-2</v>
      </c>
      <c r="J472" s="1">
        <f>IF(A472="","",MIN(J471+I472,Max_logcfu))</f>
        <v>3.99</v>
      </c>
      <c r="K472" s="1" cm="1">
        <f t="array" ref="K472">IF(A472="","",IF(E472&lt;_C1_MinTemp.,0,((E472-Tmin)/(PrefTemp-Tmin))^2))</f>
        <v>31.644752705450827</v>
      </c>
      <c r="L472" s="1">
        <f t="shared" si="46"/>
        <v>0.32963284083527672</v>
      </c>
      <c r="M472" s="1">
        <f t="shared" si="47"/>
        <v>93.169725256617497</v>
      </c>
      <c r="N472" s="3" t="s">
        <v>866</v>
      </c>
      <c r="O472" s="1" t="s">
        <v>2973</v>
      </c>
      <c r="P472" s="1" t="s">
        <v>2968</v>
      </c>
      <c r="Q472" s="1">
        <v>8360</v>
      </c>
      <c r="R472" s="1" t="s">
        <v>3035</v>
      </c>
      <c r="S472" s="1">
        <v>91.81</v>
      </c>
    </row>
    <row r="473" spans="1:19" x14ac:dyDescent="0.3">
      <c r="A473" s="1" t="s">
        <v>923</v>
      </c>
      <c r="B473" s="1" t="s">
        <v>1397</v>
      </c>
      <c r="C473" s="1">
        <f t="shared" si="42"/>
        <v>1.0416666664241347E-2</v>
      </c>
      <c r="D473" s="1">
        <v>4</v>
      </c>
      <c r="E473" s="1">
        <v>17.739999999999998</v>
      </c>
      <c r="F473" s="1">
        <f>IF(A473="","",IF(E473&lt;_C1_MinTemp.,0,E473*M_a+M_b))</f>
        <v>0.4359806</v>
      </c>
      <c r="G473" s="1">
        <f t="shared" si="43"/>
        <v>0.19007908357636</v>
      </c>
      <c r="H473" s="1">
        <f t="shared" si="44"/>
        <v>8.2607163657696644E-2</v>
      </c>
      <c r="I473" s="1">
        <f t="shared" si="45"/>
        <v>2.0651790909615789E-2</v>
      </c>
      <c r="J473" s="1">
        <f>IF(A473="","",MIN(J472+I473,Max_logcfu))</f>
        <v>3.99</v>
      </c>
      <c r="K473" s="1" cm="1">
        <f t="array" ref="K473">IF(A473="","",IF(E473&lt;_C1_MinTemp.,0,((E473-Tmin)/(PrefTemp-Tmin))^2))</f>
        <v>31.446118697319882</v>
      </c>
      <c r="L473" s="1">
        <f t="shared" si="46"/>
        <v>0.32756373635414854</v>
      </c>
      <c r="M473" s="1">
        <f t="shared" si="47"/>
        <v>92.842161520263346</v>
      </c>
      <c r="N473" s="3" t="s">
        <v>866</v>
      </c>
      <c r="O473" s="1" t="s">
        <v>2973</v>
      </c>
      <c r="P473" s="1" t="s">
        <v>2968</v>
      </c>
      <c r="Q473" s="1">
        <v>8360</v>
      </c>
      <c r="R473" s="1" t="s">
        <v>3035</v>
      </c>
      <c r="S473" s="1">
        <v>91.81</v>
      </c>
    </row>
    <row r="474" spans="1:19" x14ac:dyDescent="0.3">
      <c r="A474" s="1" t="s">
        <v>923</v>
      </c>
      <c r="B474" s="1" t="s">
        <v>1398</v>
      </c>
      <c r="C474" s="1">
        <f t="shared" si="42"/>
        <v>1.0416666664241347E-2</v>
      </c>
      <c r="D474" s="1">
        <v>4</v>
      </c>
      <c r="E474" s="1">
        <v>17.850000000000001</v>
      </c>
      <c r="F474" s="1">
        <f>IF(A474="","",IF(E474&lt;_C1_MinTemp.,0,E474*M_a+M_b))</f>
        <v>0.43814100000000006</v>
      </c>
      <c r="G474" s="1">
        <f t="shared" si="43"/>
        <v>0.19196753588100005</v>
      </c>
      <c r="H474" s="1">
        <f t="shared" si="44"/>
        <v>8.3427873046936135E-2</v>
      </c>
      <c r="I474" s="1">
        <f t="shared" si="45"/>
        <v>2.0856968256877894E-2</v>
      </c>
      <c r="J474" s="1">
        <f>IF(A474="","",MIN(J473+I474,Max_logcfu))</f>
        <v>3.99</v>
      </c>
      <c r="K474" s="1" cm="1">
        <f t="array" ref="K474">IF(A474="","",IF(E474&lt;_C1_MinTemp.,0,((E474-Tmin)/(PrefTemp-Tmin))^2))</f>
        <v>31.758538634372453</v>
      </c>
      <c r="L474" s="1">
        <f t="shared" si="46"/>
        <v>0.33081811069768846</v>
      </c>
      <c r="M474" s="1">
        <f t="shared" si="47"/>
        <v>92.511343409565654</v>
      </c>
      <c r="N474" s="3" t="s">
        <v>866</v>
      </c>
      <c r="O474" s="1" t="s">
        <v>2973</v>
      </c>
      <c r="P474" s="1" t="s">
        <v>2968</v>
      </c>
      <c r="Q474" s="1">
        <v>8360</v>
      </c>
      <c r="R474" s="1" t="s">
        <v>3035</v>
      </c>
      <c r="S474" s="1">
        <v>91.81</v>
      </c>
    </row>
    <row r="475" spans="1:19" x14ac:dyDescent="0.3">
      <c r="A475" s="1" t="s">
        <v>923</v>
      </c>
      <c r="B475" s="1" t="s">
        <v>1399</v>
      </c>
      <c r="C475" s="1">
        <f t="shared" si="42"/>
        <v>1.0416666671517305E-2</v>
      </c>
      <c r="D475" s="1">
        <v>4</v>
      </c>
      <c r="E475" s="1">
        <v>17.8</v>
      </c>
      <c r="F475" s="1">
        <f>IF(A475="","",IF(E475&lt;_C1_MinTemp.,0,E475*M_a+M_b))</f>
        <v>0.43715900000000002</v>
      </c>
      <c r="G475" s="1">
        <f t="shared" si="43"/>
        <v>0.19110799128100001</v>
      </c>
      <c r="H475" s="1">
        <f t="shared" si="44"/>
        <v>8.3054320417644503E-2</v>
      </c>
      <c r="I475" s="1">
        <f t="shared" si="45"/>
        <v>2.0763580114079923E-2</v>
      </c>
      <c r="J475" s="1">
        <f>IF(A475="","",MIN(J474+I475,Max_logcfu))</f>
        <v>3.99</v>
      </c>
      <c r="K475" s="1" cm="1">
        <f t="array" ref="K475">IF(A475="","",IF(E475&lt;_C1_MinTemp.,0,((E475-Tmin)/(PrefTemp-Tmin))^2))</f>
        <v>31.616338130199772</v>
      </c>
      <c r="L475" s="1">
        <f t="shared" si="46"/>
        <v>0.32933685567627369</v>
      </c>
      <c r="M475" s="1">
        <f t="shared" si="47"/>
        <v>92.18200655388938</v>
      </c>
      <c r="N475" s="3" t="s">
        <v>866</v>
      </c>
      <c r="O475" s="1" t="s">
        <v>2973</v>
      </c>
      <c r="P475" s="1" t="s">
        <v>2968</v>
      </c>
      <c r="Q475" s="1">
        <v>8360</v>
      </c>
      <c r="R475" s="1" t="s">
        <v>3035</v>
      </c>
      <c r="S475" s="1">
        <v>91.81</v>
      </c>
    </row>
    <row r="476" spans="1:19" x14ac:dyDescent="0.3">
      <c r="A476" s="1" t="s">
        <v>923</v>
      </c>
      <c r="B476" s="1" t="s">
        <v>1400</v>
      </c>
      <c r="C476" s="1">
        <f t="shared" si="42"/>
        <v>1.0416666664241347E-2</v>
      </c>
      <c r="D476" s="1">
        <v>4</v>
      </c>
      <c r="E476" s="1">
        <v>17.690000000000001</v>
      </c>
      <c r="F476" s="1">
        <f>IF(A476="","",IF(E476&lt;_C1_MinTemp.,0,E476*M_a+M_b))</f>
        <v>0.43499860000000007</v>
      </c>
      <c r="G476" s="1">
        <f t="shared" si="43"/>
        <v>0.18922378200196005</v>
      </c>
      <c r="H476" s="1">
        <f t="shared" si="44"/>
        <v>8.2235455020408535E-2</v>
      </c>
      <c r="I476" s="1">
        <f t="shared" si="45"/>
        <v>2.05588637503154E-2</v>
      </c>
      <c r="J476" s="1">
        <f>IF(A476="","",MIN(J475+I476,Max_logcfu))</f>
        <v>3.99</v>
      </c>
      <c r="K476" s="1" cm="1">
        <f t="array" ref="K476">IF(A476="","",IF(E476&lt;_C1_MinTemp.,0,((E476-Tmin)/(PrefTemp-Tmin))^2))</f>
        <v>31.304620146692763</v>
      </c>
      <c r="L476" s="1">
        <f t="shared" si="46"/>
        <v>0.3260897931187926</v>
      </c>
      <c r="M476" s="1">
        <f t="shared" si="47"/>
        <v>91.855916760770583</v>
      </c>
      <c r="N476" s="3" t="s">
        <v>866</v>
      </c>
      <c r="O476" s="1" t="s">
        <v>2973</v>
      </c>
      <c r="P476" s="1" t="s">
        <v>2968</v>
      </c>
      <c r="Q476" s="1">
        <v>8360</v>
      </c>
      <c r="R476" s="1" t="s">
        <v>3035</v>
      </c>
      <c r="S476" s="1">
        <v>91.81</v>
      </c>
    </row>
    <row r="477" spans="1:19" x14ac:dyDescent="0.3">
      <c r="A477" s="1" t="s">
        <v>923</v>
      </c>
      <c r="B477" s="1" t="s">
        <v>1401</v>
      </c>
      <c r="C477" s="1">
        <f t="shared" si="42"/>
        <v>1.0416666664241347E-2</v>
      </c>
      <c r="D477" s="1">
        <v>4</v>
      </c>
      <c r="E477" s="1">
        <v>17.670000000000002</v>
      </c>
      <c r="F477" s="1">
        <f>IF(A477="","",IF(E477&lt;_C1_MinTemp.,0,E477*M_a+M_b))</f>
        <v>0.43460580000000004</v>
      </c>
      <c r="G477" s="1">
        <f t="shared" si="43"/>
        <v>0.18888220139364004</v>
      </c>
      <c r="H477" s="1">
        <f t="shared" si="44"/>
        <v>8.208700625538462E-2</v>
      </c>
      <c r="I477" s="1">
        <f t="shared" si="45"/>
        <v>2.0521751559068064E-2</v>
      </c>
      <c r="J477" s="1">
        <f>IF(A477="","",MIN(J476+I477,Max_logcfu))</f>
        <v>3.99</v>
      </c>
      <c r="K477" s="1" cm="1">
        <f t="array" ref="K477">IF(A477="","",IF(E477&lt;_C1_MinTemp.,0,((E477-Tmin)/(PrefTemp-Tmin))^2))</f>
        <v>31.248110065984072</v>
      </c>
      <c r="L477" s="1">
        <f t="shared" si="46"/>
        <v>0.32550114644488076</v>
      </c>
      <c r="M477" s="1">
        <f t="shared" si="47"/>
        <v>91.530415614325705</v>
      </c>
      <c r="N477" s="3" t="s">
        <v>866</v>
      </c>
      <c r="O477" s="1" t="s">
        <v>2973</v>
      </c>
      <c r="P477" s="1" t="s">
        <v>2968</v>
      </c>
      <c r="Q477" s="1">
        <v>8360</v>
      </c>
      <c r="R477" s="1" t="s">
        <v>3035</v>
      </c>
      <c r="S477" s="1">
        <v>91.81</v>
      </c>
    </row>
    <row r="478" spans="1:19" x14ac:dyDescent="0.3">
      <c r="A478" s="1" t="s">
        <v>923</v>
      </c>
      <c r="B478" s="1" t="s">
        <v>1402</v>
      </c>
      <c r="C478" s="1">
        <f t="shared" si="42"/>
        <v>1.0416666671517305E-2</v>
      </c>
      <c r="D478" s="1">
        <v>5</v>
      </c>
      <c r="E478" s="1">
        <v>17.78</v>
      </c>
      <c r="F478" s="1">
        <f>IF(A478="","",IF(E478&lt;_C1_MinTemp.,0,E478*M_a+M_b))</f>
        <v>0.43676620000000005</v>
      </c>
      <c r="G478" s="1">
        <f t="shared" si="43"/>
        <v>0.19076471346244003</v>
      </c>
      <c r="H478" s="1">
        <f t="shared" si="44"/>
        <v>8.2905134055819216E-2</v>
      </c>
      <c r="I478" s="1">
        <f t="shared" si="45"/>
        <v>2.0726283523606229E-2</v>
      </c>
      <c r="J478" s="1">
        <f>IF(A478="","",MIN(J477+I478,Max_logcfu))</f>
        <v>3.99</v>
      </c>
      <c r="K478" s="1" cm="1">
        <f t="array" ref="K478">IF(A478="","",IF(E478&lt;_C1_MinTemp.,0,((E478-Tmin)/(PrefTemp-Tmin))^2))</f>
        <v>31.559547268072858</v>
      </c>
      <c r="L478" s="1">
        <f t="shared" si="46"/>
        <v>0.32874528419550958</v>
      </c>
      <c r="M478" s="1">
        <f t="shared" si="47"/>
        <v>91.201670330130199</v>
      </c>
      <c r="N478" s="3" t="s">
        <v>866</v>
      </c>
      <c r="O478" s="1" t="s">
        <v>2973</v>
      </c>
      <c r="P478" s="1" t="s">
        <v>2968</v>
      </c>
      <c r="Q478" s="1">
        <v>8360</v>
      </c>
      <c r="R478" s="1" t="s">
        <v>3035</v>
      </c>
      <c r="S478" s="1">
        <v>91.68</v>
      </c>
    </row>
    <row r="479" spans="1:19" x14ac:dyDescent="0.3">
      <c r="A479" s="1" t="s">
        <v>923</v>
      </c>
      <c r="B479" s="1" t="s">
        <v>1403</v>
      </c>
      <c r="C479" s="1">
        <f t="shared" si="42"/>
        <v>1.0416666664241347E-2</v>
      </c>
      <c r="D479" s="1">
        <v>5</v>
      </c>
      <c r="E479" s="1">
        <v>17.78</v>
      </c>
      <c r="F479" s="1">
        <f>IF(A479="","",IF(E479&lt;_C1_MinTemp.,0,E479*M_a+M_b))</f>
        <v>0.43676620000000005</v>
      </c>
      <c r="G479" s="1">
        <f t="shared" si="43"/>
        <v>0.19076471346244003</v>
      </c>
      <c r="H479" s="1">
        <f t="shared" si="44"/>
        <v>8.2905134055819216E-2</v>
      </c>
      <c r="I479" s="1">
        <f t="shared" si="45"/>
        <v>2.0726283509129088E-2</v>
      </c>
      <c r="J479" s="1">
        <f>IF(A479="","",MIN(J478+I479,Max_logcfu))</f>
        <v>3.99</v>
      </c>
      <c r="K479" s="1" cm="1">
        <f t="array" ref="K479">IF(A479="","",IF(E479&lt;_C1_MinTemp.,0,((E479-Tmin)/(PrefTemp-Tmin))^2))</f>
        <v>31.559547268072858</v>
      </c>
      <c r="L479" s="1">
        <f t="shared" si="46"/>
        <v>0.32874528396588365</v>
      </c>
      <c r="M479" s="1">
        <f t="shared" si="47"/>
        <v>90.872925046164312</v>
      </c>
      <c r="N479" s="3" t="s">
        <v>866</v>
      </c>
      <c r="O479" s="1" t="s">
        <v>2973</v>
      </c>
      <c r="P479" s="1" t="s">
        <v>2968</v>
      </c>
      <c r="Q479" s="1">
        <v>8360</v>
      </c>
      <c r="R479" s="1" t="s">
        <v>3035</v>
      </c>
      <c r="S479" s="1">
        <v>91.68</v>
      </c>
    </row>
    <row r="480" spans="1:19" x14ac:dyDescent="0.3">
      <c r="A480" s="1" t="s">
        <v>923</v>
      </c>
      <c r="B480" s="1" t="s">
        <v>1404</v>
      </c>
      <c r="C480" s="1">
        <f t="shared" si="42"/>
        <v>1.0416666664241347E-2</v>
      </c>
      <c r="D480" s="1">
        <v>5</v>
      </c>
      <c r="E480" s="1">
        <v>17.809999999999999</v>
      </c>
      <c r="F480" s="1">
        <f>IF(A480="","",IF(E480&lt;_C1_MinTemp.,0,E480*M_a+M_b))</f>
        <v>0.43735540000000001</v>
      </c>
      <c r="G480" s="1">
        <f t="shared" si="43"/>
        <v>0.19127974590916</v>
      </c>
      <c r="H480" s="1">
        <f t="shared" si="44"/>
        <v>8.3128963889248148E-2</v>
      </c>
      <c r="I480" s="1">
        <f t="shared" si="45"/>
        <v>2.0782240967473293E-2</v>
      </c>
      <c r="J480" s="1">
        <f>IF(A480="","",MIN(J479+I480,Max_logcfu))</f>
        <v>3.99</v>
      </c>
      <c r="K480" s="1" cm="1">
        <f t="array" ref="K480">IF(A480="","",IF(E480&lt;_C1_MinTemp.,0,((E480-Tmin)/(PrefTemp-Tmin))^2))</f>
        <v>31.644752705450827</v>
      </c>
      <c r="L480" s="1">
        <f t="shared" si="46"/>
        <v>0.32963284060503084</v>
      </c>
      <c r="M480" s="1">
        <f t="shared" si="47"/>
        <v>90.543292205559283</v>
      </c>
      <c r="N480" s="3" t="s">
        <v>866</v>
      </c>
      <c r="O480" s="1" t="s">
        <v>2973</v>
      </c>
      <c r="P480" s="1" t="s">
        <v>2968</v>
      </c>
      <c r="Q480" s="1">
        <v>8360</v>
      </c>
      <c r="R480" s="1" t="s">
        <v>3035</v>
      </c>
      <c r="S480" s="1">
        <v>91.68</v>
      </c>
    </row>
    <row r="481" spans="1:19" x14ac:dyDescent="0.3">
      <c r="A481" s="1" t="s">
        <v>923</v>
      </c>
      <c r="B481" s="1" t="s">
        <v>1405</v>
      </c>
      <c r="C481" s="1">
        <f t="shared" si="42"/>
        <v>1.0416666671517305E-2</v>
      </c>
      <c r="D481" s="1">
        <v>5</v>
      </c>
      <c r="E481" s="1">
        <v>17.88</v>
      </c>
      <c r="F481" s="1">
        <f>IF(A481="","",IF(E481&lt;_C1_MinTemp.,0,E481*M_a+M_b))</f>
        <v>0.43873020000000001</v>
      </c>
      <c r="G481" s="1">
        <f t="shared" si="43"/>
        <v>0.19248418839204001</v>
      </c>
      <c r="H481" s="1">
        <f t="shared" si="44"/>
        <v>8.3652406950039115E-2</v>
      </c>
      <c r="I481" s="1">
        <f t="shared" si="45"/>
        <v>2.0913101747248201E-2</v>
      </c>
      <c r="J481" s="1">
        <f>IF(A481="","",MIN(J480+I481,Max_logcfu))</f>
        <v>3.99</v>
      </c>
      <c r="K481" s="1" cm="1">
        <f t="array" ref="K481">IF(A481="","",IF(E481&lt;_C1_MinTemp.,0,((E481-Tmin)/(PrefTemp-Tmin))^2))</f>
        <v>31.844012090376907</v>
      </c>
      <c r="L481" s="1">
        <f t="shared" si="46"/>
        <v>0.33170845942922322</v>
      </c>
      <c r="M481" s="1">
        <f t="shared" si="47"/>
        <v>90.21158374613006</v>
      </c>
      <c r="N481" s="3" t="s">
        <v>866</v>
      </c>
      <c r="O481" s="1" t="s">
        <v>2973</v>
      </c>
      <c r="P481" s="1" t="s">
        <v>2968</v>
      </c>
      <c r="Q481" s="1">
        <v>8360</v>
      </c>
      <c r="R481" s="1" t="s">
        <v>3035</v>
      </c>
      <c r="S481" s="1">
        <v>91.68</v>
      </c>
    </row>
    <row r="482" spans="1:19" x14ac:dyDescent="0.3">
      <c r="A482" s="1" t="s">
        <v>923</v>
      </c>
      <c r="B482" s="1" t="s">
        <v>1406</v>
      </c>
      <c r="C482" s="1">
        <f t="shared" si="42"/>
        <v>1.0416666664241347E-2</v>
      </c>
      <c r="D482" s="1">
        <v>5</v>
      </c>
      <c r="E482" s="1">
        <v>17.940000000000001</v>
      </c>
      <c r="F482" s="1">
        <f>IF(A482="","",IF(E482&lt;_C1_MinTemp.,0,E482*M_a+M_b))</f>
        <v>0.43990860000000004</v>
      </c>
      <c r="G482" s="1">
        <f t="shared" si="43"/>
        <v>0.19351957635396003</v>
      </c>
      <c r="H482" s="1">
        <f t="shared" si="44"/>
        <v>8.4102379988683182E-2</v>
      </c>
      <c r="I482" s="1">
        <f t="shared" si="45"/>
        <v>2.1025594992275392E-2</v>
      </c>
      <c r="J482" s="1">
        <f>IF(A482="","",MIN(J481+I482,Max_logcfu))</f>
        <v>3.99</v>
      </c>
      <c r="K482" s="1" cm="1">
        <f t="array" ref="K482">IF(A482="","",IF(E482&lt;_C1_MinTemp.,0,((E482-Tmin)/(PrefTemp-Tmin))^2))</f>
        <v>32.015303597762745</v>
      </c>
      <c r="L482" s="1">
        <f t="shared" si="46"/>
        <v>0.33349274573238125</v>
      </c>
      <c r="M482" s="1">
        <f t="shared" si="47"/>
        <v>89.878091000397674</v>
      </c>
      <c r="N482" s="3" t="s">
        <v>866</v>
      </c>
      <c r="O482" s="1" t="s">
        <v>2973</v>
      </c>
      <c r="P482" s="1" t="s">
        <v>2968</v>
      </c>
      <c r="Q482" s="1">
        <v>8360</v>
      </c>
      <c r="R482" s="1" t="s">
        <v>3035</v>
      </c>
      <c r="S482" s="1">
        <v>91.58</v>
      </c>
    </row>
    <row r="483" spans="1:19" x14ac:dyDescent="0.3">
      <c r="A483" s="1" t="s">
        <v>923</v>
      </c>
      <c r="B483" s="1" t="s">
        <v>1407</v>
      </c>
      <c r="C483" s="1">
        <f t="shared" si="42"/>
        <v>1.0416666664241347E-2</v>
      </c>
      <c r="D483" s="1">
        <v>5</v>
      </c>
      <c r="E483" s="1">
        <v>17.88</v>
      </c>
      <c r="F483" s="1">
        <f>IF(A483="","",IF(E483&lt;_C1_MinTemp.,0,E483*M_a+M_b))</f>
        <v>0.43873020000000001</v>
      </c>
      <c r="G483" s="1">
        <f t="shared" si="43"/>
        <v>0.19248418839204001</v>
      </c>
      <c r="H483" s="1">
        <f t="shared" si="44"/>
        <v>8.3652406950039115E-2</v>
      </c>
      <c r="I483" s="1">
        <f t="shared" si="45"/>
        <v>2.0913101732640566E-2</v>
      </c>
      <c r="J483" s="1">
        <f>IF(A483="","",MIN(J482+I483,Max_logcfu))</f>
        <v>3.99</v>
      </c>
      <c r="K483" s="1" cm="1">
        <f t="array" ref="K483">IF(A483="","",IF(E483&lt;_C1_MinTemp.,0,((E483-Tmin)/(PrefTemp-Tmin))^2))</f>
        <v>31.844012090376907</v>
      </c>
      <c r="L483" s="1">
        <f t="shared" si="46"/>
        <v>0.33170845919752756</v>
      </c>
      <c r="M483" s="1">
        <f t="shared" si="47"/>
        <v>89.546382541200146</v>
      </c>
      <c r="N483" s="3" t="s">
        <v>866</v>
      </c>
      <c r="O483" s="1" t="s">
        <v>2973</v>
      </c>
      <c r="P483" s="1" t="s">
        <v>2968</v>
      </c>
      <c r="Q483" s="1">
        <v>8360</v>
      </c>
      <c r="R483" s="1" t="s">
        <v>3035</v>
      </c>
      <c r="S483" s="1">
        <v>91.58</v>
      </c>
    </row>
    <row r="484" spans="1:19" x14ac:dyDescent="0.3">
      <c r="A484" s="1" t="s">
        <v>923</v>
      </c>
      <c r="B484" s="1" t="s">
        <v>1408</v>
      </c>
      <c r="C484" s="1">
        <f t="shared" si="42"/>
        <v>1.0416666671517305E-2</v>
      </c>
      <c r="D484" s="1">
        <v>5</v>
      </c>
      <c r="E484" s="1">
        <v>17.77</v>
      </c>
      <c r="F484" s="1">
        <f>IF(A484="","",IF(E484&lt;_C1_MinTemp.,0,E484*M_a+M_b))</f>
        <v>0.43656980000000001</v>
      </c>
      <c r="G484" s="1">
        <f t="shared" si="43"/>
        <v>0.19059319027204</v>
      </c>
      <c r="H484" s="1">
        <f t="shared" si="44"/>
        <v>8.2830591165597559E-2</v>
      </c>
      <c r="I484" s="1">
        <f t="shared" si="45"/>
        <v>2.0707647801042142E-2</v>
      </c>
      <c r="J484" s="1">
        <f>IF(A484="","",MIN(J483+I484,Max_logcfu))</f>
        <v>3.99</v>
      </c>
      <c r="K484" s="1" cm="1">
        <f t="array" ref="K484">IF(A484="","",IF(E484&lt;_C1_MinTemp.,0,((E484-Tmin)/(PrefTemp-Tmin))^2))</f>
        <v>31.531170981197008</v>
      </c>
      <c r="L484" s="1">
        <f t="shared" si="46"/>
        <v>0.32844969787374845</v>
      </c>
      <c r="M484" s="1">
        <f t="shared" si="47"/>
        <v>89.217932843326395</v>
      </c>
      <c r="N484" s="3" t="s">
        <v>866</v>
      </c>
      <c r="O484" s="1" t="s">
        <v>2973</v>
      </c>
      <c r="P484" s="1" t="s">
        <v>2968</v>
      </c>
      <c r="Q484" s="1">
        <v>8360</v>
      </c>
      <c r="R484" s="1" t="s">
        <v>3035</v>
      </c>
      <c r="S484" s="1">
        <v>91.58</v>
      </c>
    </row>
    <row r="485" spans="1:19" x14ac:dyDescent="0.3">
      <c r="A485" s="1" t="s">
        <v>923</v>
      </c>
      <c r="B485" s="1" t="s">
        <v>1409</v>
      </c>
      <c r="C485" s="1">
        <f t="shared" si="42"/>
        <v>1.0416666664241347E-2</v>
      </c>
      <c r="D485" s="1">
        <v>5</v>
      </c>
      <c r="E485" s="1">
        <v>17.600000000000001</v>
      </c>
      <c r="F485" s="1">
        <f>IF(A485="","",IF(E485&lt;_C1_MinTemp.,0,E485*M_a+M_b))</f>
        <v>0.43323100000000003</v>
      </c>
      <c r="G485" s="1">
        <f t="shared" si="43"/>
        <v>0.18768909936100003</v>
      </c>
      <c r="H485" s="1">
        <f t="shared" si="44"/>
        <v>8.1568491682312047E-2</v>
      </c>
      <c r="I485" s="1">
        <f t="shared" si="45"/>
        <v>2.0392122915830098E-2</v>
      </c>
      <c r="J485" s="1">
        <f>IF(A485="","",MIN(J484+I485,Max_logcfu))</f>
        <v>3.99</v>
      </c>
      <c r="K485" s="1" cm="1">
        <f t="array" ref="K485">IF(A485="","",IF(E485&lt;_C1_MinTemp.,0,((E485-Tmin)/(PrefTemp-Tmin))^2))</f>
        <v>31.050726811443397</v>
      </c>
      <c r="L485" s="1">
        <f t="shared" si="46"/>
        <v>0.32344507087722746</v>
      </c>
      <c r="M485" s="1">
        <f t="shared" si="47"/>
        <v>88.894487772449168</v>
      </c>
      <c r="N485" s="3" t="s">
        <v>866</v>
      </c>
      <c r="O485" s="1" t="s">
        <v>2973</v>
      </c>
      <c r="P485" s="1" t="s">
        <v>2968</v>
      </c>
      <c r="Q485" s="1">
        <v>8360</v>
      </c>
      <c r="R485" s="1" t="s">
        <v>3035</v>
      </c>
      <c r="S485" s="1">
        <v>91.58</v>
      </c>
    </row>
    <row r="486" spans="1:19" x14ac:dyDescent="0.3">
      <c r="A486" s="1" t="s">
        <v>923</v>
      </c>
      <c r="B486" s="1" t="s">
        <v>1410</v>
      </c>
      <c r="C486" s="1">
        <f t="shared" si="42"/>
        <v>1.0416666664241347E-2</v>
      </c>
      <c r="D486" s="1">
        <v>5</v>
      </c>
      <c r="E486" s="1">
        <v>17.63</v>
      </c>
      <c r="F486" s="1">
        <f>IF(A486="","",IF(E486&lt;_C1_MinTemp.,0,E486*M_a+M_b))</f>
        <v>0.43382019999999999</v>
      </c>
      <c r="G486" s="1">
        <f t="shared" si="43"/>
        <v>0.18819996592804</v>
      </c>
      <c r="H486" s="1">
        <f t="shared" si="44"/>
        <v>8.1790511050864836E-2</v>
      </c>
      <c r="I486" s="1">
        <f t="shared" si="45"/>
        <v>2.0447627757955375E-2</v>
      </c>
      <c r="J486" s="1">
        <f>IF(A486="","",MIN(J485+I486,Max_logcfu))</f>
        <v>3.99</v>
      </c>
      <c r="K486" s="1" cm="1">
        <f t="array" ref="K486">IF(A486="","",IF(E486&lt;_C1_MinTemp.,0,((E486-Tmin)/(PrefTemp-Tmin))^2))</f>
        <v>31.135243058067541</v>
      </c>
      <c r="L486" s="1">
        <f t="shared" si="46"/>
        <v>0.32432544844602396</v>
      </c>
      <c r="M486" s="1">
        <f t="shared" si="47"/>
        <v>88.570162324003149</v>
      </c>
      <c r="N486" s="3" t="s">
        <v>866</v>
      </c>
      <c r="O486" s="1" t="s">
        <v>2973</v>
      </c>
      <c r="P486" s="1" t="s">
        <v>2968</v>
      </c>
      <c r="Q486" s="1">
        <v>8360</v>
      </c>
      <c r="R486" s="1" t="s">
        <v>3035</v>
      </c>
      <c r="S486" s="1">
        <v>91.47</v>
      </c>
    </row>
    <row r="487" spans="1:19" x14ac:dyDescent="0.3">
      <c r="A487" s="1" t="s">
        <v>923</v>
      </c>
      <c r="B487" s="1" t="s">
        <v>1411</v>
      </c>
      <c r="C487" s="1">
        <f t="shared" si="42"/>
        <v>1.0416666671517305E-2</v>
      </c>
      <c r="D487" s="1">
        <v>5</v>
      </c>
      <c r="E487" s="1">
        <v>17.53</v>
      </c>
      <c r="F487" s="1">
        <f>IF(A487="","",IF(E487&lt;_C1_MinTemp.,0,E487*M_a+M_b))</f>
        <v>0.43185620000000002</v>
      </c>
      <c r="G487" s="1">
        <f t="shared" si="43"/>
        <v>0.18649977747844002</v>
      </c>
      <c r="H487" s="1">
        <f t="shared" si="44"/>
        <v>8.1051619938478925E-2</v>
      </c>
      <c r="I487" s="1">
        <f t="shared" si="45"/>
        <v>2.0262904994055381E-2</v>
      </c>
      <c r="J487" s="1">
        <f>IF(A487="","",MIN(J486+I487,Max_logcfu))</f>
        <v>3.99</v>
      </c>
      <c r="K487" s="1" cm="1">
        <f t="array" ref="K487">IF(A487="","",IF(E487&lt;_C1_MinTemp.,0,((E487-Tmin)/(PrefTemp-Tmin))^2))</f>
        <v>30.85396893369786</v>
      </c>
      <c r="L487" s="1">
        <f t="shared" si="46"/>
        <v>0.32139550987568083</v>
      </c>
      <c r="M487" s="1">
        <f t="shared" si="47"/>
        <v>88.248766814127464</v>
      </c>
      <c r="N487" s="3" t="s">
        <v>866</v>
      </c>
      <c r="O487" s="1" t="s">
        <v>2973</v>
      </c>
      <c r="P487" s="1" t="s">
        <v>2968</v>
      </c>
      <c r="Q487" s="1">
        <v>8360</v>
      </c>
      <c r="R487" s="1" t="s">
        <v>3035</v>
      </c>
      <c r="S487" s="1">
        <v>91.47</v>
      </c>
    </row>
    <row r="488" spans="1:19" x14ac:dyDescent="0.3">
      <c r="A488" s="1" t="s">
        <v>923</v>
      </c>
      <c r="B488" s="1" t="s">
        <v>1412</v>
      </c>
      <c r="C488" s="1">
        <f t="shared" si="42"/>
        <v>1.0416666664241347E-2</v>
      </c>
      <c r="D488" s="1">
        <v>5</v>
      </c>
      <c r="E488" s="1">
        <v>17.5</v>
      </c>
      <c r="F488" s="1">
        <f>IF(A488="","",IF(E488&lt;_C1_MinTemp.,0,E488*M_a+M_b))</f>
        <v>0.43126700000000001</v>
      </c>
      <c r="G488" s="1">
        <f t="shared" si="43"/>
        <v>0.185991225289</v>
      </c>
      <c r="H488" s="1">
        <f t="shared" si="44"/>
        <v>8.0830606383746187E-2</v>
      </c>
      <c r="I488" s="1">
        <f t="shared" si="45"/>
        <v>2.0207651591231588E-2</v>
      </c>
      <c r="J488" s="1">
        <f>IF(A488="","",MIN(J487+I488,Max_logcfu))</f>
        <v>3.99</v>
      </c>
      <c r="K488" s="1" cm="1">
        <f t="array" ref="K488">IF(A488="","",IF(E488&lt;_C1_MinTemp.,0,((E488-Tmin)/(PrefTemp-Tmin))^2))</f>
        <v>30.76983557082583</v>
      </c>
      <c r="L488" s="1">
        <f t="shared" si="46"/>
        <v>0.32051912045480907</v>
      </c>
      <c r="M488" s="1">
        <f t="shared" si="47"/>
        <v>87.92824769367266</v>
      </c>
      <c r="N488" s="3" t="s">
        <v>866</v>
      </c>
      <c r="O488" s="1" t="s">
        <v>2973</v>
      </c>
      <c r="P488" s="1" t="s">
        <v>2968</v>
      </c>
      <c r="Q488" s="1">
        <v>8360</v>
      </c>
      <c r="R488" s="1" t="s">
        <v>3035</v>
      </c>
      <c r="S488" s="1">
        <v>91.47</v>
      </c>
    </row>
    <row r="489" spans="1:19" x14ac:dyDescent="0.3">
      <c r="A489" s="1" t="s">
        <v>923</v>
      </c>
      <c r="B489" s="1" t="s">
        <v>1413</v>
      </c>
      <c r="C489" s="1">
        <f t="shared" si="42"/>
        <v>1.0416666664241347E-2</v>
      </c>
      <c r="D489" s="1">
        <v>5</v>
      </c>
      <c r="E489" s="1">
        <v>17.5</v>
      </c>
      <c r="F489" s="1">
        <f>IF(A489="","",IF(E489&lt;_C1_MinTemp.,0,E489*M_a+M_b))</f>
        <v>0.43126700000000001</v>
      </c>
      <c r="G489" s="1">
        <f t="shared" si="43"/>
        <v>0.185991225289</v>
      </c>
      <c r="H489" s="1">
        <f t="shared" si="44"/>
        <v>8.0830606383746187E-2</v>
      </c>
      <c r="I489" s="1">
        <f t="shared" si="45"/>
        <v>2.0207651591231588E-2</v>
      </c>
      <c r="J489" s="1">
        <f>IF(A489="","",MIN(J488+I489,Max_logcfu))</f>
        <v>3.99</v>
      </c>
      <c r="K489" s="1" cm="1">
        <f t="array" ref="K489">IF(A489="","",IF(E489&lt;_C1_MinTemp.,0,((E489-Tmin)/(PrefTemp-Tmin))^2))</f>
        <v>30.76983557082583</v>
      </c>
      <c r="L489" s="1">
        <f t="shared" si="46"/>
        <v>0.32051912045480907</v>
      </c>
      <c r="M489" s="1">
        <f t="shared" si="47"/>
        <v>87.607728573217855</v>
      </c>
      <c r="N489" s="3" t="s">
        <v>866</v>
      </c>
      <c r="O489" s="1" t="s">
        <v>2973</v>
      </c>
      <c r="P489" s="1" t="s">
        <v>2968</v>
      </c>
      <c r="Q489" s="1">
        <v>8360</v>
      </c>
      <c r="R489" s="1" t="s">
        <v>3035</v>
      </c>
      <c r="S489" s="1">
        <v>91.47</v>
      </c>
    </row>
    <row r="490" spans="1:19" x14ac:dyDescent="0.3">
      <c r="A490" s="1" t="s">
        <v>923</v>
      </c>
      <c r="B490" s="1" t="s">
        <v>1414</v>
      </c>
      <c r="C490" s="1">
        <f t="shared" si="42"/>
        <v>1.0405092594737653E-2</v>
      </c>
      <c r="D490" s="1">
        <v>5</v>
      </c>
      <c r="E490" s="1">
        <v>17.66</v>
      </c>
      <c r="F490" s="1">
        <f>IF(A490="","",IF(E490&lt;_C1_MinTemp.,0,E490*M_a+M_b))</f>
        <v>0.43440940000000006</v>
      </c>
      <c r="G490" s="1">
        <f t="shared" si="43"/>
        <v>0.18871152680836004</v>
      </c>
      <c r="H490" s="1">
        <f t="shared" si="44"/>
        <v>8.2012832163563684E-2</v>
      </c>
      <c r="I490" s="1">
        <f t="shared" si="45"/>
        <v>2.0480426702845403E-2</v>
      </c>
      <c r="J490" s="1">
        <f>IF(A490="","",MIN(J489+I490,Max_logcfu))</f>
        <v>3.99</v>
      </c>
      <c r="K490" s="1" cm="1">
        <f t="array" ref="K490">IF(A490="","",IF(E490&lt;_C1_MinTemp.,0,((E490-Tmin)/(PrefTemp-Tmin))^2))</f>
        <v>31.219874169817334</v>
      </c>
      <c r="L490" s="1">
        <f t="shared" si="46"/>
        <v>0.32484568153300769</v>
      </c>
      <c r="M490" s="1">
        <f t="shared" si="47"/>
        <v>87.282882891684849</v>
      </c>
      <c r="N490" s="3" t="s">
        <v>866</v>
      </c>
      <c r="O490" s="1" t="s">
        <v>2973</v>
      </c>
      <c r="P490" s="1" t="s">
        <v>2968</v>
      </c>
      <c r="Q490" s="1">
        <v>8360</v>
      </c>
      <c r="R490" s="1" t="s">
        <v>3035</v>
      </c>
      <c r="S490" s="1">
        <v>91.58</v>
      </c>
    </row>
    <row r="491" spans="1:19" x14ac:dyDescent="0.3">
      <c r="A491" s="1" t="s">
        <v>923</v>
      </c>
      <c r="B491" s="1" t="s">
        <v>1415</v>
      </c>
      <c r="C491" s="1">
        <f t="shared" si="42"/>
        <v>1.0416666664241347E-2</v>
      </c>
      <c r="D491" s="1">
        <v>5</v>
      </c>
      <c r="E491" s="1">
        <v>17.690000000000001</v>
      </c>
      <c r="F491" s="1">
        <f>IF(A491="","",IF(E491&lt;_C1_MinTemp.,0,E491*M_a+M_b))</f>
        <v>0.43499860000000007</v>
      </c>
      <c r="G491" s="1">
        <f t="shared" si="43"/>
        <v>0.18922378200196005</v>
      </c>
      <c r="H491" s="1">
        <f t="shared" si="44"/>
        <v>8.2235455020408535E-2</v>
      </c>
      <c r="I491" s="1">
        <f t="shared" si="45"/>
        <v>2.05588637503154E-2</v>
      </c>
      <c r="J491" s="1">
        <f>IF(A491="","",MIN(J490+I491,Max_logcfu))</f>
        <v>3.99</v>
      </c>
      <c r="K491" s="1" cm="1">
        <f t="array" ref="K491">IF(A491="","",IF(E491&lt;_C1_MinTemp.,0,((E491-Tmin)/(PrefTemp-Tmin))^2))</f>
        <v>31.304620146692763</v>
      </c>
      <c r="L491" s="1">
        <f t="shared" si="46"/>
        <v>0.3260897931187926</v>
      </c>
      <c r="M491" s="1">
        <f t="shared" si="47"/>
        <v>86.956793098566052</v>
      </c>
      <c r="N491" s="3" t="s">
        <v>866</v>
      </c>
      <c r="O491" s="1" t="s">
        <v>2973</v>
      </c>
      <c r="P491" s="1" t="s">
        <v>2968</v>
      </c>
      <c r="Q491" s="1">
        <v>8360</v>
      </c>
      <c r="R491" s="1" t="s">
        <v>3035</v>
      </c>
      <c r="S491" s="1">
        <v>91.58</v>
      </c>
    </row>
    <row r="492" spans="1:19" x14ac:dyDescent="0.3">
      <c r="A492" s="1" t="s">
        <v>923</v>
      </c>
      <c r="B492" s="1" t="s">
        <v>1416</v>
      </c>
      <c r="C492" s="1">
        <f t="shared" si="42"/>
        <v>1.0416666671517305E-2</v>
      </c>
      <c r="D492" s="1">
        <v>5</v>
      </c>
      <c r="E492" s="1">
        <v>17.7</v>
      </c>
      <c r="F492" s="1">
        <f>IF(A492="","",IF(E492&lt;_C1_MinTemp.,0,E492*M_a+M_b))</f>
        <v>0.435195</v>
      </c>
      <c r="G492" s="1">
        <f t="shared" si="43"/>
        <v>0.18939468802500001</v>
      </c>
      <c r="H492" s="1">
        <f t="shared" si="44"/>
        <v>8.2309729693611472E-2</v>
      </c>
      <c r="I492" s="1">
        <f t="shared" si="45"/>
        <v>2.0577432432984981E-2</v>
      </c>
      <c r="J492" s="1">
        <f>IF(A492="","",MIN(J491+I492,Max_logcfu))</f>
        <v>3.99</v>
      </c>
      <c r="K492" s="1" cm="1">
        <f t="array" ref="K492">IF(A492="","",IF(E492&lt;_C1_MinTemp.,0,((E492-Tmin)/(PrefTemp-Tmin))^2))</f>
        <v>31.332894331234701</v>
      </c>
      <c r="L492" s="1">
        <f t="shared" si="46"/>
        <v>0.32638431610234603</v>
      </c>
      <c r="M492" s="1">
        <f t="shared" si="47"/>
        <v>86.630408782463704</v>
      </c>
      <c r="N492" s="3" t="s">
        <v>866</v>
      </c>
      <c r="O492" s="1" t="s">
        <v>2973</v>
      </c>
      <c r="P492" s="1" t="s">
        <v>2968</v>
      </c>
      <c r="Q492" s="1">
        <v>8360</v>
      </c>
      <c r="R492" s="1" t="s">
        <v>3035</v>
      </c>
      <c r="S492" s="1">
        <v>91.58</v>
      </c>
    </row>
    <row r="493" spans="1:19" x14ac:dyDescent="0.3">
      <c r="A493" s="1" t="s">
        <v>923</v>
      </c>
      <c r="B493" s="1" t="s">
        <v>1417</v>
      </c>
      <c r="C493" s="1">
        <f t="shared" si="42"/>
        <v>1.0416666664241347E-2</v>
      </c>
      <c r="D493" s="1">
        <v>5</v>
      </c>
      <c r="E493" s="1">
        <v>17.7</v>
      </c>
      <c r="F493" s="1">
        <f>IF(A493="","",IF(E493&lt;_C1_MinTemp.,0,E493*M_a+M_b))</f>
        <v>0.435195</v>
      </c>
      <c r="G493" s="1">
        <f t="shared" si="43"/>
        <v>0.18939468802500001</v>
      </c>
      <c r="H493" s="1">
        <f t="shared" si="44"/>
        <v>8.2309729693611472E-2</v>
      </c>
      <c r="I493" s="1">
        <f t="shared" si="45"/>
        <v>2.0577432418611812E-2</v>
      </c>
      <c r="J493" s="1">
        <f>IF(A493="","",MIN(J492+I493,Max_logcfu))</f>
        <v>3.99</v>
      </c>
      <c r="K493" s="1" cm="1">
        <f t="array" ref="K493">IF(A493="","",IF(E493&lt;_C1_MinTemp.,0,((E493-Tmin)/(PrefTemp-Tmin))^2))</f>
        <v>31.332894331234701</v>
      </c>
      <c r="L493" s="1">
        <f t="shared" si="46"/>
        <v>0.32638431587436922</v>
      </c>
      <c r="M493" s="1">
        <f t="shared" si="47"/>
        <v>86.30402446658934</v>
      </c>
      <c r="N493" s="3" t="s">
        <v>866</v>
      </c>
      <c r="O493" s="1" t="s">
        <v>2973</v>
      </c>
      <c r="P493" s="1" t="s">
        <v>2968</v>
      </c>
      <c r="Q493" s="1">
        <v>8360</v>
      </c>
      <c r="R493" s="1" t="s">
        <v>3035</v>
      </c>
      <c r="S493" s="1">
        <v>91.58</v>
      </c>
    </row>
    <row r="494" spans="1:19" x14ac:dyDescent="0.3">
      <c r="A494" s="1" t="s">
        <v>923</v>
      </c>
      <c r="B494" s="1" t="s">
        <v>1418</v>
      </c>
      <c r="C494" s="1">
        <f t="shared" si="42"/>
        <v>1.0428240741021E-2</v>
      </c>
      <c r="D494" s="1">
        <v>5</v>
      </c>
      <c r="E494" s="1">
        <v>17.77</v>
      </c>
      <c r="F494" s="1">
        <f>IF(A494="","",IF(E494&lt;_C1_MinTemp.,0,E494*M_a+M_b))</f>
        <v>0.43656980000000001</v>
      </c>
      <c r="G494" s="1">
        <f t="shared" si="43"/>
        <v>0.19059319027204</v>
      </c>
      <c r="H494" s="1">
        <f t="shared" si="44"/>
        <v>8.2830591165597559E-2</v>
      </c>
      <c r="I494" s="1">
        <f t="shared" si="45"/>
        <v>2.0730656289502526E-2</v>
      </c>
      <c r="J494" s="1">
        <f>IF(A494="","",MIN(J493+I494,Max_logcfu))</f>
        <v>3.99</v>
      </c>
      <c r="K494" s="1" cm="1">
        <f t="array" ref="K494">IF(A494="","",IF(E494&lt;_C1_MinTemp.,0,((E494-Tmin)/(PrefTemp-Tmin))^2))</f>
        <v>31.531170981197008</v>
      </c>
      <c r="L494" s="1">
        <f t="shared" si="46"/>
        <v>0.32881464183821774</v>
      </c>
      <c r="M494" s="1">
        <f t="shared" si="47"/>
        <v>85.975209824751119</v>
      </c>
      <c r="N494" s="3" t="s">
        <v>866</v>
      </c>
      <c r="O494" s="1" t="s">
        <v>2973</v>
      </c>
      <c r="P494" s="1" t="s">
        <v>2968</v>
      </c>
      <c r="Q494" s="1">
        <v>8360</v>
      </c>
      <c r="R494" s="1" t="s">
        <v>3035</v>
      </c>
      <c r="S494" s="1">
        <v>91.47</v>
      </c>
    </row>
    <row r="495" spans="1:19" x14ac:dyDescent="0.3">
      <c r="A495" s="1" t="s">
        <v>923</v>
      </c>
      <c r="B495" s="1" t="s">
        <v>1419</v>
      </c>
      <c r="C495" s="1">
        <f t="shared" si="42"/>
        <v>1.0416666664241347E-2</v>
      </c>
      <c r="D495" s="1">
        <v>5</v>
      </c>
      <c r="E495" s="1">
        <v>17.66</v>
      </c>
      <c r="F495" s="1">
        <f>IF(A495="","",IF(E495&lt;_C1_MinTemp.,0,E495*M_a+M_b))</f>
        <v>0.43440940000000006</v>
      </c>
      <c r="G495" s="1">
        <f t="shared" si="43"/>
        <v>0.18871152680836004</v>
      </c>
      <c r="H495" s="1">
        <f t="shared" si="44"/>
        <v>8.2012832163563684E-2</v>
      </c>
      <c r="I495" s="1">
        <f t="shared" si="45"/>
        <v>2.0503208036117146E-2</v>
      </c>
      <c r="J495" s="1">
        <f>IF(A495="","",MIN(J494+I495,Max_logcfu))</f>
        <v>3.99</v>
      </c>
      <c r="K495" s="1" cm="1">
        <f t="array" ref="K495">IF(A495="","",IF(E495&lt;_C1_MinTemp.,0,((E495-Tmin)/(PrefTemp-Tmin))^2))</f>
        <v>31.219874169817334</v>
      </c>
      <c r="L495" s="1">
        <f t="shared" si="46"/>
        <v>0.32520702252654576</v>
      </c>
      <c r="M495" s="1">
        <f t="shared" si="47"/>
        <v>85.650002802224577</v>
      </c>
      <c r="N495" s="3" t="s">
        <v>866</v>
      </c>
      <c r="O495" s="1" t="s">
        <v>2973</v>
      </c>
      <c r="P495" s="1" t="s">
        <v>2968</v>
      </c>
      <c r="Q495" s="1">
        <v>8360</v>
      </c>
      <c r="R495" s="1" t="s">
        <v>3035</v>
      </c>
      <c r="S495" s="1">
        <v>91.47</v>
      </c>
    </row>
    <row r="496" spans="1:19" x14ac:dyDescent="0.3">
      <c r="A496" s="1" t="s">
        <v>923</v>
      </c>
      <c r="B496" s="1" t="s">
        <v>1420</v>
      </c>
      <c r="C496" s="1">
        <f t="shared" si="42"/>
        <v>1.0416666671517305E-2</v>
      </c>
      <c r="D496" s="1">
        <v>5</v>
      </c>
      <c r="E496" s="1">
        <v>17.52</v>
      </c>
      <c r="F496" s="1">
        <f>IF(A496="","",IF(E496&lt;_C1_MinTemp.,0,E496*M_a+M_b))</f>
        <v>0.43165980000000004</v>
      </c>
      <c r="G496" s="1">
        <f t="shared" si="43"/>
        <v>0.18633018293604003</v>
      </c>
      <c r="H496" s="1">
        <f t="shared" si="44"/>
        <v>8.0977915226440683E-2</v>
      </c>
      <c r="I496" s="1">
        <f t="shared" si="45"/>
        <v>2.0244478816037241E-2</v>
      </c>
      <c r="J496" s="1">
        <f>IF(A496="","",MIN(J495+I496,Max_logcfu))</f>
        <v>3.99</v>
      </c>
      <c r="K496" s="1" cm="1">
        <f t="array" ref="K496">IF(A496="","",IF(E496&lt;_C1_MinTemp.,0,((E496-Tmin)/(PrefTemp-Tmin))^2))</f>
        <v>30.825911716615447</v>
      </c>
      <c r="L496" s="1">
        <f t="shared" si="46"/>
        <v>0.32110324719760291</v>
      </c>
      <c r="M496" s="1">
        <f t="shared" si="47"/>
        <v>85.328899555026979</v>
      </c>
      <c r="N496" s="3" t="s">
        <v>866</v>
      </c>
      <c r="O496" s="1" t="s">
        <v>2973</v>
      </c>
      <c r="P496" s="1" t="s">
        <v>2968</v>
      </c>
      <c r="Q496" s="1">
        <v>8360</v>
      </c>
      <c r="R496" s="1" t="s">
        <v>3035</v>
      </c>
      <c r="S496" s="1">
        <v>91.47</v>
      </c>
    </row>
    <row r="497" spans="1:19" x14ac:dyDescent="0.3">
      <c r="A497" s="1" t="s">
        <v>923</v>
      </c>
      <c r="B497" s="1" t="s">
        <v>1421</v>
      </c>
      <c r="C497" s="1">
        <f t="shared" si="42"/>
        <v>1.0416666664241347E-2</v>
      </c>
      <c r="D497" s="1">
        <v>5</v>
      </c>
      <c r="E497" s="1">
        <v>17.440000000000001</v>
      </c>
      <c r="F497" s="1">
        <f>IF(A497="","",IF(E497&lt;_C1_MinTemp.,0,E497*M_a+M_b))</f>
        <v>0.43008860000000004</v>
      </c>
      <c r="G497" s="1">
        <f t="shared" si="43"/>
        <v>0.18497620384996002</v>
      </c>
      <c r="H497" s="1">
        <f t="shared" si="44"/>
        <v>8.0389484506718817E-2</v>
      </c>
      <c r="I497" s="1">
        <f t="shared" si="45"/>
        <v>2.0097371122000419E-2</v>
      </c>
      <c r="J497" s="1">
        <f>IF(A497="","",MIN(J496+I497,Max_logcfu))</f>
        <v>3.99</v>
      </c>
      <c r="K497" s="1" cm="1">
        <f t="array" ref="K497">IF(A497="","",IF(E497&lt;_C1_MinTemp.,0,((E497-Tmin)/(PrefTemp-Tmin))^2))</f>
        <v>30.601913440458691</v>
      </c>
      <c r="L497" s="1">
        <f t="shared" si="46"/>
        <v>0.31876993159722528</v>
      </c>
      <c r="M497" s="1">
        <f t="shared" si="47"/>
        <v>85.010129623429748</v>
      </c>
      <c r="N497" s="3" t="s">
        <v>866</v>
      </c>
      <c r="O497" s="1" t="s">
        <v>2973</v>
      </c>
      <c r="P497" s="1" t="s">
        <v>2968</v>
      </c>
      <c r="Q497" s="1">
        <v>8360</v>
      </c>
      <c r="R497" s="1" t="s">
        <v>3035</v>
      </c>
      <c r="S497" s="1">
        <v>91.47</v>
      </c>
    </row>
    <row r="498" spans="1:19" x14ac:dyDescent="0.3">
      <c r="A498" s="1" t="s">
        <v>923</v>
      </c>
      <c r="B498" s="1" t="s">
        <v>1422</v>
      </c>
      <c r="C498" s="1">
        <f t="shared" si="42"/>
        <v>1.0416666664241347E-2</v>
      </c>
      <c r="D498" s="1">
        <v>5</v>
      </c>
      <c r="E498" s="1">
        <v>17.47</v>
      </c>
      <c r="F498" s="1">
        <f>IF(A498="","",IF(E498&lt;_C1_MinTemp.,0,E498*M_a+M_b))</f>
        <v>0.4306778</v>
      </c>
      <c r="G498" s="1">
        <f t="shared" si="43"/>
        <v>0.18548336741283999</v>
      </c>
      <c r="H498" s="1">
        <f t="shared" si="44"/>
        <v>8.0609894573159493E-2</v>
      </c>
      <c r="I498" s="1">
        <f t="shared" si="45"/>
        <v>2.0152473638597762E-2</v>
      </c>
      <c r="J498" s="1">
        <f>IF(A498="","",MIN(J497+I498,Max_logcfu))</f>
        <v>3.99</v>
      </c>
      <c r="K498" s="1" cm="1">
        <f t="array" ref="K498">IF(A498="","",IF(E498&lt;_C1_MinTemp.,0,((E498-Tmin)/(PrefTemp-Tmin))^2))</f>
        <v>30.685817073079438</v>
      </c>
      <c r="L498" s="1">
        <f t="shared" si="46"/>
        <v>0.3196439277701546</v>
      </c>
      <c r="M498" s="1">
        <f t="shared" si="47"/>
        <v>84.690485695659589</v>
      </c>
      <c r="N498" s="3" t="s">
        <v>866</v>
      </c>
      <c r="O498" s="1" t="s">
        <v>2973</v>
      </c>
      <c r="P498" s="1" t="s">
        <v>2968</v>
      </c>
      <c r="Q498" s="1">
        <v>8360</v>
      </c>
      <c r="R498" s="1" t="s">
        <v>3035</v>
      </c>
      <c r="S498" s="1">
        <v>91.47</v>
      </c>
    </row>
    <row r="499" spans="1:19" x14ac:dyDescent="0.3">
      <c r="A499" s="1" t="s">
        <v>923</v>
      </c>
      <c r="B499" s="1" t="s">
        <v>1423</v>
      </c>
      <c r="C499" s="1">
        <f t="shared" si="42"/>
        <v>1.0416666671517305E-2</v>
      </c>
      <c r="D499" s="1">
        <v>5</v>
      </c>
      <c r="E499" s="1">
        <v>17.45</v>
      </c>
      <c r="F499" s="1">
        <f>IF(A499="","",IF(E499&lt;_C1_MinTemp.,0,E499*M_a+M_b))</f>
        <v>0.43028500000000003</v>
      </c>
      <c r="G499" s="1">
        <f t="shared" si="43"/>
        <v>0.18514518122500004</v>
      </c>
      <c r="H499" s="1">
        <f t="shared" si="44"/>
        <v>8.046292100173838E-2</v>
      </c>
      <c r="I499" s="1">
        <f t="shared" si="45"/>
        <v>2.0115730259801713E-2</v>
      </c>
      <c r="J499" s="1">
        <f>IF(A499="","",MIN(J498+I499,Max_logcfu))</f>
        <v>3.99</v>
      </c>
      <c r="K499" s="1" cm="1">
        <f t="array" ref="K499">IF(A499="","",IF(E499&lt;_C1_MinTemp.,0,((E499-Tmin)/(PrefTemp-Tmin))^2))</f>
        <v>30.629868555207196</v>
      </c>
      <c r="L499" s="1">
        <f t="shared" si="46"/>
        <v>0.31906113093198268</v>
      </c>
      <c r="M499" s="1">
        <f t="shared" si="47"/>
        <v>84.371424564727604</v>
      </c>
      <c r="N499" s="3" t="s">
        <v>866</v>
      </c>
      <c r="O499" s="1" t="s">
        <v>2973</v>
      </c>
      <c r="P499" s="1" t="s">
        <v>2968</v>
      </c>
      <c r="Q499" s="1">
        <v>8360</v>
      </c>
      <c r="R499" s="1" t="s">
        <v>3035</v>
      </c>
      <c r="S499" s="1">
        <v>91.47</v>
      </c>
    </row>
    <row r="500" spans="1:19" x14ac:dyDescent="0.3">
      <c r="A500" s="1" t="s">
        <v>923</v>
      </c>
      <c r="B500" s="1" t="s">
        <v>1424</v>
      </c>
      <c r="C500" s="1">
        <f t="shared" si="42"/>
        <v>1.0416666664241347E-2</v>
      </c>
      <c r="D500" s="1">
        <v>5</v>
      </c>
      <c r="E500" s="1">
        <v>17.47</v>
      </c>
      <c r="F500" s="1">
        <f>IF(A500="","",IF(E500&lt;_C1_MinTemp.,0,E500*M_a+M_b))</f>
        <v>0.4306778</v>
      </c>
      <c r="G500" s="1">
        <f t="shared" si="43"/>
        <v>0.18548336741283999</v>
      </c>
      <c r="H500" s="1">
        <f t="shared" si="44"/>
        <v>8.0609894573159493E-2</v>
      </c>
      <c r="I500" s="1">
        <f t="shared" si="45"/>
        <v>2.0152473638597762E-2</v>
      </c>
      <c r="J500" s="1">
        <f>IF(A500="","",MIN(J499+I500,Max_logcfu))</f>
        <v>3.99</v>
      </c>
      <c r="K500" s="1" cm="1">
        <f t="array" ref="K500">IF(A500="","",IF(E500&lt;_C1_MinTemp.,0,((E500-Tmin)/(PrefTemp-Tmin))^2))</f>
        <v>30.685817073079438</v>
      </c>
      <c r="L500" s="1">
        <f t="shared" si="46"/>
        <v>0.3196439277701546</v>
      </c>
      <c r="M500" s="1">
        <f t="shared" si="47"/>
        <v>84.051780636957446</v>
      </c>
      <c r="N500" s="3" t="s">
        <v>866</v>
      </c>
      <c r="O500" s="1" t="s">
        <v>2973</v>
      </c>
      <c r="P500" s="1" t="s">
        <v>2968</v>
      </c>
      <c r="Q500" s="1">
        <v>8360</v>
      </c>
      <c r="R500" s="1" t="s">
        <v>3035</v>
      </c>
      <c r="S500" s="1">
        <v>91.47</v>
      </c>
    </row>
    <row r="501" spans="1:19" x14ac:dyDescent="0.3">
      <c r="A501" s="1" t="s">
        <v>923</v>
      </c>
      <c r="B501" s="1" t="s">
        <v>1425</v>
      </c>
      <c r="C501" s="1">
        <f t="shared" si="42"/>
        <v>1.0416666664241347E-2</v>
      </c>
      <c r="D501" s="1">
        <v>5</v>
      </c>
      <c r="E501" s="1">
        <v>17.579999999999998</v>
      </c>
      <c r="F501" s="1">
        <f>IF(A501="","",IF(E501&lt;_C1_MinTemp.,0,E501*M_a+M_b))</f>
        <v>0.43283820000000001</v>
      </c>
      <c r="G501" s="1">
        <f t="shared" si="43"/>
        <v>0.18734890737924001</v>
      </c>
      <c r="H501" s="1">
        <f t="shared" si="44"/>
        <v>8.142064640558018E-2</v>
      </c>
      <c r="I501" s="1">
        <f t="shared" si="45"/>
        <v>2.0355161596655742E-2</v>
      </c>
      <c r="J501" s="1">
        <f>IF(A501="","",MIN(J500+I501,Max_logcfu))</f>
        <v>3.99</v>
      </c>
      <c r="K501" s="1" cm="1">
        <f t="array" ref="K501">IF(A501="","",IF(E501&lt;_C1_MinTemp.,0,((E501-Tmin)/(PrefTemp-Tmin))^2))</f>
        <v>30.994446460985973</v>
      </c>
      <c r="L501" s="1">
        <f t="shared" si="46"/>
        <v>0.32285881722676579</v>
      </c>
      <c r="M501" s="1">
        <f t="shared" si="47"/>
        <v>83.728921819730687</v>
      </c>
      <c r="N501" s="3" t="s">
        <v>866</v>
      </c>
      <c r="O501" s="1" t="s">
        <v>2973</v>
      </c>
      <c r="P501" s="1" t="s">
        <v>2968</v>
      </c>
      <c r="Q501" s="1">
        <v>8360</v>
      </c>
      <c r="R501" s="1" t="s">
        <v>3035</v>
      </c>
      <c r="S501" s="1">
        <v>91.47</v>
      </c>
    </row>
    <row r="502" spans="1:19" x14ac:dyDescent="0.3">
      <c r="A502" s="1" t="s">
        <v>923</v>
      </c>
      <c r="B502" s="1" t="s">
        <v>1426</v>
      </c>
      <c r="C502" s="1">
        <f t="shared" si="42"/>
        <v>1.0416666671517305E-2</v>
      </c>
      <c r="D502" s="1">
        <v>5</v>
      </c>
      <c r="E502" s="1">
        <v>17.7</v>
      </c>
      <c r="F502" s="1">
        <f>IF(A502="","",IF(E502&lt;_C1_MinTemp.,0,E502*M_a+M_b))</f>
        <v>0.435195</v>
      </c>
      <c r="G502" s="1">
        <f t="shared" si="43"/>
        <v>0.18939468802500001</v>
      </c>
      <c r="H502" s="1">
        <f t="shared" si="44"/>
        <v>8.2309729693611472E-2</v>
      </c>
      <c r="I502" s="1">
        <f t="shared" si="45"/>
        <v>2.0577432432984981E-2</v>
      </c>
      <c r="J502" s="1">
        <f>IF(A502="","",MIN(J501+I502,Max_logcfu))</f>
        <v>3.99</v>
      </c>
      <c r="K502" s="1" cm="1">
        <f t="array" ref="K502">IF(A502="","",IF(E502&lt;_C1_MinTemp.,0,((E502-Tmin)/(PrefTemp-Tmin))^2))</f>
        <v>31.332894331234701</v>
      </c>
      <c r="L502" s="1">
        <f t="shared" si="46"/>
        <v>0.32638431610234603</v>
      </c>
      <c r="M502" s="1">
        <f t="shared" si="47"/>
        <v>83.402537503628338</v>
      </c>
      <c r="N502" s="3" t="s">
        <v>866</v>
      </c>
      <c r="O502" s="1" t="s">
        <v>2973</v>
      </c>
      <c r="P502" s="1" t="s">
        <v>2968</v>
      </c>
      <c r="Q502" s="1">
        <v>8360</v>
      </c>
      <c r="R502" s="1" t="s">
        <v>3035</v>
      </c>
      <c r="S502" s="1">
        <v>91.35</v>
      </c>
    </row>
    <row r="503" spans="1:19" x14ac:dyDescent="0.3">
      <c r="A503" s="1" t="s">
        <v>923</v>
      </c>
      <c r="B503" s="1" t="s">
        <v>1427</v>
      </c>
      <c r="C503" s="1">
        <f t="shared" si="42"/>
        <v>1.0416666664241347E-2</v>
      </c>
      <c r="D503" s="1">
        <v>5</v>
      </c>
      <c r="E503" s="1">
        <v>17.72</v>
      </c>
      <c r="F503" s="1">
        <f>IF(A503="","",IF(E503&lt;_C1_MinTemp.,0,E503*M_a+M_b))</f>
        <v>0.43558780000000002</v>
      </c>
      <c r="G503" s="1">
        <f t="shared" si="43"/>
        <v>0.18973673150884002</v>
      </c>
      <c r="H503" s="1">
        <f t="shared" si="44"/>
        <v>8.2458379621399389E-2</v>
      </c>
      <c r="I503" s="1">
        <f t="shared" si="45"/>
        <v>2.0614594900550138E-2</v>
      </c>
      <c r="J503" s="1">
        <f>IF(A503="","",MIN(J502+I503,Max_logcfu))</f>
        <v>3.99</v>
      </c>
      <c r="K503" s="1" cm="1">
        <f t="array" ref="K503">IF(A503="","",IF(E503&lt;_C1_MinTemp.,0,((E503-Tmin)/(PrefTemp-Tmin))^2))</f>
        <v>31.389480988693816</v>
      </c>
      <c r="L503" s="1">
        <f t="shared" si="46"/>
        <v>0.32697376022276442</v>
      </c>
      <c r="M503" s="1">
        <f t="shared" si="47"/>
        <v>83.075563743405567</v>
      </c>
      <c r="N503" s="3" t="s">
        <v>866</v>
      </c>
      <c r="O503" s="1" t="s">
        <v>2973</v>
      </c>
      <c r="P503" s="1" t="s">
        <v>2968</v>
      </c>
      <c r="Q503" s="1">
        <v>8360</v>
      </c>
      <c r="R503" s="1" t="s">
        <v>3035</v>
      </c>
      <c r="S503" s="1">
        <v>91.35</v>
      </c>
    </row>
    <row r="504" spans="1:19" x14ac:dyDescent="0.3">
      <c r="A504" s="1" t="s">
        <v>923</v>
      </c>
      <c r="B504" s="1" t="s">
        <v>1428</v>
      </c>
      <c r="C504" s="1">
        <f t="shared" si="42"/>
        <v>1.0416666664241347E-2</v>
      </c>
      <c r="D504" s="1">
        <v>5</v>
      </c>
      <c r="E504" s="1">
        <v>17.75</v>
      </c>
      <c r="F504" s="1">
        <f>IF(A504="","",IF(E504&lt;_C1_MinTemp.,0,E504*M_a+M_b))</f>
        <v>0.43617700000000004</v>
      </c>
      <c r="G504" s="1">
        <f t="shared" si="43"/>
        <v>0.19025037532900002</v>
      </c>
      <c r="H504" s="1">
        <f t="shared" si="44"/>
        <v>8.2681605966536287E-2</v>
      </c>
      <c r="I504" s="1">
        <f t="shared" si="45"/>
        <v>2.0670401486821369E-2</v>
      </c>
      <c r="J504" s="1">
        <f>IF(A504="","",MIN(J503+I504,Max_logcfu))</f>
        <v>3.99</v>
      </c>
      <c r="K504" s="1" cm="1">
        <f t="array" ref="K504">IF(A504="","",IF(E504&lt;_C1_MinTemp.,0,((E504-Tmin)/(PrefTemp-Tmin))^2))</f>
        <v>31.474456695820518</v>
      </c>
      <c r="L504" s="1">
        <f t="shared" si="46"/>
        <v>0.32785892383846144</v>
      </c>
      <c r="M504" s="1">
        <f t="shared" si="47"/>
        <v>82.747704819567105</v>
      </c>
      <c r="N504" s="3" t="s">
        <v>866</v>
      </c>
      <c r="O504" s="1" t="s">
        <v>2973</v>
      </c>
      <c r="P504" s="1" t="s">
        <v>2968</v>
      </c>
      <c r="Q504" s="1">
        <v>8360</v>
      </c>
      <c r="R504" s="1" t="s">
        <v>3035</v>
      </c>
      <c r="S504" s="1">
        <v>91.35</v>
      </c>
    </row>
    <row r="505" spans="1:19" x14ac:dyDescent="0.3">
      <c r="A505" s="1" t="s">
        <v>923</v>
      </c>
      <c r="B505" s="1" t="s">
        <v>1429</v>
      </c>
      <c r="C505" s="1">
        <f t="shared" si="42"/>
        <v>1.0416666671517305E-2</v>
      </c>
      <c r="D505" s="1">
        <v>5</v>
      </c>
      <c r="E505" s="1">
        <v>17.77</v>
      </c>
      <c r="F505" s="1">
        <f>IF(A505="","",IF(E505&lt;_C1_MinTemp.,0,E505*M_a+M_b))</f>
        <v>0.43656980000000001</v>
      </c>
      <c r="G505" s="1">
        <f t="shared" si="43"/>
        <v>0.19059319027204</v>
      </c>
      <c r="H505" s="1">
        <f t="shared" si="44"/>
        <v>8.2830591165597559E-2</v>
      </c>
      <c r="I505" s="1">
        <f t="shared" si="45"/>
        <v>2.0707647801042142E-2</v>
      </c>
      <c r="J505" s="1">
        <f>IF(A505="","",MIN(J504+I505,Max_logcfu))</f>
        <v>3.99</v>
      </c>
      <c r="K505" s="1" cm="1">
        <f t="array" ref="K505">IF(A505="","",IF(E505&lt;_C1_MinTemp.,0,((E505-Tmin)/(PrefTemp-Tmin))^2))</f>
        <v>31.531170981197008</v>
      </c>
      <c r="L505" s="1">
        <f t="shared" si="46"/>
        <v>0.32844969787374845</v>
      </c>
      <c r="M505" s="1">
        <f t="shared" si="47"/>
        <v>82.419255121693354</v>
      </c>
      <c r="N505" s="3" t="s">
        <v>866</v>
      </c>
      <c r="O505" s="1" t="s">
        <v>2973</v>
      </c>
      <c r="P505" s="1" t="s">
        <v>2968</v>
      </c>
      <c r="Q505" s="1">
        <v>8360</v>
      </c>
      <c r="R505" s="1" t="s">
        <v>3035</v>
      </c>
      <c r="S505" s="1">
        <v>91.35</v>
      </c>
    </row>
    <row r="506" spans="1:19" x14ac:dyDescent="0.3">
      <c r="A506" s="1" t="s">
        <v>923</v>
      </c>
      <c r="B506" s="1" t="s">
        <v>1430</v>
      </c>
      <c r="C506" s="1">
        <f t="shared" si="42"/>
        <v>1.0416666664241347E-2</v>
      </c>
      <c r="D506" s="1">
        <v>5</v>
      </c>
      <c r="E506" s="1">
        <v>17.920000000000002</v>
      </c>
      <c r="F506" s="1">
        <f>IF(A506="","",IF(E506&lt;_C1_MinTemp.,0,E506*M_a+M_b))</f>
        <v>0.43951580000000007</v>
      </c>
      <c r="G506" s="1">
        <f t="shared" si="43"/>
        <v>0.19317413844964007</v>
      </c>
      <c r="H506" s="1">
        <f t="shared" si="44"/>
        <v>8.3952254867292506E-2</v>
      </c>
      <c r="I506" s="1">
        <f t="shared" si="45"/>
        <v>2.0988063711936462E-2</v>
      </c>
      <c r="J506" s="1">
        <f>IF(A506="","",MIN(J505+I506,Max_logcfu))</f>
        <v>3.99</v>
      </c>
      <c r="K506" s="1" cm="1">
        <f t="array" ref="K506">IF(A506="","",IF(E506&lt;_C1_MinTemp.,0,((E506-Tmin)/(PrefTemp-Tmin))^2))</f>
        <v>31.958155377467193</v>
      </c>
      <c r="L506" s="1">
        <f t="shared" si="46"/>
        <v>0.33289745177110786</v>
      </c>
      <c r="M506" s="1">
        <f t="shared" si="47"/>
        <v>82.086357669922251</v>
      </c>
      <c r="N506" s="3" t="s">
        <v>866</v>
      </c>
      <c r="O506" s="1" t="s">
        <v>2973</v>
      </c>
      <c r="P506" s="1" t="s">
        <v>2968</v>
      </c>
      <c r="Q506" s="1">
        <v>8360</v>
      </c>
      <c r="R506" s="1" t="s">
        <v>3035</v>
      </c>
      <c r="S506" s="1">
        <v>91.35</v>
      </c>
    </row>
    <row r="507" spans="1:19" x14ac:dyDescent="0.3">
      <c r="A507" s="1" t="s">
        <v>923</v>
      </c>
      <c r="B507" s="1" t="s">
        <v>1431</v>
      </c>
      <c r="C507" s="1">
        <f t="shared" si="42"/>
        <v>1.0416666664241347E-2</v>
      </c>
      <c r="D507" s="1">
        <v>5</v>
      </c>
      <c r="E507" s="1">
        <v>17.91</v>
      </c>
      <c r="F507" s="1">
        <f>IF(A507="","",IF(E507&lt;_C1_MinTemp.,0,E507*M_a+M_b))</f>
        <v>0.43931940000000003</v>
      </c>
      <c r="G507" s="1">
        <f t="shared" si="43"/>
        <v>0.19300153521636002</v>
      </c>
      <c r="H507" s="1">
        <f t="shared" si="44"/>
        <v>8.387724259728814E-2</v>
      </c>
      <c r="I507" s="1">
        <f t="shared" si="45"/>
        <v>2.0969310644439739E-2</v>
      </c>
      <c r="J507" s="1">
        <f>IF(A507="","",MIN(J506+I507,Max_logcfu))</f>
        <v>3.99</v>
      </c>
      <c r="K507" s="1" cm="1">
        <f t="array" ref="K507">IF(A507="","",IF(E507&lt;_C1_MinTemp.,0,((E507-Tmin)/(PrefTemp-Tmin))^2))</f>
        <v>31.92960041150701</v>
      </c>
      <c r="L507" s="1">
        <f t="shared" si="46"/>
        <v>0.33260000420909186</v>
      </c>
      <c r="M507" s="1">
        <f t="shared" si="47"/>
        <v>81.753757665713152</v>
      </c>
      <c r="N507" s="3" t="s">
        <v>866</v>
      </c>
      <c r="O507" s="1" t="s">
        <v>2973</v>
      </c>
      <c r="P507" s="1" t="s">
        <v>2968</v>
      </c>
      <c r="Q507" s="1">
        <v>8360</v>
      </c>
      <c r="R507" s="1" t="s">
        <v>3035</v>
      </c>
      <c r="S507" s="1">
        <v>91.35</v>
      </c>
    </row>
    <row r="508" spans="1:19" x14ac:dyDescent="0.3">
      <c r="A508" s="1" t="s">
        <v>923</v>
      </c>
      <c r="B508" s="1" t="s">
        <v>1432</v>
      </c>
      <c r="C508" s="1">
        <f t="shared" si="42"/>
        <v>1.0416666671517305E-2</v>
      </c>
      <c r="D508" s="1">
        <v>5</v>
      </c>
      <c r="E508" s="1">
        <v>17.920000000000002</v>
      </c>
      <c r="F508" s="1">
        <f>IF(A508="","",IF(E508&lt;_C1_MinTemp.,0,E508*M_a+M_b))</f>
        <v>0.43951580000000007</v>
      </c>
      <c r="G508" s="1">
        <f t="shared" si="43"/>
        <v>0.19317413844964007</v>
      </c>
      <c r="H508" s="1">
        <f t="shared" si="44"/>
        <v>8.3952254867292506E-2</v>
      </c>
      <c r="I508" s="1">
        <f t="shared" si="45"/>
        <v>2.0988063726596454E-2</v>
      </c>
      <c r="J508" s="1">
        <f>IF(A508="","",MIN(J507+I508,Max_logcfu))</f>
        <v>3.99</v>
      </c>
      <c r="K508" s="1" cm="1">
        <f t="array" ref="K508">IF(A508="","",IF(E508&lt;_C1_MinTemp.,0,((E508-Tmin)/(PrefTemp-Tmin))^2))</f>
        <v>31.958155377467193</v>
      </c>
      <c r="L508" s="1">
        <f t="shared" si="46"/>
        <v>0.33289745200363408</v>
      </c>
      <c r="M508" s="1">
        <f t="shared" si="47"/>
        <v>81.420860213709517</v>
      </c>
      <c r="N508" s="3" t="s">
        <v>866</v>
      </c>
      <c r="O508" s="1" t="s">
        <v>2973</v>
      </c>
      <c r="P508" s="1" t="s">
        <v>2968</v>
      </c>
      <c r="Q508" s="1">
        <v>8360</v>
      </c>
      <c r="R508" s="1" t="s">
        <v>3035</v>
      </c>
      <c r="S508" s="1">
        <v>91.35</v>
      </c>
    </row>
    <row r="509" spans="1:19" x14ac:dyDescent="0.3">
      <c r="A509" s="1" t="s">
        <v>923</v>
      </c>
      <c r="B509" s="1" t="s">
        <v>1433</v>
      </c>
      <c r="C509" s="1">
        <f t="shared" si="42"/>
        <v>1.0416666664241347E-2</v>
      </c>
      <c r="D509" s="1">
        <v>5</v>
      </c>
      <c r="E509" s="1">
        <v>17.89</v>
      </c>
      <c r="F509" s="1">
        <f>IF(A509="","",IF(E509&lt;_C1_MinTemp.,0,E509*M_a+M_b))</f>
        <v>0.43892660000000006</v>
      </c>
      <c r="G509" s="1">
        <f t="shared" si="43"/>
        <v>0.19265656018756006</v>
      </c>
      <c r="H509" s="1">
        <f t="shared" si="44"/>
        <v>8.3727318638661466E-2</v>
      </c>
      <c r="I509" s="1">
        <f t="shared" si="45"/>
        <v>2.0931829654791796E-2</v>
      </c>
      <c r="J509" s="1">
        <f>IF(A509="","",MIN(J508+I509,Max_logcfu))</f>
        <v>3.99</v>
      </c>
      <c r="K509" s="1" cm="1">
        <f t="array" ref="K509">IF(A509="","",IF(E509&lt;_C1_MinTemp.,0,((E509-Tmin)/(PrefTemp-Tmin))^2))</f>
        <v>31.872528767961882</v>
      </c>
      <c r="L509" s="1">
        <f t="shared" si="46"/>
        <v>0.33200550792230188</v>
      </c>
      <c r="M509" s="1">
        <f t="shared" si="47"/>
        <v>81.088854705787213</v>
      </c>
      <c r="N509" s="3" t="s">
        <v>866</v>
      </c>
      <c r="O509" s="1" t="s">
        <v>2973</v>
      </c>
      <c r="P509" s="1" t="s">
        <v>2968</v>
      </c>
      <c r="Q509" s="1">
        <v>8360</v>
      </c>
      <c r="R509" s="1" t="s">
        <v>3035</v>
      </c>
      <c r="S509" s="1">
        <v>91.35</v>
      </c>
    </row>
    <row r="510" spans="1:19" x14ac:dyDescent="0.3">
      <c r="A510" s="1" t="s">
        <v>923</v>
      </c>
      <c r="B510" s="1" t="s">
        <v>1434</v>
      </c>
      <c r="C510" s="1">
        <f t="shared" si="42"/>
        <v>1.0416666664241347E-2</v>
      </c>
      <c r="D510" s="1">
        <v>5</v>
      </c>
      <c r="E510" s="1">
        <v>17.88</v>
      </c>
      <c r="F510" s="1">
        <f>IF(A510="","",IF(E510&lt;_C1_MinTemp.,0,E510*M_a+M_b))</f>
        <v>0.43873020000000001</v>
      </c>
      <c r="G510" s="1">
        <f t="shared" si="43"/>
        <v>0.19248418839204001</v>
      </c>
      <c r="H510" s="1">
        <f t="shared" si="44"/>
        <v>8.3652406950039115E-2</v>
      </c>
      <c r="I510" s="1">
        <f t="shared" si="45"/>
        <v>2.0913101732640566E-2</v>
      </c>
      <c r="J510" s="1">
        <f>IF(A510="","",MIN(J509+I510,Max_logcfu))</f>
        <v>3.99</v>
      </c>
      <c r="K510" s="1" cm="1">
        <f t="array" ref="K510">IF(A510="","",IF(E510&lt;_C1_MinTemp.,0,((E510-Tmin)/(PrefTemp-Tmin))^2))</f>
        <v>31.844012090376907</v>
      </c>
      <c r="L510" s="1">
        <f t="shared" si="46"/>
        <v>0.33170845919752756</v>
      </c>
      <c r="M510" s="1">
        <f t="shared" si="47"/>
        <v>80.757146246589684</v>
      </c>
      <c r="N510" s="3" t="s">
        <v>866</v>
      </c>
      <c r="O510" s="1" t="s">
        <v>2973</v>
      </c>
      <c r="P510" s="1" t="s">
        <v>2968</v>
      </c>
      <c r="Q510" s="1">
        <v>8360</v>
      </c>
      <c r="R510" s="1" t="s">
        <v>3035</v>
      </c>
      <c r="S510" s="1">
        <v>91.12</v>
      </c>
    </row>
    <row r="511" spans="1:19" x14ac:dyDescent="0.3">
      <c r="A511" s="1" t="s">
        <v>923</v>
      </c>
      <c r="B511" s="1" t="s">
        <v>1435</v>
      </c>
      <c r="C511" s="1">
        <f t="shared" si="42"/>
        <v>1.0416666671517305E-2</v>
      </c>
      <c r="D511" s="1">
        <v>5</v>
      </c>
      <c r="E511" s="1">
        <v>17.829999999999998</v>
      </c>
      <c r="F511" s="1">
        <f>IF(A511="","",IF(E511&lt;_C1_MinTemp.,0,E511*M_a+M_b))</f>
        <v>0.43774819999999998</v>
      </c>
      <c r="G511" s="1">
        <f t="shared" si="43"/>
        <v>0.19162348660323997</v>
      </c>
      <c r="H511" s="1">
        <f t="shared" si="44"/>
        <v>8.3278351413837437E-2</v>
      </c>
      <c r="I511" s="1">
        <f t="shared" si="45"/>
        <v>2.0819587863154236E-2</v>
      </c>
      <c r="J511" s="1">
        <f>IF(A511="","",MIN(J510+I511,Max_logcfu))</f>
        <v>3.99</v>
      </c>
      <c r="K511" s="1" cm="1">
        <f t="array" ref="K511">IF(A511="","",IF(E511&lt;_C1_MinTemp.,0,((E511-Tmin)/(PrefTemp-Tmin))^2))</f>
        <v>31.701620144328164</v>
      </c>
      <c r="L511" s="1">
        <f t="shared" si="46"/>
        <v>0.33022520999052479</v>
      </c>
      <c r="M511" s="1">
        <f t="shared" si="47"/>
        <v>80.426921036599154</v>
      </c>
      <c r="N511" s="3" t="s">
        <v>866</v>
      </c>
      <c r="O511" s="1" t="s">
        <v>2973</v>
      </c>
      <c r="P511" s="1" t="s">
        <v>2968</v>
      </c>
      <c r="Q511" s="1">
        <v>8360</v>
      </c>
      <c r="R511" s="1" t="s">
        <v>3035</v>
      </c>
      <c r="S511" s="1">
        <v>91.12</v>
      </c>
    </row>
    <row r="512" spans="1:19" x14ac:dyDescent="0.3">
      <c r="A512" s="1" t="s">
        <v>923</v>
      </c>
      <c r="B512" s="1" t="s">
        <v>1436</v>
      </c>
      <c r="C512" s="1">
        <f t="shared" si="42"/>
        <v>1.0416666664241347E-2</v>
      </c>
      <c r="D512" s="1">
        <v>5</v>
      </c>
      <c r="E512" s="1">
        <v>17.75</v>
      </c>
      <c r="F512" s="1">
        <f>IF(A512="","",IF(E512&lt;_C1_MinTemp.,0,E512*M_a+M_b))</f>
        <v>0.43617700000000004</v>
      </c>
      <c r="G512" s="1">
        <f t="shared" si="43"/>
        <v>0.19025037532900002</v>
      </c>
      <c r="H512" s="1">
        <f t="shared" si="44"/>
        <v>8.2681605966536287E-2</v>
      </c>
      <c r="I512" s="1">
        <f t="shared" si="45"/>
        <v>2.0670401486821369E-2</v>
      </c>
      <c r="J512" s="1">
        <f>IF(A512="","",MIN(J511+I512,Max_logcfu))</f>
        <v>3.99</v>
      </c>
      <c r="K512" s="1" cm="1">
        <f t="array" ref="K512">IF(A512="","",IF(E512&lt;_C1_MinTemp.,0,((E512-Tmin)/(PrefTemp-Tmin))^2))</f>
        <v>31.474456695820518</v>
      </c>
      <c r="L512" s="1">
        <f t="shared" si="46"/>
        <v>0.32785892383846144</v>
      </c>
      <c r="M512" s="1">
        <f t="shared" si="47"/>
        <v>80.099062112760691</v>
      </c>
      <c r="N512" s="3" t="s">
        <v>866</v>
      </c>
      <c r="O512" s="1" t="s">
        <v>2973</v>
      </c>
      <c r="P512" s="1" t="s">
        <v>2968</v>
      </c>
      <c r="Q512" s="1">
        <v>8360</v>
      </c>
      <c r="R512" s="1" t="s">
        <v>3035</v>
      </c>
      <c r="S512" s="1">
        <v>91.12</v>
      </c>
    </row>
    <row r="513" spans="1:19" x14ac:dyDescent="0.3">
      <c r="A513" s="1" t="s">
        <v>923</v>
      </c>
      <c r="B513" s="1" t="s">
        <v>1437</v>
      </c>
      <c r="C513" s="1">
        <f t="shared" si="42"/>
        <v>1.0416666664241347E-2</v>
      </c>
      <c r="D513" s="1">
        <v>5</v>
      </c>
      <c r="E513" s="1">
        <v>17.690000000000001</v>
      </c>
      <c r="F513" s="1">
        <f>IF(A513="","",IF(E513&lt;_C1_MinTemp.,0,E513*M_a+M_b))</f>
        <v>0.43499860000000007</v>
      </c>
      <c r="G513" s="1">
        <f t="shared" si="43"/>
        <v>0.18922378200196005</v>
      </c>
      <c r="H513" s="1">
        <f t="shared" si="44"/>
        <v>8.2235455020408535E-2</v>
      </c>
      <c r="I513" s="1">
        <f t="shared" si="45"/>
        <v>2.05588637503154E-2</v>
      </c>
      <c r="J513" s="1">
        <f>IF(A513="","",MIN(J512+I513,Max_logcfu))</f>
        <v>3.99</v>
      </c>
      <c r="K513" s="1" cm="1">
        <f t="array" ref="K513">IF(A513="","",IF(E513&lt;_C1_MinTemp.,0,((E513-Tmin)/(PrefTemp-Tmin))^2))</f>
        <v>31.304620146692763</v>
      </c>
      <c r="L513" s="1">
        <f t="shared" si="46"/>
        <v>0.3260897931187926</v>
      </c>
      <c r="M513" s="1">
        <f t="shared" si="47"/>
        <v>79.772972319641895</v>
      </c>
      <c r="N513" s="3" t="s">
        <v>866</v>
      </c>
      <c r="O513" s="1" t="s">
        <v>2973</v>
      </c>
      <c r="P513" s="1" t="s">
        <v>2968</v>
      </c>
      <c r="Q513" s="1">
        <v>8360</v>
      </c>
      <c r="R513" s="1" t="s">
        <v>3035</v>
      </c>
      <c r="S513" s="1">
        <v>91.12</v>
      </c>
    </row>
    <row r="514" spans="1:19" x14ac:dyDescent="0.3">
      <c r="A514" s="1" t="s">
        <v>923</v>
      </c>
      <c r="B514" s="1" t="s">
        <v>1438</v>
      </c>
      <c r="C514" s="1">
        <f t="shared" si="42"/>
        <v>1.0405092594737653E-2</v>
      </c>
      <c r="D514" s="1">
        <v>5</v>
      </c>
      <c r="E514" s="1">
        <v>17.829999999999998</v>
      </c>
      <c r="F514" s="1">
        <f>IF(A514="","",IF(E514&lt;_C1_MinTemp.,0,E514*M_a+M_b))</f>
        <v>0.43774819999999998</v>
      </c>
      <c r="G514" s="1">
        <f t="shared" si="43"/>
        <v>0.19162348660323997</v>
      </c>
      <c r="H514" s="1">
        <f t="shared" si="44"/>
        <v>8.3278351413837437E-2</v>
      </c>
      <c r="I514" s="1">
        <f t="shared" si="45"/>
        <v>2.0796454982353916E-2</v>
      </c>
      <c r="J514" s="1">
        <f>IF(A514="","",MIN(J513+I514,Max_logcfu))</f>
        <v>3.99</v>
      </c>
      <c r="K514" s="1" cm="1">
        <f t="array" ref="K514">IF(A514="","",IF(E514&lt;_C1_MinTemp.,0,((E514-Tmin)/(PrefTemp-Tmin))^2))</f>
        <v>31.701620144328164</v>
      </c>
      <c r="L514" s="1">
        <f t="shared" si="46"/>
        <v>0.32985829300493497</v>
      </c>
      <c r="M514" s="1">
        <f t="shared" si="47"/>
        <v>79.443114026636962</v>
      </c>
      <c r="N514" s="3" t="s">
        <v>866</v>
      </c>
      <c r="O514" s="1" t="s">
        <v>2973</v>
      </c>
      <c r="P514" s="1" t="s">
        <v>2968</v>
      </c>
      <c r="Q514" s="1">
        <v>8360</v>
      </c>
      <c r="R514" s="1" t="s">
        <v>3035</v>
      </c>
      <c r="S514" s="1">
        <v>91.24</v>
      </c>
    </row>
    <row r="515" spans="1:19" x14ac:dyDescent="0.3">
      <c r="A515" s="1" t="s">
        <v>923</v>
      </c>
      <c r="B515" s="1" t="s">
        <v>1439</v>
      </c>
      <c r="C515" s="1">
        <f t="shared" si="42"/>
        <v>1.0416666664241347E-2</v>
      </c>
      <c r="D515" s="1">
        <v>5</v>
      </c>
      <c r="E515" s="1">
        <v>17.78</v>
      </c>
      <c r="F515" s="1">
        <f>IF(A515="","",IF(E515&lt;_C1_MinTemp.,0,E515*M_a+M_b))</f>
        <v>0.43676620000000005</v>
      </c>
      <c r="G515" s="1">
        <f t="shared" si="43"/>
        <v>0.19076471346244003</v>
      </c>
      <c r="H515" s="1">
        <f t="shared" si="44"/>
        <v>8.2905134055819216E-2</v>
      </c>
      <c r="I515" s="1">
        <f t="shared" si="45"/>
        <v>2.0726283509129088E-2</v>
      </c>
      <c r="J515" s="1">
        <f>IF(A515="","",MIN(J514+I515,Max_logcfu))</f>
        <v>3.99</v>
      </c>
      <c r="K515" s="1" cm="1">
        <f t="array" ref="K515">IF(A515="","",IF(E515&lt;_C1_MinTemp.,0,((E515-Tmin)/(PrefTemp-Tmin))^2))</f>
        <v>31.559547268072858</v>
      </c>
      <c r="L515" s="1">
        <f t="shared" si="46"/>
        <v>0.32874528396588365</v>
      </c>
      <c r="M515" s="1">
        <f t="shared" si="47"/>
        <v>79.114368742671076</v>
      </c>
      <c r="N515" s="3" t="s">
        <v>866</v>
      </c>
      <c r="O515" s="1" t="s">
        <v>2973</v>
      </c>
      <c r="P515" s="1" t="s">
        <v>2968</v>
      </c>
      <c r="Q515" s="1">
        <v>8360</v>
      </c>
      <c r="R515" s="1" t="s">
        <v>3035</v>
      </c>
      <c r="S515" s="1">
        <v>91.24</v>
      </c>
    </row>
    <row r="516" spans="1:19" x14ac:dyDescent="0.3">
      <c r="A516" s="1" t="s">
        <v>923</v>
      </c>
      <c r="B516" s="1" t="s">
        <v>1440</v>
      </c>
      <c r="C516" s="1">
        <f t="shared" ref="C516:C579" si="48">IF(A516="","",B516-B515)</f>
        <v>1.0416666671517305E-2</v>
      </c>
      <c r="D516" s="1">
        <v>5</v>
      </c>
      <c r="E516" s="1">
        <v>17.690000000000001</v>
      </c>
      <c r="F516" s="1">
        <f>IF(A516="","",IF(E516&lt;_C1_MinTemp.,0,E516*M_a+M_b))</f>
        <v>0.43499860000000007</v>
      </c>
      <c r="G516" s="1">
        <f t="shared" ref="G516:G579" si="49">IF(A516="","",F516^2)</f>
        <v>0.18922378200196005</v>
      </c>
      <c r="H516" s="1">
        <f t="shared" ref="H516:H579" si="50">IF(A516="","",G516/2.301)</f>
        <v>8.2235455020408535E-2</v>
      </c>
      <c r="I516" s="1">
        <f t="shared" ref="I516:I579" si="51">IF(A516="","",H516*24*(B516-B515))</f>
        <v>2.0558863764675601E-2</v>
      </c>
      <c r="J516" s="1">
        <f>IF(A516="","",MIN(J515+I516,Max_logcfu))</f>
        <v>3.99</v>
      </c>
      <c r="K516" s="1" cm="1">
        <f t="array" ref="K516">IF(A516="","",IF(E516&lt;_C1_MinTemp.,0,((E516-Tmin)/(PrefTemp-Tmin))^2))</f>
        <v>31.304620146692763</v>
      </c>
      <c r="L516" s="1">
        <f t="shared" ref="L516:L579" si="52">IF(A516="","",K516*(B516-B515))</f>
        <v>0.32608979334656368</v>
      </c>
      <c r="M516" s="1">
        <f t="shared" ref="M516:M579" si="53">IF(A516="","",M515-L516)</f>
        <v>78.788278949324507</v>
      </c>
      <c r="N516" s="3" t="s">
        <v>866</v>
      </c>
      <c r="O516" s="1" t="s">
        <v>2973</v>
      </c>
      <c r="P516" s="1" t="s">
        <v>2968</v>
      </c>
      <c r="Q516" s="1">
        <v>8360</v>
      </c>
      <c r="R516" s="1" t="s">
        <v>3035</v>
      </c>
      <c r="S516" s="1">
        <v>91.24</v>
      </c>
    </row>
    <row r="517" spans="1:19" x14ac:dyDescent="0.3">
      <c r="A517" s="1" t="s">
        <v>923</v>
      </c>
      <c r="B517" s="1" t="s">
        <v>1441</v>
      </c>
      <c r="C517" s="1">
        <f t="shared" si="48"/>
        <v>1.0416666664241347E-2</v>
      </c>
      <c r="D517" s="1">
        <v>5</v>
      </c>
      <c r="E517" s="1">
        <v>17.66</v>
      </c>
      <c r="F517" s="1">
        <f>IF(A517="","",IF(E517&lt;_C1_MinTemp.,0,E517*M_a+M_b))</f>
        <v>0.43440940000000006</v>
      </c>
      <c r="G517" s="1">
        <f t="shared" si="49"/>
        <v>0.18871152680836004</v>
      </c>
      <c r="H517" s="1">
        <f t="shared" si="50"/>
        <v>8.2012832163563684E-2</v>
      </c>
      <c r="I517" s="1">
        <f t="shared" si="51"/>
        <v>2.0503208036117146E-2</v>
      </c>
      <c r="J517" s="1">
        <f>IF(A517="","",MIN(J516+I517,Max_logcfu))</f>
        <v>3.99</v>
      </c>
      <c r="K517" s="1" cm="1">
        <f t="array" ref="K517">IF(A517="","",IF(E517&lt;_C1_MinTemp.,0,((E517-Tmin)/(PrefTemp-Tmin))^2))</f>
        <v>31.219874169817334</v>
      </c>
      <c r="L517" s="1">
        <f t="shared" si="52"/>
        <v>0.32520702252654576</v>
      </c>
      <c r="M517" s="1">
        <f t="shared" si="53"/>
        <v>78.463071926797966</v>
      </c>
      <c r="N517" s="3" t="s">
        <v>866</v>
      </c>
      <c r="O517" s="1" t="s">
        <v>2973</v>
      </c>
      <c r="P517" s="1" t="s">
        <v>2968</v>
      </c>
      <c r="Q517" s="1">
        <v>8360</v>
      </c>
      <c r="R517" s="1" t="s">
        <v>3035</v>
      </c>
      <c r="S517" s="1">
        <v>91.24</v>
      </c>
    </row>
    <row r="518" spans="1:19" x14ac:dyDescent="0.3">
      <c r="A518" s="1" t="s">
        <v>923</v>
      </c>
      <c r="B518" s="1" t="s">
        <v>1442</v>
      </c>
      <c r="C518" s="1">
        <f t="shared" si="48"/>
        <v>1.0428240741021E-2</v>
      </c>
      <c r="D518" s="1">
        <v>5</v>
      </c>
      <c r="E518" s="1">
        <v>17.670000000000002</v>
      </c>
      <c r="F518" s="1">
        <f>IF(A518="","",IF(E518&lt;_C1_MinTemp.,0,E518*M_a+M_b))</f>
        <v>0.43460580000000004</v>
      </c>
      <c r="G518" s="1">
        <f t="shared" si="49"/>
        <v>0.18888220139364004</v>
      </c>
      <c r="H518" s="1">
        <f t="shared" si="50"/>
        <v>8.208700625538462E-2</v>
      </c>
      <c r="I518" s="1">
        <f t="shared" si="51"/>
        <v>2.0544553510580342E-2</v>
      </c>
      <c r="J518" s="1">
        <f>IF(A518="","",MIN(J517+I518,Max_logcfu))</f>
        <v>3.99</v>
      </c>
      <c r="K518" s="1" cm="1">
        <f t="array" ref="K518">IF(A518="","",IF(E518&lt;_C1_MinTemp.,0,((E518-Tmin)/(PrefTemp-Tmin))^2))</f>
        <v>31.248110065984072</v>
      </c>
      <c r="L518" s="1">
        <f t="shared" si="52"/>
        <v>0.32586281447000348</v>
      </c>
      <c r="M518" s="1">
        <f t="shared" si="53"/>
        <v>78.137209112327966</v>
      </c>
      <c r="N518" s="3" t="s">
        <v>866</v>
      </c>
      <c r="O518" s="1" t="s">
        <v>2973</v>
      </c>
      <c r="P518" s="1" t="s">
        <v>2968</v>
      </c>
      <c r="Q518" s="1">
        <v>8360</v>
      </c>
      <c r="R518" s="1" t="s">
        <v>3035</v>
      </c>
      <c r="S518" s="1">
        <v>91.12</v>
      </c>
    </row>
    <row r="519" spans="1:19" x14ac:dyDescent="0.3">
      <c r="A519" s="1" t="s">
        <v>923</v>
      </c>
      <c r="B519" s="1" t="s">
        <v>1443</v>
      </c>
      <c r="C519" s="1">
        <f t="shared" si="48"/>
        <v>1.0416666664241347E-2</v>
      </c>
      <c r="D519" s="1">
        <v>5</v>
      </c>
      <c r="E519" s="1">
        <v>17.52</v>
      </c>
      <c r="F519" s="1">
        <f>IF(A519="","",IF(E519&lt;_C1_MinTemp.,0,E519*M_a+M_b))</f>
        <v>0.43165980000000004</v>
      </c>
      <c r="G519" s="1">
        <f t="shared" si="49"/>
        <v>0.18633018293604003</v>
      </c>
      <c r="H519" s="1">
        <f t="shared" si="50"/>
        <v>8.0977915226440683E-2</v>
      </c>
      <c r="I519" s="1">
        <f t="shared" si="51"/>
        <v>2.0244478801896636E-2</v>
      </c>
      <c r="J519" s="1">
        <f>IF(A519="","",MIN(J518+I519,Max_logcfu))</f>
        <v>3.99</v>
      </c>
      <c r="K519" s="1" cm="1">
        <f t="array" ref="K519">IF(A519="","",IF(E519&lt;_C1_MinTemp.,0,((E519-Tmin)/(PrefTemp-Tmin))^2))</f>
        <v>30.825911716615447</v>
      </c>
      <c r="L519" s="1">
        <f t="shared" si="52"/>
        <v>0.32110324697331488</v>
      </c>
      <c r="M519" s="1">
        <f t="shared" si="53"/>
        <v>77.816105865354658</v>
      </c>
      <c r="N519" s="3" t="s">
        <v>866</v>
      </c>
      <c r="O519" s="1" t="s">
        <v>2973</v>
      </c>
      <c r="P519" s="1" t="s">
        <v>2968</v>
      </c>
      <c r="Q519" s="1">
        <v>8360</v>
      </c>
      <c r="R519" s="1" t="s">
        <v>3035</v>
      </c>
      <c r="S519" s="1">
        <v>91.12</v>
      </c>
    </row>
    <row r="520" spans="1:19" x14ac:dyDescent="0.3">
      <c r="A520" s="1" t="s">
        <v>923</v>
      </c>
      <c r="B520" s="1" t="s">
        <v>1444</v>
      </c>
      <c r="C520" s="1">
        <f t="shared" si="48"/>
        <v>1.0416666671517305E-2</v>
      </c>
      <c r="D520" s="1">
        <v>5</v>
      </c>
      <c r="E520" s="1">
        <v>17.350000000000001</v>
      </c>
      <c r="F520" s="1">
        <f>IF(A520="","",IF(E520&lt;_C1_MinTemp.,0,E520*M_a+M_b))</f>
        <v>0.42832100000000006</v>
      </c>
      <c r="G520" s="1">
        <f t="shared" si="49"/>
        <v>0.18345887904100006</v>
      </c>
      <c r="H520" s="1">
        <f t="shared" si="50"/>
        <v>7.9730064772272943E-2</v>
      </c>
      <c r="I520" s="1">
        <f t="shared" si="51"/>
        <v>1.9932516202350037E-2</v>
      </c>
      <c r="J520" s="1">
        <f>IF(A520="","",MIN(J519+I520,Max_logcfu))</f>
        <v>3.99</v>
      </c>
      <c r="K520" s="1" cm="1">
        <f t="array" ref="K520">IF(A520="","",IF(E520&lt;_C1_MinTemp.,0,((E520-Tmin)/(PrefTemp-Tmin))^2))</f>
        <v>30.350891733350259</v>
      </c>
      <c r="L520" s="1">
        <f t="shared" si="52"/>
        <v>0.31615512236961973</v>
      </c>
      <c r="M520" s="1">
        <f t="shared" si="53"/>
        <v>77.499950742985035</v>
      </c>
      <c r="N520" s="3" t="s">
        <v>866</v>
      </c>
      <c r="O520" s="1" t="s">
        <v>2973</v>
      </c>
      <c r="P520" s="1" t="s">
        <v>2968</v>
      </c>
      <c r="Q520" s="1">
        <v>8360</v>
      </c>
      <c r="R520" s="1" t="s">
        <v>3035</v>
      </c>
      <c r="S520" s="1">
        <v>91.12</v>
      </c>
    </row>
    <row r="521" spans="1:19" x14ac:dyDescent="0.3">
      <c r="A521" s="1" t="s">
        <v>923</v>
      </c>
      <c r="B521" s="1" t="s">
        <v>1445</v>
      </c>
      <c r="C521" s="1">
        <f t="shared" si="48"/>
        <v>1.0416666664241347E-2</v>
      </c>
      <c r="D521" s="1">
        <v>5</v>
      </c>
      <c r="E521" s="1">
        <v>17.28</v>
      </c>
      <c r="F521" s="1">
        <f>IF(A521="","",IF(E521&lt;_C1_MinTemp.,0,E521*M_a+M_b))</f>
        <v>0.42694620000000005</v>
      </c>
      <c r="G521" s="1">
        <f t="shared" si="49"/>
        <v>0.18228305769444006</v>
      </c>
      <c r="H521" s="1">
        <f t="shared" si="50"/>
        <v>7.9219060275723618E-2</v>
      </c>
      <c r="I521" s="1">
        <f t="shared" si="51"/>
        <v>1.9804765064319749E-2</v>
      </c>
      <c r="J521" s="1">
        <f>IF(A521="","",MIN(J520+I521,Max_logcfu))</f>
        <v>3.99</v>
      </c>
      <c r="K521" s="1" cm="1">
        <f t="array" ref="K521">IF(A521="","",IF(E521&lt;_C1_MinTemp.,0,((E521-Tmin)/(PrefTemp-Tmin))^2))</f>
        <v>30.156367344158777</v>
      </c>
      <c r="L521" s="1">
        <f t="shared" si="52"/>
        <v>0.31412882642851514</v>
      </c>
      <c r="M521" s="1">
        <f t="shared" si="53"/>
        <v>77.18582191655652</v>
      </c>
      <c r="N521" s="3" t="s">
        <v>866</v>
      </c>
      <c r="O521" s="1" t="s">
        <v>2973</v>
      </c>
      <c r="P521" s="1" t="s">
        <v>2968</v>
      </c>
      <c r="Q521" s="1">
        <v>8360</v>
      </c>
      <c r="R521" s="1" t="s">
        <v>3035</v>
      </c>
      <c r="S521" s="1">
        <v>91.12</v>
      </c>
    </row>
    <row r="522" spans="1:19" x14ac:dyDescent="0.3">
      <c r="A522" s="1" t="s">
        <v>923</v>
      </c>
      <c r="B522" s="1" t="s">
        <v>1446</v>
      </c>
      <c r="C522" s="1">
        <f t="shared" si="48"/>
        <v>1.0416666664241347E-2</v>
      </c>
      <c r="D522" s="1">
        <v>5</v>
      </c>
      <c r="E522" s="1">
        <v>17.36</v>
      </c>
      <c r="F522" s="1">
        <f>IF(A522="","",IF(E522&lt;_C1_MinTemp.,0,E522*M_a+M_b))</f>
        <v>0.42851739999999999</v>
      </c>
      <c r="G522" s="1">
        <f t="shared" si="49"/>
        <v>0.18362716210276001</v>
      </c>
      <c r="H522" s="1">
        <f t="shared" si="50"/>
        <v>7.9803199523146462E-2</v>
      </c>
      <c r="I522" s="1">
        <f t="shared" si="51"/>
        <v>1.9950799876141456E-2</v>
      </c>
      <c r="J522" s="1">
        <f>IF(A522="","",MIN(J521+I522,Max_logcfu))</f>
        <v>3.99</v>
      </c>
      <c r="K522" s="1" cm="1">
        <f t="array" ref="K522">IF(A522="","",IF(E522&lt;_C1_MinTemp.,0,((E522-Tmin)/(PrefTemp-Tmin))^2))</f>
        <v>30.378731982973125</v>
      </c>
      <c r="L522" s="1">
        <f t="shared" si="52"/>
        <v>0.31644512474895858</v>
      </c>
      <c r="M522" s="1">
        <f t="shared" si="53"/>
        <v>76.869376791807568</v>
      </c>
      <c r="N522" s="3" t="s">
        <v>866</v>
      </c>
      <c r="O522" s="1" t="s">
        <v>2973</v>
      </c>
      <c r="P522" s="1" t="s">
        <v>2968</v>
      </c>
      <c r="Q522" s="1">
        <v>8360</v>
      </c>
      <c r="R522" s="1" t="s">
        <v>3035</v>
      </c>
      <c r="S522" s="1">
        <v>90.99</v>
      </c>
    </row>
    <row r="523" spans="1:19" x14ac:dyDescent="0.3">
      <c r="A523" s="1" t="s">
        <v>923</v>
      </c>
      <c r="B523" s="1" t="s">
        <v>1447</v>
      </c>
      <c r="C523" s="1">
        <f t="shared" si="48"/>
        <v>1.0416666671517305E-2</v>
      </c>
      <c r="D523" s="1">
        <v>5</v>
      </c>
      <c r="E523" s="1">
        <v>17.309999999999999</v>
      </c>
      <c r="F523" s="1">
        <f>IF(A523="","",IF(E523&lt;_C1_MinTemp.,0,E523*M_a+M_b))</f>
        <v>0.42753540000000001</v>
      </c>
      <c r="G523" s="1">
        <f t="shared" si="49"/>
        <v>0.18278651825316</v>
      </c>
      <c r="H523" s="1">
        <f t="shared" si="50"/>
        <v>7.9437861040052141E-2</v>
      </c>
      <c r="I523" s="1">
        <f t="shared" si="51"/>
        <v>1.9859465269260822E-2</v>
      </c>
      <c r="J523" s="1">
        <f>IF(A523="","",MIN(J522+I523,Max_logcfu))</f>
        <v>3.99</v>
      </c>
      <c r="K523" s="1" cm="1">
        <f t="array" ref="K523">IF(A523="","",IF(E523&lt;_C1_MinTemp.,0,((E523-Tmin)/(PrefTemp-Tmin))^2))</f>
        <v>30.239658362776126</v>
      </c>
      <c r="L523" s="1">
        <f t="shared" si="52"/>
        <v>0.31499644142559963</v>
      </c>
      <c r="M523" s="1">
        <f t="shared" si="53"/>
        <v>76.554380350381962</v>
      </c>
      <c r="N523" s="3" t="s">
        <v>866</v>
      </c>
      <c r="O523" s="1" t="s">
        <v>2973</v>
      </c>
      <c r="P523" s="1" t="s">
        <v>2968</v>
      </c>
      <c r="Q523" s="1">
        <v>8360</v>
      </c>
      <c r="R523" s="1" t="s">
        <v>3035</v>
      </c>
      <c r="S523" s="1">
        <v>90.99</v>
      </c>
    </row>
    <row r="524" spans="1:19" x14ac:dyDescent="0.3">
      <c r="A524" s="1" t="s">
        <v>923</v>
      </c>
      <c r="B524" s="1" t="s">
        <v>1448</v>
      </c>
      <c r="C524" s="1">
        <f t="shared" si="48"/>
        <v>1.0416666664241347E-2</v>
      </c>
      <c r="D524" s="1">
        <v>5</v>
      </c>
      <c r="E524" s="1">
        <v>17.329999999999998</v>
      </c>
      <c r="F524" s="1">
        <f>IF(A524="","",IF(E524&lt;_C1_MinTemp.,0,E524*M_a+M_b))</f>
        <v>0.42792819999999998</v>
      </c>
      <c r="G524" s="1">
        <f t="shared" si="49"/>
        <v>0.18312254435523997</v>
      </c>
      <c r="H524" s="1">
        <f t="shared" si="50"/>
        <v>7.9583895851907852E-2</v>
      </c>
      <c r="I524" s="1">
        <f t="shared" si="51"/>
        <v>1.9895973958344571E-2</v>
      </c>
      <c r="J524" s="1">
        <f>IF(A524="","",MIN(J523+I524,Max_logcfu))</f>
        <v>3.99</v>
      </c>
      <c r="K524" s="1" cm="1">
        <f t="array" ref="K524">IF(A524="","",IF(E524&lt;_C1_MinTemp.,0,((E524-Tmin)/(PrefTemp-Tmin))^2))</f>
        <v>30.295249522479708</v>
      </c>
      <c r="L524" s="1">
        <f t="shared" si="52"/>
        <v>0.31557551578568799</v>
      </c>
      <c r="M524" s="1">
        <f t="shared" si="53"/>
        <v>76.23880483459628</v>
      </c>
      <c r="N524" s="3" t="s">
        <v>866</v>
      </c>
      <c r="O524" s="1" t="s">
        <v>2973</v>
      </c>
      <c r="P524" s="1" t="s">
        <v>2968</v>
      </c>
      <c r="Q524" s="1">
        <v>8360</v>
      </c>
      <c r="R524" s="1" t="s">
        <v>3035</v>
      </c>
      <c r="S524" s="1">
        <v>90.99</v>
      </c>
    </row>
    <row r="525" spans="1:19" x14ac:dyDescent="0.3">
      <c r="A525" s="1" t="s">
        <v>923</v>
      </c>
      <c r="B525" s="1" t="s">
        <v>1449</v>
      </c>
      <c r="C525" s="1">
        <f t="shared" si="48"/>
        <v>1.0416666664241347E-2</v>
      </c>
      <c r="D525" s="1">
        <v>5</v>
      </c>
      <c r="E525" s="1">
        <v>17.28</v>
      </c>
      <c r="F525" s="1">
        <f>IF(A525="","",IF(E525&lt;_C1_MinTemp.,0,E525*M_a+M_b))</f>
        <v>0.42694620000000005</v>
      </c>
      <c r="G525" s="1">
        <f t="shared" si="49"/>
        <v>0.18228305769444006</v>
      </c>
      <c r="H525" s="1">
        <f t="shared" si="50"/>
        <v>7.9219060275723618E-2</v>
      </c>
      <c r="I525" s="1">
        <f t="shared" si="51"/>
        <v>1.9804765064319749E-2</v>
      </c>
      <c r="J525" s="1">
        <f>IF(A525="","",MIN(J524+I525,Max_logcfu))</f>
        <v>3.99</v>
      </c>
      <c r="K525" s="1" cm="1">
        <f t="array" ref="K525">IF(A525="","",IF(E525&lt;_C1_MinTemp.,0,((E525-Tmin)/(PrefTemp-Tmin))^2))</f>
        <v>30.156367344158777</v>
      </c>
      <c r="L525" s="1">
        <f t="shared" si="52"/>
        <v>0.31412882642851514</v>
      </c>
      <c r="M525" s="1">
        <f t="shared" si="53"/>
        <v>75.924676008167765</v>
      </c>
      <c r="N525" s="3" t="s">
        <v>866</v>
      </c>
      <c r="O525" s="1" t="s">
        <v>2973</v>
      </c>
      <c r="P525" s="1" t="s">
        <v>2968</v>
      </c>
      <c r="Q525" s="1">
        <v>8360</v>
      </c>
      <c r="R525" s="1" t="s">
        <v>3035</v>
      </c>
      <c r="S525" s="1">
        <v>90.99</v>
      </c>
    </row>
    <row r="526" spans="1:19" x14ac:dyDescent="0.3">
      <c r="A526" s="1" t="s">
        <v>923</v>
      </c>
      <c r="B526" s="1" t="s">
        <v>1450</v>
      </c>
      <c r="C526" s="1">
        <f t="shared" si="48"/>
        <v>1.0405092594737653E-2</v>
      </c>
      <c r="D526" s="1">
        <v>5</v>
      </c>
      <c r="E526" s="1">
        <v>17.38</v>
      </c>
      <c r="F526" s="1">
        <f>IF(A526="","",IF(E526&lt;_C1_MinTemp.,0,E526*M_a+M_b))</f>
        <v>0.42891020000000002</v>
      </c>
      <c r="G526" s="1">
        <f t="shared" si="49"/>
        <v>0.18396395966404003</v>
      </c>
      <c r="H526" s="1">
        <f t="shared" si="50"/>
        <v>7.9949569606275542E-2</v>
      </c>
      <c r="I526" s="1">
        <f t="shared" si="51"/>
        <v>1.9965184191905284E-2</v>
      </c>
      <c r="J526" s="1">
        <f>IF(A526="","",MIN(J525+I526,Max_logcfu))</f>
        <v>3.99</v>
      </c>
      <c r="K526" s="1" cm="1">
        <f t="array" ref="K526">IF(A526="","",IF(E526&lt;_C1_MinTemp.,0,((E526-Tmin)/(PrefTemp-Tmin))^2))</f>
        <v>30.434450770594093</v>
      </c>
      <c r="L526" s="1">
        <f t="shared" si="52"/>
        <v>0.31667327833801623</v>
      </c>
      <c r="M526" s="1">
        <f t="shared" si="53"/>
        <v>75.608002729829749</v>
      </c>
      <c r="N526" s="3" t="s">
        <v>866</v>
      </c>
      <c r="O526" s="1" t="s">
        <v>2973</v>
      </c>
      <c r="P526" s="1" t="s">
        <v>2968</v>
      </c>
      <c r="Q526" s="1">
        <v>8360</v>
      </c>
      <c r="R526" s="1" t="s">
        <v>3035</v>
      </c>
      <c r="S526" s="1">
        <v>90.99</v>
      </c>
    </row>
    <row r="527" spans="1:19" x14ac:dyDescent="0.3">
      <c r="A527" s="1" t="s">
        <v>923</v>
      </c>
      <c r="B527" s="1" t="s">
        <v>1451</v>
      </c>
      <c r="C527" s="1">
        <f t="shared" si="48"/>
        <v>1.0416666664241347E-2</v>
      </c>
      <c r="D527" s="1">
        <v>5</v>
      </c>
      <c r="E527" s="1">
        <v>17.27</v>
      </c>
      <c r="F527" s="1">
        <f>IF(A527="","",IF(E527&lt;_C1_MinTemp.,0,E527*M_a+M_b))</f>
        <v>0.42674980000000001</v>
      </c>
      <c r="G527" s="1">
        <f t="shared" si="49"/>
        <v>0.18211539180004002</v>
      </c>
      <c r="H527" s="1">
        <f t="shared" si="50"/>
        <v>7.9146193741868751E-2</v>
      </c>
      <c r="I527" s="1">
        <f t="shared" si="51"/>
        <v>1.9786548430860272E-2</v>
      </c>
      <c r="J527" s="1">
        <f>IF(A527="","",MIN(J526+I527,Max_logcfu))</f>
        <v>3.99</v>
      </c>
      <c r="K527" s="1" cm="1">
        <f t="array" ref="K527">IF(A527="","",IF(E527&lt;_C1_MinTemp.,0,((E527-Tmin)/(PrefTemp-Tmin))^2))</f>
        <v>30.128629196869792</v>
      </c>
      <c r="L527" s="1">
        <f t="shared" si="52"/>
        <v>0.31383988739432211</v>
      </c>
      <c r="M527" s="1">
        <f t="shared" si="53"/>
        <v>75.294162842435426</v>
      </c>
      <c r="N527" s="3" t="s">
        <v>866</v>
      </c>
      <c r="O527" s="1" t="s">
        <v>2973</v>
      </c>
      <c r="P527" s="1" t="s">
        <v>2968</v>
      </c>
      <c r="Q527" s="1">
        <v>8360</v>
      </c>
      <c r="R527" s="1" t="s">
        <v>3035</v>
      </c>
      <c r="S527" s="1">
        <v>90.99</v>
      </c>
    </row>
    <row r="528" spans="1:19" x14ac:dyDescent="0.3">
      <c r="A528" s="1" t="s">
        <v>923</v>
      </c>
      <c r="B528" s="1" t="s">
        <v>1452</v>
      </c>
      <c r="C528" s="1">
        <f t="shared" si="48"/>
        <v>1.0416666671517305E-2</v>
      </c>
      <c r="D528" s="1">
        <v>5</v>
      </c>
      <c r="E528" s="1">
        <v>17.239999999999998</v>
      </c>
      <c r="F528" s="1">
        <f>IF(A528="","",IF(E528&lt;_C1_MinTemp.,0,E528*M_a+M_b))</f>
        <v>0.4261606</v>
      </c>
      <c r="G528" s="1">
        <f t="shared" si="49"/>
        <v>0.18161285699235999</v>
      </c>
      <c r="H528" s="1">
        <f t="shared" si="50"/>
        <v>7.8927795303068218E-2</v>
      </c>
      <c r="I528" s="1">
        <f t="shared" si="51"/>
        <v>1.9731948834955462E-2</v>
      </c>
      <c r="J528" s="1">
        <f>IF(A528="","",MIN(J527+I528,Max_logcfu))</f>
        <v>3.99</v>
      </c>
      <c r="K528" s="1" cm="1">
        <f t="array" ref="K528">IF(A528="","",IF(E528&lt;_C1_MinTemp.,0,((E528-Tmin)/(PrefTemp-Tmin))^2))</f>
        <v>30.045491331753286</v>
      </c>
      <c r="L528" s="1">
        <f t="shared" si="52"/>
        <v>0.31297386818483652</v>
      </c>
      <c r="M528" s="1">
        <f t="shared" si="53"/>
        <v>74.981188974250585</v>
      </c>
      <c r="N528" s="3" t="s">
        <v>866</v>
      </c>
      <c r="O528" s="1" t="s">
        <v>2973</v>
      </c>
      <c r="P528" s="1" t="s">
        <v>2968</v>
      </c>
      <c r="Q528" s="1">
        <v>8360</v>
      </c>
      <c r="R528" s="1" t="s">
        <v>3035</v>
      </c>
      <c r="S528" s="1">
        <v>90.99</v>
      </c>
    </row>
    <row r="529" spans="1:19" x14ac:dyDescent="0.3">
      <c r="A529" s="1" t="s">
        <v>923</v>
      </c>
      <c r="B529" s="1" t="s">
        <v>1453</v>
      </c>
      <c r="C529" s="1">
        <f t="shared" si="48"/>
        <v>1.0416666664241347E-2</v>
      </c>
      <c r="D529" s="1">
        <v>5</v>
      </c>
      <c r="E529" s="1">
        <v>17.170000000000002</v>
      </c>
      <c r="F529" s="1">
        <f>IF(A529="","",IF(E529&lt;_C1_MinTemp.,0,E529*M_a+M_b))</f>
        <v>0.42478580000000005</v>
      </c>
      <c r="G529" s="1">
        <f t="shared" si="49"/>
        <v>0.18044297588164004</v>
      </c>
      <c r="H529" s="1">
        <f t="shared" si="50"/>
        <v>7.8419372395323789E-2</v>
      </c>
      <c r="I529" s="1">
        <f t="shared" si="51"/>
        <v>1.9604843094266338E-2</v>
      </c>
      <c r="J529" s="1">
        <f>IF(A529="","",MIN(J528+I529,Max_logcfu))</f>
        <v>3.99</v>
      </c>
      <c r="K529" s="1" cm="1">
        <f t="array" ref="K529">IF(A529="","",IF(E529&lt;_C1_MinTemp.,0,((E529-Tmin)/(PrefTemp-Tmin))^2))</f>
        <v>29.851949677525599</v>
      </c>
      <c r="L529" s="1">
        <f t="shared" si="52"/>
        <v>0.31095780906849113</v>
      </c>
      <c r="M529" s="1">
        <f t="shared" si="53"/>
        <v>74.670231165182088</v>
      </c>
      <c r="N529" s="3" t="s">
        <v>866</v>
      </c>
      <c r="O529" s="1" t="s">
        <v>2973</v>
      </c>
      <c r="P529" s="1" t="s">
        <v>2968</v>
      </c>
      <c r="Q529" s="1">
        <v>8360</v>
      </c>
      <c r="R529" s="1" t="s">
        <v>3035</v>
      </c>
      <c r="S529" s="1">
        <v>90.99</v>
      </c>
    </row>
    <row r="530" spans="1:19" x14ac:dyDescent="0.3">
      <c r="A530" s="1" t="s">
        <v>923</v>
      </c>
      <c r="B530" s="1" t="s">
        <v>1454</v>
      </c>
      <c r="C530" s="1">
        <f t="shared" si="48"/>
        <v>1.0428240741021E-2</v>
      </c>
      <c r="D530" s="1">
        <v>5</v>
      </c>
      <c r="E530" s="1">
        <v>17.239999999999998</v>
      </c>
      <c r="F530" s="1">
        <f>IF(A530="","",IF(E530&lt;_C1_MinTemp.,0,E530*M_a+M_b))</f>
        <v>0.4261606</v>
      </c>
      <c r="G530" s="1">
        <f t="shared" si="49"/>
        <v>0.18161285699235999</v>
      </c>
      <c r="H530" s="1">
        <f t="shared" si="50"/>
        <v>7.8927795303068218E-2</v>
      </c>
      <c r="I530" s="1">
        <f t="shared" si="51"/>
        <v>1.9753873213882125E-2</v>
      </c>
      <c r="J530" s="1">
        <f>IF(A530="","",MIN(J529+I530,Max_logcfu))</f>
        <v>3.99</v>
      </c>
      <c r="K530" s="1" cm="1">
        <f t="array" ref="K530">IF(A530="","",IF(E530&lt;_C1_MinTemp.,0,((E530-Tmin)/(PrefTemp-Tmin))^2))</f>
        <v>30.045491331753286</v>
      </c>
      <c r="L530" s="1">
        <f t="shared" si="52"/>
        <v>0.31332161678978293</v>
      </c>
      <c r="M530" s="1">
        <f t="shared" si="53"/>
        <v>74.356909548392309</v>
      </c>
      <c r="N530" s="3" t="s">
        <v>866</v>
      </c>
      <c r="O530" s="1" t="s">
        <v>2973</v>
      </c>
      <c r="P530" s="1" t="s">
        <v>2968</v>
      </c>
      <c r="Q530" s="1">
        <v>8360</v>
      </c>
      <c r="R530" s="1" t="s">
        <v>3035</v>
      </c>
      <c r="S530" s="1">
        <v>90.89</v>
      </c>
    </row>
    <row r="531" spans="1:19" x14ac:dyDescent="0.3">
      <c r="A531" s="1" t="s">
        <v>923</v>
      </c>
      <c r="B531" s="1" t="s">
        <v>1455</v>
      </c>
      <c r="C531" s="1">
        <f t="shared" si="48"/>
        <v>1.0416666664241347E-2</v>
      </c>
      <c r="D531" s="1">
        <v>5</v>
      </c>
      <c r="E531" s="1">
        <v>17.22</v>
      </c>
      <c r="F531" s="1">
        <f>IF(A531="","",IF(E531&lt;_C1_MinTemp.,0,E531*M_a+M_b))</f>
        <v>0.42576780000000003</v>
      </c>
      <c r="G531" s="1">
        <f t="shared" si="49"/>
        <v>0.18127821951684003</v>
      </c>
      <c r="H531" s="1">
        <f t="shared" si="50"/>
        <v>7.8782363979504569E-2</v>
      </c>
      <c r="I531" s="1">
        <f t="shared" si="51"/>
        <v>1.9695590990290408E-2</v>
      </c>
      <c r="J531" s="1">
        <f>IF(A531="","",MIN(J530+I531,Max_logcfu))</f>
        <v>3.99</v>
      </c>
      <c r="K531" s="1" cm="1">
        <f t="array" ref="K531">IF(A531="","",IF(E531&lt;_C1_MinTemp.,0,((E531-Tmin)/(PrefTemp-Tmin))^2))</f>
        <v>29.990129902300978</v>
      </c>
      <c r="L531" s="1">
        <f t="shared" si="52"/>
        <v>0.31239718640956621</v>
      </c>
      <c r="M531" s="1">
        <f t="shared" si="53"/>
        <v>74.04451236198274</v>
      </c>
      <c r="N531" s="3" t="s">
        <v>866</v>
      </c>
      <c r="O531" s="1" t="s">
        <v>2973</v>
      </c>
      <c r="P531" s="1" t="s">
        <v>2968</v>
      </c>
      <c r="Q531" s="1">
        <v>8360</v>
      </c>
      <c r="R531" s="1" t="s">
        <v>3035</v>
      </c>
      <c r="S531" s="1">
        <v>90.89</v>
      </c>
    </row>
    <row r="532" spans="1:19" x14ac:dyDescent="0.3">
      <c r="A532" s="1" t="s">
        <v>923</v>
      </c>
      <c r="B532" s="1" t="s">
        <v>1456</v>
      </c>
      <c r="C532" s="1">
        <f t="shared" si="48"/>
        <v>1.0416666671517305E-2</v>
      </c>
      <c r="D532" s="1">
        <v>5</v>
      </c>
      <c r="E532" s="1">
        <v>17.2</v>
      </c>
      <c r="F532" s="1">
        <f>IF(A532="","",IF(E532&lt;_C1_MinTemp.,0,E532*M_a+M_b))</f>
        <v>0.425375</v>
      </c>
      <c r="G532" s="1">
        <f t="shared" si="49"/>
        <v>0.18094389062499999</v>
      </c>
      <c r="H532" s="1">
        <f t="shared" si="50"/>
        <v>7.8637066764450231E-2</v>
      </c>
      <c r="I532" s="1">
        <f t="shared" si="51"/>
        <v>1.9659266700267117E-2</v>
      </c>
      <c r="J532" s="1">
        <f>IF(A532="","",MIN(J531+I532,Max_logcfu))</f>
        <v>3.99</v>
      </c>
      <c r="K532" s="1" cm="1">
        <f t="array" ref="K532">IF(A532="","",IF(E532&lt;_C1_MinTemp.,0,((E532-Tmin)/(PrefTemp-Tmin))^2))</f>
        <v>29.934819524015609</v>
      </c>
      <c r="L532" s="1">
        <f t="shared" si="52"/>
        <v>0.31182103685369889</v>
      </c>
      <c r="M532" s="1">
        <f t="shared" si="53"/>
        <v>73.732691325129039</v>
      </c>
      <c r="N532" s="3" t="s">
        <v>866</v>
      </c>
      <c r="O532" s="1" t="s">
        <v>2973</v>
      </c>
      <c r="P532" s="1" t="s">
        <v>2968</v>
      </c>
      <c r="Q532" s="1">
        <v>8360</v>
      </c>
      <c r="R532" s="1" t="s">
        <v>3035</v>
      </c>
      <c r="S532" s="1">
        <v>90.89</v>
      </c>
    </row>
    <row r="533" spans="1:19" x14ac:dyDescent="0.3">
      <c r="A533" s="1" t="s">
        <v>923</v>
      </c>
      <c r="B533" s="1" t="s">
        <v>1457</v>
      </c>
      <c r="C533" s="1">
        <f t="shared" si="48"/>
        <v>1.0416666664241347E-2</v>
      </c>
      <c r="D533" s="1">
        <v>5</v>
      </c>
      <c r="E533" s="1">
        <v>17.2</v>
      </c>
      <c r="F533" s="1">
        <f>IF(A533="","",IF(E533&lt;_C1_MinTemp.,0,E533*M_a+M_b))</f>
        <v>0.425375</v>
      </c>
      <c r="G533" s="1">
        <f t="shared" si="49"/>
        <v>0.18094389062499999</v>
      </c>
      <c r="H533" s="1">
        <f t="shared" si="50"/>
        <v>7.8637066764450231E-2</v>
      </c>
      <c r="I533" s="1">
        <f t="shared" si="51"/>
        <v>1.9659266686535278E-2</v>
      </c>
      <c r="J533" s="1">
        <f>IF(A533="","",MIN(J532+I533,Max_logcfu))</f>
        <v>3.99</v>
      </c>
      <c r="K533" s="1" cm="1">
        <f t="array" ref="K533">IF(A533="","",IF(E533&lt;_C1_MinTemp.,0,((E533-Tmin)/(PrefTemp-Tmin))^2))</f>
        <v>29.934819524015609</v>
      </c>
      <c r="L533" s="1">
        <f t="shared" si="52"/>
        <v>0.31182103663589444</v>
      </c>
      <c r="M533" s="1">
        <f t="shared" si="53"/>
        <v>73.420870288493148</v>
      </c>
      <c r="N533" s="3" t="s">
        <v>866</v>
      </c>
      <c r="O533" s="1" t="s">
        <v>2973</v>
      </c>
      <c r="P533" s="1" t="s">
        <v>2968</v>
      </c>
      <c r="Q533" s="1">
        <v>8360</v>
      </c>
      <c r="R533" s="1" t="s">
        <v>3035</v>
      </c>
      <c r="S533" s="1">
        <v>90.89</v>
      </c>
    </row>
    <row r="534" spans="1:19" x14ac:dyDescent="0.3">
      <c r="A534" s="1" t="s">
        <v>923</v>
      </c>
      <c r="B534" s="1" t="s">
        <v>1458</v>
      </c>
      <c r="C534" s="1">
        <f t="shared" si="48"/>
        <v>1.0416666664241347E-2</v>
      </c>
      <c r="D534" s="1">
        <v>5</v>
      </c>
      <c r="E534" s="1">
        <v>17.329999999999998</v>
      </c>
      <c r="F534" s="1">
        <f>IF(A534="","",IF(E534&lt;_C1_MinTemp.,0,E534*M_a+M_b))</f>
        <v>0.42792819999999998</v>
      </c>
      <c r="G534" s="1">
        <f t="shared" si="49"/>
        <v>0.18312254435523997</v>
      </c>
      <c r="H534" s="1">
        <f t="shared" si="50"/>
        <v>7.9583895851907852E-2</v>
      </c>
      <c r="I534" s="1">
        <f t="shared" si="51"/>
        <v>1.9895973958344571E-2</v>
      </c>
      <c r="J534" s="1">
        <f>IF(A534="","",MIN(J533+I534,Max_logcfu))</f>
        <v>3.99</v>
      </c>
      <c r="K534" s="1" cm="1">
        <f t="array" ref="K534">IF(A534="","",IF(E534&lt;_C1_MinTemp.,0,((E534-Tmin)/(PrefTemp-Tmin))^2))</f>
        <v>30.295249522479708</v>
      </c>
      <c r="L534" s="1">
        <f t="shared" si="52"/>
        <v>0.31557551578568799</v>
      </c>
      <c r="M534" s="1">
        <f t="shared" si="53"/>
        <v>73.105294772707467</v>
      </c>
      <c r="N534" s="3" t="s">
        <v>866</v>
      </c>
      <c r="O534" s="1" t="s">
        <v>2973</v>
      </c>
      <c r="P534" s="1" t="s">
        <v>2968</v>
      </c>
      <c r="Q534" s="1">
        <v>8360</v>
      </c>
      <c r="R534" s="1" t="s">
        <v>3035</v>
      </c>
      <c r="S534" s="1">
        <v>90.89</v>
      </c>
    </row>
    <row r="535" spans="1:19" x14ac:dyDescent="0.3">
      <c r="A535" s="1" t="s">
        <v>923</v>
      </c>
      <c r="B535" s="1" t="s">
        <v>1459</v>
      </c>
      <c r="C535" s="1">
        <f t="shared" si="48"/>
        <v>1.0416666671517305E-2</v>
      </c>
      <c r="D535" s="1">
        <v>5</v>
      </c>
      <c r="E535" s="1">
        <v>17.309999999999999</v>
      </c>
      <c r="F535" s="1">
        <f>IF(A535="","",IF(E535&lt;_C1_MinTemp.,0,E535*M_a+M_b))</f>
        <v>0.42753540000000001</v>
      </c>
      <c r="G535" s="1">
        <f t="shared" si="49"/>
        <v>0.18278651825316</v>
      </c>
      <c r="H535" s="1">
        <f t="shared" si="50"/>
        <v>7.9437861040052141E-2</v>
      </c>
      <c r="I535" s="1">
        <f t="shared" si="51"/>
        <v>1.9859465269260822E-2</v>
      </c>
      <c r="J535" s="1">
        <f>IF(A535="","",MIN(J534+I535,Max_logcfu))</f>
        <v>3.99</v>
      </c>
      <c r="K535" s="1" cm="1">
        <f t="array" ref="K535">IF(A535="","",IF(E535&lt;_C1_MinTemp.,0,((E535-Tmin)/(PrefTemp-Tmin))^2))</f>
        <v>30.239658362776126</v>
      </c>
      <c r="L535" s="1">
        <f t="shared" si="52"/>
        <v>0.31499644142559963</v>
      </c>
      <c r="M535" s="1">
        <f t="shared" si="53"/>
        <v>72.790298331281861</v>
      </c>
      <c r="N535" s="3" t="s">
        <v>866</v>
      </c>
      <c r="O535" s="1" t="s">
        <v>2973</v>
      </c>
      <c r="P535" s="1" t="s">
        <v>2968</v>
      </c>
      <c r="Q535" s="1">
        <v>8360</v>
      </c>
      <c r="R535" s="1" t="s">
        <v>3035</v>
      </c>
      <c r="S535" s="1">
        <v>90.89</v>
      </c>
    </row>
    <row r="536" spans="1:19" x14ac:dyDescent="0.3">
      <c r="A536" s="1" t="s">
        <v>923</v>
      </c>
      <c r="B536" s="1" t="s">
        <v>1460</v>
      </c>
      <c r="C536" s="1">
        <f t="shared" si="48"/>
        <v>1.0416666664241347E-2</v>
      </c>
      <c r="D536" s="1">
        <v>5</v>
      </c>
      <c r="E536" s="1">
        <v>17.22</v>
      </c>
      <c r="F536" s="1">
        <f>IF(A536="","",IF(E536&lt;_C1_MinTemp.,0,E536*M_a+M_b))</f>
        <v>0.42576780000000003</v>
      </c>
      <c r="G536" s="1">
        <f t="shared" si="49"/>
        <v>0.18127821951684003</v>
      </c>
      <c r="H536" s="1">
        <f t="shared" si="50"/>
        <v>7.8782363979504569E-2</v>
      </c>
      <c r="I536" s="1">
        <f t="shared" si="51"/>
        <v>1.9695590990290408E-2</v>
      </c>
      <c r="J536" s="1">
        <f>IF(A536="","",MIN(J535+I536,Max_logcfu))</f>
        <v>3.99</v>
      </c>
      <c r="K536" s="1" cm="1">
        <f t="array" ref="K536">IF(A536="","",IF(E536&lt;_C1_MinTemp.,0,((E536-Tmin)/(PrefTemp-Tmin))^2))</f>
        <v>29.990129902300978</v>
      </c>
      <c r="L536" s="1">
        <f t="shared" si="52"/>
        <v>0.31239718640956621</v>
      </c>
      <c r="M536" s="1">
        <f t="shared" si="53"/>
        <v>72.477901144872291</v>
      </c>
      <c r="N536" s="3" t="s">
        <v>866</v>
      </c>
      <c r="O536" s="1" t="s">
        <v>2973</v>
      </c>
      <c r="P536" s="1" t="s">
        <v>2968</v>
      </c>
      <c r="Q536" s="1">
        <v>8360</v>
      </c>
      <c r="R536" s="1" t="s">
        <v>3035</v>
      </c>
      <c r="S536" s="1">
        <v>90.89</v>
      </c>
    </row>
    <row r="537" spans="1:19" x14ac:dyDescent="0.3">
      <c r="A537" s="1" t="s">
        <v>923</v>
      </c>
      <c r="B537" s="1" t="s">
        <v>1461</v>
      </c>
      <c r="C537" s="1">
        <f t="shared" si="48"/>
        <v>1.0416666664241347E-2</v>
      </c>
      <c r="D537" s="1">
        <v>5</v>
      </c>
      <c r="E537" s="1">
        <v>17.170000000000002</v>
      </c>
      <c r="F537" s="1">
        <f>IF(A537="","",IF(E537&lt;_C1_MinTemp.,0,E537*M_a+M_b))</f>
        <v>0.42478580000000005</v>
      </c>
      <c r="G537" s="1">
        <f t="shared" si="49"/>
        <v>0.18044297588164004</v>
      </c>
      <c r="H537" s="1">
        <f t="shared" si="50"/>
        <v>7.8419372395323789E-2</v>
      </c>
      <c r="I537" s="1">
        <f t="shared" si="51"/>
        <v>1.9604843094266338E-2</v>
      </c>
      <c r="J537" s="1">
        <f>IF(A537="","",MIN(J536+I537,Max_logcfu))</f>
        <v>3.99</v>
      </c>
      <c r="K537" s="1" cm="1">
        <f t="array" ref="K537">IF(A537="","",IF(E537&lt;_C1_MinTemp.,0,((E537-Tmin)/(PrefTemp-Tmin))^2))</f>
        <v>29.851949677525599</v>
      </c>
      <c r="L537" s="1">
        <f t="shared" si="52"/>
        <v>0.31095780906849113</v>
      </c>
      <c r="M537" s="1">
        <f t="shared" si="53"/>
        <v>72.166943335803794</v>
      </c>
      <c r="N537" s="3" t="s">
        <v>866</v>
      </c>
      <c r="O537" s="1" t="s">
        <v>2973</v>
      </c>
      <c r="P537" s="1" t="s">
        <v>2968</v>
      </c>
      <c r="Q537" s="1">
        <v>8360</v>
      </c>
      <c r="R537" s="1" t="s">
        <v>3035</v>
      </c>
      <c r="S537" s="1">
        <v>90.89</v>
      </c>
    </row>
    <row r="538" spans="1:19" x14ac:dyDescent="0.3">
      <c r="A538" s="1" t="s">
        <v>923</v>
      </c>
      <c r="B538" s="1" t="s">
        <v>1462</v>
      </c>
      <c r="C538" s="1">
        <f t="shared" si="48"/>
        <v>1.0416666671517305E-2</v>
      </c>
      <c r="D538" s="1">
        <v>5</v>
      </c>
      <c r="E538" s="1">
        <v>17.27</v>
      </c>
      <c r="F538" s="1">
        <f>IF(A538="","",IF(E538&lt;_C1_MinTemp.,0,E538*M_a+M_b))</f>
        <v>0.42674980000000001</v>
      </c>
      <c r="G538" s="1">
        <f t="shared" si="49"/>
        <v>0.18211539180004002</v>
      </c>
      <c r="H538" s="1">
        <f t="shared" si="50"/>
        <v>7.9146193741868751E-2</v>
      </c>
      <c r="I538" s="1">
        <f t="shared" si="51"/>
        <v>1.9786548444681015E-2</v>
      </c>
      <c r="J538" s="1">
        <f>IF(A538="","",MIN(J537+I538,Max_logcfu))</f>
        <v>3.99</v>
      </c>
      <c r="K538" s="1" cm="1">
        <f t="array" ref="K538">IF(A538="","",IF(E538&lt;_C1_MinTemp.,0,((E538-Tmin)/(PrefTemp-Tmin))^2))</f>
        <v>30.128629196869792</v>
      </c>
      <c r="L538" s="1">
        <f t="shared" si="52"/>
        <v>0.31383988761353676</v>
      </c>
      <c r="M538" s="1">
        <f t="shared" si="53"/>
        <v>71.853103448190254</v>
      </c>
      <c r="N538" s="3" t="s">
        <v>866</v>
      </c>
      <c r="O538" s="1" t="s">
        <v>2973</v>
      </c>
      <c r="P538" s="1" t="s">
        <v>2968</v>
      </c>
      <c r="Q538" s="1">
        <v>8360</v>
      </c>
      <c r="R538" s="1" t="s">
        <v>3035</v>
      </c>
      <c r="S538" s="1">
        <v>90.75</v>
      </c>
    </row>
    <row r="539" spans="1:19" x14ac:dyDescent="0.3">
      <c r="A539" s="1" t="s">
        <v>923</v>
      </c>
      <c r="B539" s="1" t="s">
        <v>1463</v>
      </c>
      <c r="C539" s="1">
        <f t="shared" si="48"/>
        <v>1.0416666664241347E-2</v>
      </c>
      <c r="D539" s="1">
        <v>5</v>
      </c>
      <c r="E539" s="1">
        <v>17.2</v>
      </c>
      <c r="F539" s="1">
        <f>IF(A539="","",IF(E539&lt;_C1_MinTemp.,0,E539*M_a+M_b))</f>
        <v>0.425375</v>
      </c>
      <c r="G539" s="1">
        <f t="shared" si="49"/>
        <v>0.18094389062499999</v>
      </c>
      <c r="H539" s="1">
        <f t="shared" si="50"/>
        <v>7.8637066764450231E-2</v>
      </c>
      <c r="I539" s="1">
        <f t="shared" si="51"/>
        <v>1.9659266686535278E-2</v>
      </c>
      <c r="J539" s="1">
        <f>IF(A539="","",MIN(J538+I539,Max_logcfu))</f>
        <v>3.99</v>
      </c>
      <c r="K539" s="1" cm="1">
        <f t="array" ref="K539">IF(A539="","",IF(E539&lt;_C1_MinTemp.,0,((E539-Tmin)/(PrefTemp-Tmin))^2))</f>
        <v>29.934819524015609</v>
      </c>
      <c r="L539" s="1">
        <f t="shared" si="52"/>
        <v>0.31182103663589444</v>
      </c>
      <c r="M539" s="1">
        <f t="shared" si="53"/>
        <v>71.541282411554363</v>
      </c>
      <c r="N539" s="3" t="s">
        <v>866</v>
      </c>
      <c r="O539" s="1" t="s">
        <v>2973</v>
      </c>
      <c r="P539" s="1" t="s">
        <v>2968</v>
      </c>
      <c r="Q539" s="1">
        <v>8360</v>
      </c>
      <c r="R539" s="1" t="s">
        <v>3035</v>
      </c>
      <c r="S539" s="1">
        <v>90.75</v>
      </c>
    </row>
    <row r="540" spans="1:19" x14ac:dyDescent="0.3">
      <c r="A540" s="1" t="s">
        <v>923</v>
      </c>
      <c r="B540" s="1" t="s">
        <v>1464</v>
      </c>
      <c r="C540" s="1">
        <f t="shared" si="48"/>
        <v>1.0416666664241347E-2</v>
      </c>
      <c r="D540" s="1">
        <v>5</v>
      </c>
      <c r="E540" s="1">
        <v>17.16</v>
      </c>
      <c r="F540" s="1">
        <f>IF(A540="","",IF(E540&lt;_C1_MinTemp.,0,E540*M_a+M_b))</f>
        <v>0.42458940000000001</v>
      </c>
      <c r="G540" s="1">
        <f t="shared" si="49"/>
        <v>0.18027615859236001</v>
      </c>
      <c r="H540" s="1">
        <f t="shared" si="50"/>
        <v>7.8346874659869628E-2</v>
      </c>
      <c r="I540" s="1">
        <f t="shared" si="51"/>
        <v>1.958671866040702E-2</v>
      </c>
      <c r="J540" s="1">
        <f>IF(A540="","",MIN(J539+I540,Max_logcfu))</f>
        <v>3.99</v>
      </c>
      <c r="K540" s="1" cm="1">
        <f t="array" ref="K540">IF(A540="","",IF(E540&lt;_C1_MinTemp.,0,((E540-Tmin)/(PrefTemp-Tmin))^2))</f>
        <v>29.824351920945734</v>
      </c>
      <c r="L540" s="1">
        <f t="shared" si="52"/>
        <v>0.31067033243751785</v>
      </c>
      <c r="M540" s="1">
        <f t="shared" si="53"/>
        <v>71.230612079116838</v>
      </c>
      <c r="N540" s="3" t="s">
        <v>866</v>
      </c>
      <c r="O540" s="1" t="s">
        <v>2973</v>
      </c>
      <c r="P540" s="1" t="s">
        <v>2968</v>
      </c>
      <c r="Q540" s="1">
        <v>8360</v>
      </c>
      <c r="R540" s="1" t="s">
        <v>3035</v>
      </c>
      <c r="S540" s="1">
        <v>90.75</v>
      </c>
    </row>
    <row r="541" spans="1:19" x14ac:dyDescent="0.3">
      <c r="A541" s="1" t="s">
        <v>923</v>
      </c>
      <c r="B541" s="1" t="s">
        <v>1465</v>
      </c>
      <c r="C541" s="1">
        <f t="shared" si="48"/>
        <v>1.0416666671517305E-2</v>
      </c>
      <c r="D541" s="1">
        <v>5</v>
      </c>
      <c r="E541" s="1">
        <v>17.16</v>
      </c>
      <c r="F541" s="1">
        <f>IF(A541="","",IF(E541&lt;_C1_MinTemp.,0,E541*M_a+M_b))</f>
        <v>0.42458940000000001</v>
      </c>
      <c r="G541" s="1">
        <f t="shared" si="49"/>
        <v>0.18027615859236001</v>
      </c>
      <c r="H541" s="1">
        <f t="shared" si="50"/>
        <v>7.8346874659869628E-2</v>
      </c>
      <c r="I541" s="1">
        <f t="shared" si="51"/>
        <v>1.9586718674088184E-2</v>
      </c>
      <c r="J541" s="1">
        <f>IF(A541="","",MIN(J540+I541,Max_logcfu))</f>
        <v>3.99</v>
      </c>
      <c r="K541" s="1" cm="1">
        <f t="array" ref="K541">IF(A541="","",IF(E541&lt;_C1_MinTemp.,0,((E541-Tmin)/(PrefTemp-Tmin))^2))</f>
        <v>29.824351920945734</v>
      </c>
      <c r="L541" s="1">
        <f t="shared" si="52"/>
        <v>0.31067033265451854</v>
      </c>
      <c r="M541" s="1">
        <f t="shared" si="53"/>
        <v>70.919941746462314</v>
      </c>
      <c r="N541" s="3" t="s">
        <v>866</v>
      </c>
      <c r="O541" s="1" t="s">
        <v>2973</v>
      </c>
      <c r="P541" s="1" t="s">
        <v>2968</v>
      </c>
      <c r="Q541" s="1">
        <v>8360</v>
      </c>
      <c r="R541" s="1" t="s">
        <v>3035</v>
      </c>
      <c r="S541" s="1">
        <v>90.75</v>
      </c>
    </row>
    <row r="542" spans="1:19" x14ac:dyDescent="0.3">
      <c r="A542" s="1" t="s">
        <v>923</v>
      </c>
      <c r="B542" s="1" t="s">
        <v>1466</v>
      </c>
      <c r="C542" s="1">
        <f t="shared" si="48"/>
        <v>1.0416666664241347E-2</v>
      </c>
      <c r="D542" s="1">
        <v>5</v>
      </c>
      <c r="E542" s="1">
        <v>17.2</v>
      </c>
      <c r="F542" s="1">
        <f>IF(A542="","",IF(E542&lt;_C1_MinTemp.,0,E542*M_a+M_b))</f>
        <v>0.425375</v>
      </c>
      <c r="G542" s="1">
        <f t="shared" si="49"/>
        <v>0.18094389062499999</v>
      </c>
      <c r="H542" s="1">
        <f t="shared" si="50"/>
        <v>7.8637066764450231E-2</v>
      </c>
      <c r="I542" s="1">
        <f t="shared" si="51"/>
        <v>1.9659266686535278E-2</v>
      </c>
      <c r="J542" s="1">
        <f>IF(A542="","",MIN(J541+I542,Max_logcfu))</f>
        <v>3.99</v>
      </c>
      <c r="K542" s="1" cm="1">
        <f t="array" ref="K542">IF(A542="","",IF(E542&lt;_C1_MinTemp.,0,((E542-Tmin)/(PrefTemp-Tmin))^2))</f>
        <v>29.934819524015609</v>
      </c>
      <c r="L542" s="1">
        <f t="shared" si="52"/>
        <v>0.31182103663589444</v>
      </c>
      <c r="M542" s="1">
        <f t="shared" si="53"/>
        <v>70.608120709826423</v>
      </c>
      <c r="N542" s="3" t="s">
        <v>866</v>
      </c>
      <c r="O542" s="1" t="s">
        <v>2973</v>
      </c>
      <c r="P542" s="1" t="s">
        <v>2968</v>
      </c>
      <c r="Q542" s="1">
        <v>8360</v>
      </c>
      <c r="R542" s="1" t="s">
        <v>3035</v>
      </c>
      <c r="S542" s="1">
        <v>90.99</v>
      </c>
    </row>
    <row r="543" spans="1:19" x14ac:dyDescent="0.3">
      <c r="A543" s="1" t="s">
        <v>923</v>
      </c>
      <c r="B543" s="1" t="s">
        <v>1467</v>
      </c>
      <c r="C543" s="1">
        <f t="shared" si="48"/>
        <v>1.0416666664241347E-2</v>
      </c>
      <c r="D543" s="1">
        <v>5</v>
      </c>
      <c r="E543" s="1">
        <v>17.100000000000001</v>
      </c>
      <c r="F543" s="1">
        <f>IF(A543="","",IF(E543&lt;_C1_MinTemp.,0,E543*M_a+M_b))</f>
        <v>0.42341100000000004</v>
      </c>
      <c r="G543" s="1">
        <f t="shared" si="49"/>
        <v>0.17927687492100003</v>
      </c>
      <c r="H543" s="1">
        <f t="shared" si="50"/>
        <v>7.7912592316818782E-2</v>
      </c>
      <c r="I543" s="1">
        <f t="shared" si="51"/>
        <v>1.9478148074669584E-2</v>
      </c>
      <c r="J543" s="1">
        <f>IF(A543="","",MIN(J542+I543,Max_logcfu))</f>
        <v>3.99</v>
      </c>
      <c r="K543" s="1" cm="1">
        <f t="array" ref="K543">IF(A543="","",IF(E543&lt;_C1_MinTemp.,0,((E543-Tmin)/(PrefTemp-Tmin))^2))</f>
        <v>29.65903340009304</v>
      </c>
      <c r="L543" s="1">
        <f t="shared" si="52"/>
        <v>0.3089482645123699</v>
      </c>
      <c r="M543" s="1">
        <f t="shared" si="53"/>
        <v>70.299172445314056</v>
      </c>
      <c r="N543" s="3" t="s">
        <v>866</v>
      </c>
      <c r="O543" s="1" t="s">
        <v>2973</v>
      </c>
      <c r="P543" s="1" t="s">
        <v>2968</v>
      </c>
      <c r="Q543" s="1">
        <v>8360</v>
      </c>
      <c r="R543" s="1" t="s">
        <v>3035</v>
      </c>
      <c r="S543" s="1">
        <v>90.99</v>
      </c>
    </row>
    <row r="544" spans="1:19" x14ac:dyDescent="0.3">
      <c r="A544" s="1" t="s">
        <v>923</v>
      </c>
      <c r="B544" s="1" t="s">
        <v>1468</v>
      </c>
      <c r="C544" s="1">
        <f t="shared" si="48"/>
        <v>1.0416666671517305E-2</v>
      </c>
      <c r="D544" s="1">
        <v>5</v>
      </c>
      <c r="E544" s="1">
        <v>17</v>
      </c>
      <c r="F544" s="1">
        <f>IF(A544="","",IF(E544&lt;_C1_MinTemp.,0,E544*M_a+M_b))</f>
        <v>0.42144700000000002</v>
      </c>
      <c r="G544" s="1">
        <f t="shared" si="49"/>
        <v>0.17761757380900001</v>
      </c>
      <c r="H544" s="1">
        <f t="shared" si="50"/>
        <v>7.7191470581920898E-2</v>
      </c>
      <c r="I544" s="1">
        <f t="shared" si="51"/>
        <v>1.9297867654466495E-2</v>
      </c>
      <c r="J544" s="1">
        <f>IF(A544="","",MIN(J543+I544,Max_logcfu))</f>
        <v>3.99</v>
      </c>
      <c r="K544" s="1" cm="1">
        <f t="array" ref="K544">IF(A544="","",IF(E544&lt;_C1_MinTemp.,0,((E544-Tmin)/(PrefTemp-Tmin))^2))</f>
        <v>29.384523555344195</v>
      </c>
      <c r="L544" s="1">
        <f t="shared" si="52"/>
        <v>0.30608878717736909</v>
      </c>
      <c r="M544" s="1">
        <f t="shared" si="53"/>
        <v>69.993083658136683</v>
      </c>
      <c r="N544" s="3" t="s">
        <v>866</v>
      </c>
      <c r="O544" s="1" t="s">
        <v>2973</v>
      </c>
      <c r="P544" s="1" t="s">
        <v>2968</v>
      </c>
      <c r="Q544" s="1">
        <v>8360</v>
      </c>
      <c r="R544" s="1" t="s">
        <v>3035</v>
      </c>
      <c r="S544" s="1">
        <v>90.99</v>
      </c>
    </row>
    <row r="545" spans="1:19" x14ac:dyDescent="0.3">
      <c r="A545" s="1" t="s">
        <v>923</v>
      </c>
      <c r="B545" s="1" t="s">
        <v>1469</v>
      </c>
      <c r="C545" s="1">
        <f t="shared" si="48"/>
        <v>1.0416666664241347E-2</v>
      </c>
      <c r="D545" s="1">
        <v>5</v>
      </c>
      <c r="E545" s="1">
        <v>16.86</v>
      </c>
      <c r="F545" s="1">
        <f>IF(A545="","",IF(E545&lt;_C1_MinTemp.,0,E545*M_a+M_b))</f>
        <v>0.4186974</v>
      </c>
      <c r="G545" s="1">
        <f t="shared" si="49"/>
        <v>0.17530751276675999</v>
      </c>
      <c r="H545" s="1">
        <f t="shared" si="50"/>
        <v>7.6187532710456307E-2</v>
      </c>
      <c r="I545" s="1">
        <f t="shared" si="51"/>
        <v>1.9046883173179378E-2</v>
      </c>
      <c r="J545" s="1">
        <f>IF(A545="","",MIN(J544+I545,Max_logcfu))</f>
        <v>3.99</v>
      </c>
      <c r="K545" s="1" cm="1">
        <f t="array" ref="K545">IF(A545="","",IF(E545&lt;_C1_MinTemp.,0,((E545-Tmin)/(PrefTemp-Tmin))^2))</f>
        <v>29.00235392170773</v>
      </c>
      <c r="L545" s="1">
        <f t="shared" si="52"/>
        <v>0.30210785328078221</v>
      </c>
      <c r="M545" s="1">
        <f t="shared" si="53"/>
        <v>69.690975804855896</v>
      </c>
      <c r="N545" s="3" t="s">
        <v>866</v>
      </c>
      <c r="O545" s="1" t="s">
        <v>2973</v>
      </c>
      <c r="P545" s="1" t="s">
        <v>2968</v>
      </c>
      <c r="Q545" s="1">
        <v>8360</v>
      </c>
      <c r="R545" s="1" t="s">
        <v>3035</v>
      </c>
      <c r="S545" s="1">
        <v>90.99</v>
      </c>
    </row>
    <row r="546" spans="1:19" x14ac:dyDescent="0.3">
      <c r="A546" s="1" t="s">
        <v>923</v>
      </c>
      <c r="B546" s="1" t="s">
        <v>1470</v>
      </c>
      <c r="C546" s="1">
        <f t="shared" si="48"/>
        <v>1.0416666664241347E-2</v>
      </c>
      <c r="D546" s="1">
        <v>5</v>
      </c>
      <c r="E546" s="1">
        <v>16.77</v>
      </c>
      <c r="F546" s="1">
        <f>IF(A546="","",IF(E546&lt;_C1_MinTemp.,0,E546*M_a+M_b))</f>
        <v>0.41692980000000002</v>
      </c>
      <c r="G546" s="1">
        <f t="shared" si="49"/>
        <v>0.17383045812804002</v>
      </c>
      <c r="H546" s="1">
        <f t="shared" si="50"/>
        <v>7.5545614136479797E-2</v>
      </c>
      <c r="I546" s="1">
        <f t="shared" si="51"/>
        <v>1.8886403529722616E-2</v>
      </c>
      <c r="J546" s="1">
        <f>IF(A546="","",MIN(J545+I546,Max_logcfu))</f>
        <v>3.99</v>
      </c>
      <c r="K546" s="1" cm="1">
        <f t="array" ref="K546">IF(A546="","",IF(E546&lt;_C1_MinTemp.,0,((E546-Tmin)/(PrefTemp-Tmin))^2))</f>
        <v>28.757994391886257</v>
      </c>
      <c r="L546" s="1">
        <f t="shared" si="52"/>
        <v>0.29956244151240119</v>
      </c>
      <c r="M546" s="1">
        <f t="shared" si="53"/>
        <v>69.391413363343489</v>
      </c>
      <c r="N546" s="3" t="s">
        <v>866</v>
      </c>
      <c r="O546" s="1" t="s">
        <v>2973</v>
      </c>
      <c r="P546" s="1" t="s">
        <v>2968</v>
      </c>
      <c r="Q546" s="1">
        <v>8360</v>
      </c>
      <c r="R546" s="1" t="s">
        <v>3035</v>
      </c>
      <c r="S546" s="1">
        <v>90.64</v>
      </c>
    </row>
    <row r="547" spans="1:19" x14ac:dyDescent="0.3">
      <c r="A547" s="1" t="s">
        <v>923</v>
      </c>
      <c r="B547" s="1" t="s">
        <v>1471</v>
      </c>
      <c r="C547" s="1">
        <f t="shared" si="48"/>
        <v>1.0416666671517305E-2</v>
      </c>
      <c r="D547" s="1">
        <v>5</v>
      </c>
      <c r="E547" s="1">
        <v>16.63</v>
      </c>
      <c r="F547" s="1">
        <f>IF(A547="","",IF(E547&lt;_C1_MinTemp.,0,E547*M_a+M_b))</f>
        <v>0.4141802</v>
      </c>
      <c r="G547" s="1">
        <f t="shared" si="49"/>
        <v>0.17154523807204</v>
      </c>
      <c r="H547" s="1">
        <f t="shared" si="50"/>
        <v>7.4552472000017384E-2</v>
      </c>
      <c r="I547" s="1">
        <f t="shared" si="51"/>
        <v>1.8638118008683396E-2</v>
      </c>
      <c r="J547" s="1">
        <f>IF(A547="","",MIN(J546+I547,Max_logcfu))</f>
        <v>3.99</v>
      </c>
      <c r="K547" s="1" cm="1">
        <f t="array" ref="K547">IF(A547="","",IF(E547&lt;_C1_MinTemp.,0,((E547-Tmin)/(PrefTemp-Tmin))^2))</f>
        <v>28.379934377189247</v>
      </c>
      <c r="L547" s="1">
        <f t="shared" si="52"/>
        <v>0.29562431656671545</v>
      </c>
      <c r="M547" s="1">
        <f t="shared" si="53"/>
        <v>69.095789046776773</v>
      </c>
      <c r="N547" s="3" t="s">
        <v>866</v>
      </c>
      <c r="O547" s="1" t="s">
        <v>2973</v>
      </c>
      <c r="P547" s="1" t="s">
        <v>2968</v>
      </c>
      <c r="Q547" s="1">
        <v>8360</v>
      </c>
      <c r="R547" s="1" t="s">
        <v>3035</v>
      </c>
      <c r="S547" s="1">
        <v>90.64</v>
      </c>
    </row>
    <row r="548" spans="1:19" x14ac:dyDescent="0.3">
      <c r="A548" s="1" t="s">
        <v>923</v>
      </c>
      <c r="B548" s="1" t="s">
        <v>1472</v>
      </c>
      <c r="C548" s="1">
        <f t="shared" si="48"/>
        <v>1.0416666664241347E-2</v>
      </c>
      <c r="D548" s="1">
        <v>5</v>
      </c>
      <c r="E548" s="1">
        <v>16.45</v>
      </c>
      <c r="F548" s="1">
        <f>IF(A548="","",IF(E548&lt;_C1_MinTemp.,0,E548*M_a+M_b))</f>
        <v>0.41064500000000004</v>
      </c>
      <c r="G548" s="1">
        <f t="shared" si="49"/>
        <v>0.16862931602500003</v>
      </c>
      <c r="H548" s="1">
        <f t="shared" si="50"/>
        <v>7.328523078009562E-2</v>
      </c>
      <c r="I548" s="1">
        <f t="shared" si="51"/>
        <v>1.8321307690758144E-2</v>
      </c>
      <c r="J548" s="1">
        <f>IF(A548="","",MIN(J547+I548,Max_logcfu))</f>
        <v>3.99</v>
      </c>
      <c r="K548" s="1" cm="1">
        <f t="array" ref="K548">IF(A548="","",IF(E548&lt;_C1_MinTemp.,0,((E548-Tmin)/(PrefTemp-Tmin))^2))</f>
        <v>27.897532899456344</v>
      </c>
      <c r="L548" s="1">
        <f t="shared" si="52"/>
        <v>0.29059930096834319</v>
      </c>
      <c r="M548" s="1">
        <f t="shared" si="53"/>
        <v>68.805189745808434</v>
      </c>
      <c r="N548" s="3" t="s">
        <v>866</v>
      </c>
      <c r="O548" s="1" t="s">
        <v>2973</v>
      </c>
      <c r="P548" s="1" t="s">
        <v>2968</v>
      </c>
      <c r="Q548" s="1">
        <v>8360</v>
      </c>
      <c r="R548" s="1" t="s">
        <v>3035</v>
      </c>
      <c r="S548" s="1">
        <v>90.64</v>
      </c>
    </row>
    <row r="549" spans="1:19" x14ac:dyDescent="0.3">
      <c r="A549" s="1" t="s">
        <v>923</v>
      </c>
      <c r="B549" s="1" t="s">
        <v>1473</v>
      </c>
      <c r="C549" s="1">
        <f t="shared" si="48"/>
        <v>1.0416666664241347E-2</v>
      </c>
      <c r="D549" s="1">
        <v>5</v>
      </c>
      <c r="E549" s="1">
        <v>16.38</v>
      </c>
      <c r="F549" s="1">
        <f>IF(A549="","",IF(E549&lt;_C1_MinTemp.,0,E549*M_a+M_b))</f>
        <v>0.40927020000000003</v>
      </c>
      <c r="G549" s="1">
        <f t="shared" si="49"/>
        <v>0.16750209660804002</v>
      </c>
      <c r="H549" s="1">
        <f t="shared" si="50"/>
        <v>7.2795348373767929E-2</v>
      </c>
      <c r="I549" s="1">
        <f t="shared" si="51"/>
        <v>1.8198837089204733E-2</v>
      </c>
      <c r="J549" s="1">
        <f>IF(A549="","",MIN(J548+I549,Max_logcfu))</f>
        <v>3.99</v>
      </c>
      <c r="K549" s="1" cm="1">
        <f t="array" ref="K549">IF(A549="","",IF(E549&lt;_C1_MinTemp.,0,((E549-Tmin)/(PrefTemp-Tmin))^2))</f>
        <v>27.71104906905947</v>
      </c>
      <c r="L549" s="1">
        <f t="shared" si="52"/>
        <v>0.28865676106882798</v>
      </c>
      <c r="M549" s="1">
        <f t="shared" si="53"/>
        <v>68.516532984739612</v>
      </c>
      <c r="N549" s="3" t="s">
        <v>866</v>
      </c>
      <c r="O549" s="1" t="s">
        <v>2973</v>
      </c>
      <c r="P549" s="1" t="s">
        <v>2968</v>
      </c>
      <c r="Q549" s="1">
        <v>8360</v>
      </c>
      <c r="R549" s="1" t="s">
        <v>3035</v>
      </c>
      <c r="S549" s="1">
        <v>90.64</v>
      </c>
    </row>
    <row r="550" spans="1:19" x14ac:dyDescent="0.3">
      <c r="A550" s="1" t="s">
        <v>923</v>
      </c>
      <c r="B550" s="1" t="s">
        <v>1474</v>
      </c>
      <c r="C550" s="1">
        <f t="shared" si="48"/>
        <v>1.0416666671517305E-2</v>
      </c>
      <c r="D550" s="1">
        <v>5</v>
      </c>
      <c r="E550" s="1">
        <v>16.5</v>
      </c>
      <c r="F550" s="1">
        <f>IF(A550="","",IF(E550&lt;_C1_MinTemp.,0,E550*M_a+M_b))</f>
        <v>0.41162700000000002</v>
      </c>
      <c r="G550" s="1">
        <f t="shared" si="49"/>
        <v>0.16943678712900001</v>
      </c>
      <c r="H550" s="1">
        <f t="shared" si="50"/>
        <v>7.3636152598435464E-2</v>
      </c>
      <c r="I550" s="1">
        <f t="shared" si="51"/>
        <v>1.8409038158181242E-2</v>
      </c>
      <c r="J550" s="1">
        <f>IF(A550="","",MIN(J549+I550,Max_logcfu))</f>
        <v>3.99</v>
      </c>
      <c r="K550" s="1" cm="1">
        <f t="array" ref="K550">IF(A550="","",IF(E550&lt;_C1_MinTemp.,0,((E550-Tmin)/(PrefTemp-Tmin))^2))</f>
        <v>28.031118519206245</v>
      </c>
      <c r="L550" s="1">
        <f t="shared" si="52"/>
        <v>0.29199081804436722</v>
      </c>
      <c r="M550" s="1">
        <f t="shared" si="53"/>
        <v>68.224542166695244</v>
      </c>
      <c r="N550" s="3" t="s">
        <v>866</v>
      </c>
      <c r="O550" s="1" t="s">
        <v>2973</v>
      </c>
      <c r="P550" s="1" t="s">
        <v>2968</v>
      </c>
      <c r="Q550" s="1">
        <v>8360</v>
      </c>
      <c r="R550" s="1" t="s">
        <v>3035</v>
      </c>
      <c r="S550" s="1">
        <v>90.64</v>
      </c>
    </row>
    <row r="551" spans="1:19" x14ac:dyDescent="0.3">
      <c r="A551" s="1" t="s">
        <v>923</v>
      </c>
      <c r="B551" s="1" t="s">
        <v>1475</v>
      </c>
      <c r="C551" s="1">
        <f t="shared" si="48"/>
        <v>1.0416666664241347E-2</v>
      </c>
      <c r="D551" s="1">
        <v>5</v>
      </c>
      <c r="E551" s="1">
        <v>16.52</v>
      </c>
      <c r="F551" s="1">
        <f>IF(A551="","",IF(E551&lt;_C1_MinTemp.,0,E551*M_a+M_b))</f>
        <v>0.41201979999999999</v>
      </c>
      <c r="G551" s="1">
        <f t="shared" si="49"/>
        <v>0.16976031559204</v>
      </c>
      <c r="H551" s="1">
        <f t="shared" si="50"/>
        <v>7.3776756015662748E-2</v>
      </c>
      <c r="I551" s="1">
        <f t="shared" si="51"/>
        <v>1.8444188999621313E-2</v>
      </c>
      <c r="J551" s="1">
        <f>IF(A551="","",MIN(J550+I551,Max_logcfu))</f>
        <v>3.99</v>
      </c>
      <c r="K551" s="1" cm="1">
        <f t="array" ref="K551">IF(A551="","",IF(E551&lt;_C1_MinTemp.,0,((E551-Tmin)/(PrefTemp-Tmin))^2))</f>
        <v>28.084642106648356</v>
      </c>
      <c r="L551" s="1">
        <f t="shared" si="52"/>
        <v>0.29254835520947281</v>
      </c>
      <c r="M551" s="1">
        <f t="shared" si="53"/>
        <v>67.931993811485768</v>
      </c>
      <c r="N551" s="3" t="s">
        <v>866</v>
      </c>
      <c r="O551" s="1" t="s">
        <v>2973</v>
      </c>
      <c r="P551" s="1" t="s">
        <v>2968</v>
      </c>
      <c r="Q551" s="1">
        <v>8360</v>
      </c>
      <c r="R551" s="1" t="s">
        <v>3035</v>
      </c>
      <c r="S551" s="1">
        <v>90.64</v>
      </c>
    </row>
    <row r="552" spans="1:19" x14ac:dyDescent="0.3">
      <c r="A552" s="1" t="s">
        <v>923</v>
      </c>
      <c r="B552" s="1" t="s">
        <v>1476</v>
      </c>
      <c r="C552" s="1">
        <f t="shared" si="48"/>
        <v>1.0416666664241347E-2</v>
      </c>
      <c r="D552" s="1">
        <v>5</v>
      </c>
      <c r="E552" s="1">
        <v>16.47</v>
      </c>
      <c r="F552" s="1">
        <f>IF(A552="","",IF(E552&lt;_C1_MinTemp.,0,E552*M_a+M_b))</f>
        <v>0.41103780000000001</v>
      </c>
      <c r="G552" s="1">
        <f t="shared" si="49"/>
        <v>0.16895207302883999</v>
      </c>
      <c r="H552" s="1">
        <f t="shared" si="50"/>
        <v>7.3425498926049534E-2</v>
      </c>
      <c r="I552" s="1">
        <f t="shared" si="51"/>
        <v>1.8356374727238455E-2</v>
      </c>
      <c r="J552" s="1">
        <f>IF(A552="","",MIN(J551+I552,Max_logcfu))</f>
        <v>3.99</v>
      </c>
      <c r="K552" s="1" cm="1">
        <f t="array" ref="K552">IF(A552="","",IF(E552&lt;_C1_MinTemp.,0,((E552-Tmin)/(PrefTemp-Tmin))^2))</f>
        <v>27.95092885898109</v>
      </c>
      <c r="L552" s="1">
        <f t="shared" si="52"/>
        <v>0.29115550887992975</v>
      </c>
      <c r="M552" s="1">
        <f t="shared" si="53"/>
        <v>67.640838302605843</v>
      </c>
      <c r="N552" s="3" t="s">
        <v>866</v>
      </c>
      <c r="O552" s="1" t="s">
        <v>2973</v>
      </c>
      <c r="P552" s="1" t="s">
        <v>2968</v>
      </c>
      <c r="Q552" s="1">
        <v>8360</v>
      </c>
      <c r="R552" s="1" t="s">
        <v>3035</v>
      </c>
      <c r="S552" s="1">
        <v>90.64</v>
      </c>
    </row>
    <row r="553" spans="1:19" x14ac:dyDescent="0.3">
      <c r="A553" s="1" t="s">
        <v>923</v>
      </c>
      <c r="B553" s="1" t="s">
        <v>1477</v>
      </c>
      <c r="C553" s="1">
        <f t="shared" si="48"/>
        <v>1.0416666671517305E-2</v>
      </c>
      <c r="D553" s="1">
        <v>5</v>
      </c>
      <c r="E553" s="1">
        <v>16.53</v>
      </c>
      <c r="F553" s="1">
        <f>IF(A553="","",IF(E553&lt;_C1_MinTemp.,0,E553*M_a+M_b))</f>
        <v>0.41221620000000003</v>
      </c>
      <c r="G553" s="1">
        <f t="shared" si="49"/>
        <v>0.16992219554244004</v>
      </c>
      <c r="H553" s="1">
        <f t="shared" si="50"/>
        <v>7.3847108014967411E-2</v>
      </c>
      <c r="I553" s="1">
        <f t="shared" si="51"/>
        <v>1.8461777012338788E-2</v>
      </c>
      <c r="J553" s="1">
        <f>IF(A553="","",MIN(J552+I553,Max_logcfu))</f>
        <v>3.99</v>
      </c>
      <c r="K553" s="1" cm="1">
        <f t="array" ref="K553">IF(A553="","",IF(E553&lt;_C1_MinTemp.,0,((E553-Tmin)/(PrefTemp-Tmin))^2))</f>
        <v>28.111423044557032</v>
      </c>
      <c r="L553" s="1">
        <f t="shared" si="52"/>
        <v>0.29282732351716079</v>
      </c>
      <c r="M553" s="1">
        <f t="shared" si="53"/>
        <v>67.348010979088684</v>
      </c>
      <c r="N553" s="3" t="s">
        <v>866</v>
      </c>
      <c r="O553" s="1" t="s">
        <v>2973</v>
      </c>
      <c r="P553" s="1" t="s">
        <v>2968</v>
      </c>
      <c r="Q553" s="1">
        <v>8360</v>
      </c>
      <c r="R553" s="1" t="s">
        <v>3035</v>
      </c>
      <c r="S553" s="1">
        <v>90.64</v>
      </c>
    </row>
    <row r="554" spans="1:19" x14ac:dyDescent="0.3">
      <c r="A554" s="1" t="s">
        <v>923</v>
      </c>
      <c r="B554" s="1" t="s">
        <v>1478</v>
      </c>
      <c r="C554" s="1">
        <f t="shared" si="48"/>
        <v>1.0416666664241347E-2</v>
      </c>
      <c r="D554" s="1">
        <v>5</v>
      </c>
      <c r="E554" s="1">
        <v>16.7</v>
      </c>
      <c r="F554" s="1">
        <f>IF(A554="","",IF(E554&lt;_C1_MinTemp.,0,E554*M_a+M_b))</f>
        <v>0.41555500000000001</v>
      </c>
      <c r="G554" s="1">
        <f t="shared" si="49"/>
        <v>0.172685958025</v>
      </c>
      <c r="H554" s="1">
        <f t="shared" si="50"/>
        <v>7.5048221653628858E-2</v>
      </c>
      <c r="I554" s="1">
        <f t="shared" si="51"/>
        <v>1.8762055409038834E-2</v>
      </c>
      <c r="J554" s="1">
        <f>IF(A554="","",MIN(J553+I554,Max_logcfu))</f>
        <v>3.99</v>
      </c>
      <c r="K554" s="1" cm="1">
        <f t="array" ref="K554">IF(A554="","",IF(E554&lt;_C1_MinTemp.,0,((E554-Tmin)/(PrefTemp-Tmin))^2))</f>
        <v>28.568651696140179</v>
      </c>
      <c r="L554" s="1">
        <f t="shared" si="52"/>
        <v>0.29759012176550542</v>
      </c>
      <c r="M554" s="1">
        <f t="shared" si="53"/>
        <v>67.050420857323175</v>
      </c>
      <c r="N554" s="3" t="s">
        <v>866</v>
      </c>
      <c r="O554" s="1" t="s">
        <v>2973</v>
      </c>
      <c r="P554" s="1" t="s">
        <v>2968</v>
      </c>
      <c r="Q554" s="1">
        <v>8360</v>
      </c>
      <c r="R554" s="1" t="s">
        <v>3035</v>
      </c>
      <c r="S554" s="1">
        <v>90.64</v>
      </c>
    </row>
    <row r="555" spans="1:19" x14ac:dyDescent="0.3">
      <c r="A555" s="1" t="s">
        <v>923</v>
      </c>
      <c r="B555" s="1" t="s">
        <v>1479</v>
      </c>
      <c r="C555" s="1">
        <f t="shared" si="48"/>
        <v>1.0416666664241347E-2</v>
      </c>
      <c r="D555" s="1">
        <v>5</v>
      </c>
      <c r="E555" s="1">
        <v>16.72</v>
      </c>
      <c r="F555" s="1">
        <f>IF(A555="","",IF(E555&lt;_C1_MinTemp.,0,E555*M_a+M_b))</f>
        <v>0.41594779999999998</v>
      </c>
      <c r="G555" s="1">
        <f t="shared" si="49"/>
        <v>0.17301257232483999</v>
      </c>
      <c r="H555" s="1">
        <f t="shared" si="50"/>
        <v>7.5190166155949575E-2</v>
      </c>
      <c r="I555" s="1">
        <f t="shared" si="51"/>
        <v>1.8797541534610749E-2</v>
      </c>
      <c r="J555" s="1">
        <f>IF(A555="","",MIN(J554+I555,Max_logcfu))</f>
        <v>3.99</v>
      </c>
      <c r="K555" s="1" cm="1">
        <f t="array" ref="K555">IF(A555="","",IF(E555&lt;_C1_MinTemp.,0,((E555-Tmin)/(PrefTemp-Tmin))^2))</f>
        <v>28.622685795251797</v>
      </c>
      <c r="L555" s="1">
        <f t="shared" si="52"/>
        <v>0.29815297696445375</v>
      </c>
      <c r="M555" s="1">
        <f t="shared" si="53"/>
        <v>66.752267880358716</v>
      </c>
      <c r="N555" s="3" t="s">
        <v>866</v>
      </c>
      <c r="O555" s="1" t="s">
        <v>2973</v>
      </c>
      <c r="P555" s="1" t="s">
        <v>2968</v>
      </c>
      <c r="Q555" s="1">
        <v>8360</v>
      </c>
      <c r="R555" s="1" t="s">
        <v>3035</v>
      </c>
      <c r="S555" s="1">
        <v>90.64</v>
      </c>
    </row>
    <row r="556" spans="1:19" x14ac:dyDescent="0.3">
      <c r="A556" s="1" t="s">
        <v>923</v>
      </c>
      <c r="B556" s="1" t="s">
        <v>1480</v>
      </c>
      <c r="C556" s="1">
        <f t="shared" si="48"/>
        <v>1.0416666671517305E-2</v>
      </c>
      <c r="D556" s="1">
        <v>5</v>
      </c>
      <c r="E556" s="1">
        <v>16.670000000000002</v>
      </c>
      <c r="F556" s="1">
        <f>IF(A556="","",IF(E556&lt;_C1_MinTemp.,0,E556*M_a+M_b))</f>
        <v>0.41496580000000005</v>
      </c>
      <c r="G556" s="1">
        <f t="shared" si="49"/>
        <v>0.17219661516964005</v>
      </c>
      <c r="H556" s="1">
        <f t="shared" si="50"/>
        <v>7.4835556353602797E-2</v>
      </c>
      <c r="I556" s="1">
        <f t="shared" si="51"/>
        <v>1.8708889097112706E-2</v>
      </c>
      <c r="J556" s="1">
        <f>IF(A556="","",MIN(J555+I556,Max_logcfu))</f>
        <v>3.99</v>
      </c>
      <c r="K556" s="1" cm="1">
        <f t="array" ref="K556">IF(A556="","",IF(E556&lt;_C1_MinTemp.,0,((E556-Tmin)/(PrefTemp-Tmin))^2))</f>
        <v>28.487696268410787</v>
      </c>
      <c r="L556" s="1">
        <f t="shared" si="52"/>
        <v>0.29674683626746257</v>
      </c>
      <c r="M556" s="1">
        <f t="shared" si="53"/>
        <v>66.455521044091256</v>
      </c>
      <c r="N556" s="3" t="s">
        <v>866</v>
      </c>
      <c r="O556" s="1" t="s">
        <v>2973</v>
      </c>
      <c r="P556" s="1" t="s">
        <v>2968</v>
      </c>
      <c r="Q556" s="1">
        <v>8360</v>
      </c>
      <c r="R556" s="1" t="s">
        <v>3035</v>
      </c>
      <c r="S556" s="1">
        <v>90.64</v>
      </c>
    </row>
    <row r="557" spans="1:19" x14ac:dyDescent="0.3">
      <c r="A557" s="1" t="s">
        <v>923</v>
      </c>
      <c r="B557" s="1" t="s">
        <v>1481</v>
      </c>
      <c r="C557" s="1">
        <f t="shared" si="48"/>
        <v>1.0416666664241347E-2</v>
      </c>
      <c r="D557" s="1">
        <v>5</v>
      </c>
      <c r="E557" s="1">
        <v>16.63</v>
      </c>
      <c r="F557" s="1">
        <f>IF(A557="","",IF(E557&lt;_C1_MinTemp.,0,E557*M_a+M_b))</f>
        <v>0.4141802</v>
      </c>
      <c r="G557" s="1">
        <f t="shared" si="49"/>
        <v>0.17154523807204</v>
      </c>
      <c r="H557" s="1">
        <f t="shared" si="50"/>
        <v>7.4552472000017384E-2</v>
      </c>
      <c r="I557" s="1">
        <f t="shared" si="51"/>
        <v>1.8638117995664821E-2</v>
      </c>
      <c r="J557" s="1">
        <f>IF(A557="","",MIN(J556+I557,Max_logcfu))</f>
        <v>3.99</v>
      </c>
      <c r="K557" s="1" cm="1">
        <f t="array" ref="K557">IF(A557="","",IF(E557&lt;_C1_MinTemp.,0,((E557-Tmin)/(PrefTemp-Tmin))^2))</f>
        <v>28.379934377189247</v>
      </c>
      <c r="L557" s="1">
        <f t="shared" si="52"/>
        <v>0.29562431636022424</v>
      </c>
      <c r="M557" s="1">
        <f t="shared" si="53"/>
        <v>66.159896727731038</v>
      </c>
      <c r="N557" s="3" t="s">
        <v>866</v>
      </c>
      <c r="O557" s="1" t="s">
        <v>2973</v>
      </c>
      <c r="P557" s="1" t="s">
        <v>2968</v>
      </c>
      <c r="Q557" s="1">
        <v>8360</v>
      </c>
      <c r="R557" s="1" t="s">
        <v>3035</v>
      </c>
      <c r="S557" s="1">
        <v>90.64</v>
      </c>
    </row>
    <row r="558" spans="1:19" x14ac:dyDescent="0.3">
      <c r="A558" s="1" t="s">
        <v>923</v>
      </c>
      <c r="B558" s="1" t="s">
        <v>1482</v>
      </c>
      <c r="C558" s="1">
        <f t="shared" si="48"/>
        <v>1.0416666664241347E-2</v>
      </c>
      <c r="D558" s="1">
        <v>5</v>
      </c>
      <c r="E558" s="1">
        <v>16.75</v>
      </c>
      <c r="F558" s="1">
        <f>IF(A558="","",IF(E558&lt;_C1_MinTemp.,0,E558*M_a+M_b))</f>
        <v>0.41653700000000005</v>
      </c>
      <c r="G558" s="1">
        <f t="shared" si="49"/>
        <v>0.17350307236900003</v>
      </c>
      <c r="H558" s="1">
        <f t="shared" si="50"/>
        <v>7.540333436288571E-2</v>
      </c>
      <c r="I558" s="1">
        <f t="shared" si="51"/>
        <v>1.8850833586332376E-2</v>
      </c>
      <c r="J558" s="1">
        <f>IF(A558="","",MIN(J557+I558,Max_logcfu))</f>
        <v>3.99</v>
      </c>
      <c r="K558" s="1" cm="1">
        <f t="array" ref="K558">IF(A558="","",IF(E558&lt;_C1_MinTemp.,0,((E558-Tmin)/(PrefTemp-Tmin))^2))</f>
        <v>28.703832664857263</v>
      </c>
      <c r="L558" s="1">
        <f t="shared" si="52"/>
        <v>0.29899825685598053</v>
      </c>
      <c r="M558" s="1">
        <f t="shared" si="53"/>
        <v>65.860898470875057</v>
      </c>
      <c r="N558" s="3" t="s">
        <v>866</v>
      </c>
      <c r="O558" s="1" t="s">
        <v>2973</v>
      </c>
      <c r="P558" s="1" t="s">
        <v>2968</v>
      </c>
      <c r="Q558" s="1">
        <v>8360</v>
      </c>
      <c r="R558" s="1" t="s">
        <v>3035</v>
      </c>
      <c r="S558" s="1">
        <v>90.51</v>
      </c>
    </row>
    <row r="559" spans="1:19" x14ac:dyDescent="0.3">
      <c r="A559" s="1" t="s">
        <v>923</v>
      </c>
      <c r="B559" s="1" t="s">
        <v>1483</v>
      </c>
      <c r="C559" s="1">
        <f t="shared" si="48"/>
        <v>1.0416666671517305E-2</v>
      </c>
      <c r="D559" s="1">
        <v>5</v>
      </c>
      <c r="E559" s="1">
        <v>16.75</v>
      </c>
      <c r="F559" s="1">
        <f>IF(A559="","",IF(E559&lt;_C1_MinTemp.,0,E559*M_a+M_b))</f>
        <v>0.41653700000000005</v>
      </c>
      <c r="G559" s="1">
        <f t="shared" si="49"/>
        <v>0.17350307236900003</v>
      </c>
      <c r="H559" s="1">
        <f t="shared" si="50"/>
        <v>7.540333436288571E-2</v>
      </c>
      <c r="I559" s="1">
        <f t="shared" si="51"/>
        <v>1.8850833599499531E-2</v>
      </c>
      <c r="J559" s="1">
        <f>IF(A559="","",MIN(J558+I559,Max_logcfu))</f>
        <v>3.99</v>
      </c>
      <c r="K559" s="1" cm="1">
        <f t="array" ref="K559">IF(A559="","",IF(E559&lt;_C1_MinTemp.,0,((E559-Tmin)/(PrefTemp-Tmin))^2))</f>
        <v>28.703832664857263</v>
      </c>
      <c r="L559" s="1">
        <f t="shared" si="52"/>
        <v>0.29899825706482841</v>
      </c>
      <c r="M559" s="1">
        <f t="shared" si="53"/>
        <v>65.561900213810233</v>
      </c>
      <c r="N559" s="3" t="s">
        <v>866</v>
      </c>
      <c r="O559" s="1" t="s">
        <v>2973</v>
      </c>
      <c r="P559" s="1" t="s">
        <v>2968</v>
      </c>
      <c r="Q559" s="1">
        <v>8360</v>
      </c>
      <c r="R559" s="1" t="s">
        <v>3035</v>
      </c>
      <c r="S559" s="1">
        <v>90.51</v>
      </c>
    </row>
    <row r="560" spans="1:19" x14ac:dyDescent="0.3">
      <c r="A560" s="1" t="s">
        <v>923</v>
      </c>
      <c r="B560" s="1" t="s">
        <v>1484</v>
      </c>
      <c r="C560" s="1">
        <f t="shared" si="48"/>
        <v>1.0416666664241347E-2</v>
      </c>
      <c r="D560" s="1">
        <v>5</v>
      </c>
      <c r="E560" s="1">
        <v>16.7</v>
      </c>
      <c r="F560" s="1">
        <f>IF(A560="","",IF(E560&lt;_C1_MinTemp.,0,E560*M_a+M_b))</f>
        <v>0.41555500000000001</v>
      </c>
      <c r="G560" s="1">
        <f t="shared" si="49"/>
        <v>0.172685958025</v>
      </c>
      <c r="H560" s="1">
        <f t="shared" si="50"/>
        <v>7.5048221653628858E-2</v>
      </c>
      <c r="I560" s="1">
        <f t="shared" si="51"/>
        <v>1.8762055409038834E-2</v>
      </c>
      <c r="J560" s="1">
        <f>IF(A560="","",MIN(J559+I560,Max_logcfu))</f>
        <v>3.99</v>
      </c>
      <c r="K560" s="1" cm="1">
        <f t="array" ref="K560">IF(A560="","",IF(E560&lt;_C1_MinTemp.,0,((E560-Tmin)/(PrefTemp-Tmin))^2))</f>
        <v>28.568651696140179</v>
      </c>
      <c r="L560" s="1">
        <f t="shared" si="52"/>
        <v>0.29759012176550542</v>
      </c>
      <c r="M560" s="1">
        <f t="shared" si="53"/>
        <v>65.264310092044724</v>
      </c>
      <c r="N560" s="3" t="s">
        <v>866</v>
      </c>
      <c r="O560" s="1" t="s">
        <v>2973</v>
      </c>
      <c r="P560" s="1" t="s">
        <v>2968</v>
      </c>
      <c r="Q560" s="1">
        <v>8360</v>
      </c>
      <c r="R560" s="1" t="s">
        <v>3035</v>
      </c>
      <c r="S560" s="1">
        <v>90.51</v>
      </c>
    </row>
    <row r="561" spans="1:19" x14ac:dyDescent="0.3">
      <c r="A561" s="1" t="s">
        <v>923</v>
      </c>
      <c r="B561" s="1" t="s">
        <v>1485</v>
      </c>
      <c r="C561" s="1">
        <f t="shared" si="48"/>
        <v>1.0416666664241347E-2</v>
      </c>
      <c r="D561" s="1">
        <v>5</v>
      </c>
      <c r="E561" s="1">
        <v>16.66</v>
      </c>
      <c r="F561" s="1">
        <f>IF(A561="","",IF(E561&lt;_C1_MinTemp.,0,E561*M_a+M_b))</f>
        <v>0.41476940000000001</v>
      </c>
      <c r="G561" s="1">
        <f t="shared" si="49"/>
        <v>0.17203365517636002</v>
      </c>
      <c r="H561" s="1">
        <f t="shared" si="50"/>
        <v>7.4764734974515426E-2</v>
      </c>
      <c r="I561" s="1">
        <f t="shared" si="51"/>
        <v>1.8691183739276977E-2</v>
      </c>
      <c r="J561" s="1">
        <f>IF(A561="","",MIN(J560+I561,Max_logcfu))</f>
        <v>3.99</v>
      </c>
      <c r="K561" s="1" cm="1">
        <f t="array" ref="K561">IF(A561="","",IF(E561&lt;_C1_MinTemp.,0,((E561-Tmin)/(PrefTemp-Tmin))^2))</f>
        <v>28.460736651417797</v>
      </c>
      <c r="L561" s="1">
        <f t="shared" si="52"/>
        <v>0.29646600671657569</v>
      </c>
      <c r="M561" s="1">
        <f t="shared" si="53"/>
        <v>64.967844085328153</v>
      </c>
      <c r="N561" s="3" t="s">
        <v>866</v>
      </c>
      <c r="O561" s="1" t="s">
        <v>2973</v>
      </c>
      <c r="P561" s="1" t="s">
        <v>2968</v>
      </c>
      <c r="Q561" s="1">
        <v>8360</v>
      </c>
      <c r="R561" s="1" t="s">
        <v>3035</v>
      </c>
      <c r="S561" s="1">
        <v>90.51</v>
      </c>
    </row>
    <row r="562" spans="1:19" x14ac:dyDescent="0.3">
      <c r="A562" s="1" t="s">
        <v>923</v>
      </c>
      <c r="B562" s="1" t="s">
        <v>1486</v>
      </c>
      <c r="C562" s="1">
        <f t="shared" si="48"/>
        <v>1.0416666671517305E-2</v>
      </c>
      <c r="D562" s="1">
        <v>5</v>
      </c>
      <c r="E562" s="1">
        <v>16.72</v>
      </c>
      <c r="F562" s="1">
        <f>IF(A562="","",IF(E562&lt;_C1_MinTemp.,0,E562*M_a+M_b))</f>
        <v>0.41594779999999998</v>
      </c>
      <c r="G562" s="1">
        <f t="shared" si="49"/>
        <v>0.17301257232483999</v>
      </c>
      <c r="H562" s="1">
        <f t="shared" si="50"/>
        <v>7.5190166155949575E-2</v>
      </c>
      <c r="I562" s="1">
        <f t="shared" si="51"/>
        <v>1.879754154774068E-2</v>
      </c>
      <c r="J562" s="1">
        <f>IF(A562="","",MIN(J561+I562,Max_logcfu))</f>
        <v>3.99</v>
      </c>
      <c r="K562" s="1" cm="1">
        <f t="array" ref="K562">IF(A562="","",IF(E562&lt;_C1_MinTemp.,0,((E562-Tmin)/(PrefTemp-Tmin))^2))</f>
        <v>28.622685795251797</v>
      </c>
      <c r="L562" s="1">
        <f t="shared" si="52"/>
        <v>0.29815297717271116</v>
      </c>
      <c r="M562" s="1">
        <f t="shared" si="53"/>
        <v>64.669691108155448</v>
      </c>
      <c r="N562" s="3" t="s">
        <v>866</v>
      </c>
      <c r="O562" s="1" t="s">
        <v>2973</v>
      </c>
      <c r="P562" s="1" t="s">
        <v>2968</v>
      </c>
      <c r="Q562" s="1">
        <v>8360</v>
      </c>
      <c r="R562" s="1" t="s">
        <v>3035</v>
      </c>
      <c r="S562" s="1">
        <v>90.51</v>
      </c>
    </row>
    <row r="563" spans="1:19" x14ac:dyDescent="0.3">
      <c r="A563" s="1" t="s">
        <v>923</v>
      </c>
      <c r="B563" s="1" t="s">
        <v>1487</v>
      </c>
      <c r="C563" s="1">
        <f t="shared" si="48"/>
        <v>1.0416666664241347E-2</v>
      </c>
      <c r="D563" s="1">
        <v>5</v>
      </c>
      <c r="E563" s="1">
        <v>16.63</v>
      </c>
      <c r="F563" s="1">
        <f>IF(A563="","",IF(E563&lt;_C1_MinTemp.,0,E563*M_a+M_b))</f>
        <v>0.4141802</v>
      </c>
      <c r="G563" s="1">
        <f t="shared" si="49"/>
        <v>0.17154523807204</v>
      </c>
      <c r="H563" s="1">
        <f t="shared" si="50"/>
        <v>7.4552472000017384E-2</v>
      </c>
      <c r="I563" s="1">
        <f t="shared" si="51"/>
        <v>1.8638117995664821E-2</v>
      </c>
      <c r="J563" s="1">
        <f>IF(A563="","",MIN(J562+I563,Max_logcfu))</f>
        <v>3.99</v>
      </c>
      <c r="K563" s="1" cm="1">
        <f t="array" ref="K563">IF(A563="","",IF(E563&lt;_C1_MinTemp.,0,((E563-Tmin)/(PrefTemp-Tmin))^2))</f>
        <v>28.379934377189247</v>
      </c>
      <c r="L563" s="1">
        <f t="shared" si="52"/>
        <v>0.29562431636022424</v>
      </c>
      <c r="M563" s="1">
        <f t="shared" si="53"/>
        <v>64.374066791795229</v>
      </c>
      <c r="N563" s="3" t="s">
        <v>866</v>
      </c>
      <c r="O563" s="1" t="s">
        <v>2973</v>
      </c>
      <c r="P563" s="1" t="s">
        <v>2968</v>
      </c>
      <c r="Q563" s="1">
        <v>8360</v>
      </c>
      <c r="R563" s="1" t="s">
        <v>3035</v>
      </c>
      <c r="S563" s="1">
        <v>90.51</v>
      </c>
    </row>
    <row r="564" spans="1:19" x14ac:dyDescent="0.3">
      <c r="A564" s="1" t="s">
        <v>923</v>
      </c>
      <c r="B564" s="1" t="s">
        <v>1488</v>
      </c>
      <c r="C564" s="1">
        <f t="shared" si="48"/>
        <v>1.0416666664241347E-2</v>
      </c>
      <c r="D564" s="1">
        <v>5</v>
      </c>
      <c r="E564" s="1">
        <v>16.53</v>
      </c>
      <c r="F564" s="1">
        <f>IF(A564="","",IF(E564&lt;_C1_MinTemp.,0,E564*M_a+M_b))</f>
        <v>0.41221620000000003</v>
      </c>
      <c r="G564" s="1">
        <f t="shared" si="49"/>
        <v>0.16992219554244004</v>
      </c>
      <c r="H564" s="1">
        <f t="shared" si="50"/>
        <v>7.3847108014967411E-2</v>
      </c>
      <c r="I564" s="1">
        <f t="shared" si="51"/>
        <v>1.8461776999443385E-2</v>
      </c>
      <c r="J564" s="1">
        <f>IF(A564="","",MIN(J563+I564,Max_logcfu))</f>
        <v>3.99</v>
      </c>
      <c r="K564" s="1" cm="1">
        <f t="array" ref="K564">IF(A564="","",IF(E564&lt;_C1_MinTemp.,0,((E564-Tmin)/(PrefTemp-Tmin))^2))</f>
        <v>28.111423044557032</v>
      </c>
      <c r="L564" s="1">
        <f t="shared" si="52"/>
        <v>0.29282732331262323</v>
      </c>
      <c r="M564" s="1">
        <f t="shared" si="53"/>
        <v>64.081239468482607</v>
      </c>
      <c r="N564" s="3" t="s">
        <v>866</v>
      </c>
      <c r="O564" s="1" t="s">
        <v>2973</v>
      </c>
      <c r="P564" s="1" t="s">
        <v>2968</v>
      </c>
      <c r="Q564" s="1">
        <v>8360</v>
      </c>
      <c r="R564" s="1" t="s">
        <v>3035</v>
      </c>
      <c r="S564" s="1">
        <v>90.51</v>
      </c>
    </row>
    <row r="565" spans="1:19" x14ac:dyDescent="0.3">
      <c r="A565" s="1" t="s">
        <v>923</v>
      </c>
      <c r="B565" s="1" t="s">
        <v>1489</v>
      </c>
      <c r="C565" s="1">
        <f t="shared" si="48"/>
        <v>1.0416666671517305E-2</v>
      </c>
      <c r="D565" s="1">
        <v>5</v>
      </c>
      <c r="E565" s="1">
        <v>16.47</v>
      </c>
      <c r="F565" s="1">
        <f>IF(A565="","",IF(E565&lt;_C1_MinTemp.,0,E565*M_a+M_b))</f>
        <v>0.41103780000000001</v>
      </c>
      <c r="G565" s="1">
        <f t="shared" si="49"/>
        <v>0.16895207302883999</v>
      </c>
      <c r="H565" s="1">
        <f t="shared" si="50"/>
        <v>7.3425498926049534E-2</v>
      </c>
      <c r="I565" s="1">
        <f t="shared" si="51"/>
        <v>1.8356374740060237E-2</v>
      </c>
      <c r="J565" s="1">
        <f>IF(A565="","",MIN(J564+I565,Max_logcfu))</f>
        <v>3.99</v>
      </c>
      <c r="K565" s="1" cm="1">
        <f t="array" ref="K565">IF(A565="","",IF(E565&lt;_C1_MinTemp.,0,((E565-Tmin)/(PrefTemp-Tmin))^2))</f>
        <v>27.95092885898109</v>
      </c>
      <c r="L565" s="1">
        <f t="shared" si="52"/>
        <v>0.29115550908329951</v>
      </c>
      <c r="M565" s="1">
        <f t="shared" si="53"/>
        <v>63.790083959399311</v>
      </c>
      <c r="N565" s="3" t="s">
        <v>866</v>
      </c>
      <c r="O565" s="1" t="s">
        <v>2973</v>
      </c>
      <c r="P565" s="1" t="s">
        <v>2968</v>
      </c>
      <c r="Q565" s="1">
        <v>8360</v>
      </c>
      <c r="R565" s="1" t="s">
        <v>3035</v>
      </c>
      <c r="S565" s="1">
        <v>90.51</v>
      </c>
    </row>
    <row r="566" spans="1:19" x14ac:dyDescent="0.3">
      <c r="A566" s="1" t="s">
        <v>923</v>
      </c>
      <c r="B566" s="1" t="s">
        <v>1490</v>
      </c>
      <c r="C566" s="1">
        <f t="shared" si="48"/>
        <v>1.0416666664241347E-2</v>
      </c>
      <c r="D566" s="1">
        <v>5</v>
      </c>
      <c r="E566" s="1">
        <v>16.489999999999998</v>
      </c>
      <c r="F566" s="1">
        <f>IF(A566="","",IF(E566&lt;_C1_MinTemp.,0,E566*M_a+M_b))</f>
        <v>0.41143059999999998</v>
      </c>
      <c r="G566" s="1">
        <f t="shared" si="49"/>
        <v>0.16927513861635998</v>
      </c>
      <c r="H566" s="1">
        <f t="shared" si="50"/>
        <v>7.3565901180512802E-2</v>
      </c>
      <c r="I566" s="1">
        <f t="shared" si="51"/>
        <v>1.8391475290846102E-2</v>
      </c>
      <c r="J566" s="1">
        <f>IF(A566="","",MIN(J565+I566,Max_logcfu))</f>
        <v>3.99</v>
      </c>
      <c r="K566" s="1" cm="1">
        <f t="array" ref="K566">IF(A566="","",IF(E566&lt;_C1_MinTemp.,0,((E566-Tmin)/(PrefTemp-Tmin))^2))</f>
        <v>28.004375869672778</v>
      </c>
      <c r="L566" s="1">
        <f t="shared" si="52"/>
        <v>0.29171224857450523</v>
      </c>
      <c r="M566" s="1">
        <f t="shared" si="53"/>
        <v>63.498371710824806</v>
      </c>
      <c r="N566" s="3" t="s">
        <v>866</v>
      </c>
      <c r="O566" s="1" t="s">
        <v>2973</v>
      </c>
      <c r="P566" s="1" t="s">
        <v>2968</v>
      </c>
      <c r="Q566" s="1">
        <v>8360</v>
      </c>
      <c r="R566" s="1" t="s">
        <v>3035</v>
      </c>
      <c r="S566" s="1">
        <v>90.4</v>
      </c>
    </row>
    <row r="567" spans="1:19" x14ac:dyDescent="0.3">
      <c r="A567" s="1" t="s">
        <v>923</v>
      </c>
      <c r="B567" s="1" t="s">
        <v>1491</v>
      </c>
      <c r="C567" s="1">
        <f t="shared" si="48"/>
        <v>1.0416666664241347E-2</v>
      </c>
      <c r="D567" s="1">
        <v>5</v>
      </c>
      <c r="E567" s="1">
        <v>16.309999999999999</v>
      </c>
      <c r="F567" s="1">
        <f>IF(A567="","",IF(E567&lt;_C1_MinTemp.,0,E567*M_a+M_b))</f>
        <v>0.40789540000000002</v>
      </c>
      <c r="G567" s="1">
        <f t="shared" si="49"/>
        <v>0.16637865734116</v>
      </c>
      <c r="H567" s="1">
        <f t="shared" si="50"/>
        <v>7.2307108796679703E-2</v>
      </c>
      <c r="I567" s="1">
        <f t="shared" si="51"/>
        <v>1.8076777194961098E-2</v>
      </c>
      <c r="J567" s="1">
        <f>IF(A567="","",MIN(J566+I567,Max_logcfu))</f>
        <v>3.99</v>
      </c>
      <c r="K567" s="1" cm="1">
        <f t="array" ref="K567">IF(A567="","",IF(E567&lt;_C1_MinTemp.,0,((E567-Tmin)/(PrefTemp-Tmin))^2))</f>
        <v>27.525190615457728</v>
      </c>
      <c r="L567" s="1">
        <f t="shared" si="52"/>
        <v>0.2867207355109273</v>
      </c>
      <c r="M567" s="1">
        <f t="shared" si="53"/>
        <v>63.21165097531388</v>
      </c>
      <c r="N567" s="3" t="s">
        <v>866</v>
      </c>
      <c r="O567" s="1" t="s">
        <v>2973</v>
      </c>
      <c r="P567" s="1" t="s">
        <v>2968</v>
      </c>
      <c r="Q567" s="1">
        <v>8360</v>
      </c>
      <c r="R567" s="1" t="s">
        <v>3035</v>
      </c>
      <c r="S567" s="1">
        <v>90.4</v>
      </c>
    </row>
    <row r="568" spans="1:19" x14ac:dyDescent="0.3">
      <c r="A568" s="1" t="s">
        <v>923</v>
      </c>
      <c r="B568" s="1" t="s">
        <v>1492</v>
      </c>
      <c r="C568" s="1">
        <f t="shared" si="48"/>
        <v>1.0416666671517305E-2</v>
      </c>
      <c r="D568" s="1">
        <v>5</v>
      </c>
      <c r="E568" s="1">
        <v>16.170000000000002</v>
      </c>
      <c r="F568" s="1">
        <f>IF(A568="","",IF(E568&lt;_C1_MinTemp.,0,E568*M_a+M_b))</f>
        <v>0.40514580000000006</v>
      </c>
      <c r="G568" s="1">
        <f t="shared" si="49"/>
        <v>0.16414311925764005</v>
      </c>
      <c r="H568" s="1">
        <f t="shared" si="50"/>
        <v>7.133555813022166E-2</v>
      </c>
      <c r="I568" s="1">
        <f t="shared" si="51"/>
        <v>1.7833889540859967E-2</v>
      </c>
      <c r="J568" s="1">
        <f>IF(A568="","",MIN(J567+I568,Max_logcfu))</f>
        <v>3.99</v>
      </c>
      <c r="K568" s="1" cm="1">
        <f t="array" ref="K568">IF(A568="","",IF(E568&lt;_C1_MinTemp.,0,((E568-Tmin)/(PrefTemp-Tmin))^2))</f>
        <v>27.155349838639658</v>
      </c>
      <c r="L568" s="1">
        <f t="shared" si="52"/>
        <v>0.28286822761755054</v>
      </c>
      <c r="M568" s="1">
        <f t="shared" si="53"/>
        <v>62.928782747696332</v>
      </c>
      <c r="N568" s="3" t="s">
        <v>866</v>
      </c>
      <c r="O568" s="1" t="s">
        <v>2973</v>
      </c>
      <c r="P568" s="1" t="s">
        <v>2968</v>
      </c>
      <c r="Q568" s="1">
        <v>8360</v>
      </c>
      <c r="R568" s="1" t="s">
        <v>3035</v>
      </c>
      <c r="S568" s="1">
        <v>90.4</v>
      </c>
    </row>
    <row r="569" spans="1:19" x14ac:dyDescent="0.3">
      <c r="A569" s="1" t="s">
        <v>923</v>
      </c>
      <c r="B569" s="1" t="s">
        <v>1493</v>
      </c>
      <c r="C569" s="1">
        <f t="shared" si="48"/>
        <v>1.0416666664241347E-2</v>
      </c>
      <c r="D569" s="1">
        <v>5</v>
      </c>
      <c r="E569" s="1">
        <v>16.11</v>
      </c>
      <c r="F569" s="1">
        <f>IF(A569="","",IF(E569&lt;_C1_MinTemp.,0,E569*M_a+M_b))</f>
        <v>0.40396740000000003</v>
      </c>
      <c r="G569" s="1">
        <f t="shared" si="49"/>
        <v>0.16318966026276002</v>
      </c>
      <c r="H569" s="1">
        <f t="shared" si="50"/>
        <v>7.0921190900808354E-2</v>
      </c>
      <c r="I569" s="1">
        <f t="shared" si="51"/>
        <v>1.7730297721073932E-2</v>
      </c>
      <c r="J569" s="1">
        <f>IF(A569="","",MIN(J568+I569,Max_logcfu))</f>
        <v>3.99</v>
      </c>
      <c r="K569" s="1" cm="1">
        <f t="array" ref="K569">IF(A569="","",IF(E569&lt;_C1_MinTemp.,0,((E569-Tmin)/(PrefTemp-Tmin))^2))</f>
        <v>26.997612416079011</v>
      </c>
      <c r="L569" s="1">
        <f t="shared" si="52"/>
        <v>0.28122512926867854</v>
      </c>
      <c r="M569" s="1">
        <f t="shared" si="53"/>
        <v>62.647557618427655</v>
      </c>
      <c r="N569" s="3" t="s">
        <v>866</v>
      </c>
      <c r="O569" s="1" t="s">
        <v>2973</v>
      </c>
      <c r="P569" s="1" t="s">
        <v>2968</v>
      </c>
      <c r="Q569" s="1">
        <v>8360</v>
      </c>
      <c r="R569" s="1" t="s">
        <v>3035</v>
      </c>
      <c r="S569" s="1">
        <v>90.4</v>
      </c>
    </row>
    <row r="570" spans="1:19" x14ac:dyDescent="0.3">
      <c r="A570" s="1" t="s">
        <v>923</v>
      </c>
      <c r="B570" s="1" t="s">
        <v>1494</v>
      </c>
      <c r="C570" s="1">
        <f t="shared" si="48"/>
        <v>1.0416666664241347E-2</v>
      </c>
      <c r="D570" s="1">
        <v>5</v>
      </c>
      <c r="E570" s="1">
        <v>16.11</v>
      </c>
      <c r="F570" s="1">
        <f>IF(A570="","",IF(E570&lt;_C1_MinTemp.,0,E570*M_a+M_b))</f>
        <v>0.40396740000000003</v>
      </c>
      <c r="G570" s="1">
        <f t="shared" si="49"/>
        <v>0.16318966026276002</v>
      </c>
      <c r="H570" s="1">
        <f t="shared" si="50"/>
        <v>7.0921190900808354E-2</v>
      </c>
      <c r="I570" s="1">
        <f t="shared" si="51"/>
        <v>1.7730297721073932E-2</v>
      </c>
      <c r="J570" s="1">
        <f>IF(A570="","",MIN(J569+I570,Max_logcfu))</f>
        <v>3.99</v>
      </c>
      <c r="K570" s="1" cm="1">
        <f t="array" ref="K570">IF(A570="","",IF(E570&lt;_C1_MinTemp.,0,((E570-Tmin)/(PrefTemp-Tmin))^2))</f>
        <v>26.997612416079011</v>
      </c>
      <c r="L570" s="1">
        <f t="shared" si="52"/>
        <v>0.28122512926867854</v>
      </c>
      <c r="M570" s="1">
        <f t="shared" si="53"/>
        <v>62.366332489158978</v>
      </c>
      <c r="N570" s="3" t="s">
        <v>866</v>
      </c>
      <c r="O570" s="1" t="s">
        <v>2973</v>
      </c>
      <c r="P570" s="1" t="s">
        <v>2968</v>
      </c>
      <c r="Q570" s="1">
        <v>8360</v>
      </c>
      <c r="R570" s="1" t="s">
        <v>3035</v>
      </c>
      <c r="S570" s="1">
        <v>90.28</v>
      </c>
    </row>
    <row r="571" spans="1:19" x14ac:dyDescent="0.3">
      <c r="A571" s="1" t="s">
        <v>923</v>
      </c>
      <c r="B571" s="1" t="s">
        <v>1495</v>
      </c>
      <c r="C571" s="1">
        <f t="shared" si="48"/>
        <v>1.0416666671517305E-2</v>
      </c>
      <c r="D571" s="1">
        <v>5</v>
      </c>
      <c r="E571" s="1">
        <v>16</v>
      </c>
      <c r="F571" s="1">
        <f>IF(A571="","",IF(E571&lt;_C1_MinTemp.,0,E571*M_a+M_b))</f>
        <v>0.40180700000000003</v>
      </c>
      <c r="G571" s="1">
        <f t="shared" si="49"/>
        <v>0.16144886524900001</v>
      </c>
      <c r="H571" s="1">
        <f t="shared" si="50"/>
        <v>7.016465243328987E-2</v>
      </c>
      <c r="I571" s="1">
        <f t="shared" si="51"/>
        <v>1.7541163116490708E-2</v>
      </c>
      <c r="J571" s="1">
        <f>IF(A571="","",MIN(J570+I571,Max_logcfu))</f>
        <v>3.99</v>
      </c>
      <c r="K571" s="1" cm="1">
        <f t="array" ref="K571">IF(A571="","",IF(E571&lt;_C1_MinTemp.,0,((E571-Tmin)/(PrefTemp-Tmin))^2))</f>
        <v>26.709620462411952</v>
      </c>
      <c r="L571" s="1">
        <f t="shared" si="52"/>
        <v>0.27822521327968319</v>
      </c>
      <c r="M571" s="1">
        <f t="shared" si="53"/>
        <v>62.088107275879295</v>
      </c>
      <c r="N571" s="3" t="s">
        <v>866</v>
      </c>
      <c r="O571" s="1" t="s">
        <v>2973</v>
      </c>
      <c r="P571" s="1" t="s">
        <v>2968</v>
      </c>
      <c r="Q571" s="1">
        <v>8360</v>
      </c>
      <c r="R571" s="1" t="s">
        <v>3035</v>
      </c>
      <c r="S571" s="1">
        <v>90.28</v>
      </c>
    </row>
    <row r="572" spans="1:19" x14ac:dyDescent="0.3">
      <c r="A572" s="1" t="s">
        <v>923</v>
      </c>
      <c r="B572" s="1" t="s">
        <v>1496</v>
      </c>
      <c r="C572" s="1">
        <f t="shared" si="48"/>
        <v>1.0416666664241347E-2</v>
      </c>
      <c r="D572" s="1">
        <v>5</v>
      </c>
      <c r="E572" s="1">
        <v>15.89</v>
      </c>
      <c r="F572" s="1">
        <f>IF(A572="","",IF(E572&lt;_C1_MinTemp.,0,E572*M_a+M_b))</f>
        <v>0.39964660000000002</v>
      </c>
      <c r="G572" s="1">
        <f t="shared" si="49"/>
        <v>0.15971740489156003</v>
      </c>
      <c r="H572" s="1">
        <f t="shared" si="50"/>
        <v>6.9412170748179056E-2</v>
      </c>
      <c r="I572" s="1">
        <f t="shared" si="51"/>
        <v>1.7353042683004444E-2</v>
      </c>
      <c r="J572" s="1">
        <f>IF(A572="","",MIN(J571+I572,Max_logcfu))</f>
        <v>3.99</v>
      </c>
      <c r="K572" s="1" cm="1">
        <f t="array" ref="K572">IF(A572="","",IF(E572&lt;_C1_MinTemp.,0,((E572-Tmin)/(PrefTemp-Tmin))^2))</f>
        <v>26.423172806545136</v>
      </c>
      <c r="L572" s="1">
        <f t="shared" si="52"/>
        <v>0.2752413833374272</v>
      </c>
      <c r="M572" s="1">
        <f t="shared" si="53"/>
        <v>61.812865892541865</v>
      </c>
      <c r="N572" s="3" t="s">
        <v>866</v>
      </c>
      <c r="O572" s="1" t="s">
        <v>2973</v>
      </c>
      <c r="P572" s="1" t="s">
        <v>2968</v>
      </c>
      <c r="Q572" s="1">
        <v>8360</v>
      </c>
      <c r="R572" s="1" t="s">
        <v>3035</v>
      </c>
      <c r="S572" s="1">
        <v>90.28</v>
      </c>
    </row>
    <row r="573" spans="1:19" x14ac:dyDescent="0.3">
      <c r="A573" s="1" t="s">
        <v>923</v>
      </c>
      <c r="B573" s="1" t="s">
        <v>1497</v>
      </c>
      <c r="C573" s="1">
        <f t="shared" si="48"/>
        <v>1.0416666664241347E-2</v>
      </c>
      <c r="D573" s="1">
        <v>5</v>
      </c>
      <c r="E573" s="1">
        <v>15.8</v>
      </c>
      <c r="F573" s="1">
        <f>IF(A573="","",IF(E573&lt;_C1_MinTemp.,0,E573*M_a+M_b))</f>
        <v>0.39787900000000004</v>
      </c>
      <c r="G573" s="1">
        <f t="shared" si="49"/>
        <v>0.15830769864100003</v>
      </c>
      <c r="H573" s="1">
        <f t="shared" si="50"/>
        <v>6.87995213563668E-2</v>
      </c>
      <c r="I573" s="1">
        <f t="shared" si="51"/>
        <v>1.7199880335087042E-2</v>
      </c>
      <c r="J573" s="1">
        <f>IF(A573="","",MIN(J572+I573,Max_logcfu))</f>
        <v>3.99</v>
      </c>
      <c r="K573" s="1" cm="1">
        <f t="array" ref="K573">IF(A573="","",IF(E573&lt;_C1_MinTemp.,0,((E573-Tmin)/(PrefTemp-Tmin))^2))</f>
        <v>26.189955193910471</v>
      </c>
      <c r="L573" s="1">
        <f t="shared" si="52"/>
        <v>0.27281203320638175</v>
      </c>
      <c r="M573" s="1">
        <f t="shared" si="53"/>
        <v>61.54005385933548</v>
      </c>
      <c r="N573" s="3" t="s">
        <v>866</v>
      </c>
      <c r="O573" s="1" t="s">
        <v>2973</v>
      </c>
      <c r="P573" s="1" t="s">
        <v>2968</v>
      </c>
      <c r="Q573" s="1">
        <v>8360</v>
      </c>
      <c r="R573" s="1" t="s">
        <v>3035</v>
      </c>
      <c r="S573" s="1">
        <v>90.28</v>
      </c>
    </row>
    <row r="574" spans="1:19" x14ac:dyDescent="0.3">
      <c r="A574" s="1" t="s">
        <v>923</v>
      </c>
      <c r="B574" s="1" t="s">
        <v>1498</v>
      </c>
      <c r="C574" s="1">
        <f t="shared" si="48"/>
        <v>1.0416666671517305E-2</v>
      </c>
      <c r="D574" s="1">
        <v>6</v>
      </c>
      <c r="E574" s="1">
        <v>15.81</v>
      </c>
      <c r="F574" s="1">
        <f>IF(A574="","",IF(E574&lt;_C1_MinTemp.,0,E574*M_a+M_b))</f>
        <v>0.39807540000000002</v>
      </c>
      <c r="G574" s="1">
        <f t="shared" si="49"/>
        <v>0.15846402408516003</v>
      </c>
      <c r="H574" s="1">
        <f t="shared" si="50"/>
        <v>6.8867459402503273E-2</v>
      </c>
      <c r="I574" s="1">
        <f t="shared" si="51"/>
        <v>1.7216864858643044E-2</v>
      </c>
      <c r="J574" s="1">
        <f>IF(A574="","",MIN(J573+I574,Max_logcfu))</f>
        <v>3.99</v>
      </c>
      <c r="K574" s="1" cm="1">
        <f t="array" ref="K574">IF(A574="","",IF(E574&lt;_C1_MinTemp.,0,((E574-Tmin)/(PrefTemp-Tmin))^2))</f>
        <v>26.215817210814034</v>
      </c>
      <c r="L574" s="1">
        <f t="shared" si="52"/>
        <v>0.27308142940647628</v>
      </c>
      <c r="M574" s="1">
        <f t="shared" si="53"/>
        <v>61.266972429929005</v>
      </c>
      <c r="N574" s="3" t="s">
        <v>866</v>
      </c>
      <c r="O574" s="1" t="s">
        <v>2973</v>
      </c>
      <c r="P574" s="1" t="s">
        <v>2968</v>
      </c>
      <c r="Q574" s="1">
        <v>8360</v>
      </c>
      <c r="R574" s="1" t="s">
        <v>3035</v>
      </c>
      <c r="S574" s="1">
        <v>90.4</v>
      </c>
    </row>
    <row r="575" spans="1:19" x14ac:dyDescent="0.3">
      <c r="A575" s="1" t="s">
        <v>923</v>
      </c>
      <c r="B575" s="1" t="s">
        <v>1499</v>
      </c>
      <c r="C575" s="1">
        <f t="shared" si="48"/>
        <v>1.0416666664241347E-2</v>
      </c>
      <c r="D575" s="1">
        <v>6</v>
      </c>
      <c r="E575" s="1">
        <v>15.74</v>
      </c>
      <c r="F575" s="1">
        <f>IF(A575="","",IF(E575&lt;_C1_MinTemp.,0,E575*M_a+M_b))</f>
        <v>0.39670060000000001</v>
      </c>
      <c r="G575" s="1">
        <f t="shared" si="49"/>
        <v>0.15737136604036001</v>
      </c>
      <c r="H575" s="1">
        <f t="shared" si="50"/>
        <v>6.8392597149222079E-2</v>
      </c>
      <c r="I575" s="1">
        <f t="shared" si="51"/>
        <v>1.7098149283324548E-2</v>
      </c>
      <c r="J575" s="1">
        <f>IF(A575="","",MIN(J574+I575,Max_logcfu))</f>
        <v>3.99</v>
      </c>
      <c r="K575" s="1" cm="1">
        <f t="array" ref="K575">IF(A575="","",IF(E575&lt;_C1_MinTemp.,0,((E575-Tmin)/(PrefTemp-Tmin))^2))</f>
        <v>26.035051111115543</v>
      </c>
      <c r="L575" s="1">
        <f t="shared" si="52"/>
        <v>0.27119844901097695</v>
      </c>
      <c r="M575" s="1">
        <f t="shared" si="53"/>
        <v>60.995773980918031</v>
      </c>
      <c r="N575" s="3" t="s">
        <v>866</v>
      </c>
      <c r="O575" s="1" t="s">
        <v>2973</v>
      </c>
      <c r="P575" s="1" t="s">
        <v>2968</v>
      </c>
      <c r="Q575" s="1">
        <v>8360</v>
      </c>
      <c r="R575" s="1" t="s">
        <v>3035</v>
      </c>
      <c r="S575" s="1">
        <v>90.4</v>
      </c>
    </row>
    <row r="576" spans="1:19" x14ac:dyDescent="0.3">
      <c r="A576" s="1" t="s">
        <v>923</v>
      </c>
      <c r="B576" s="1" t="s">
        <v>1500</v>
      </c>
      <c r="C576" s="1">
        <f t="shared" si="48"/>
        <v>1.0416666664241347E-2</v>
      </c>
      <c r="D576" s="1">
        <v>6</v>
      </c>
      <c r="E576" s="1">
        <v>15.75</v>
      </c>
      <c r="F576" s="1">
        <f>IF(A576="","",IF(E576&lt;_C1_MinTemp.,0,E576*M_a+M_b))</f>
        <v>0.396897</v>
      </c>
      <c r="G576" s="1">
        <f t="shared" si="49"/>
        <v>0.15752722860900001</v>
      </c>
      <c r="H576" s="1">
        <f t="shared" si="50"/>
        <v>6.8460334032594522E-2</v>
      </c>
      <c r="I576" s="1">
        <f t="shared" si="51"/>
        <v>1.7115083504163714E-2</v>
      </c>
      <c r="J576" s="1">
        <f>IF(A576="","",MIN(J575+I576,Max_logcfu))</f>
        <v>3.99</v>
      </c>
      <c r="K576" s="1" cm="1">
        <f t="array" ref="K576">IF(A576="","",IF(E576&lt;_C1_MinTemp.,0,((E576-Tmin)/(PrefTemp-Tmin))^2))</f>
        <v>26.060836551268689</v>
      </c>
      <c r="L576" s="1">
        <f t="shared" si="52"/>
        <v>0.27146704734584298</v>
      </c>
      <c r="M576" s="1">
        <f t="shared" si="53"/>
        <v>60.724306933572187</v>
      </c>
      <c r="N576" s="3" t="s">
        <v>866</v>
      </c>
      <c r="O576" s="1" t="s">
        <v>2973</v>
      </c>
      <c r="P576" s="1" t="s">
        <v>2968</v>
      </c>
      <c r="Q576" s="1">
        <v>8360</v>
      </c>
      <c r="R576" s="1" t="s">
        <v>3035</v>
      </c>
      <c r="S576" s="1">
        <v>90.4</v>
      </c>
    </row>
    <row r="577" spans="1:19" x14ac:dyDescent="0.3">
      <c r="A577" s="1" t="s">
        <v>923</v>
      </c>
      <c r="B577" s="1" t="s">
        <v>1501</v>
      </c>
      <c r="C577" s="1">
        <f t="shared" si="48"/>
        <v>1.0416666671517305E-2</v>
      </c>
      <c r="D577" s="1">
        <v>6</v>
      </c>
      <c r="E577" s="1">
        <v>15.75</v>
      </c>
      <c r="F577" s="1">
        <f>IF(A577="","",IF(E577&lt;_C1_MinTemp.,0,E577*M_a+M_b))</f>
        <v>0.396897</v>
      </c>
      <c r="G577" s="1">
        <f t="shared" si="49"/>
        <v>0.15752722860900001</v>
      </c>
      <c r="H577" s="1">
        <f t="shared" si="50"/>
        <v>6.8460334032594522E-2</v>
      </c>
      <c r="I577" s="1">
        <f t="shared" si="51"/>
        <v>1.7115083516118464E-2</v>
      </c>
      <c r="J577" s="1">
        <f>IF(A577="","",MIN(J576+I577,Max_logcfu))</f>
        <v>3.99</v>
      </c>
      <c r="K577" s="1" cm="1">
        <f t="array" ref="K577">IF(A577="","",IF(E577&lt;_C1_MinTemp.,0,((E577-Tmin)/(PrefTemp-Tmin))^2))</f>
        <v>26.060836551268689</v>
      </c>
      <c r="L577" s="1">
        <f t="shared" si="52"/>
        <v>0.27146704753546053</v>
      </c>
      <c r="M577" s="1">
        <f t="shared" si="53"/>
        <v>60.452839886036728</v>
      </c>
      <c r="N577" s="3" t="s">
        <v>866</v>
      </c>
      <c r="O577" s="1" t="s">
        <v>2973</v>
      </c>
      <c r="P577" s="1" t="s">
        <v>2968</v>
      </c>
      <c r="Q577" s="1">
        <v>8360</v>
      </c>
      <c r="R577" s="1" t="s">
        <v>3035</v>
      </c>
      <c r="S577" s="1">
        <v>90.4</v>
      </c>
    </row>
    <row r="578" spans="1:19" x14ac:dyDescent="0.3">
      <c r="A578" s="1" t="s">
        <v>923</v>
      </c>
      <c r="B578" s="1" t="s">
        <v>1502</v>
      </c>
      <c r="C578" s="1">
        <f t="shared" si="48"/>
        <v>1.0416666664241347E-2</v>
      </c>
      <c r="D578" s="1">
        <v>6</v>
      </c>
      <c r="E578" s="1">
        <v>15.91</v>
      </c>
      <c r="F578" s="1">
        <f>IF(A578="","",IF(E578&lt;_C1_MinTemp.,0,E578*M_a+M_b))</f>
        <v>0.40003940000000004</v>
      </c>
      <c r="G578" s="1">
        <f t="shared" si="49"/>
        <v>0.16003152155236003</v>
      </c>
      <c r="H578" s="1">
        <f t="shared" si="50"/>
        <v>6.9548683855871374E-2</v>
      </c>
      <c r="I578" s="1">
        <f t="shared" si="51"/>
        <v>1.7387170959919578E-2</v>
      </c>
      <c r="J578" s="1">
        <f>IF(A578="","",MIN(J577+I578,Max_logcfu))</f>
        <v>3.99</v>
      </c>
      <c r="K578" s="1" cm="1">
        <f t="array" ref="K578">IF(A578="","",IF(E578&lt;_C1_MinTemp.,0,((E578-Tmin)/(PrefTemp-Tmin))^2))</f>
        <v>26.47513933339528</v>
      </c>
      <c r="L578" s="1">
        <f t="shared" si="52"/>
        <v>0.27578270132532351</v>
      </c>
      <c r="M578" s="1">
        <f t="shared" si="53"/>
        <v>60.177057184711401</v>
      </c>
      <c r="N578" s="3" t="s">
        <v>866</v>
      </c>
      <c r="O578" s="1" t="s">
        <v>2973</v>
      </c>
      <c r="P578" s="1" t="s">
        <v>2968</v>
      </c>
      <c r="Q578" s="1">
        <v>8360</v>
      </c>
      <c r="R578" s="1" t="s">
        <v>3035</v>
      </c>
      <c r="S578" s="1">
        <v>90.16</v>
      </c>
    </row>
    <row r="579" spans="1:19" x14ac:dyDescent="0.3">
      <c r="A579" s="1" t="s">
        <v>923</v>
      </c>
      <c r="B579" s="1" t="s">
        <v>1503</v>
      </c>
      <c r="C579" s="1">
        <f t="shared" si="48"/>
        <v>1.0416666664241347E-2</v>
      </c>
      <c r="D579" s="1">
        <v>6</v>
      </c>
      <c r="E579" s="1">
        <v>15.88</v>
      </c>
      <c r="F579" s="1">
        <f>IF(A579="","",IF(E579&lt;_C1_MinTemp.,0,E579*M_a+M_b))</f>
        <v>0.39945020000000003</v>
      </c>
      <c r="G579" s="1">
        <f t="shared" si="49"/>
        <v>0.15956046228004003</v>
      </c>
      <c r="H579" s="1">
        <f t="shared" si="50"/>
        <v>6.9343964485023918E-2</v>
      </c>
      <c r="I579" s="1">
        <f t="shared" si="51"/>
        <v>1.7335991117219628E-2</v>
      </c>
      <c r="J579" s="1">
        <f>IF(A579="","",MIN(J578+I579,Max_logcfu))</f>
        <v>3.99</v>
      </c>
      <c r="K579" s="1" cm="1">
        <f t="array" ref="K579">IF(A579="","",IF(E579&lt;_C1_MinTemp.,0,((E579-Tmin)/(PrefTemp-Tmin))^2))</f>
        <v>26.397208687307657</v>
      </c>
      <c r="L579" s="1">
        <f t="shared" si="52"/>
        <v>0.27497092376209975</v>
      </c>
      <c r="M579" s="1">
        <f t="shared" si="53"/>
        <v>59.902086260949304</v>
      </c>
      <c r="N579" s="3" t="s">
        <v>866</v>
      </c>
      <c r="O579" s="1" t="s">
        <v>2973</v>
      </c>
      <c r="P579" s="1" t="s">
        <v>2968</v>
      </c>
      <c r="Q579" s="1">
        <v>8360</v>
      </c>
      <c r="R579" s="1" t="s">
        <v>3035</v>
      </c>
      <c r="S579" s="1">
        <v>90.16</v>
      </c>
    </row>
    <row r="580" spans="1:19" x14ac:dyDescent="0.3">
      <c r="A580" s="1" t="s">
        <v>923</v>
      </c>
      <c r="B580" s="1" t="s">
        <v>1504</v>
      </c>
      <c r="C580" s="1">
        <f t="shared" ref="C580:C643" si="54">IF(A580="","",B580-B579)</f>
        <v>1.0416666671517305E-2</v>
      </c>
      <c r="D580" s="1">
        <v>6</v>
      </c>
      <c r="E580" s="1">
        <v>15.83</v>
      </c>
      <c r="F580" s="1">
        <f>IF(A580="","",IF(E580&lt;_C1_MinTemp.,0,E580*M_a+M_b))</f>
        <v>0.39846820000000005</v>
      </c>
      <c r="G580" s="1">
        <f t="shared" ref="G580:G643" si="55">IF(A580="","",F580^2)</f>
        <v>0.15877690641124004</v>
      </c>
      <c r="H580" s="1">
        <f t="shared" ref="H580:H643" si="56">IF(A580="","",G580/2.301)</f>
        <v>6.9003436076158206E-2</v>
      </c>
      <c r="I580" s="1">
        <f t="shared" ref="I580:I643" si="57">IF(A580="","",H580*24*(B580-B579))</f>
        <v>1.7250859027072608E-2</v>
      </c>
      <c r="J580" s="1">
        <f>IF(A580="","",MIN(J579+I580,Max_logcfu))</f>
        <v>3.99</v>
      </c>
      <c r="K580" s="1" cm="1">
        <f t="array" ref="K580">IF(A580="","",IF(E580&lt;_C1_MinTemp.,0,((E580-Tmin)/(PrefTemp-Tmin))^2))</f>
        <v>26.267579532996383</v>
      </c>
      <c r="L580" s="1">
        <f t="shared" ref="L580:L643" si="58">IF(A580="","",K580*(B580-B579))</f>
        <v>0.27362062026279349</v>
      </c>
      <c r="M580" s="1">
        <f t="shared" ref="M580:M643" si="59">IF(A580="","",M579-L580)</f>
        <v>59.628465640686507</v>
      </c>
      <c r="N580" s="3" t="s">
        <v>866</v>
      </c>
      <c r="O580" s="1" t="s">
        <v>2973</v>
      </c>
      <c r="P580" s="1" t="s">
        <v>2968</v>
      </c>
      <c r="Q580" s="1">
        <v>8360</v>
      </c>
      <c r="R580" s="1" t="s">
        <v>3035</v>
      </c>
      <c r="S580" s="1">
        <v>90.16</v>
      </c>
    </row>
    <row r="581" spans="1:19" x14ac:dyDescent="0.3">
      <c r="A581" s="1" t="s">
        <v>923</v>
      </c>
      <c r="B581" s="1" t="s">
        <v>1505</v>
      </c>
      <c r="C581" s="1">
        <f t="shared" si="54"/>
        <v>1.0416666664241347E-2</v>
      </c>
      <c r="D581" s="1">
        <v>6</v>
      </c>
      <c r="E581" s="1">
        <v>15.78</v>
      </c>
      <c r="F581" s="1">
        <f>IF(A581="","",IF(E581&lt;_C1_MinTemp.,0,E581*M_a+M_b))</f>
        <v>0.39748620000000001</v>
      </c>
      <c r="G581" s="1">
        <f t="shared" si="55"/>
        <v>0.15799527919044001</v>
      </c>
      <c r="H581" s="1">
        <f t="shared" si="56"/>
        <v>6.8663745845475882E-2</v>
      </c>
      <c r="I581" s="1">
        <f t="shared" si="57"/>
        <v>1.7165936457372216E-2</v>
      </c>
      <c r="J581" s="1">
        <f>IF(A581="","",MIN(J580+I581,Max_logcfu))</f>
        <v>3.99</v>
      </c>
      <c r="K581" s="1" cm="1">
        <f t="array" ref="K581">IF(A581="","",IF(E581&lt;_C1_MinTemp.,0,((E581-Tmin)/(PrefTemp-Tmin))^2))</f>
        <v>26.138269448478539</v>
      </c>
      <c r="L581" s="1">
        <f t="shared" si="58"/>
        <v>0.27227364002492449</v>
      </c>
      <c r="M581" s="1">
        <f t="shared" si="59"/>
        <v>59.356192000661579</v>
      </c>
      <c r="N581" s="3" t="s">
        <v>866</v>
      </c>
      <c r="O581" s="1" t="s">
        <v>2973</v>
      </c>
      <c r="P581" s="1" t="s">
        <v>2968</v>
      </c>
      <c r="Q581" s="1">
        <v>8360</v>
      </c>
      <c r="R581" s="1" t="s">
        <v>3035</v>
      </c>
      <c r="S581" s="1">
        <v>90.16</v>
      </c>
    </row>
    <row r="582" spans="1:19" x14ac:dyDescent="0.3">
      <c r="A582" s="1" t="s">
        <v>923</v>
      </c>
      <c r="B582" s="1" t="s">
        <v>1506</v>
      </c>
      <c r="C582" s="1">
        <f t="shared" si="54"/>
        <v>1.0416666664241347E-2</v>
      </c>
      <c r="D582" s="1">
        <v>6</v>
      </c>
      <c r="E582" s="1">
        <v>15.81</v>
      </c>
      <c r="F582" s="1">
        <f>IF(A582="","",IF(E582&lt;_C1_MinTemp.,0,E582*M_a+M_b))</f>
        <v>0.39807540000000002</v>
      </c>
      <c r="G582" s="1">
        <f t="shared" si="55"/>
        <v>0.15846402408516003</v>
      </c>
      <c r="H582" s="1">
        <f t="shared" si="56"/>
        <v>6.8867459402503273E-2</v>
      </c>
      <c r="I582" s="1">
        <f t="shared" si="57"/>
        <v>1.7216864846617205E-2</v>
      </c>
      <c r="J582" s="1">
        <f>IF(A582="","",MIN(J581+I582,Max_logcfu))</f>
        <v>3.99</v>
      </c>
      <c r="K582" s="1" cm="1">
        <f t="array" ref="K582">IF(A582="","",IF(E582&lt;_C1_MinTemp.,0,((E582-Tmin)/(PrefTemp-Tmin))^2))</f>
        <v>26.215817210814034</v>
      </c>
      <c r="L582" s="1">
        <f t="shared" si="58"/>
        <v>0.27308142921573114</v>
      </c>
      <c r="M582" s="1">
        <f t="shared" si="59"/>
        <v>59.08311057144585</v>
      </c>
      <c r="N582" s="3" t="s">
        <v>866</v>
      </c>
      <c r="O582" s="1" t="s">
        <v>2973</v>
      </c>
      <c r="P582" s="1" t="s">
        <v>2968</v>
      </c>
      <c r="Q582" s="1">
        <v>8360</v>
      </c>
      <c r="R582" s="1" t="s">
        <v>3035</v>
      </c>
      <c r="S582" s="1">
        <v>90.28</v>
      </c>
    </row>
    <row r="583" spans="1:19" x14ac:dyDescent="0.3">
      <c r="A583" s="1" t="s">
        <v>923</v>
      </c>
      <c r="B583" s="1" t="s">
        <v>1507</v>
      </c>
      <c r="C583" s="1">
        <f t="shared" si="54"/>
        <v>1.0416666671517305E-2</v>
      </c>
      <c r="D583" s="1">
        <v>6</v>
      </c>
      <c r="E583" s="1">
        <v>15.67</v>
      </c>
      <c r="F583" s="1">
        <f>IF(A583="","",IF(E583&lt;_C1_MinTemp.,0,E583*M_a+M_b))</f>
        <v>0.3953258</v>
      </c>
      <c r="G583" s="1">
        <f t="shared" si="55"/>
        <v>0.15628248814564</v>
      </c>
      <c r="H583" s="1">
        <f t="shared" si="56"/>
        <v>6.7919377725180349E-2</v>
      </c>
      <c r="I583" s="1">
        <f t="shared" si="57"/>
        <v>1.6979844439201943E-2</v>
      </c>
      <c r="J583" s="1">
        <f>IF(A583="","",MIN(J582+I583,Max_logcfu))</f>
        <v>3.99</v>
      </c>
      <c r="K583" s="1" cm="1">
        <f t="array" ref="K583">IF(A583="","",IF(E583&lt;_C1_MinTemp.,0,((E583-Tmin)/(PrefTemp-Tmin))^2))</f>
        <v>25.854910388212179</v>
      </c>
      <c r="L583" s="1">
        <f t="shared" si="58"/>
        <v>0.26932198333595636</v>
      </c>
      <c r="M583" s="1">
        <f t="shared" si="59"/>
        <v>58.813788588109894</v>
      </c>
      <c r="N583" s="3" t="s">
        <v>866</v>
      </c>
      <c r="O583" s="1" t="s">
        <v>2973</v>
      </c>
      <c r="P583" s="1" t="s">
        <v>2968</v>
      </c>
      <c r="Q583" s="1">
        <v>8360</v>
      </c>
      <c r="R583" s="1" t="s">
        <v>3035</v>
      </c>
      <c r="S583" s="1">
        <v>90.28</v>
      </c>
    </row>
    <row r="584" spans="1:19" x14ac:dyDescent="0.3">
      <c r="A584" s="1" t="s">
        <v>923</v>
      </c>
      <c r="B584" s="1" t="s">
        <v>1508</v>
      </c>
      <c r="C584" s="1">
        <f t="shared" si="54"/>
        <v>1.0416666664241347E-2</v>
      </c>
      <c r="D584" s="1">
        <v>6</v>
      </c>
      <c r="E584" s="1">
        <v>15.58</v>
      </c>
      <c r="F584" s="1">
        <f>IF(A584="","",IF(E584&lt;_C1_MinTemp.,0,E584*M_a+M_b))</f>
        <v>0.39355820000000002</v>
      </c>
      <c r="G584" s="1">
        <f t="shared" si="55"/>
        <v>0.15488805678724002</v>
      </c>
      <c r="H584" s="1">
        <f t="shared" si="56"/>
        <v>6.7313366704580616E-2</v>
      </c>
      <c r="I584" s="1">
        <f t="shared" si="57"/>
        <v>1.6828341672227E-2</v>
      </c>
      <c r="J584" s="1">
        <f>IF(A584="","",MIN(J583+I584,Max_logcfu))</f>
        <v>3.99</v>
      </c>
      <c r="K584" s="1" cm="1">
        <f t="array" ref="K584">IF(A584="","",IF(E584&lt;_C1_MinTemp.,0,((E584-Tmin)/(PrefTemp-Tmin))^2))</f>
        <v>25.624219808341536</v>
      </c>
      <c r="L584" s="1">
        <f t="shared" si="58"/>
        <v>0.2669189562747441</v>
      </c>
      <c r="M584" s="1">
        <f t="shared" si="59"/>
        <v>58.54686963183515</v>
      </c>
      <c r="N584" s="3" t="s">
        <v>866</v>
      </c>
      <c r="O584" s="1" t="s">
        <v>2973</v>
      </c>
      <c r="P584" s="1" t="s">
        <v>2968</v>
      </c>
      <c r="Q584" s="1">
        <v>8360</v>
      </c>
      <c r="R584" s="1" t="s">
        <v>3035</v>
      </c>
      <c r="S584" s="1">
        <v>90.28</v>
      </c>
    </row>
    <row r="585" spans="1:19" x14ac:dyDescent="0.3">
      <c r="A585" s="1" t="s">
        <v>923</v>
      </c>
      <c r="B585" s="1" t="s">
        <v>1509</v>
      </c>
      <c r="C585" s="1">
        <f t="shared" si="54"/>
        <v>1.0416666664241347E-2</v>
      </c>
      <c r="D585" s="1">
        <v>6</v>
      </c>
      <c r="E585" s="1">
        <v>15.5</v>
      </c>
      <c r="F585" s="1">
        <f>IF(A585="","",IF(E585&lt;_C1_MinTemp.,0,E585*M_a+M_b))</f>
        <v>0.39198700000000003</v>
      </c>
      <c r="G585" s="1">
        <f t="shared" si="55"/>
        <v>0.15365380816900001</v>
      </c>
      <c r="H585" s="1">
        <f t="shared" si="56"/>
        <v>6.6776970086484144E-2</v>
      </c>
      <c r="I585" s="1">
        <f t="shared" si="57"/>
        <v>1.6694242517734104E-2</v>
      </c>
      <c r="J585" s="1">
        <f>IF(A585="","",MIN(J584+I585,Max_logcfu))</f>
        <v>3.99</v>
      </c>
      <c r="K585" s="1" cm="1">
        <f t="array" ref="K585">IF(A585="","",IF(E585&lt;_C1_MinTemp.,0,((E585-Tmin)/(PrefTemp-Tmin))^2))</f>
        <v>25.420029384961342</v>
      </c>
      <c r="L585" s="1">
        <f t="shared" si="58"/>
        <v>0.2647919726983623</v>
      </c>
      <c r="M585" s="1">
        <f t="shared" si="59"/>
        <v>58.282077659136789</v>
      </c>
      <c r="N585" s="3" t="s">
        <v>866</v>
      </c>
      <c r="O585" s="1" t="s">
        <v>2973</v>
      </c>
      <c r="P585" s="1" t="s">
        <v>2968</v>
      </c>
      <c r="Q585" s="1">
        <v>8360</v>
      </c>
      <c r="R585" s="1" t="s">
        <v>3035</v>
      </c>
      <c r="S585" s="1">
        <v>90.28</v>
      </c>
    </row>
    <row r="586" spans="1:19" x14ac:dyDescent="0.3">
      <c r="A586" s="1" t="s">
        <v>923</v>
      </c>
      <c r="B586" s="1" t="s">
        <v>1510</v>
      </c>
      <c r="C586" s="1">
        <f t="shared" si="54"/>
        <v>1.0416666671517305E-2</v>
      </c>
      <c r="D586" s="1">
        <v>6</v>
      </c>
      <c r="E586" s="1">
        <v>15.63</v>
      </c>
      <c r="F586" s="1">
        <f>IF(A586="","",IF(E586&lt;_C1_MinTemp.,0,E586*M_a+M_b))</f>
        <v>0.39454020000000006</v>
      </c>
      <c r="G586" s="1">
        <f t="shared" si="55"/>
        <v>0.15566196941604005</v>
      </c>
      <c r="H586" s="1">
        <f t="shared" si="56"/>
        <v>6.7649704222529347E-2</v>
      </c>
      <c r="I586" s="1">
        <f t="shared" si="57"/>
        <v>1.6912426063507797E-2</v>
      </c>
      <c r="J586" s="1">
        <f>IF(A586="","",MIN(J585+I586,Max_logcfu))</f>
        <v>3.99</v>
      </c>
      <c r="K586" s="1" cm="1">
        <f t="array" ref="K586">IF(A586="","",IF(E586&lt;_C1_MinTemp.,0,((E586-Tmin)/(PrefTemp-Tmin))^2))</f>
        <v>25.752253613685635</v>
      </c>
      <c r="L586" s="1">
        <f t="shared" si="58"/>
        <v>0.26825264193414022</v>
      </c>
      <c r="M586" s="1">
        <f t="shared" si="59"/>
        <v>58.013825017202649</v>
      </c>
      <c r="N586" s="3" t="s">
        <v>866</v>
      </c>
      <c r="O586" s="1" t="s">
        <v>2973</v>
      </c>
      <c r="P586" s="1" t="s">
        <v>2968</v>
      </c>
      <c r="Q586" s="1">
        <v>8360</v>
      </c>
      <c r="R586" s="1" t="s">
        <v>3035</v>
      </c>
      <c r="S586" s="1">
        <v>90.03</v>
      </c>
    </row>
    <row r="587" spans="1:19" x14ac:dyDescent="0.3">
      <c r="A587" s="1" t="s">
        <v>923</v>
      </c>
      <c r="B587" s="1" t="s">
        <v>1511</v>
      </c>
      <c r="C587" s="1">
        <f t="shared" si="54"/>
        <v>1.0416666664241347E-2</v>
      </c>
      <c r="D587" s="1">
        <v>6</v>
      </c>
      <c r="E587" s="1">
        <v>15.63</v>
      </c>
      <c r="F587" s="1">
        <f>IF(A587="","",IF(E587&lt;_C1_MinTemp.,0,E587*M_a+M_b))</f>
        <v>0.39454020000000006</v>
      </c>
      <c r="G587" s="1">
        <f t="shared" si="55"/>
        <v>0.15566196941604005</v>
      </c>
      <c r="H587" s="1">
        <f t="shared" si="56"/>
        <v>6.7649704222529347E-2</v>
      </c>
      <c r="I587" s="1">
        <f t="shared" si="57"/>
        <v>1.6912426051694605E-2</v>
      </c>
      <c r="J587" s="1">
        <f>IF(A587="","",MIN(J586+I587,Max_logcfu))</f>
        <v>3.99</v>
      </c>
      <c r="K587" s="1" cm="1">
        <f t="array" ref="K587">IF(A587="","",IF(E587&lt;_C1_MinTemp.,0,((E587-Tmin)/(PrefTemp-Tmin))^2))</f>
        <v>25.752253613685635</v>
      </c>
      <c r="L587" s="1">
        <f t="shared" si="58"/>
        <v>0.26825264174676794</v>
      </c>
      <c r="M587" s="1">
        <f t="shared" si="59"/>
        <v>57.745572375455879</v>
      </c>
      <c r="N587" s="3" t="s">
        <v>866</v>
      </c>
      <c r="O587" s="1" t="s">
        <v>2973</v>
      </c>
      <c r="P587" s="1" t="s">
        <v>2968</v>
      </c>
      <c r="Q587" s="1">
        <v>8360</v>
      </c>
      <c r="R587" s="1" t="s">
        <v>3035</v>
      </c>
      <c r="S587" s="1">
        <v>90.03</v>
      </c>
    </row>
    <row r="588" spans="1:19" x14ac:dyDescent="0.3">
      <c r="A588" s="1" t="s">
        <v>923</v>
      </c>
      <c r="B588" s="1" t="s">
        <v>1512</v>
      </c>
      <c r="C588" s="1">
        <f t="shared" si="54"/>
        <v>1.0416666664241347E-2</v>
      </c>
      <c r="D588" s="1">
        <v>6</v>
      </c>
      <c r="E588" s="1">
        <v>15.56</v>
      </c>
      <c r="F588" s="1">
        <f>IF(A588="","",IF(E588&lt;_C1_MinTemp.,0,E588*M_a+M_b))</f>
        <v>0.39316540000000005</v>
      </c>
      <c r="G588" s="1">
        <f t="shared" si="55"/>
        <v>0.15457903175716003</v>
      </c>
      <c r="H588" s="1">
        <f t="shared" si="56"/>
        <v>6.7179066387292485E-2</v>
      </c>
      <c r="I588" s="1">
        <f t="shared" si="57"/>
        <v>1.6794766592912784E-2</v>
      </c>
      <c r="J588" s="1">
        <f>IF(A588="","",MIN(J587+I588,Max_logcfu))</f>
        <v>3.99</v>
      </c>
      <c r="K588" s="1" cm="1">
        <f t="array" ref="K588">IF(A588="","",IF(E588&lt;_C1_MinTemp.,0,((E588-Tmin)/(PrefTemp-Tmin))^2))</f>
        <v>25.573095625746067</v>
      </c>
      <c r="L588" s="1">
        <f t="shared" si="58"/>
        <v>0.26638641270616525</v>
      </c>
      <c r="M588" s="1">
        <f t="shared" si="59"/>
        <v>57.47918596274971</v>
      </c>
      <c r="N588" s="3" t="s">
        <v>866</v>
      </c>
      <c r="O588" s="1" t="s">
        <v>2973</v>
      </c>
      <c r="P588" s="1" t="s">
        <v>2968</v>
      </c>
      <c r="Q588" s="1">
        <v>8360</v>
      </c>
      <c r="R588" s="1" t="s">
        <v>3035</v>
      </c>
      <c r="S588" s="1">
        <v>90.03</v>
      </c>
    </row>
    <row r="589" spans="1:19" x14ac:dyDescent="0.3">
      <c r="A589" s="1" t="s">
        <v>923</v>
      </c>
      <c r="B589" s="1" t="s">
        <v>1513</v>
      </c>
      <c r="C589" s="1">
        <f t="shared" si="54"/>
        <v>1.0416666671517305E-2</v>
      </c>
      <c r="D589" s="1">
        <v>6</v>
      </c>
      <c r="E589" s="1">
        <v>15.58</v>
      </c>
      <c r="F589" s="1">
        <f>IF(A589="","",IF(E589&lt;_C1_MinTemp.,0,E589*M_a+M_b))</f>
        <v>0.39355820000000002</v>
      </c>
      <c r="G589" s="1">
        <f t="shared" si="55"/>
        <v>0.15488805678724002</v>
      </c>
      <c r="H589" s="1">
        <f t="shared" si="56"/>
        <v>6.7313366704580616E-2</v>
      </c>
      <c r="I589" s="1">
        <f t="shared" si="57"/>
        <v>1.6828341683981462E-2</v>
      </c>
      <c r="J589" s="1">
        <f>IF(A589="","",MIN(J588+I589,Max_logcfu))</f>
        <v>3.99</v>
      </c>
      <c r="K589" s="1" cm="1">
        <f t="array" ref="K589">IF(A589="","",IF(E589&lt;_C1_MinTemp.,0,((E589-Tmin)/(PrefTemp-Tmin))^2))</f>
        <v>25.624219808341536</v>
      </c>
      <c r="L589" s="1">
        <f t="shared" si="58"/>
        <v>0.2669189564611848</v>
      </c>
      <c r="M589" s="1">
        <f t="shared" si="59"/>
        <v>57.212267006288528</v>
      </c>
      <c r="N589" s="3" t="s">
        <v>866</v>
      </c>
      <c r="O589" s="1" t="s">
        <v>2973</v>
      </c>
      <c r="P589" s="1" t="s">
        <v>2968</v>
      </c>
      <c r="Q589" s="1">
        <v>8360</v>
      </c>
      <c r="R589" s="1" t="s">
        <v>3035</v>
      </c>
      <c r="S589" s="1">
        <v>90.03</v>
      </c>
    </row>
    <row r="590" spans="1:19" x14ac:dyDescent="0.3">
      <c r="A590" s="1" t="s">
        <v>923</v>
      </c>
      <c r="B590" s="1" t="s">
        <v>1514</v>
      </c>
      <c r="C590" s="1">
        <f t="shared" si="54"/>
        <v>1.0416666664241347E-2</v>
      </c>
      <c r="D590" s="1">
        <v>6</v>
      </c>
      <c r="E590" s="1">
        <v>15.77</v>
      </c>
      <c r="F590" s="1">
        <f>IF(A590="","",IF(E590&lt;_C1_MinTemp.,0,E590*M_a+M_b))</f>
        <v>0.39728980000000003</v>
      </c>
      <c r="G590" s="1">
        <f t="shared" si="55"/>
        <v>0.15783918518404003</v>
      </c>
      <c r="H590" s="1">
        <f t="shared" si="56"/>
        <v>6.8595908380721438E-2</v>
      </c>
      <c r="I590" s="1">
        <f t="shared" si="57"/>
        <v>1.7148977091187553E-2</v>
      </c>
      <c r="J590" s="1">
        <f>IF(A590="","",MIN(J589+I590,Max_logcfu))</f>
        <v>3.99</v>
      </c>
      <c r="K590" s="1" cm="1">
        <f t="array" ref="K590">IF(A590="","",IF(E590&lt;_C1_MinTemp.,0,((E590-Tmin)/(PrefTemp-Tmin))^2))</f>
        <v>26.112445719950191</v>
      </c>
      <c r="L590" s="1">
        <f t="shared" si="58"/>
        <v>0.27200464285281684</v>
      </c>
      <c r="M590" s="1">
        <f t="shared" si="59"/>
        <v>56.940262363435714</v>
      </c>
      <c r="N590" s="3" t="s">
        <v>866</v>
      </c>
      <c r="O590" s="1" t="s">
        <v>2973</v>
      </c>
      <c r="P590" s="1" t="s">
        <v>2968</v>
      </c>
      <c r="Q590" s="1">
        <v>8360</v>
      </c>
      <c r="R590" s="1" t="s">
        <v>3035</v>
      </c>
      <c r="S590" s="1">
        <v>90.16</v>
      </c>
    </row>
    <row r="591" spans="1:19" x14ac:dyDescent="0.3">
      <c r="A591" s="1" t="s">
        <v>923</v>
      </c>
      <c r="B591" s="1" t="s">
        <v>1515</v>
      </c>
      <c r="C591" s="1">
        <f t="shared" si="54"/>
        <v>1.0416666664241347E-2</v>
      </c>
      <c r="D591" s="1">
        <v>6</v>
      </c>
      <c r="E591" s="1">
        <v>15.8</v>
      </c>
      <c r="F591" s="1">
        <f>IF(A591="","",IF(E591&lt;_C1_MinTemp.,0,E591*M_a+M_b))</f>
        <v>0.39787900000000004</v>
      </c>
      <c r="G591" s="1">
        <f t="shared" si="55"/>
        <v>0.15830769864100003</v>
      </c>
      <c r="H591" s="1">
        <f t="shared" si="56"/>
        <v>6.87995213563668E-2</v>
      </c>
      <c r="I591" s="1">
        <f t="shared" si="57"/>
        <v>1.7199880335087042E-2</v>
      </c>
      <c r="J591" s="1">
        <f>IF(A591="","",MIN(J590+I591,Max_logcfu))</f>
        <v>3.99</v>
      </c>
      <c r="K591" s="1" cm="1">
        <f t="array" ref="K591">IF(A591="","",IF(E591&lt;_C1_MinTemp.,0,((E591-Tmin)/(PrefTemp-Tmin))^2))</f>
        <v>26.189955193910471</v>
      </c>
      <c r="L591" s="1">
        <f t="shared" si="58"/>
        <v>0.27281203320638175</v>
      </c>
      <c r="M591" s="1">
        <f t="shared" si="59"/>
        <v>56.667450330229329</v>
      </c>
      <c r="N591" s="3" t="s">
        <v>866</v>
      </c>
      <c r="O591" s="1" t="s">
        <v>2973</v>
      </c>
      <c r="P591" s="1" t="s">
        <v>2968</v>
      </c>
      <c r="Q591" s="1">
        <v>8360</v>
      </c>
      <c r="R591" s="1" t="s">
        <v>3035</v>
      </c>
      <c r="S591" s="1">
        <v>90.16</v>
      </c>
    </row>
    <row r="592" spans="1:19" x14ac:dyDescent="0.3">
      <c r="A592" s="1" t="s">
        <v>923</v>
      </c>
      <c r="B592" s="1" t="s">
        <v>1516</v>
      </c>
      <c r="C592" s="1">
        <f t="shared" si="54"/>
        <v>1.0416666671517305E-2</v>
      </c>
      <c r="D592" s="1">
        <v>6</v>
      </c>
      <c r="E592" s="1">
        <v>15.7</v>
      </c>
      <c r="F592" s="1">
        <f>IF(A592="","",IF(E592&lt;_C1_MinTemp.,0,E592*M_a+M_b))</f>
        <v>0.39591500000000002</v>
      </c>
      <c r="G592" s="1">
        <f t="shared" si="55"/>
        <v>0.15674868722500002</v>
      </c>
      <c r="H592" s="1">
        <f t="shared" si="56"/>
        <v>6.8121984887005646E-2</v>
      </c>
      <c r="I592" s="1">
        <f t="shared" si="57"/>
        <v>1.7030496229681853E-2</v>
      </c>
      <c r="J592" s="1">
        <f>IF(A592="","",MIN(J591+I592,Max_logcfu))</f>
        <v>3.99</v>
      </c>
      <c r="K592" s="1" cm="1">
        <f t="array" ref="K592">IF(A592="","",IF(E592&lt;_C1_MinTemp.,0,((E592-Tmin)/(PrefTemp-Tmin))^2))</f>
        <v>25.932036978420339</v>
      </c>
      <c r="L592" s="1">
        <f t="shared" si="58"/>
        <v>0.27012538531766545</v>
      </c>
      <c r="M592" s="1">
        <f t="shared" si="59"/>
        <v>56.397324944911666</v>
      </c>
      <c r="N592" s="3" t="s">
        <v>866</v>
      </c>
      <c r="O592" s="1" t="s">
        <v>2973</v>
      </c>
      <c r="P592" s="1" t="s">
        <v>2968</v>
      </c>
      <c r="Q592" s="1">
        <v>8360</v>
      </c>
      <c r="R592" s="1" t="s">
        <v>3035</v>
      </c>
      <c r="S592" s="1">
        <v>90.16</v>
      </c>
    </row>
    <row r="593" spans="1:19" x14ac:dyDescent="0.3">
      <c r="A593" s="1" t="s">
        <v>923</v>
      </c>
      <c r="B593" s="1" t="s">
        <v>1517</v>
      </c>
      <c r="C593" s="1">
        <f t="shared" si="54"/>
        <v>1.0416666664241347E-2</v>
      </c>
      <c r="D593" s="1">
        <v>6</v>
      </c>
      <c r="E593" s="1">
        <v>15.67</v>
      </c>
      <c r="F593" s="1">
        <f>IF(A593="","",IF(E593&lt;_C1_MinTemp.,0,E593*M_a+M_b))</f>
        <v>0.3953258</v>
      </c>
      <c r="G593" s="1">
        <f t="shared" si="55"/>
        <v>0.15628248814564</v>
      </c>
      <c r="H593" s="1">
        <f t="shared" si="56"/>
        <v>6.7919377725180349E-2</v>
      </c>
      <c r="I593" s="1">
        <f t="shared" si="57"/>
        <v>1.6979844427341659E-2</v>
      </c>
      <c r="J593" s="1">
        <f>IF(A593="","",MIN(J592+I593,Max_logcfu))</f>
        <v>3.99</v>
      </c>
      <c r="K593" s="1" cm="1">
        <f t="array" ref="K593">IF(A593="","",IF(E593&lt;_C1_MinTemp.,0,((E593-Tmin)/(PrefTemp-Tmin))^2))</f>
        <v>25.854910388212179</v>
      </c>
      <c r="L593" s="1">
        <f t="shared" si="58"/>
        <v>0.26932198314783712</v>
      </c>
      <c r="M593" s="1">
        <f t="shared" si="59"/>
        <v>56.128002961763826</v>
      </c>
      <c r="N593" s="3" t="s">
        <v>866</v>
      </c>
      <c r="O593" s="1" t="s">
        <v>2973</v>
      </c>
      <c r="P593" s="1" t="s">
        <v>2968</v>
      </c>
      <c r="Q593" s="1">
        <v>8360</v>
      </c>
      <c r="R593" s="1" t="s">
        <v>3035</v>
      </c>
      <c r="S593" s="1">
        <v>90.16</v>
      </c>
    </row>
    <row r="594" spans="1:19" x14ac:dyDescent="0.3">
      <c r="A594" s="1" t="s">
        <v>923</v>
      </c>
      <c r="B594" s="1" t="s">
        <v>1518</v>
      </c>
      <c r="C594" s="1">
        <f t="shared" si="54"/>
        <v>1.0416666664241347E-2</v>
      </c>
      <c r="D594" s="1">
        <v>6</v>
      </c>
      <c r="E594" s="1">
        <v>15.7</v>
      </c>
      <c r="F594" s="1">
        <f>IF(A594="","",IF(E594&lt;_C1_MinTemp.,0,E594*M_a+M_b))</f>
        <v>0.39591500000000002</v>
      </c>
      <c r="G594" s="1">
        <f t="shared" si="55"/>
        <v>0.15674868722500002</v>
      </c>
      <c r="H594" s="1">
        <f t="shared" si="56"/>
        <v>6.8121984887005646E-2</v>
      </c>
      <c r="I594" s="1">
        <f t="shared" si="57"/>
        <v>1.7030496217786188E-2</v>
      </c>
      <c r="J594" s="1">
        <f>IF(A594="","",MIN(J593+I594,Max_logcfu))</f>
        <v>3.99</v>
      </c>
      <c r="K594" s="1" cm="1">
        <f t="array" ref="K594">IF(A594="","",IF(E594&lt;_C1_MinTemp.,0,((E594-Tmin)/(PrefTemp-Tmin))^2))</f>
        <v>25.932036978420339</v>
      </c>
      <c r="L594" s="1">
        <f t="shared" si="58"/>
        <v>0.27012538512898504</v>
      </c>
      <c r="M594" s="1">
        <f t="shared" si="59"/>
        <v>55.857877576634841</v>
      </c>
      <c r="N594" s="3" t="s">
        <v>866</v>
      </c>
      <c r="O594" s="1" t="s">
        <v>2973</v>
      </c>
      <c r="P594" s="1" t="s">
        <v>2968</v>
      </c>
      <c r="Q594" s="1">
        <v>8360</v>
      </c>
      <c r="R594" s="1" t="s">
        <v>3035</v>
      </c>
      <c r="S594" s="1">
        <v>90.03</v>
      </c>
    </row>
    <row r="595" spans="1:19" x14ac:dyDescent="0.3">
      <c r="A595" s="1" t="s">
        <v>923</v>
      </c>
      <c r="B595" s="1" t="s">
        <v>1519</v>
      </c>
      <c r="C595" s="1">
        <f t="shared" si="54"/>
        <v>1.0416666671517305E-2</v>
      </c>
      <c r="D595" s="1">
        <v>6</v>
      </c>
      <c r="E595" s="1">
        <v>15.75</v>
      </c>
      <c r="F595" s="1">
        <f>IF(A595="","",IF(E595&lt;_C1_MinTemp.,0,E595*M_a+M_b))</f>
        <v>0.396897</v>
      </c>
      <c r="G595" s="1">
        <f t="shared" si="55"/>
        <v>0.15752722860900001</v>
      </c>
      <c r="H595" s="1">
        <f t="shared" si="56"/>
        <v>6.8460334032594522E-2</v>
      </c>
      <c r="I595" s="1">
        <f t="shared" si="57"/>
        <v>1.7115083516118464E-2</v>
      </c>
      <c r="J595" s="1">
        <f>IF(A595="","",MIN(J594+I595,Max_logcfu))</f>
        <v>3.99</v>
      </c>
      <c r="K595" s="1" cm="1">
        <f t="array" ref="K595">IF(A595="","",IF(E595&lt;_C1_MinTemp.,0,((E595-Tmin)/(PrefTemp-Tmin))^2))</f>
        <v>26.060836551268689</v>
      </c>
      <c r="L595" s="1">
        <f t="shared" si="58"/>
        <v>0.27146704753546053</v>
      </c>
      <c r="M595" s="1">
        <f t="shared" si="59"/>
        <v>55.586410529099382</v>
      </c>
      <c r="N595" s="3" t="s">
        <v>866</v>
      </c>
      <c r="O595" s="1" t="s">
        <v>2973</v>
      </c>
      <c r="P595" s="1" t="s">
        <v>2968</v>
      </c>
      <c r="Q595" s="1">
        <v>8360</v>
      </c>
      <c r="R595" s="1" t="s">
        <v>3035</v>
      </c>
      <c r="S595" s="1">
        <v>90.03</v>
      </c>
    </row>
    <row r="596" spans="1:19" x14ac:dyDescent="0.3">
      <c r="A596" s="1" t="s">
        <v>923</v>
      </c>
      <c r="B596" s="1" t="s">
        <v>1520</v>
      </c>
      <c r="C596" s="1">
        <f t="shared" si="54"/>
        <v>1.0416666664241347E-2</v>
      </c>
      <c r="D596" s="1">
        <v>6</v>
      </c>
      <c r="E596" s="1">
        <v>15.8</v>
      </c>
      <c r="F596" s="1">
        <f>IF(A596="","",IF(E596&lt;_C1_MinTemp.,0,E596*M_a+M_b))</f>
        <v>0.39787900000000004</v>
      </c>
      <c r="G596" s="1">
        <f t="shared" si="55"/>
        <v>0.15830769864100003</v>
      </c>
      <c r="H596" s="1">
        <f t="shared" si="56"/>
        <v>6.87995213563668E-2</v>
      </c>
      <c r="I596" s="1">
        <f t="shared" si="57"/>
        <v>1.7199880335087042E-2</v>
      </c>
      <c r="J596" s="1">
        <f>IF(A596="","",MIN(J595+I596,Max_logcfu))</f>
        <v>3.99</v>
      </c>
      <c r="K596" s="1" cm="1">
        <f t="array" ref="K596">IF(A596="","",IF(E596&lt;_C1_MinTemp.,0,((E596-Tmin)/(PrefTemp-Tmin))^2))</f>
        <v>26.189955193910471</v>
      </c>
      <c r="L596" s="1">
        <f t="shared" si="58"/>
        <v>0.27281203320638175</v>
      </c>
      <c r="M596" s="1">
        <f t="shared" si="59"/>
        <v>55.313598495892997</v>
      </c>
      <c r="N596" s="3" t="s">
        <v>866</v>
      </c>
      <c r="O596" s="1" t="s">
        <v>2973</v>
      </c>
      <c r="P596" s="1" t="s">
        <v>2968</v>
      </c>
      <c r="Q596" s="1">
        <v>8360</v>
      </c>
      <c r="R596" s="1" t="s">
        <v>3035</v>
      </c>
      <c r="S596" s="1">
        <v>90.03</v>
      </c>
    </row>
    <row r="597" spans="1:19" x14ac:dyDescent="0.3">
      <c r="A597" s="1" t="s">
        <v>923</v>
      </c>
      <c r="B597" s="1" t="s">
        <v>1521</v>
      </c>
      <c r="C597" s="1">
        <f t="shared" si="54"/>
        <v>1.0416666664241347E-2</v>
      </c>
      <c r="D597" s="1">
        <v>6</v>
      </c>
      <c r="E597" s="1">
        <v>15.85</v>
      </c>
      <c r="F597" s="1">
        <f>IF(A597="","",IF(E597&lt;_C1_MinTemp.,0,E597*M_a+M_b))</f>
        <v>0.39886100000000002</v>
      </c>
      <c r="G597" s="1">
        <f t="shared" si="55"/>
        <v>0.15909009732100002</v>
      </c>
      <c r="H597" s="1">
        <f t="shared" si="56"/>
        <v>6.9139546858322465E-2</v>
      </c>
      <c r="I597" s="1">
        <f t="shared" si="57"/>
        <v>1.7284886710556165E-2</v>
      </c>
      <c r="J597" s="1">
        <f>IF(A597="","",MIN(J596+I597,Max_logcfu))</f>
        <v>3.99</v>
      </c>
      <c r="K597" s="1" cm="1">
        <f t="array" ref="K597">IF(A597="","",IF(E597&lt;_C1_MinTemp.,0,((E597-Tmin)/(PrefTemp-Tmin))^2))</f>
        <v>26.319392906345676</v>
      </c>
      <c r="L597" s="1">
        <f t="shared" si="58"/>
        <v>0.27416034271060119</v>
      </c>
      <c r="M597" s="1">
        <f t="shared" si="59"/>
        <v>55.039438153182395</v>
      </c>
      <c r="N597" s="3" t="s">
        <v>866</v>
      </c>
      <c r="O597" s="1" t="s">
        <v>2973</v>
      </c>
      <c r="P597" s="1" t="s">
        <v>2968</v>
      </c>
      <c r="Q597" s="1">
        <v>8360</v>
      </c>
      <c r="R597" s="1" t="s">
        <v>3035</v>
      </c>
      <c r="S597" s="1">
        <v>90.03</v>
      </c>
    </row>
    <row r="598" spans="1:19" x14ac:dyDescent="0.3">
      <c r="A598" s="1" t="s">
        <v>923</v>
      </c>
      <c r="B598" s="1" t="s">
        <v>1522</v>
      </c>
      <c r="C598" s="1">
        <f t="shared" si="54"/>
        <v>1.0405092594737653E-2</v>
      </c>
      <c r="D598" s="1">
        <v>6</v>
      </c>
      <c r="E598" s="1">
        <v>16</v>
      </c>
      <c r="F598" s="1">
        <f>IF(A598="","",IF(E598&lt;_C1_MinTemp.,0,E598*M_a+M_b))</f>
        <v>0.40180700000000003</v>
      </c>
      <c r="G598" s="1">
        <f t="shared" si="55"/>
        <v>0.16144886524900001</v>
      </c>
      <c r="H598" s="1">
        <f t="shared" si="56"/>
        <v>7.016465243328987E-2</v>
      </c>
      <c r="I598" s="1">
        <f t="shared" si="57"/>
        <v>1.7521672930703176E-2</v>
      </c>
      <c r="J598" s="1">
        <f>IF(A598="","",MIN(J597+I598,Max_logcfu))</f>
        <v>3.99</v>
      </c>
      <c r="K598" s="1" cm="1">
        <f t="array" ref="K598">IF(A598="","",IF(E598&lt;_C1_MinTemp.,0,((E598-Tmin)/(PrefTemp-Tmin))^2))</f>
        <v>26.709620462411952</v>
      </c>
      <c r="L598" s="1">
        <f t="shared" si="58"/>
        <v>0.27791607408169589</v>
      </c>
      <c r="M598" s="1">
        <f t="shared" si="59"/>
        <v>54.7615220791007</v>
      </c>
      <c r="N598" s="3" t="s">
        <v>866</v>
      </c>
      <c r="O598" s="1" t="s">
        <v>2973</v>
      </c>
      <c r="P598" s="1" t="s">
        <v>2968</v>
      </c>
      <c r="Q598" s="1">
        <v>8360</v>
      </c>
      <c r="R598" s="1" t="s">
        <v>3035</v>
      </c>
      <c r="S598" s="1">
        <v>89.93</v>
      </c>
    </row>
    <row r="599" spans="1:19" x14ac:dyDescent="0.3">
      <c r="A599" s="1" t="s">
        <v>923</v>
      </c>
      <c r="B599" s="1" t="s">
        <v>1523</v>
      </c>
      <c r="C599" s="1">
        <f t="shared" si="54"/>
        <v>1.0416666664241347E-2</v>
      </c>
      <c r="D599" s="1">
        <v>6</v>
      </c>
      <c r="E599" s="1">
        <v>16.02</v>
      </c>
      <c r="F599" s="1">
        <f>IF(A599="","",IF(E599&lt;_C1_MinTemp.,0,E599*M_a+M_b))</f>
        <v>0.4021998</v>
      </c>
      <c r="G599" s="1">
        <f t="shared" si="55"/>
        <v>0.16176467912004</v>
      </c>
      <c r="H599" s="1">
        <f t="shared" si="56"/>
        <v>7.0301903137783561E-2</v>
      </c>
      <c r="I599" s="1">
        <f t="shared" si="57"/>
        <v>1.7575475780353782E-2</v>
      </c>
      <c r="J599" s="1">
        <f>IF(A599="","",MIN(J598+I599,Max_logcfu))</f>
        <v>3.99</v>
      </c>
      <c r="K599" s="1" cm="1">
        <f t="array" ref="K599">IF(A599="","",IF(E599&lt;_C1_MinTemp.,0,((E599-Tmin)/(PrefTemp-Tmin))^2))</f>
        <v>26.761867770680329</v>
      </c>
      <c r="L599" s="1">
        <f t="shared" si="58"/>
        <v>0.27876945587968066</v>
      </c>
      <c r="M599" s="1">
        <f t="shared" si="59"/>
        <v>54.482752623221018</v>
      </c>
      <c r="N599" s="3" t="s">
        <v>866</v>
      </c>
      <c r="O599" s="1" t="s">
        <v>2973</v>
      </c>
      <c r="P599" s="1" t="s">
        <v>2968</v>
      </c>
      <c r="Q599" s="1">
        <v>8360</v>
      </c>
      <c r="R599" s="1" t="s">
        <v>3035</v>
      </c>
      <c r="S599" s="1">
        <v>89.93</v>
      </c>
    </row>
    <row r="600" spans="1:19" x14ac:dyDescent="0.3">
      <c r="A600" s="1" t="s">
        <v>923</v>
      </c>
      <c r="B600" s="1" t="s">
        <v>1524</v>
      </c>
      <c r="C600" s="1">
        <f t="shared" si="54"/>
        <v>1.0416666671517305E-2</v>
      </c>
      <c r="D600" s="1">
        <v>6</v>
      </c>
      <c r="E600" s="1">
        <v>16.059999999999999</v>
      </c>
      <c r="F600" s="1">
        <f>IF(A600="","",IF(E600&lt;_C1_MinTemp.,0,E600*M_a+M_b))</f>
        <v>0.40298539999999999</v>
      </c>
      <c r="G600" s="1">
        <f t="shared" si="55"/>
        <v>0.16239723261316</v>
      </c>
      <c r="H600" s="1">
        <f t="shared" si="56"/>
        <v>7.0576806872298989E-2</v>
      </c>
      <c r="I600" s="1">
        <f t="shared" si="57"/>
        <v>1.7644201726290967E-2</v>
      </c>
      <c r="J600" s="1">
        <f>IF(A600="","",MIN(J599+I600,Max_logcfu))</f>
        <v>3.99</v>
      </c>
      <c r="K600" s="1" cm="1">
        <f t="array" ref="K600">IF(A600="","",IF(E600&lt;_C1_MinTemp.,0,((E600-Tmin)/(PrefTemp-Tmin))^2))</f>
        <v>26.866515540717916</v>
      </c>
      <c r="L600" s="1">
        <f t="shared" si="58"/>
        <v>0.27985953701279803</v>
      </c>
      <c r="M600" s="1">
        <f t="shared" si="59"/>
        <v>54.202893086208221</v>
      </c>
      <c r="N600" s="3" t="s">
        <v>866</v>
      </c>
      <c r="O600" s="1" t="s">
        <v>2973</v>
      </c>
      <c r="P600" s="1" t="s">
        <v>2968</v>
      </c>
      <c r="Q600" s="1">
        <v>8360</v>
      </c>
      <c r="R600" s="1" t="s">
        <v>3035</v>
      </c>
      <c r="S600" s="1">
        <v>89.93</v>
      </c>
    </row>
    <row r="601" spans="1:19" x14ac:dyDescent="0.3">
      <c r="A601" s="1" t="s">
        <v>923</v>
      </c>
      <c r="B601" s="1" t="s">
        <v>1525</v>
      </c>
      <c r="C601" s="1">
        <f t="shared" si="54"/>
        <v>1.0416666664241347E-2</v>
      </c>
      <c r="D601" s="1">
        <v>6</v>
      </c>
      <c r="E601" s="1">
        <v>16.13</v>
      </c>
      <c r="F601" s="1">
        <f>IF(A601="","",IF(E601&lt;_C1_MinTemp.,0,E601*M_a+M_b))</f>
        <v>0.4043602</v>
      </c>
      <c r="G601" s="1">
        <f t="shared" si="55"/>
        <v>0.16350717134404</v>
      </c>
      <c r="H601" s="1">
        <f t="shared" si="56"/>
        <v>7.1059179202103431E-2</v>
      </c>
      <c r="I601" s="1">
        <f t="shared" si="57"/>
        <v>1.776479479638967E-2</v>
      </c>
      <c r="J601" s="1">
        <f>IF(A601="","",MIN(J600+I601,Max_logcfu))</f>
        <v>3.99</v>
      </c>
      <c r="K601" s="1" cm="1">
        <f t="array" ref="K601">IF(A601="","",IF(E601&lt;_C1_MinTemp.,0,((E601-Tmin)/(PrefTemp-Tmin))^2))</f>
        <v>27.050140505765608</v>
      </c>
      <c r="L601" s="1">
        <f t="shared" si="58"/>
        <v>0.28177229686945321</v>
      </c>
      <c r="M601" s="1">
        <f t="shared" si="59"/>
        <v>53.921120789338765</v>
      </c>
      <c r="N601" s="3" t="s">
        <v>866</v>
      </c>
      <c r="O601" s="1" t="s">
        <v>2973</v>
      </c>
      <c r="P601" s="1" t="s">
        <v>2968</v>
      </c>
      <c r="Q601" s="1">
        <v>8360</v>
      </c>
      <c r="R601" s="1" t="s">
        <v>3035</v>
      </c>
      <c r="S601" s="1">
        <v>89.93</v>
      </c>
    </row>
    <row r="602" spans="1:19" x14ac:dyDescent="0.3">
      <c r="A602" s="1" t="s">
        <v>923</v>
      </c>
      <c r="B602" s="1" t="s">
        <v>1526</v>
      </c>
      <c r="C602" s="1">
        <f t="shared" si="54"/>
        <v>1.0428240741021E-2</v>
      </c>
      <c r="D602" s="1">
        <v>6</v>
      </c>
      <c r="E602" s="1">
        <v>16.36</v>
      </c>
      <c r="F602" s="1">
        <f>IF(A602="","",IF(E602&lt;_C1_MinTemp.,0,E602*M_a+M_b))</f>
        <v>0.4088774</v>
      </c>
      <c r="G602" s="1">
        <f t="shared" si="55"/>
        <v>0.16718072823076</v>
      </c>
      <c r="H602" s="1">
        <f t="shared" si="56"/>
        <v>7.2655683716106034E-2</v>
      </c>
      <c r="I602" s="1">
        <f t="shared" si="57"/>
        <v>1.8184103063880793E-2</v>
      </c>
      <c r="J602" s="1">
        <f>IF(A602="","",MIN(J601+I602,Max_logcfu))</f>
        <v>3.99</v>
      </c>
      <c r="K602" s="1" cm="1">
        <f t="array" ref="K602">IF(A602="","",IF(E602&lt;_C1_MinTemp.,0,((E602-Tmin)/(PrefTemp-Tmin))^2))</f>
        <v>27.657882839785998</v>
      </c>
      <c r="L602" s="1">
        <f t="shared" si="58"/>
        <v>0.28842306064024192</v>
      </c>
      <c r="M602" s="1">
        <f t="shared" si="59"/>
        <v>53.632697728698524</v>
      </c>
      <c r="N602" s="3" t="s">
        <v>866</v>
      </c>
      <c r="O602" s="1" t="s">
        <v>2973</v>
      </c>
      <c r="P602" s="1" t="s">
        <v>2968</v>
      </c>
      <c r="Q602" s="1">
        <v>8360</v>
      </c>
      <c r="R602" s="1" t="s">
        <v>3035</v>
      </c>
      <c r="S602" s="1">
        <v>89.8</v>
      </c>
    </row>
    <row r="603" spans="1:19" x14ac:dyDescent="0.3">
      <c r="A603" s="1" t="s">
        <v>923</v>
      </c>
      <c r="B603" s="1" t="s">
        <v>1527</v>
      </c>
      <c r="C603" s="1">
        <f t="shared" si="54"/>
        <v>1.0416666664241347E-2</v>
      </c>
      <c r="D603" s="1">
        <v>6</v>
      </c>
      <c r="E603" s="1">
        <v>16.440000000000001</v>
      </c>
      <c r="F603" s="1">
        <f>IF(A603="","",IF(E603&lt;_C1_MinTemp.,0,E603*M_a+M_b))</f>
        <v>0.41044860000000005</v>
      </c>
      <c r="G603" s="1">
        <f t="shared" si="55"/>
        <v>0.16846805324196004</v>
      </c>
      <c r="H603" s="1">
        <f t="shared" si="56"/>
        <v>7.3215146997809663E-2</v>
      </c>
      <c r="I603" s="1">
        <f t="shared" si="57"/>
        <v>1.8303786745190731E-2</v>
      </c>
      <c r="J603" s="1">
        <f>IF(A603="","",MIN(J602+I603,Max_logcfu))</f>
        <v>3.99</v>
      </c>
      <c r="K603" s="1" cm="1">
        <f t="array" ref="K603">IF(A603="","",IF(E603&lt;_C1_MinTemp.,0,((E603-Tmin)/(PrefTemp-Tmin))^2))</f>
        <v>27.870854063881588</v>
      </c>
      <c r="L603" s="1">
        <f t="shared" si="58"/>
        <v>0.29032139643117083</v>
      </c>
      <c r="M603" s="1">
        <f t="shared" si="59"/>
        <v>53.342376332267357</v>
      </c>
      <c r="N603" s="3" t="s">
        <v>866</v>
      </c>
      <c r="O603" s="1" t="s">
        <v>2973</v>
      </c>
      <c r="P603" s="1" t="s">
        <v>2968</v>
      </c>
      <c r="Q603" s="1">
        <v>8360</v>
      </c>
      <c r="R603" s="1" t="s">
        <v>3035</v>
      </c>
      <c r="S603" s="1">
        <v>89.8</v>
      </c>
    </row>
    <row r="604" spans="1:19" x14ac:dyDescent="0.3">
      <c r="A604" s="1" t="s">
        <v>923</v>
      </c>
      <c r="B604" s="1" t="s">
        <v>1528</v>
      </c>
      <c r="C604" s="1">
        <f t="shared" si="54"/>
        <v>1.0416666671517305E-2</v>
      </c>
      <c r="D604" s="1">
        <v>6</v>
      </c>
      <c r="E604" s="1">
        <v>16.53</v>
      </c>
      <c r="F604" s="1">
        <f>IF(A604="","",IF(E604&lt;_C1_MinTemp.,0,E604*M_a+M_b))</f>
        <v>0.41221620000000003</v>
      </c>
      <c r="G604" s="1">
        <f t="shared" si="55"/>
        <v>0.16992219554244004</v>
      </c>
      <c r="H604" s="1">
        <f t="shared" si="56"/>
        <v>7.3847108014967411E-2</v>
      </c>
      <c r="I604" s="1">
        <f t="shared" si="57"/>
        <v>1.8461777012338788E-2</v>
      </c>
      <c r="J604" s="1">
        <f>IF(A604="","",MIN(J603+I604,Max_logcfu))</f>
        <v>3.99</v>
      </c>
      <c r="K604" s="1" cm="1">
        <f t="array" ref="K604">IF(A604="","",IF(E604&lt;_C1_MinTemp.,0,((E604-Tmin)/(PrefTemp-Tmin))^2))</f>
        <v>28.111423044557032</v>
      </c>
      <c r="L604" s="1">
        <f t="shared" si="58"/>
        <v>0.29282732351716079</v>
      </c>
      <c r="M604" s="1">
        <f t="shared" si="59"/>
        <v>53.049549008750198</v>
      </c>
      <c r="N604" s="3" t="s">
        <v>866</v>
      </c>
      <c r="O604" s="1" t="s">
        <v>2973</v>
      </c>
      <c r="P604" s="1" t="s">
        <v>2968</v>
      </c>
      <c r="Q604" s="1">
        <v>8360</v>
      </c>
      <c r="R604" s="1" t="s">
        <v>3035</v>
      </c>
      <c r="S604" s="1">
        <v>89.8</v>
      </c>
    </row>
    <row r="605" spans="1:19" x14ac:dyDescent="0.3">
      <c r="A605" s="1" t="s">
        <v>923</v>
      </c>
      <c r="B605" s="1" t="s">
        <v>1529</v>
      </c>
      <c r="C605" s="1">
        <f t="shared" si="54"/>
        <v>1.0416666664241347E-2</v>
      </c>
      <c r="D605" s="1">
        <v>6</v>
      </c>
      <c r="E605" s="1">
        <v>16.61</v>
      </c>
      <c r="F605" s="1">
        <f>IF(A605="","",IF(E605&lt;_C1_MinTemp.,0,E605*M_a+M_b))</f>
        <v>0.41378740000000003</v>
      </c>
      <c r="G605" s="1">
        <f t="shared" si="55"/>
        <v>0.17122001239876003</v>
      </c>
      <c r="H605" s="1">
        <f t="shared" si="56"/>
        <v>7.4411130985988713E-2</v>
      </c>
      <c r="I605" s="1">
        <f t="shared" si="57"/>
        <v>1.8602782742165879E-2</v>
      </c>
      <c r="J605" s="1">
        <f>IF(A605="","",MIN(J604+I605,Max_logcfu))</f>
        <v>3.99</v>
      </c>
      <c r="K605" s="1" cm="1">
        <f t="array" ref="K605">IF(A605="","",IF(E605&lt;_C1_MinTemp.,0,((E605-Tmin)/(PrefTemp-Tmin))^2))</f>
        <v>28.326130008328899</v>
      </c>
      <c r="L605" s="1">
        <f t="shared" si="58"/>
        <v>0.29506385418472614</v>
      </c>
      <c r="M605" s="1">
        <f t="shared" si="59"/>
        <v>52.754485154565472</v>
      </c>
      <c r="N605" s="3" t="s">
        <v>866</v>
      </c>
      <c r="O605" s="1" t="s">
        <v>2973</v>
      </c>
      <c r="P605" s="1" t="s">
        <v>2968</v>
      </c>
      <c r="Q605" s="1">
        <v>8360</v>
      </c>
      <c r="R605" s="1" t="s">
        <v>3035</v>
      </c>
      <c r="S605" s="1">
        <v>89.8</v>
      </c>
    </row>
    <row r="606" spans="1:19" x14ac:dyDescent="0.3">
      <c r="A606" s="1" t="s">
        <v>923</v>
      </c>
      <c r="B606" s="1" t="s">
        <v>1530</v>
      </c>
      <c r="C606" s="1">
        <f t="shared" si="54"/>
        <v>1.0405092594737653E-2</v>
      </c>
      <c r="D606" s="1">
        <v>6</v>
      </c>
      <c r="E606" s="1">
        <v>16.809999999999999</v>
      </c>
      <c r="F606" s="1">
        <f>IF(A606="","",IF(E606&lt;_C1_MinTemp.,0,E606*M_a+M_b))</f>
        <v>0.41771540000000001</v>
      </c>
      <c r="G606" s="1">
        <f t="shared" si="55"/>
        <v>0.17448615539716</v>
      </c>
      <c r="H606" s="1">
        <f t="shared" si="56"/>
        <v>7.5830576009196002E-2</v>
      </c>
      <c r="I606" s="1">
        <f t="shared" si="57"/>
        <v>1.8936579957311423E-2</v>
      </c>
      <c r="J606" s="1">
        <f>IF(A606="","",MIN(J605+I606,Max_logcfu))</f>
        <v>3.99</v>
      </c>
      <c r="K606" s="1" cm="1">
        <f t="array" ref="K606">IF(A606="","",IF(E606&lt;_C1_MinTemp.,0,((E606-Tmin)/(PrefTemp-Tmin))^2))</f>
        <v>28.866470999445088</v>
      </c>
      <c r="L606" s="1">
        <f t="shared" si="58"/>
        <v>0.3003583036325353</v>
      </c>
      <c r="M606" s="1">
        <f t="shared" si="59"/>
        <v>52.454126850932937</v>
      </c>
      <c r="N606" s="3" t="s">
        <v>866</v>
      </c>
      <c r="O606" s="1" t="s">
        <v>2973</v>
      </c>
      <c r="P606" s="1" t="s">
        <v>2968</v>
      </c>
      <c r="Q606" s="1">
        <v>8360</v>
      </c>
      <c r="R606" s="1" t="s">
        <v>3035</v>
      </c>
      <c r="S606" s="1">
        <v>89.66</v>
      </c>
    </row>
    <row r="607" spans="1:19" x14ac:dyDescent="0.3">
      <c r="A607" s="1" t="s">
        <v>923</v>
      </c>
      <c r="B607" s="1" t="s">
        <v>1531</v>
      </c>
      <c r="C607" s="1">
        <f t="shared" si="54"/>
        <v>1.0416666664241347E-2</v>
      </c>
      <c r="D607" s="1">
        <v>6</v>
      </c>
      <c r="E607" s="1">
        <v>16.850000000000001</v>
      </c>
      <c r="F607" s="1">
        <f>IF(A607="","",IF(E607&lt;_C1_MinTemp.,0,E607*M_a+M_b))</f>
        <v>0.41850100000000007</v>
      </c>
      <c r="G607" s="1">
        <f t="shared" si="55"/>
        <v>0.17514308700100006</v>
      </c>
      <c r="H607" s="1">
        <f t="shared" si="56"/>
        <v>7.6116074315949606E-2</v>
      </c>
      <c r="I607" s="1">
        <f t="shared" si="57"/>
        <v>1.9029018574556862E-2</v>
      </c>
      <c r="J607" s="1">
        <f>IF(A607="","",MIN(J606+I607,Max_logcfu))</f>
        <v>3.99</v>
      </c>
      <c r="K607" s="1" cm="1">
        <f t="array" ref="K607">IF(A607="","",IF(E607&lt;_C1_MinTemp.,0,((E607-Tmin)/(PrefTemp-Tmin))^2))</f>
        <v>28.975151811671726</v>
      </c>
      <c r="L607" s="1">
        <f t="shared" si="58"/>
        <v>0.30182449796797317</v>
      </c>
      <c r="M607" s="1">
        <f t="shared" si="59"/>
        <v>52.152302352964966</v>
      </c>
      <c r="N607" s="3" t="s">
        <v>866</v>
      </c>
      <c r="O607" s="1" t="s">
        <v>2973</v>
      </c>
      <c r="P607" s="1" t="s">
        <v>2968</v>
      </c>
      <c r="Q607" s="1">
        <v>8360</v>
      </c>
      <c r="R607" s="1" t="s">
        <v>3035</v>
      </c>
      <c r="S607" s="1">
        <v>89.66</v>
      </c>
    </row>
    <row r="608" spans="1:19" x14ac:dyDescent="0.3">
      <c r="A608" s="1" t="s">
        <v>923</v>
      </c>
      <c r="B608" s="1" t="s">
        <v>1532</v>
      </c>
      <c r="C608" s="1">
        <f t="shared" si="54"/>
        <v>1.0416666664241347E-2</v>
      </c>
      <c r="D608" s="1">
        <v>6</v>
      </c>
      <c r="E608" s="1">
        <v>16.86</v>
      </c>
      <c r="F608" s="1">
        <f>IF(A608="","",IF(E608&lt;_C1_MinTemp.,0,E608*M_a+M_b))</f>
        <v>0.4186974</v>
      </c>
      <c r="G608" s="1">
        <f t="shared" si="55"/>
        <v>0.17530751276675999</v>
      </c>
      <c r="H608" s="1">
        <f t="shared" si="56"/>
        <v>7.6187532710456307E-2</v>
      </c>
      <c r="I608" s="1">
        <f t="shared" si="57"/>
        <v>1.9046883173179378E-2</v>
      </c>
      <c r="J608" s="1">
        <f>IF(A608="","",MIN(J607+I608,Max_logcfu))</f>
        <v>3.99</v>
      </c>
      <c r="K608" s="1" cm="1">
        <f t="array" ref="K608">IF(A608="","",IF(E608&lt;_C1_MinTemp.,0,((E608-Tmin)/(PrefTemp-Tmin))^2))</f>
        <v>29.00235392170773</v>
      </c>
      <c r="L608" s="1">
        <f t="shared" si="58"/>
        <v>0.30210785328078221</v>
      </c>
      <c r="M608" s="1">
        <f t="shared" si="59"/>
        <v>51.850194499684186</v>
      </c>
      <c r="N608" s="3" t="s">
        <v>866</v>
      </c>
      <c r="O608" s="1" t="s">
        <v>2973</v>
      </c>
      <c r="P608" s="1" t="s">
        <v>2968</v>
      </c>
      <c r="Q608" s="1">
        <v>8360</v>
      </c>
      <c r="R608" s="1" t="s">
        <v>3035</v>
      </c>
      <c r="S608" s="1">
        <v>89.66</v>
      </c>
    </row>
    <row r="609" spans="1:19" x14ac:dyDescent="0.3">
      <c r="A609" s="1" t="s">
        <v>923</v>
      </c>
      <c r="B609" s="1" t="s">
        <v>1533</v>
      </c>
      <c r="C609" s="1">
        <f t="shared" si="54"/>
        <v>1.0416666671517305E-2</v>
      </c>
      <c r="D609" s="1">
        <v>6</v>
      </c>
      <c r="E609" s="1">
        <v>16.920000000000002</v>
      </c>
      <c r="F609" s="1">
        <f>IF(A609="","",IF(E609&lt;_C1_MinTemp.,0,E609*M_a+M_b))</f>
        <v>0.41987580000000008</v>
      </c>
      <c r="G609" s="1">
        <f t="shared" si="55"/>
        <v>0.17629568742564006</v>
      </c>
      <c r="H609" s="1">
        <f t="shared" si="56"/>
        <v>7.6616987147170815E-2</v>
      </c>
      <c r="I609" s="1">
        <f t="shared" si="57"/>
        <v>1.9154246795712097E-2</v>
      </c>
      <c r="J609" s="1">
        <f>IF(A609="","",MIN(J608+I609,Max_logcfu))</f>
        <v>3.99</v>
      </c>
      <c r="K609" s="1" cm="1">
        <f t="array" ref="K609">IF(A609="","",IF(E609&lt;_C1_MinTemp.,0,((E609-Tmin)/(PrefTemp-Tmin))^2))</f>
        <v>29.165834600550241</v>
      </c>
      <c r="L609" s="1">
        <f t="shared" si="58"/>
        <v>0.30381077723053795</v>
      </c>
      <c r="M609" s="1">
        <f t="shared" si="59"/>
        <v>51.546383722453648</v>
      </c>
      <c r="N609" s="3" t="s">
        <v>866</v>
      </c>
      <c r="O609" s="1" t="s">
        <v>2973</v>
      </c>
      <c r="P609" s="1" t="s">
        <v>2968</v>
      </c>
      <c r="Q609" s="1">
        <v>8360</v>
      </c>
      <c r="R609" s="1" t="s">
        <v>3035</v>
      </c>
      <c r="S609" s="1">
        <v>89.66</v>
      </c>
    </row>
    <row r="610" spans="1:19" x14ac:dyDescent="0.3">
      <c r="A610" s="1" t="s">
        <v>923</v>
      </c>
      <c r="B610" s="1" t="s">
        <v>1534</v>
      </c>
      <c r="C610" s="1">
        <f t="shared" si="54"/>
        <v>1.0428240741021E-2</v>
      </c>
      <c r="D610" s="1">
        <v>6</v>
      </c>
      <c r="E610" s="1">
        <v>17.05</v>
      </c>
      <c r="F610" s="1">
        <f>IF(A610="","",IF(E610&lt;_C1_MinTemp.,0,E610*M_a+M_b))</f>
        <v>0.42242900000000005</v>
      </c>
      <c r="G610" s="1">
        <f t="shared" si="55"/>
        <v>0.17844626004100003</v>
      </c>
      <c r="H610" s="1">
        <f t="shared" si="56"/>
        <v>7.7551612360278147E-2</v>
      </c>
      <c r="I610" s="1">
        <f t="shared" si="57"/>
        <v>1.9409445205135687E-2</v>
      </c>
      <c r="J610" s="1">
        <f>IF(A610="","",MIN(J609+I610,Max_logcfu))</f>
        <v>3.99</v>
      </c>
      <c r="K610" s="1" cm="1">
        <f t="array" ref="K610">IF(A610="","",IF(E610&lt;_C1_MinTemp.,0,((E610-Tmin)/(PrefTemp-Tmin))^2))</f>
        <v>29.521618942821899</v>
      </c>
      <c r="L610" s="1">
        <f t="shared" si="58"/>
        <v>0.30785854940043261</v>
      </c>
      <c r="M610" s="1">
        <f t="shared" si="59"/>
        <v>51.238525173053212</v>
      </c>
      <c r="N610" s="3" t="s">
        <v>866</v>
      </c>
      <c r="O610" s="1" t="s">
        <v>2973</v>
      </c>
      <c r="P610" s="1" t="s">
        <v>2968</v>
      </c>
      <c r="Q610" s="1">
        <v>8360</v>
      </c>
      <c r="R610" s="1" t="s">
        <v>3035</v>
      </c>
      <c r="S610" s="1">
        <v>89.66</v>
      </c>
    </row>
    <row r="611" spans="1:19" x14ac:dyDescent="0.3">
      <c r="A611" s="1" t="s">
        <v>923</v>
      </c>
      <c r="B611" s="1" t="s">
        <v>1535</v>
      </c>
      <c r="C611" s="1">
        <f t="shared" si="54"/>
        <v>1.0416666664241347E-2</v>
      </c>
      <c r="D611" s="1">
        <v>6</v>
      </c>
      <c r="E611" s="1">
        <v>17.100000000000001</v>
      </c>
      <c r="F611" s="1">
        <f>IF(A611="","",IF(E611&lt;_C1_MinTemp.,0,E611*M_a+M_b))</f>
        <v>0.42341100000000004</v>
      </c>
      <c r="G611" s="1">
        <f t="shared" si="55"/>
        <v>0.17927687492100003</v>
      </c>
      <c r="H611" s="1">
        <f t="shared" si="56"/>
        <v>7.7912592316818782E-2</v>
      </c>
      <c r="I611" s="1">
        <f t="shared" si="57"/>
        <v>1.9478148074669584E-2</v>
      </c>
      <c r="J611" s="1">
        <f>IF(A611="","",MIN(J610+I611,Max_logcfu))</f>
        <v>3.99</v>
      </c>
      <c r="K611" s="1" cm="1">
        <f t="array" ref="K611">IF(A611="","",IF(E611&lt;_C1_MinTemp.,0,((E611-Tmin)/(PrefTemp-Tmin))^2))</f>
        <v>29.65903340009304</v>
      </c>
      <c r="L611" s="1">
        <f t="shared" si="58"/>
        <v>0.3089482645123699</v>
      </c>
      <c r="M611" s="1">
        <f t="shared" si="59"/>
        <v>50.929576908540845</v>
      </c>
      <c r="N611" s="3" t="s">
        <v>866</v>
      </c>
      <c r="O611" s="1" t="s">
        <v>2973</v>
      </c>
      <c r="P611" s="1" t="s">
        <v>2968</v>
      </c>
      <c r="Q611" s="1">
        <v>8360</v>
      </c>
      <c r="R611" s="1" t="s">
        <v>3035</v>
      </c>
      <c r="S611" s="1">
        <v>89.66</v>
      </c>
    </row>
    <row r="612" spans="1:19" x14ac:dyDescent="0.3">
      <c r="A612" s="1" t="s">
        <v>923</v>
      </c>
      <c r="B612" s="1" t="s">
        <v>1536</v>
      </c>
      <c r="C612" s="1">
        <f t="shared" si="54"/>
        <v>1.0416666664241347E-2</v>
      </c>
      <c r="D612" s="1">
        <v>6</v>
      </c>
      <c r="E612" s="1">
        <v>17.059999999999999</v>
      </c>
      <c r="F612" s="1">
        <f>IF(A612="","",IF(E612&lt;_C1_MinTemp.,0,E612*M_a+M_b))</f>
        <v>0.42262539999999998</v>
      </c>
      <c r="G612" s="1">
        <f t="shared" si="55"/>
        <v>0.17861222872516</v>
      </c>
      <c r="H612" s="1">
        <f t="shared" si="56"/>
        <v>7.7623741297331586E-2</v>
      </c>
      <c r="I612" s="1">
        <f t="shared" si="57"/>
        <v>1.9405935319814601E-2</v>
      </c>
      <c r="J612" s="1">
        <f>IF(A612="","",MIN(J611+I612,Max_logcfu))</f>
        <v>3.99</v>
      </c>
      <c r="K612" s="1" cm="1">
        <f t="array" ref="K612">IF(A612="","",IF(E612&lt;_C1_MinTemp.,0,((E612-Tmin)/(PrefTemp-Tmin))^2))</f>
        <v>29.549076308692644</v>
      </c>
      <c r="L612" s="1">
        <f t="shared" si="58"/>
        <v>0.30780287814388241</v>
      </c>
      <c r="M612" s="1">
        <f t="shared" si="59"/>
        <v>50.621774030396963</v>
      </c>
      <c r="N612" s="3" t="s">
        <v>866</v>
      </c>
      <c r="O612" s="1" t="s">
        <v>2973</v>
      </c>
      <c r="P612" s="1" t="s">
        <v>2968</v>
      </c>
      <c r="Q612" s="1">
        <v>8360</v>
      </c>
      <c r="R612" s="1" t="s">
        <v>3035</v>
      </c>
      <c r="S612" s="1">
        <v>89.66</v>
      </c>
    </row>
    <row r="613" spans="1:19" x14ac:dyDescent="0.3">
      <c r="A613" s="1" t="s">
        <v>923</v>
      </c>
      <c r="B613" s="1" t="s">
        <v>1537</v>
      </c>
      <c r="C613" s="1">
        <f t="shared" si="54"/>
        <v>1.0416666671517305E-2</v>
      </c>
      <c r="D613" s="1">
        <v>6</v>
      </c>
      <c r="E613" s="1">
        <v>17.079999999999998</v>
      </c>
      <c r="F613" s="1">
        <f>IF(A613="","",IF(E613&lt;_C1_MinTemp.,0,E613*M_a+M_b))</f>
        <v>0.42301820000000001</v>
      </c>
      <c r="G613" s="1">
        <f t="shared" si="55"/>
        <v>0.17894439753124</v>
      </c>
      <c r="H613" s="1">
        <f t="shared" si="56"/>
        <v>7.7768099752820508E-2</v>
      </c>
      <c r="I613" s="1">
        <f t="shared" si="57"/>
        <v>1.9442024947258524E-2</v>
      </c>
      <c r="J613" s="1">
        <f>IF(A613="","",MIN(J612+I613,Max_logcfu))</f>
        <v>3.99</v>
      </c>
      <c r="K613" s="1" cm="1">
        <f t="array" ref="K613">IF(A613="","",IF(E613&lt;_C1_MinTemp.,0,((E613-Tmin)/(PrefTemp-Tmin))^2))</f>
        <v>29.604029328809361</v>
      </c>
      <c r="L613" s="1">
        <f t="shared" si="58"/>
        <v>0.30837530565202931</v>
      </c>
      <c r="M613" s="1">
        <f t="shared" si="59"/>
        <v>50.313398724744935</v>
      </c>
      <c r="N613" s="3" t="s">
        <v>866</v>
      </c>
      <c r="O613" s="1" t="s">
        <v>2973</v>
      </c>
      <c r="P613" s="1" t="s">
        <v>2968</v>
      </c>
      <c r="Q613" s="1">
        <v>8360</v>
      </c>
      <c r="R613" s="1" t="s">
        <v>3035</v>
      </c>
      <c r="S613" s="1">
        <v>89.66</v>
      </c>
    </row>
    <row r="614" spans="1:19" x14ac:dyDescent="0.3">
      <c r="A614" s="1" t="s">
        <v>923</v>
      </c>
      <c r="B614" s="1" t="s">
        <v>1538</v>
      </c>
      <c r="C614" s="1">
        <f t="shared" si="54"/>
        <v>1.0416666664241347E-2</v>
      </c>
      <c r="D614" s="1">
        <v>6</v>
      </c>
      <c r="E614" s="1">
        <v>17.079999999999998</v>
      </c>
      <c r="F614" s="1">
        <f>IF(A614="","",IF(E614&lt;_C1_MinTemp.,0,E614*M_a+M_b))</f>
        <v>0.42301820000000001</v>
      </c>
      <c r="G614" s="1">
        <f t="shared" si="55"/>
        <v>0.17894439753124</v>
      </c>
      <c r="H614" s="1">
        <f t="shared" si="56"/>
        <v>7.7768099752820508E-2</v>
      </c>
      <c r="I614" s="1">
        <f t="shared" si="57"/>
        <v>1.9442024933678428E-2</v>
      </c>
      <c r="J614" s="1">
        <f>IF(A614="","",MIN(J613+I614,Max_logcfu))</f>
        <v>3.99</v>
      </c>
      <c r="K614" s="1" cm="1">
        <f t="array" ref="K614">IF(A614="","",IF(E614&lt;_C1_MinTemp.,0,((E614-Tmin)/(PrefTemp-Tmin))^2))</f>
        <v>29.604029328809361</v>
      </c>
      <c r="L614" s="1">
        <f t="shared" si="58"/>
        <v>0.30837530543663161</v>
      </c>
      <c r="M614" s="1">
        <f t="shared" si="59"/>
        <v>50.005023419308301</v>
      </c>
      <c r="N614" s="3" t="s">
        <v>866</v>
      </c>
      <c r="O614" s="1" t="s">
        <v>2973</v>
      </c>
      <c r="P614" s="1" t="s">
        <v>2968</v>
      </c>
      <c r="Q614" s="1">
        <v>8360</v>
      </c>
      <c r="R614" s="1" t="s">
        <v>3035</v>
      </c>
      <c r="S614" s="1">
        <v>89.66</v>
      </c>
    </row>
    <row r="615" spans="1:19" x14ac:dyDescent="0.3">
      <c r="A615" s="1" t="s">
        <v>923</v>
      </c>
      <c r="B615" s="1" t="s">
        <v>1539</v>
      </c>
      <c r="C615" s="1">
        <f t="shared" si="54"/>
        <v>1.0416666664241347E-2</v>
      </c>
      <c r="D615" s="1">
        <v>6</v>
      </c>
      <c r="E615" s="1">
        <v>16.920000000000002</v>
      </c>
      <c r="F615" s="1">
        <f>IF(A615="","",IF(E615&lt;_C1_MinTemp.,0,E615*M_a+M_b))</f>
        <v>0.41987580000000008</v>
      </c>
      <c r="G615" s="1">
        <f t="shared" si="55"/>
        <v>0.17629568742564006</v>
      </c>
      <c r="H615" s="1">
        <f t="shared" si="56"/>
        <v>7.6616987147170815E-2</v>
      </c>
      <c r="I615" s="1">
        <f t="shared" si="57"/>
        <v>1.9154246782333011E-2</v>
      </c>
      <c r="J615" s="1">
        <f>IF(A615="","",MIN(J614+I615,Max_logcfu))</f>
        <v>3.99</v>
      </c>
      <c r="K615" s="1" cm="1">
        <f t="array" ref="K615">IF(A615="","",IF(E615&lt;_C1_MinTemp.,0,((E615-Tmin)/(PrefTemp-Tmin))^2))</f>
        <v>29.165834600550241</v>
      </c>
      <c r="L615" s="1">
        <f t="shared" si="58"/>
        <v>0.30381077701832854</v>
      </c>
      <c r="M615" s="1">
        <f t="shared" si="59"/>
        <v>49.701212642289974</v>
      </c>
      <c r="N615" s="3" t="s">
        <v>866</v>
      </c>
      <c r="O615" s="1" t="s">
        <v>2973</v>
      </c>
      <c r="P615" s="1" t="s">
        <v>2968</v>
      </c>
      <c r="Q615" s="1">
        <v>8360</v>
      </c>
      <c r="R615" s="1" t="s">
        <v>3035</v>
      </c>
      <c r="S615" s="1">
        <v>89.66</v>
      </c>
    </row>
    <row r="616" spans="1:19" x14ac:dyDescent="0.3">
      <c r="A616" s="1" t="s">
        <v>923</v>
      </c>
      <c r="B616" s="1" t="s">
        <v>1540</v>
      </c>
      <c r="C616" s="1">
        <f t="shared" si="54"/>
        <v>1.0416666671517305E-2</v>
      </c>
      <c r="D616" s="1">
        <v>6</v>
      </c>
      <c r="E616" s="1">
        <v>16.8</v>
      </c>
      <c r="F616" s="1">
        <f>IF(A616="","",IF(E616&lt;_C1_MinTemp.,0,E616*M_a+M_b))</f>
        <v>0.41751900000000003</v>
      </c>
      <c r="G616" s="1">
        <f t="shared" si="55"/>
        <v>0.17432211536100004</v>
      </c>
      <c r="H616" s="1">
        <f t="shared" si="56"/>
        <v>7.575928525032595E-2</v>
      </c>
      <c r="I616" s="1">
        <f t="shared" si="57"/>
        <v>1.893982132140103E-2</v>
      </c>
      <c r="J616" s="1">
        <f>IF(A616="","",MIN(J615+I616,Max_logcfu))</f>
        <v>3.99</v>
      </c>
      <c r="K616" s="1" cm="1">
        <f t="array" ref="K616">IF(A616="","",IF(E616&lt;_C1_MinTemp.,0,((E616-Tmin)/(PrefTemp-Tmin))^2))</f>
        <v>28.839332703367781</v>
      </c>
      <c r="L616" s="1">
        <f t="shared" si="58"/>
        <v>0.30040971579997022</v>
      </c>
      <c r="M616" s="1">
        <f t="shared" si="59"/>
        <v>49.400802926490002</v>
      </c>
      <c r="N616" s="3" t="s">
        <v>866</v>
      </c>
      <c r="O616" s="1" t="s">
        <v>2973</v>
      </c>
      <c r="P616" s="1" t="s">
        <v>2968</v>
      </c>
      <c r="Q616" s="1">
        <v>8360</v>
      </c>
      <c r="R616" s="1" t="s">
        <v>3035</v>
      </c>
      <c r="S616" s="1">
        <v>89.66</v>
      </c>
    </row>
    <row r="617" spans="1:19" x14ac:dyDescent="0.3">
      <c r="A617" s="1" t="s">
        <v>923</v>
      </c>
      <c r="B617" s="1" t="s">
        <v>1541</v>
      </c>
      <c r="C617" s="1">
        <f t="shared" si="54"/>
        <v>1.0416666664241347E-2</v>
      </c>
      <c r="D617" s="1">
        <v>6</v>
      </c>
      <c r="E617" s="1">
        <v>16.809999999999999</v>
      </c>
      <c r="F617" s="1">
        <f>IF(A617="","",IF(E617&lt;_C1_MinTemp.,0,E617*M_a+M_b))</f>
        <v>0.41771540000000001</v>
      </c>
      <c r="G617" s="1">
        <f t="shared" si="55"/>
        <v>0.17448615539716</v>
      </c>
      <c r="H617" s="1">
        <f t="shared" si="56"/>
        <v>7.5830576009196002E-2</v>
      </c>
      <c r="I617" s="1">
        <f t="shared" si="57"/>
        <v>1.895764399788508E-2</v>
      </c>
      <c r="J617" s="1">
        <f>IF(A617="","",MIN(J616+I617,Max_logcfu))</f>
        <v>3.99</v>
      </c>
      <c r="K617" s="1" cm="1">
        <f t="array" ref="K617">IF(A617="","",IF(E617&lt;_C1_MinTemp.,0,((E617-Tmin)/(PrefTemp-Tmin))^2))</f>
        <v>28.866470999445088</v>
      </c>
      <c r="L617" s="1">
        <f t="shared" si="58"/>
        <v>0.30069240617420928</v>
      </c>
      <c r="M617" s="1">
        <f t="shared" si="59"/>
        <v>49.100110520315795</v>
      </c>
      <c r="N617" s="3" t="s">
        <v>866</v>
      </c>
      <c r="O617" s="1" t="s">
        <v>2973</v>
      </c>
      <c r="P617" s="1" t="s">
        <v>2968</v>
      </c>
      <c r="Q617" s="1">
        <v>8360</v>
      </c>
      <c r="R617" s="1" t="s">
        <v>3035</v>
      </c>
      <c r="S617" s="1">
        <v>89.66</v>
      </c>
    </row>
    <row r="618" spans="1:19" x14ac:dyDescent="0.3">
      <c r="A618" s="1" t="s">
        <v>923</v>
      </c>
      <c r="B618" s="1" t="s">
        <v>1542</v>
      </c>
      <c r="C618" s="1">
        <f t="shared" si="54"/>
        <v>1.0416666664241347E-2</v>
      </c>
      <c r="D618" s="1">
        <v>6</v>
      </c>
      <c r="E618" s="1">
        <v>16.91</v>
      </c>
      <c r="F618" s="1">
        <f>IF(A618="","",IF(E618&lt;_C1_MinTemp.,0,E618*M_a+M_b))</f>
        <v>0.41967940000000004</v>
      </c>
      <c r="G618" s="1">
        <f t="shared" si="55"/>
        <v>0.17613079878436003</v>
      </c>
      <c r="H618" s="1">
        <f t="shared" si="56"/>
        <v>7.6545327589900056E-2</v>
      </c>
      <c r="I618" s="1">
        <f t="shared" si="57"/>
        <v>1.9136331893019488E-2</v>
      </c>
      <c r="J618" s="1">
        <f>IF(A618="","",MIN(J617+I618,Max_logcfu))</f>
        <v>3.99</v>
      </c>
      <c r="K618" s="1" cm="1">
        <f t="array" ref="K618">IF(A618="","",IF(E618&lt;_C1_MinTemp.,0,((E618-Tmin)/(PrefTemp-Tmin))^2))</f>
        <v>29.138555913763803</v>
      </c>
      <c r="L618" s="1">
        <f t="shared" si="58"/>
        <v>0.30352662403103597</v>
      </c>
      <c r="M618" s="1">
        <f t="shared" si="59"/>
        <v>48.796583896284758</v>
      </c>
      <c r="N618" s="3" t="s">
        <v>866</v>
      </c>
      <c r="O618" s="1" t="s">
        <v>2973</v>
      </c>
      <c r="P618" s="1" t="s">
        <v>2968</v>
      </c>
      <c r="Q618" s="1">
        <v>8360</v>
      </c>
      <c r="R618" s="1" t="s">
        <v>3035</v>
      </c>
      <c r="S618" s="1">
        <v>89.66</v>
      </c>
    </row>
    <row r="619" spans="1:19" x14ac:dyDescent="0.3">
      <c r="A619" s="1" t="s">
        <v>923</v>
      </c>
      <c r="B619" s="1" t="s">
        <v>1543</v>
      </c>
      <c r="C619" s="1">
        <f t="shared" si="54"/>
        <v>1.0416666671517305E-2</v>
      </c>
      <c r="D619" s="1">
        <v>6</v>
      </c>
      <c r="E619" s="1">
        <v>16.88</v>
      </c>
      <c r="F619" s="1">
        <f>IF(A619="","",IF(E619&lt;_C1_MinTemp.,0,E619*M_a+M_b))</f>
        <v>0.41909020000000002</v>
      </c>
      <c r="G619" s="1">
        <f t="shared" si="55"/>
        <v>0.17563659573604001</v>
      </c>
      <c r="H619" s="1">
        <f t="shared" si="56"/>
        <v>7.6330550080851808E-2</v>
      </c>
      <c r="I619" s="1">
        <f t="shared" si="57"/>
        <v>1.9082637529098997E-2</v>
      </c>
      <c r="J619" s="1">
        <f>IF(A619="","",MIN(J618+I619,Max_logcfu))</f>
        <v>3.99</v>
      </c>
      <c r="K619" s="1" cm="1">
        <f t="array" ref="K619">IF(A619="","",IF(E619&lt;_C1_MinTemp.,0,((E619-Tmin)/(PrefTemp-Tmin))^2))</f>
        <v>29.05679643015494</v>
      </c>
      <c r="L619" s="1">
        <f t="shared" si="58"/>
        <v>0.30267496295505797</v>
      </c>
      <c r="M619" s="1">
        <f t="shared" si="59"/>
        <v>48.493908933329699</v>
      </c>
      <c r="N619" s="3" t="s">
        <v>866</v>
      </c>
      <c r="O619" s="1" t="s">
        <v>2973</v>
      </c>
      <c r="P619" s="1" t="s">
        <v>2968</v>
      </c>
      <c r="Q619" s="1">
        <v>8360</v>
      </c>
      <c r="R619" s="1" t="s">
        <v>3035</v>
      </c>
      <c r="S619" s="1">
        <v>89.66</v>
      </c>
    </row>
    <row r="620" spans="1:19" x14ac:dyDescent="0.3">
      <c r="A620" s="1" t="s">
        <v>923</v>
      </c>
      <c r="B620" s="1" t="s">
        <v>1544</v>
      </c>
      <c r="C620" s="1">
        <f t="shared" si="54"/>
        <v>1.0416666664241347E-2</v>
      </c>
      <c r="D620" s="1">
        <v>6</v>
      </c>
      <c r="E620" s="1">
        <v>16.91</v>
      </c>
      <c r="F620" s="1">
        <f>IF(A620="","",IF(E620&lt;_C1_MinTemp.,0,E620*M_a+M_b))</f>
        <v>0.41967940000000004</v>
      </c>
      <c r="G620" s="1">
        <f t="shared" si="55"/>
        <v>0.17613079878436003</v>
      </c>
      <c r="H620" s="1">
        <f t="shared" si="56"/>
        <v>7.6545327589900056E-2</v>
      </c>
      <c r="I620" s="1">
        <f t="shared" si="57"/>
        <v>1.9136331893019488E-2</v>
      </c>
      <c r="J620" s="1">
        <f>IF(A620="","",MIN(J619+I620,Max_logcfu))</f>
        <v>3.99</v>
      </c>
      <c r="K620" s="1" cm="1">
        <f t="array" ref="K620">IF(A620="","",IF(E620&lt;_C1_MinTemp.,0,((E620-Tmin)/(PrefTemp-Tmin))^2))</f>
        <v>29.138555913763803</v>
      </c>
      <c r="L620" s="1">
        <f t="shared" si="58"/>
        <v>0.30352662403103597</v>
      </c>
      <c r="M620" s="1">
        <f t="shared" si="59"/>
        <v>48.190382309298663</v>
      </c>
      <c r="N620" s="3" t="s">
        <v>866</v>
      </c>
      <c r="O620" s="1" t="s">
        <v>2973</v>
      </c>
      <c r="P620" s="1" t="s">
        <v>2968</v>
      </c>
      <c r="Q620" s="1">
        <v>8360</v>
      </c>
      <c r="R620" s="1" t="s">
        <v>3035</v>
      </c>
      <c r="S620" s="1">
        <v>89.66</v>
      </c>
    </row>
    <row r="621" spans="1:19" x14ac:dyDescent="0.3">
      <c r="A621" s="1" t="s">
        <v>923</v>
      </c>
      <c r="B621" s="1" t="s">
        <v>1545</v>
      </c>
      <c r="C621" s="1">
        <f t="shared" si="54"/>
        <v>1.0416666664241347E-2</v>
      </c>
      <c r="D621" s="1">
        <v>6</v>
      </c>
      <c r="E621" s="1">
        <v>16.850000000000001</v>
      </c>
      <c r="F621" s="1">
        <f>IF(A621="","",IF(E621&lt;_C1_MinTemp.,0,E621*M_a+M_b))</f>
        <v>0.41850100000000007</v>
      </c>
      <c r="G621" s="1">
        <f t="shared" si="55"/>
        <v>0.17514308700100006</v>
      </c>
      <c r="H621" s="1">
        <f t="shared" si="56"/>
        <v>7.6116074315949606E-2</v>
      </c>
      <c r="I621" s="1">
        <f t="shared" si="57"/>
        <v>1.9029018574556862E-2</v>
      </c>
      <c r="J621" s="1">
        <f>IF(A621="","",MIN(J620+I621,Max_logcfu))</f>
        <v>3.99</v>
      </c>
      <c r="K621" s="1" cm="1">
        <f t="array" ref="K621">IF(A621="","",IF(E621&lt;_C1_MinTemp.,0,((E621-Tmin)/(PrefTemp-Tmin))^2))</f>
        <v>28.975151811671726</v>
      </c>
      <c r="L621" s="1">
        <f t="shared" si="58"/>
        <v>0.30182449796797317</v>
      </c>
      <c r="M621" s="1">
        <f t="shared" si="59"/>
        <v>47.888557811330692</v>
      </c>
      <c r="N621" s="3" t="s">
        <v>866</v>
      </c>
      <c r="O621" s="1" t="s">
        <v>2973</v>
      </c>
      <c r="P621" s="1" t="s">
        <v>2968</v>
      </c>
      <c r="Q621" s="1">
        <v>8360</v>
      </c>
      <c r="R621" s="1" t="s">
        <v>3035</v>
      </c>
      <c r="S621" s="1">
        <v>89.66</v>
      </c>
    </row>
    <row r="622" spans="1:19" x14ac:dyDescent="0.3">
      <c r="A622" s="1" t="s">
        <v>923</v>
      </c>
      <c r="B622" s="1" t="s">
        <v>1546</v>
      </c>
      <c r="C622" s="1">
        <f t="shared" si="54"/>
        <v>1.0405092594737653E-2</v>
      </c>
      <c r="D622" s="1">
        <v>6</v>
      </c>
      <c r="E622" s="1">
        <v>16.88</v>
      </c>
      <c r="F622" s="1">
        <f>IF(A622="","",IF(E622&lt;_C1_MinTemp.,0,E622*M_a+M_b))</f>
        <v>0.41909020000000002</v>
      </c>
      <c r="G622" s="1">
        <f t="shared" si="55"/>
        <v>0.17563659573604001</v>
      </c>
      <c r="H622" s="1">
        <f t="shared" si="56"/>
        <v>7.6330550080851808E-2</v>
      </c>
      <c r="I622" s="1">
        <f t="shared" si="57"/>
        <v>1.9061434593564543E-2</v>
      </c>
      <c r="J622" s="1">
        <f>IF(A622="","",MIN(J621+I622,Max_logcfu))</f>
        <v>3.99</v>
      </c>
      <c r="K622" s="1" cm="1">
        <f t="array" ref="K622">IF(A622="","",IF(E622&lt;_C1_MinTemp.,0,((E622-Tmin)/(PrefTemp-Tmin))^2))</f>
        <v>29.05679643015494</v>
      </c>
      <c r="L622" s="1">
        <f t="shared" si="58"/>
        <v>0.30233865736220461</v>
      </c>
      <c r="M622" s="1">
        <f t="shared" si="59"/>
        <v>47.586219153968486</v>
      </c>
      <c r="N622" s="3" t="s">
        <v>866</v>
      </c>
      <c r="O622" s="1" t="s">
        <v>2973</v>
      </c>
      <c r="P622" s="1" t="s">
        <v>2968</v>
      </c>
      <c r="Q622" s="1">
        <v>8360</v>
      </c>
      <c r="R622" s="1" t="s">
        <v>3035</v>
      </c>
      <c r="S622" s="1">
        <v>89.66</v>
      </c>
    </row>
    <row r="623" spans="1:19" x14ac:dyDescent="0.3">
      <c r="A623" s="1" t="s">
        <v>923</v>
      </c>
      <c r="B623" s="1" t="s">
        <v>1547</v>
      </c>
      <c r="C623" s="1">
        <f t="shared" si="54"/>
        <v>1.0416666664241347E-2</v>
      </c>
      <c r="D623" s="1">
        <v>6</v>
      </c>
      <c r="E623" s="1">
        <v>16.88</v>
      </c>
      <c r="F623" s="1">
        <f>IF(A623="","",IF(E623&lt;_C1_MinTemp.,0,E623*M_a+M_b))</f>
        <v>0.41909020000000002</v>
      </c>
      <c r="G623" s="1">
        <f t="shared" si="55"/>
        <v>0.17563659573604001</v>
      </c>
      <c r="H623" s="1">
        <f t="shared" si="56"/>
        <v>7.6330550080851808E-2</v>
      </c>
      <c r="I623" s="1">
        <f t="shared" si="57"/>
        <v>1.908263751576993E-2</v>
      </c>
      <c r="J623" s="1">
        <f>IF(A623="","",MIN(J622+I623,Max_logcfu))</f>
        <v>3.99</v>
      </c>
      <c r="K623" s="1" cm="1">
        <f t="array" ref="K623">IF(A623="","",IF(E623&lt;_C1_MinTemp.,0,((E623-Tmin)/(PrefTemp-Tmin))^2))</f>
        <v>29.05679643015494</v>
      </c>
      <c r="L623" s="1">
        <f t="shared" si="58"/>
        <v>0.30267496274364197</v>
      </c>
      <c r="M623" s="1">
        <f t="shared" si="59"/>
        <v>47.283544191224841</v>
      </c>
      <c r="N623" s="3" t="s">
        <v>866</v>
      </c>
      <c r="O623" s="1" t="s">
        <v>2973</v>
      </c>
      <c r="P623" s="1" t="s">
        <v>2968</v>
      </c>
      <c r="Q623" s="1">
        <v>8360</v>
      </c>
      <c r="R623" s="1" t="s">
        <v>3035</v>
      </c>
      <c r="S623" s="1">
        <v>89.66</v>
      </c>
    </row>
    <row r="624" spans="1:19" x14ac:dyDescent="0.3">
      <c r="A624" s="1" t="s">
        <v>923</v>
      </c>
      <c r="B624" s="1" t="s">
        <v>1548</v>
      </c>
      <c r="C624" s="1">
        <f t="shared" si="54"/>
        <v>1.0416666671517305E-2</v>
      </c>
      <c r="D624" s="1">
        <v>6</v>
      </c>
      <c r="E624" s="1">
        <v>16.809999999999999</v>
      </c>
      <c r="F624" s="1">
        <f>IF(A624="","",IF(E624&lt;_C1_MinTemp.,0,E624*M_a+M_b))</f>
        <v>0.41771540000000001</v>
      </c>
      <c r="G624" s="1">
        <f t="shared" si="55"/>
        <v>0.17448615539716</v>
      </c>
      <c r="H624" s="1">
        <f t="shared" si="56"/>
        <v>7.5830576009196002E-2</v>
      </c>
      <c r="I624" s="1">
        <f t="shared" si="57"/>
        <v>1.8957644011126842E-2</v>
      </c>
      <c r="J624" s="1">
        <f>IF(A624="","",MIN(J623+I624,Max_logcfu))</f>
        <v>3.99</v>
      </c>
      <c r="K624" s="1" cm="1">
        <f t="array" ref="K624">IF(A624="","",IF(E624&lt;_C1_MinTemp.,0,((E624-Tmin)/(PrefTemp-Tmin))^2))</f>
        <v>28.866470999445088</v>
      </c>
      <c r="L624" s="1">
        <f t="shared" si="58"/>
        <v>0.3006924063842405</v>
      </c>
      <c r="M624" s="1">
        <f t="shared" si="59"/>
        <v>46.982851784840598</v>
      </c>
      <c r="N624" s="3" t="s">
        <v>866</v>
      </c>
      <c r="O624" s="1" t="s">
        <v>2973</v>
      </c>
      <c r="P624" s="1" t="s">
        <v>2968</v>
      </c>
      <c r="Q624" s="1">
        <v>8360</v>
      </c>
      <c r="R624" s="1" t="s">
        <v>3035</v>
      </c>
      <c r="S624" s="1">
        <v>89.66</v>
      </c>
    </row>
    <row r="625" spans="1:19" x14ac:dyDescent="0.3">
      <c r="A625" s="1" t="s">
        <v>923</v>
      </c>
      <c r="B625" s="1" t="s">
        <v>1549</v>
      </c>
      <c r="C625" s="1">
        <f t="shared" si="54"/>
        <v>1.0416666664241347E-2</v>
      </c>
      <c r="D625" s="1">
        <v>6</v>
      </c>
      <c r="E625" s="1">
        <v>16.8</v>
      </c>
      <c r="F625" s="1">
        <f>IF(A625="","",IF(E625&lt;_C1_MinTemp.,0,E625*M_a+M_b))</f>
        <v>0.41751900000000003</v>
      </c>
      <c r="G625" s="1">
        <f t="shared" si="55"/>
        <v>0.17432211536100004</v>
      </c>
      <c r="H625" s="1">
        <f t="shared" si="56"/>
        <v>7.575928525032595E-2</v>
      </c>
      <c r="I625" s="1">
        <f t="shared" si="57"/>
        <v>1.8939821308171716E-2</v>
      </c>
      <c r="J625" s="1">
        <f>IF(A625="","",MIN(J624+I625,Max_logcfu))</f>
        <v>3.99</v>
      </c>
      <c r="K625" s="1" cm="1">
        <f t="array" ref="K625">IF(A625="","",IF(E625&lt;_C1_MinTemp.,0,((E625-Tmin)/(PrefTemp-Tmin))^2))</f>
        <v>28.839332703367781</v>
      </c>
      <c r="L625" s="1">
        <f t="shared" si="58"/>
        <v>0.30040971559013646</v>
      </c>
      <c r="M625" s="1">
        <f t="shared" si="59"/>
        <v>46.682442069250463</v>
      </c>
      <c r="N625" s="3" t="s">
        <v>866</v>
      </c>
      <c r="O625" s="1" t="s">
        <v>2973</v>
      </c>
      <c r="P625" s="1" t="s">
        <v>2968</v>
      </c>
      <c r="Q625" s="1">
        <v>8360</v>
      </c>
      <c r="R625" s="1" t="s">
        <v>3035</v>
      </c>
      <c r="S625" s="1">
        <v>89.66</v>
      </c>
    </row>
    <row r="626" spans="1:19" x14ac:dyDescent="0.3">
      <c r="A626" s="1" t="s">
        <v>923</v>
      </c>
      <c r="B626" s="1" t="s">
        <v>1550</v>
      </c>
      <c r="C626" s="1">
        <f t="shared" si="54"/>
        <v>1.0428240741021E-2</v>
      </c>
      <c r="D626" s="1">
        <v>6</v>
      </c>
      <c r="E626" s="1">
        <v>16.88</v>
      </c>
      <c r="F626" s="1">
        <f>IF(A626="","",IF(E626&lt;_C1_MinTemp.,0,E626*M_a+M_b))</f>
        <v>0.41909020000000002</v>
      </c>
      <c r="G626" s="1">
        <f t="shared" si="55"/>
        <v>0.17563659573604001</v>
      </c>
      <c r="H626" s="1">
        <f t="shared" si="56"/>
        <v>7.6330550080851808E-2</v>
      </c>
      <c r="I626" s="1">
        <f t="shared" si="57"/>
        <v>1.910384045130438E-2</v>
      </c>
      <c r="J626" s="1">
        <f>IF(A626="","",MIN(J625+I626,Max_logcfu))</f>
        <v>3.99</v>
      </c>
      <c r="K626" s="1" cm="1">
        <f t="array" ref="K626">IF(A626="","",IF(E626&lt;_C1_MinTemp.,0,((E626-Tmin)/(PrefTemp-Tmin))^2))</f>
        <v>29.05679643015494</v>
      </c>
      <c r="L626" s="1">
        <f t="shared" si="58"/>
        <v>0.30301126833649528</v>
      </c>
      <c r="M626" s="1">
        <f t="shared" si="59"/>
        <v>46.379430800913966</v>
      </c>
      <c r="N626" s="3" t="s">
        <v>866</v>
      </c>
      <c r="O626" s="1" t="s">
        <v>2973</v>
      </c>
      <c r="P626" s="1" t="s">
        <v>2968</v>
      </c>
      <c r="Q626" s="1">
        <v>8360</v>
      </c>
      <c r="R626" s="1" t="s">
        <v>3035</v>
      </c>
      <c r="S626" s="1">
        <v>89.45</v>
      </c>
    </row>
    <row r="627" spans="1:19" x14ac:dyDescent="0.3">
      <c r="A627" s="1" t="s">
        <v>923</v>
      </c>
      <c r="B627" s="1" t="s">
        <v>1551</v>
      </c>
      <c r="C627" s="1">
        <f t="shared" si="54"/>
        <v>1.0416666664241347E-2</v>
      </c>
      <c r="D627" s="1">
        <v>6</v>
      </c>
      <c r="E627" s="1">
        <v>16.829999999999998</v>
      </c>
      <c r="F627" s="1">
        <f>IF(A627="","",IF(E627&lt;_C1_MinTemp.,0,E627*M_a+M_b))</f>
        <v>0.41810819999999999</v>
      </c>
      <c r="G627" s="1">
        <f t="shared" si="55"/>
        <v>0.17481446690723998</v>
      </c>
      <c r="H627" s="1">
        <f t="shared" si="56"/>
        <v>7.5973258108318106E-2</v>
      </c>
      <c r="I627" s="1">
        <f t="shared" si="57"/>
        <v>1.89933145226573E-2</v>
      </c>
      <c r="J627" s="1">
        <f>IF(A627="","",MIN(J626+I627,Max_logcfu))</f>
        <v>3.99</v>
      </c>
      <c r="K627" s="1" cm="1">
        <f t="array" ref="K627">IF(A627="","",IF(E627&lt;_C1_MinTemp.,0,((E627-Tmin)/(PrefTemp-Tmin))^2))</f>
        <v>28.920785879974932</v>
      </c>
      <c r="L627" s="1">
        <f t="shared" si="58"/>
        <v>0.30125818617959677</v>
      </c>
      <c r="M627" s="1">
        <f t="shared" si="59"/>
        <v>46.07817261473437</v>
      </c>
      <c r="N627" s="3" t="s">
        <v>866</v>
      </c>
      <c r="O627" s="1" t="s">
        <v>2973</v>
      </c>
      <c r="P627" s="1" t="s">
        <v>2968</v>
      </c>
      <c r="Q627" s="1">
        <v>8360</v>
      </c>
      <c r="R627" s="1" t="s">
        <v>3035</v>
      </c>
      <c r="S627" s="1">
        <v>89.45</v>
      </c>
    </row>
    <row r="628" spans="1:19" x14ac:dyDescent="0.3">
      <c r="A628" s="1" t="s">
        <v>923</v>
      </c>
      <c r="B628" s="1" t="s">
        <v>1552</v>
      </c>
      <c r="C628" s="1">
        <f t="shared" si="54"/>
        <v>1.0416666671517305E-2</v>
      </c>
      <c r="D628" s="1">
        <v>6</v>
      </c>
      <c r="E628" s="1">
        <v>16.77</v>
      </c>
      <c r="F628" s="1">
        <f>IF(A628="","",IF(E628&lt;_C1_MinTemp.,0,E628*M_a+M_b))</f>
        <v>0.41692980000000002</v>
      </c>
      <c r="G628" s="1">
        <f t="shared" si="55"/>
        <v>0.17383045812804002</v>
      </c>
      <c r="H628" s="1">
        <f t="shared" si="56"/>
        <v>7.5545614136479797E-2</v>
      </c>
      <c r="I628" s="1">
        <f t="shared" si="57"/>
        <v>1.8886403542914616E-2</v>
      </c>
      <c r="J628" s="1">
        <f>IF(A628="","",MIN(J627+I628,Max_logcfu))</f>
        <v>3.99</v>
      </c>
      <c r="K628" s="1" cm="1">
        <f t="array" ref="K628">IF(A628="","",IF(E628&lt;_C1_MinTemp.,0,((E628-Tmin)/(PrefTemp-Tmin))^2))</f>
        <v>28.757994391886257</v>
      </c>
      <c r="L628" s="1">
        <f t="shared" si="58"/>
        <v>0.29956244172164315</v>
      </c>
      <c r="M628" s="1">
        <f t="shared" si="59"/>
        <v>45.77861017301273</v>
      </c>
      <c r="N628" s="3" t="s">
        <v>866</v>
      </c>
      <c r="O628" s="1" t="s">
        <v>2973</v>
      </c>
      <c r="P628" s="1" t="s">
        <v>2968</v>
      </c>
      <c r="Q628" s="1">
        <v>8360</v>
      </c>
      <c r="R628" s="1" t="s">
        <v>3035</v>
      </c>
      <c r="S628" s="1">
        <v>89.45</v>
      </c>
    </row>
    <row r="629" spans="1:19" x14ac:dyDescent="0.3">
      <c r="A629" s="1" t="s">
        <v>923</v>
      </c>
      <c r="B629" s="1" t="s">
        <v>1553</v>
      </c>
      <c r="C629" s="1">
        <f t="shared" si="54"/>
        <v>1.0416666664241347E-2</v>
      </c>
      <c r="D629" s="1">
        <v>6</v>
      </c>
      <c r="E629" s="1">
        <v>16.78</v>
      </c>
      <c r="F629" s="1">
        <f>IF(A629="","",IF(E629&lt;_C1_MinTemp.,0,E629*M_a+M_b))</f>
        <v>0.41712620000000006</v>
      </c>
      <c r="G629" s="1">
        <f t="shared" si="55"/>
        <v>0.17399426672644006</v>
      </c>
      <c r="H629" s="1">
        <f t="shared" si="56"/>
        <v>7.5616804313967861E-2</v>
      </c>
      <c r="I629" s="1">
        <f t="shared" si="57"/>
        <v>1.890420107409049E-2</v>
      </c>
      <c r="J629" s="1">
        <f>IF(A629="","",MIN(J628+I629,Max_logcfu))</f>
        <v>3.99</v>
      </c>
      <c r="K629" s="1" cm="1">
        <f t="array" ref="K629">IF(A629="","",IF(E629&lt;_C1_MinTemp.,0,((E629-Tmin)/(PrefTemp-Tmin))^2))</f>
        <v>28.78509439958836</v>
      </c>
      <c r="L629" s="1">
        <f t="shared" si="58"/>
        <v>0.29984473325923239</v>
      </c>
      <c r="M629" s="1">
        <f t="shared" si="59"/>
        <v>45.478765439753495</v>
      </c>
      <c r="N629" s="3" t="s">
        <v>866</v>
      </c>
      <c r="O629" s="1" t="s">
        <v>2973</v>
      </c>
      <c r="P629" s="1" t="s">
        <v>2968</v>
      </c>
      <c r="Q629" s="1">
        <v>8360</v>
      </c>
      <c r="R629" s="1" t="s">
        <v>3035</v>
      </c>
      <c r="S629" s="1">
        <v>89.45</v>
      </c>
    </row>
    <row r="630" spans="1:19" x14ac:dyDescent="0.3">
      <c r="A630" s="1" t="s">
        <v>923</v>
      </c>
      <c r="B630" s="1" t="s">
        <v>1554</v>
      </c>
      <c r="C630" s="1">
        <f t="shared" si="54"/>
        <v>1.0416666664241347E-2</v>
      </c>
      <c r="D630" s="1">
        <v>6</v>
      </c>
      <c r="E630" s="1">
        <v>16.850000000000001</v>
      </c>
      <c r="F630" s="1">
        <f>IF(A630="","",IF(E630&lt;_C1_MinTemp.,0,E630*M_a+M_b))</f>
        <v>0.41850100000000007</v>
      </c>
      <c r="G630" s="1">
        <f t="shared" si="55"/>
        <v>0.17514308700100006</v>
      </c>
      <c r="H630" s="1">
        <f t="shared" si="56"/>
        <v>7.6116074315949606E-2</v>
      </c>
      <c r="I630" s="1">
        <f t="shared" si="57"/>
        <v>1.9029018574556862E-2</v>
      </c>
      <c r="J630" s="1">
        <f>IF(A630="","",MIN(J629+I630,Max_logcfu))</f>
        <v>3.99</v>
      </c>
      <c r="K630" s="1" cm="1">
        <f t="array" ref="K630">IF(A630="","",IF(E630&lt;_C1_MinTemp.,0,((E630-Tmin)/(PrefTemp-Tmin))^2))</f>
        <v>28.975151811671726</v>
      </c>
      <c r="L630" s="1">
        <f t="shared" si="58"/>
        <v>0.30182449796797317</v>
      </c>
      <c r="M630" s="1">
        <f t="shared" si="59"/>
        <v>45.176940941785524</v>
      </c>
      <c r="N630" s="3" t="s">
        <v>866</v>
      </c>
      <c r="O630" s="1" t="s">
        <v>2973</v>
      </c>
      <c r="P630" s="1" t="s">
        <v>2968</v>
      </c>
      <c r="Q630" s="1">
        <v>8360</v>
      </c>
      <c r="R630" s="1" t="s">
        <v>3035</v>
      </c>
      <c r="S630" s="1">
        <v>89.54</v>
      </c>
    </row>
    <row r="631" spans="1:19" x14ac:dyDescent="0.3">
      <c r="A631" s="1" t="s">
        <v>923</v>
      </c>
      <c r="B631" s="1" t="s">
        <v>1555</v>
      </c>
      <c r="C631" s="1">
        <f t="shared" si="54"/>
        <v>1.0416666671517305E-2</v>
      </c>
      <c r="D631" s="1">
        <v>6</v>
      </c>
      <c r="E631" s="1">
        <v>16.850000000000001</v>
      </c>
      <c r="F631" s="1">
        <f>IF(A631="","",IF(E631&lt;_C1_MinTemp.,0,E631*M_a+M_b))</f>
        <v>0.41850100000000007</v>
      </c>
      <c r="G631" s="1">
        <f t="shared" si="55"/>
        <v>0.17514308700100006</v>
      </c>
      <c r="H631" s="1">
        <f t="shared" si="56"/>
        <v>7.6116074315949606E-2</v>
      </c>
      <c r="I631" s="1">
        <f t="shared" si="57"/>
        <v>1.902901858784848E-2</v>
      </c>
      <c r="J631" s="1">
        <f>IF(A631="","",MIN(J630+I631,Max_logcfu))</f>
        <v>3.99</v>
      </c>
      <c r="K631" s="1" cm="1">
        <f t="array" ref="K631">IF(A631="","",IF(E631&lt;_C1_MinTemp.,0,((E631-Tmin)/(PrefTemp-Tmin))^2))</f>
        <v>28.975151811671726</v>
      </c>
      <c r="L631" s="1">
        <f t="shared" si="58"/>
        <v>0.30182449817879514</v>
      </c>
      <c r="M631" s="1">
        <f t="shared" si="59"/>
        <v>44.875116443606728</v>
      </c>
      <c r="N631" s="3" t="s">
        <v>866</v>
      </c>
      <c r="O631" s="1" t="s">
        <v>2973</v>
      </c>
      <c r="P631" s="1" t="s">
        <v>2968</v>
      </c>
      <c r="Q631" s="1">
        <v>8360</v>
      </c>
      <c r="R631" s="1" t="s">
        <v>3035</v>
      </c>
      <c r="S631" s="1">
        <v>89.54</v>
      </c>
    </row>
    <row r="632" spans="1:19" x14ac:dyDescent="0.3">
      <c r="A632" s="1" t="s">
        <v>923</v>
      </c>
      <c r="B632" s="1" t="s">
        <v>1556</v>
      </c>
      <c r="C632" s="1">
        <f t="shared" si="54"/>
        <v>1.0416666664241347E-2</v>
      </c>
      <c r="D632" s="1">
        <v>6</v>
      </c>
      <c r="E632" s="1">
        <v>16.77</v>
      </c>
      <c r="F632" s="1">
        <f>IF(A632="","",IF(E632&lt;_C1_MinTemp.,0,E632*M_a+M_b))</f>
        <v>0.41692980000000002</v>
      </c>
      <c r="G632" s="1">
        <f t="shared" si="55"/>
        <v>0.17383045812804002</v>
      </c>
      <c r="H632" s="1">
        <f t="shared" si="56"/>
        <v>7.5545614136479797E-2</v>
      </c>
      <c r="I632" s="1">
        <f t="shared" si="57"/>
        <v>1.8886403529722616E-2</v>
      </c>
      <c r="J632" s="1">
        <f>IF(A632="","",MIN(J631+I632,Max_logcfu))</f>
        <v>3.99</v>
      </c>
      <c r="K632" s="1" cm="1">
        <f t="array" ref="K632">IF(A632="","",IF(E632&lt;_C1_MinTemp.,0,((E632-Tmin)/(PrefTemp-Tmin))^2))</f>
        <v>28.757994391886257</v>
      </c>
      <c r="L632" s="1">
        <f t="shared" si="58"/>
        <v>0.29956244151240119</v>
      </c>
      <c r="M632" s="1">
        <f t="shared" si="59"/>
        <v>44.575554002094329</v>
      </c>
      <c r="N632" s="3" t="s">
        <v>866</v>
      </c>
      <c r="O632" s="1" t="s">
        <v>2973</v>
      </c>
      <c r="P632" s="1" t="s">
        <v>2968</v>
      </c>
      <c r="Q632" s="1">
        <v>8360</v>
      </c>
      <c r="R632" s="1" t="s">
        <v>3035</v>
      </c>
      <c r="S632" s="1">
        <v>89.54</v>
      </c>
    </row>
    <row r="633" spans="1:19" x14ac:dyDescent="0.3">
      <c r="A633" s="1" t="s">
        <v>923</v>
      </c>
      <c r="B633" s="1" t="s">
        <v>1557</v>
      </c>
      <c r="C633" s="1">
        <f t="shared" si="54"/>
        <v>1.0416666664241347E-2</v>
      </c>
      <c r="D633" s="1">
        <v>6</v>
      </c>
      <c r="E633" s="1">
        <v>16.66</v>
      </c>
      <c r="F633" s="1">
        <f>IF(A633="","",IF(E633&lt;_C1_MinTemp.,0,E633*M_a+M_b))</f>
        <v>0.41476940000000001</v>
      </c>
      <c r="G633" s="1">
        <f t="shared" si="55"/>
        <v>0.17203365517636002</v>
      </c>
      <c r="H633" s="1">
        <f t="shared" si="56"/>
        <v>7.4764734974515426E-2</v>
      </c>
      <c r="I633" s="1">
        <f t="shared" si="57"/>
        <v>1.8691183739276977E-2</v>
      </c>
      <c r="J633" s="1">
        <f>IF(A633="","",MIN(J632+I633,Max_logcfu))</f>
        <v>3.99</v>
      </c>
      <c r="K633" s="1" cm="1">
        <f t="array" ref="K633">IF(A633="","",IF(E633&lt;_C1_MinTemp.,0,((E633-Tmin)/(PrefTemp-Tmin))^2))</f>
        <v>28.460736651417797</v>
      </c>
      <c r="L633" s="1">
        <f t="shared" si="58"/>
        <v>0.29646600671657569</v>
      </c>
      <c r="M633" s="1">
        <f t="shared" si="59"/>
        <v>44.279087995377751</v>
      </c>
      <c r="N633" s="3" t="s">
        <v>866</v>
      </c>
      <c r="O633" s="1" t="s">
        <v>2973</v>
      </c>
      <c r="P633" s="1" t="s">
        <v>2968</v>
      </c>
      <c r="Q633" s="1">
        <v>8360</v>
      </c>
      <c r="R633" s="1" t="s">
        <v>3035</v>
      </c>
      <c r="S633" s="1">
        <v>89.54</v>
      </c>
    </row>
    <row r="634" spans="1:19" x14ac:dyDescent="0.3">
      <c r="A634" s="1" t="s">
        <v>923</v>
      </c>
      <c r="B634" s="1" t="s">
        <v>1558</v>
      </c>
      <c r="C634" s="1">
        <f t="shared" si="54"/>
        <v>1.0416666671517305E-2</v>
      </c>
      <c r="D634" s="1">
        <v>6</v>
      </c>
      <c r="E634" s="1">
        <v>16.63</v>
      </c>
      <c r="F634" s="1">
        <f>IF(A634="","",IF(E634&lt;_C1_MinTemp.,0,E634*M_a+M_b))</f>
        <v>0.4141802</v>
      </c>
      <c r="G634" s="1">
        <f t="shared" si="55"/>
        <v>0.17154523807204</v>
      </c>
      <c r="H634" s="1">
        <f t="shared" si="56"/>
        <v>7.4552472000017384E-2</v>
      </c>
      <c r="I634" s="1">
        <f t="shared" si="57"/>
        <v>1.8638118008683396E-2</v>
      </c>
      <c r="J634" s="1">
        <f>IF(A634="","",MIN(J633+I634,Max_logcfu))</f>
        <v>3.99</v>
      </c>
      <c r="K634" s="1" cm="1">
        <f t="array" ref="K634">IF(A634="","",IF(E634&lt;_C1_MinTemp.,0,((E634-Tmin)/(PrefTemp-Tmin))^2))</f>
        <v>28.379934377189247</v>
      </c>
      <c r="L634" s="1">
        <f t="shared" si="58"/>
        <v>0.29562431656671545</v>
      </c>
      <c r="M634" s="1">
        <f t="shared" si="59"/>
        <v>43.983463678811034</v>
      </c>
      <c r="N634" s="3" t="s">
        <v>866</v>
      </c>
      <c r="O634" s="1" t="s">
        <v>2973</v>
      </c>
      <c r="P634" s="1" t="s">
        <v>2968</v>
      </c>
      <c r="Q634" s="1">
        <v>8360</v>
      </c>
      <c r="R634" s="1" t="s">
        <v>3035</v>
      </c>
      <c r="S634" s="1">
        <v>89.54</v>
      </c>
    </row>
    <row r="635" spans="1:19" x14ac:dyDescent="0.3">
      <c r="A635" s="1" t="s">
        <v>923</v>
      </c>
      <c r="B635" s="1" t="s">
        <v>1559</v>
      </c>
      <c r="C635" s="1">
        <f t="shared" si="54"/>
        <v>1.0416666664241347E-2</v>
      </c>
      <c r="D635" s="1">
        <v>6</v>
      </c>
      <c r="E635" s="1">
        <v>16.61</v>
      </c>
      <c r="F635" s="1">
        <f>IF(A635="","",IF(E635&lt;_C1_MinTemp.,0,E635*M_a+M_b))</f>
        <v>0.41378740000000003</v>
      </c>
      <c r="G635" s="1">
        <f t="shared" si="55"/>
        <v>0.17122001239876003</v>
      </c>
      <c r="H635" s="1">
        <f t="shared" si="56"/>
        <v>7.4411130985988713E-2</v>
      </c>
      <c r="I635" s="1">
        <f t="shared" si="57"/>
        <v>1.8602782742165879E-2</v>
      </c>
      <c r="J635" s="1">
        <f>IF(A635="","",MIN(J634+I635,Max_logcfu))</f>
        <v>3.99</v>
      </c>
      <c r="K635" s="1" cm="1">
        <f t="array" ref="K635">IF(A635="","",IF(E635&lt;_C1_MinTemp.,0,((E635-Tmin)/(PrefTemp-Tmin))^2))</f>
        <v>28.326130008328899</v>
      </c>
      <c r="L635" s="1">
        <f t="shared" si="58"/>
        <v>0.29506385418472614</v>
      </c>
      <c r="M635" s="1">
        <f t="shared" si="59"/>
        <v>43.688399824626309</v>
      </c>
      <c r="N635" s="3" t="s">
        <v>866</v>
      </c>
      <c r="O635" s="1" t="s">
        <v>2973</v>
      </c>
      <c r="P635" s="1" t="s">
        <v>2968</v>
      </c>
      <c r="Q635" s="1">
        <v>8360</v>
      </c>
      <c r="R635" s="1" t="s">
        <v>3035</v>
      </c>
      <c r="S635" s="1">
        <v>89.54</v>
      </c>
    </row>
    <row r="636" spans="1:19" x14ac:dyDescent="0.3">
      <c r="A636" s="1" t="s">
        <v>923</v>
      </c>
      <c r="B636" s="1" t="s">
        <v>1560</v>
      </c>
      <c r="C636" s="1">
        <f t="shared" si="54"/>
        <v>1.0416666664241347E-2</v>
      </c>
      <c r="D636" s="1">
        <v>6</v>
      </c>
      <c r="E636" s="1">
        <v>16.559999999999999</v>
      </c>
      <c r="F636" s="1">
        <f>IF(A636="","",IF(E636&lt;_C1_MinTemp.,0,E636*M_a+M_b))</f>
        <v>0.41280539999999999</v>
      </c>
      <c r="G636" s="1">
        <f t="shared" si="55"/>
        <v>0.17040829826915999</v>
      </c>
      <c r="H636" s="1">
        <f t="shared" si="56"/>
        <v>7.405836517564536E-2</v>
      </c>
      <c r="I636" s="1">
        <f t="shared" si="57"/>
        <v>1.8514591289600577E-2</v>
      </c>
      <c r="J636" s="1">
        <f>IF(A636="","",MIN(J635+I636,Max_logcfu))</f>
        <v>3.99</v>
      </c>
      <c r="K636" s="1" cm="1">
        <f t="array" ref="K636">IF(A636="","",IF(E636&lt;_C1_MinTemp.,0,((E636-Tmin)/(PrefTemp-Tmin))^2))</f>
        <v>28.19184243503345</v>
      </c>
      <c r="L636" s="1">
        <f t="shared" si="58"/>
        <v>0.29366502529655758</v>
      </c>
      <c r="M636" s="1">
        <f t="shared" si="59"/>
        <v>43.394734799329754</v>
      </c>
      <c r="N636" s="3" t="s">
        <v>866</v>
      </c>
      <c r="O636" s="1" t="s">
        <v>2973</v>
      </c>
      <c r="P636" s="1" t="s">
        <v>2968</v>
      </c>
      <c r="Q636" s="1">
        <v>8360</v>
      </c>
      <c r="R636" s="1" t="s">
        <v>3035</v>
      </c>
      <c r="S636" s="1">
        <v>89.54</v>
      </c>
    </row>
    <row r="637" spans="1:19" x14ac:dyDescent="0.3">
      <c r="A637" s="1" t="s">
        <v>923</v>
      </c>
      <c r="B637" s="1" t="s">
        <v>1561</v>
      </c>
      <c r="C637" s="1">
        <f t="shared" si="54"/>
        <v>1.0416666671517305E-2</v>
      </c>
      <c r="D637" s="1">
        <v>6</v>
      </c>
      <c r="E637" s="1">
        <v>16.559999999999999</v>
      </c>
      <c r="F637" s="1">
        <f>IF(A637="","",IF(E637&lt;_C1_MinTemp.,0,E637*M_a+M_b))</f>
        <v>0.41280539999999999</v>
      </c>
      <c r="G637" s="1">
        <f t="shared" si="55"/>
        <v>0.17040829826915999</v>
      </c>
      <c r="H637" s="1">
        <f t="shared" si="56"/>
        <v>7.405836517564536E-2</v>
      </c>
      <c r="I637" s="1">
        <f t="shared" si="57"/>
        <v>1.8514591302532871E-2</v>
      </c>
      <c r="J637" s="1">
        <f>IF(A637="","",MIN(J636+I637,Max_logcfu))</f>
        <v>3.99</v>
      </c>
      <c r="K637" s="1" cm="1">
        <f t="array" ref="K637">IF(A637="","",IF(E637&lt;_C1_MinTemp.,0,((E637-Tmin)/(PrefTemp-Tmin))^2))</f>
        <v>28.19184243503345</v>
      </c>
      <c r="L637" s="1">
        <f t="shared" si="58"/>
        <v>0.29366502550168022</v>
      </c>
      <c r="M637" s="1">
        <f t="shared" si="59"/>
        <v>43.101069773828073</v>
      </c>
      <c r="N637" s="3" t="s">
        <v>866</v>
      </c>
      <c r="O637" s="1" t="s">
        <v>2973</v>
      </c>
      <c r="P637" s="1" t="s">
        <v>2968</v>
      </c>
      <c r="Q637" s="1">
        <v>8360</v>
      </c>
      <c r="R637" s="1" t="s">
        <v>3035</v>
      </c>
      <c r="S637" s="1">
        <v>89.54</v>
      </c>
    </row>
    <row r="638" spans="1:19" x14ac:dyDescent="0.3">
      <c r="A638" s="1" t="s">
        <v>923</v>
      </c>
      <c r="B638" s="1" t="s">
        <v>1562</v>
      </c>
      <c r="C638" s="1">
        <f t="shared" si="54"/>
        <v>1.0416666664241347E-2</v>
      </c>
      <c r="D638" s="1">
        <v>6</v>
      </c>
      <c r="E638" s="1">
        <v>16.64</v>
      </c>
      <c r="F638" s="1">
        <f>IF(A638="","",IF(E638&lt;_C1_MinTemp.,0,E638*M_a+M_b))</f>
        <v>0.41437660000000004</v>
      </c>
      <c r="G638" s="1">
        <f t="shared" si="55"/>
        <v>0.17170796662756002</v>
      </c>
      <c r="H638" s="1">
        <f t="shared" si="56"/>
        <v>7.462319279772274E-2</v>
      </c>
      <c r="I638" s="1">
        <f t="shared" si="57"/>
        <v>1.8655798195087045E-2</v>
      </c>
      <c r="J638" s="1">
        <f>IF(A638="","",MIN(J637+I638,Max_logcfu))</f>
        <v>3.99</v>
      </c>
      <c r="K638" s="1" cm="1">
        <f t="array" ref="K638">IF(A638="","",IF(E638&lt;_C1_MinTemp.,0,((E638-Tmin)/(PrefTemp-Tmin))^2))</f>
        <v>28.406855705807025</v>
      </c>
      <c r="L638" s="1">
        <f t="shared" si="58"/>
        <v>0.29590474686659418</v>
      </c>
      <c r="M638" s="1">
        <f t="shared" si="59"/>
        <v>42.805165026961475</v>
      </c>
      <c r="N638" s="3" t="s">
        <v>866</v>
      </c>
      <c r="O638" s="1" t="s">
        <v>2973</v>
      </c>
      <c r="P638" s="1" t="s">
        <v>2968</v>
      </c>
      <c r="Q638" s="1">
        <v>8360</v>
      </c>
      <c r="R638" s="1" t="s">
        <v>3035</v>
      </c>
      <c r="S638" s="1">
        <v>89.31</v>
      </c>
    </row>
    <row r="639" spans="1:19" x14ac:dyDescent="0.3">
      <c r="A639" s="1" t="s">
        <v>923</v>
      </c>
      <c r="B639" s="1" t="s">
        <v>1563</v>
      </c>
      <c r="C639" s="1">
        <f t="shared" si="54"/>
        <v>1.0416666664241347E-2</v>
      </c>
      <c r="D639" s="1">
        <v>6</v>
      </c>
      <c r="E639" s="1">
        <v>16.63</v>
      </c>
      <c r="F639" s="1">
        <f>IF(A639="","",IF(E639&lt;_C1_MinTemp.,0,E639*M_a+M_b))</f>
        <v>0.4141802</v>
      </c>
      <c r="G639" s="1">
        <f t="shared" si="55"/>
        <v>0.17154523807204</v>
      </c>
      <c r="H639" s="1">
        <f t="shared" si="56"/>
        <v>7.4552472000017384E-2</v>
      </c>
      <c r="I639" s="1">
        <f t="shared" si="57"/>
        <v>1.8638117995664821E-2</v>
      </c>
      <c r="J639" s="1">
        <f>IF(A639="","",MIN(J638+I639,Max_logcfu))</f>
        <v>3.99</v>
      </c>
      <c r="K639" s="1" cm="1">
        <f t="array" ref="K639">IF(A639="","",IF(E639&lt;_C1_MinTemp.,0,((E639-Tmin)/(PrefTemp-Tmin))^2))</f>
        <v>28.379934377189247</v>
      </c>
      <c r="L639" s="1">
        <f t="shared" si="58"/>
        <v>0.29562431636022424</v>
      </c>
      <c r="M639" s="1">
        <f t="shared" si="59"/>
        <v>42.50954071060125</v>
      </c>
      <c r="N639" s="3" t="s">
        <v>866</v>
      </c>
      <c r="O639" s="1" t="s">
        <v>2973</v>
      </c>
      <c r="P639" s="1" t="s">
        <v>2968</v>
      </c>
      <c r="Q639" s="1">
        <v>8360</v>
      </c>
      <c r="R639" s="1" t="s">
        <v>3035</v>
      </c>
      <c r="S639" s="1">
        <v>89.31</v>
      </c>
    </row>
    <row r="640" spans="1:19" x14ac:dyDescent="0.3">
      <c r="A640" s="1" t="s">
        <v>923</v>
      </c>
      <c r="B640" s="1" t="s">
        <v>1564</v>
      </c>
      <c r="C640" s="1">
        <f t="shared" si="54"/>
        <v>1.0416666671517305E-2</v>
      </c>
      <c r="D640" s="1">
        <v>6</v>
      </c>
      <c r="E640" s="1">
        <v>16.579999999999998</v>
      </c>
      <c r="F640" s="1">
        <f>IF(A640="","",IF(E640&lt;_C1_MinTemp.,0,E640*M_a+M_b))</f>
        <v>0.41319820000000002</v>
      </c>
      <c r="G640" s="1">
        <f t="shared" si="55"/>
        <v>0.17073275248324002</v>
      </c>
      <c r="H640" s="1">
        <f t="shared" si="56"/>
        <v>7.4199370918400703E-2</v>
      </c>
      <c r="I640" s="1">
        <f t="shared" si="57"/>
        <v>1.854984273823812E-2</v>
      </c>
      <c r="J640" s="1">
        <f>IF(A640="","",MIN(J639+I640,Max_logcfu))</f>
        <v>3.99</v>
      </c>
      <c r="K640" s="1" cm="1">
        <f t="array" ref="K640">IF(A640="","",IF(E640&lt;_C1_MinTemp.,0,((E640-Tmin)/(PrefTemp-Tmin))^2))</f>
        <v>28.245519175976412</v>
      </c>
      <c r="L640" s="1">
        <f t="shared" si="58"/>
        <v>0.2942241582200964</v>
      </c>
      <c r="M640" s="1">
        <f t="shared" si="59"/>
        <v>42.215316552381154</v>
      </c>
      <c r="N640" s="3" t="s">
        <v>866</v>
      </c>
      <c r="O640" s="1" t="s">
        <v>2973</v>
      </c>
      <c r="P640" s="1" t="s">
        <v>2968</v>
      </c>
      <c r="Q640" s="1">
        <v>8360</v>
      </c>
      <c r="R640" s="1" t="s">
        <v>3035</v>
      </c>
      <c r="S640" s="1">
        <v>89.31</v>
      </c>
    </row>
    <row r="641" spans="1:19" x14ac:dyDescent="0.3">
      <c r="A641" s="1" t="s">
        <v>923</v>
      </c>
      <c r="B641" s="1" t="s">
        <v>1565</v>
      </c>
      <c r="C641" s="1">
        <f t="shared" si="54"/>
        <v>1.0416666664241347E-2</v>
      </c>
      <c r="D641" s="1">
        <v>6</v>
      </c>
      <c r="E641" s="1">
        <v>16.559999999999999</v>
      </c>
      <c r="F641" s="1">
        <f>IF(A641="","",IF(E641&lt;_C1_MinTemp.,0,E641*M_a+M_b))</f>
        <v>0.41280539999999999</v>
      </c>
      <c r="G641" s="1">
        <f t="shared" si="55"/>
        <v>0.17040829826915999</v>
      </c>
      <c r="H641" s="1">
        <f t="shared" si="56"/>
        <v>7.405836517564536E-2</v>
      </c>
      <c r="I641" s="1">
        <f t="shared" si="57"/>
        <v>1.8514591289600577E-2</v>
      </c>
      <c r="J641" s="1">
        <f>IF(A641="","",MIN(J640+I641,Max_logcfu))</f>
        <v>3.99</v>
      </c>
      <c r="K641" s="1" cm="1">
        <f t="array" ref="K641">IF(A641="","",IF(E641&lt;_C1_MinTemp.,0,((E641-Tmin)/(PrefTemp-Tmin))^2))</f>
        <v>28.19184243503345</v>
      </c>
      <c r="L641" s="1">
        <f t="shared" si="58"/>
        <v>0.29366502529655758</v>
      </c>
      <c r="M641" s="1">
        <f t="shared" si="59"/>
        <v>41.921651527084599</v>
      </c>
      <c r="N641" s="3" t="s">
        <v>866</v>
      </c>
      <c r="O641" s="1" t="s">
        <v>2973</v>
      </c>
      <c r="P641" s="1" t="s">
        <v>2968</v>
      </c>
      <c r="Q641" s="1">
        <v>8360</v>
      </c>
      <c r="R641" s="1" t="s">
        <v>3035</v>
      </c>
      <c r="S641" s="1">
        <v>89.31</v>
      </c>
    </row>
    <row r="642" spans="1:19" x14ac:dyDescent="0.3">
      <c r="A642" s="1" t="s">
        <v>923</v>
      </c>
      <c r="B642" s="1" t="s">
        <v>1566</v>
      </c>
      <c r="C642" s="1">
        <f t="shared" si="54"/>
        <v>1.0416666664241347E-2</v>
      </c>
      <c r="D642" s="1">
        <v>6</v>
      </c>
      <c r="E642" s="1">
        <v>16.53</v>
      </c>
      <c r="F642" s="1">
        <f>IF(A642="","",IF(E642&lt;_C1_MinTemp.,0,E642*M_a+M_b))</f>
        <v>0.41221620000000003</v>
      </c>
      <c r="G642" s="1">
        <f t="shared" si="55"/>
        <v>0.16992219554244004</v>
      </c>
      <c r="H642" s="1">
        <f t="shared" si="56"/>
        <v>7.3847108014967411E-2</v>
      </c>
      <c r="I642" s="1">
        <f t="shared" si="57"/>
        <v>1.8461776999443385E-2</v>
      </c>
      <c r="J642" s="1">
        <f>IF(A642="","",MIN(J641+I642,Max_logcfu))</f>
        <v>3.99</v>
      </c>
      <c r="K642" s="1" cm="1">
        <f t="array" ref="K642">IF(A642="","",IF(E642&lt;_C1_MinTemp.,0,((E642-Tmin)/(PrefTemp-Tmin))^2))</f>
        <v>28.111423044557032</v>
      </c>
      <c r="L642" s="1">
        <f t="shared" si="58"/>
        <v>0.29282732331262323</v>
      </c>
      <c r="M642" s="1">
        <f t="shared" si="59"/>
        <v>41.628824203771977</v>
      </c>
      <c r="N642" s="3" t="s">
        <v>866</v>
      </c>
      <c r="O642" s="1" t="s">
        <v>2973</v>
      </c>
      <c r="P642" s="1" t="s">
        <v>2968</v>
      </c>
      <c r="Q642" s="1">
        <v>8360</v>
      </c>
      <c r="R642" s="1" t="s">
        <v>3035</v>
      </c>
      <c r="S642" s="1">
        <v>89.31</v>
      </c>
    </row>
    <row r="643" spans="1:19" x14ac:dyDescent="0.3">
      <c r="A643" s="1" t="s">
        <v>923</v>
      </c>
      <c r="B643" s="1" t="s">
        <v>1567</v>
      </c>
      <c r="C643" s="1">
        <f t="shared" si="54"/>
        <v>1.0416666671517305E-2</v>
      </c>
      <c r="D643" s="1">
        <v>6</v>
      </c>
      <c r="E643" s="1">
        <v>16.36</v>
      </c>
      <c r="F643" s="1">
        <f>IF(A643="","",IF(E643&lt;_C1_MinTemp.,0,E643*M_a+M_b))</f>
        <v>0.4088774</v>
      </c>
      <c r="G643" s="1">
        <f t="shared" si="55"/>
        <v>0.16718072823076</v>
      </c>
      <c r="H643" s="1">
        <f t="shared" si="56"/>
        <v>7.2655683716106034E-2</v>
      </c>
      <c r="I643" s="1">
        <f t="shared" si="57"/>
        <v>1.8163920937484743E-2</v>
      </c>
      <c r="J643" s="1">
        <f>IF(A643="","",MIN(J642+I643,Max_logcfu))</f>
        <v>3.99</v>
      </c>
      <c r="K643" s="1" cm="1">
        <f t="array" ref="K643">IF(A643="","",IF(E643&lt;_C1_MinTemp.,0,((E643-Tmin)/(PrefTemp-Tmin))^2))</f>
        <v>27.657882839785998</v>
      </c>
      <c r="L643" s="1">
        <f t="shared" si="58"/>
        <v>0.28810294638192918</v>
      </c>
      <c r="M643" s="1">
        <f t="shared" si="59"/>
        <v>41.340721257390051</v>
      </c>
      <c r="N643" s="3" t="s">
        <v>866</v>
      </c>
      <c r="O643" s="1" t="s">
        <v>2973</v>
      </c>
      <c r="P643" s="1" t="s">
        <v>2968</v>
      </c>
      <c r="Q643" s="1">
        <v>8360</v>
      </c>
      <c r="R643" s="1" t="s">
        <v>3035</v>
      </c>
      <c r="S643" s="1">
        <v>89.31</v>
      </c>
    </row>
    <row r="644" spans="1:19" x14ac:dyDescent="0.3">
      <c r="A644" s="1" t="s">
        <v>923</v>
      </c>
      <c r="B644" s="1" t="s">
        <v>1568</v>
      </c>
      <c r="C644" s="1">
        <f t="shared" ref="C644:C707" si="60">IF(A644="","",B644-B643)</f>
        <v>1.0416666664241347E-2</v>
      </c>
      <c r="D644" s="1">
        <v>6</v>
      </c>
      <c r="E644" s="1">
        <v>16.25</v>
      </c>
      <c r="F644" s="1">
        <f>IF(A644="","",IF(E644&lt;_C1_MinTemp.,0,E644*M_a+M_b))</f>
        <v>0.40671700000000005</v>
      </c>
      <c r="G644" s="1">
        <f t="shared" ref="G644:G707" si="61">IF(A644="","",F644^2)</f>
        <v>0.16541871808900005</v>
      </c>
      <c r="H644" s="1">
        <f t="shared" ref="H644:H707" si="62">IF(A644="","",G644/2.301)</f>
        <v>7.1889925288570203E-2</v>
      </c>
      <c r="I644" s="1">
        <f t="shared" ref="I644:I707" si="63">IF(A644="","",H644*24*(B644-B643))</f>
        <v>1.7972481317958009E-2</v>
      </c>
      <c r="J644" s="1">
        <f>IF(A644="","",MIN(J643+I644,Max_logcfu))</f>
        <v>3.99</v>
      </c>
      <c r="K644" s="1" cm="1">
        <f t="array" ref="K644">IF(A644="","",IF(E644&lt;_C1_MinTemp.,0,((E644-Tmin)/(PrefTemp-Tmin))^2))</f>
        <v>27.366381118391143</v>
      </c>
      <c r="L644" s="1">
        <f t="shared" ref="L644:L707" si="64">IF(A644="","",K644*(B644-B643))</f>
        <v>0.28506646991686885</v>
      </c>
      <c r="M644" s="1">
        <f t="shared" ref="M644:M707" si="65">IF(A644="","",M643-L644)</f>
        <v>41.055654787473181</v>
      </c>
      <c r="N644" s="3" t="s">
        <v>866</v>
      </c>
      <c r="O644" s="1" t="s">
        <v>2973</v>
      </c>
      <c r="P644" s="1" t="s">
        <v>2968</v>
      </c>
      <c r="Q644" s="1">
        <v>8360</v>
      </c>
      <c r="R644" s="1" t="s">
        <v>3035</v>
      </c>
      <c r="S644" s="1">
        <v>89.31</v>
      </c>
    </row>
    <row r="645" spans="1:19" x14ac:dyDescent="0.3">
      <c r="A645" s="1" t="s">
        <v>923</v>
      </c>
      <c r="B645" s="1" t="s">
        <v>1569</v>
      </c>
      <c r="C645" s="1">
        <f t="shared" si="60"/>
        <v>1.0416666664241347E-2</v>
      </c>
      <c r="D645" s="1">
        <v>6</v>
      </c>
      <c r="E645" s="1">
        <v>16.239999999999998</v>
      </c>
      <c r="F645" s="1">
        <f>IF(A645="","",IF(E645&lt;_C1_MinTemp.,0,E645*M_a+M_b))</f>
        <v>0.40652060000000001</v>
      </c>
      <c r="G645" s="1">
        <f t="shared" si="61"/>
        <v>0.16525899822436002</v>
      </c>
      <c r="H645" s="1">
        <f t="shared" si="62"/>
        <v>7.1820512048830942E-2</v>
      </c>
      <c r="I645" s="1">
        <f t="shared" si="63"/>
        <v>1.7955128008027232E-2</v>
      </c>
      <c r="J645" s="1">
        <f>IF(A645="","",MIN(J644+I645,Max_logcfu))</f>
        <v>3.99</v>
      </c>
      <c r="K645" s="1" cm="1">
        <f t="array" ref="K645">IF(A645="","",IF(E645&lt;_C1_MinTemp.,0,((E645-Tmin)/(PrefTemp-Tmin))^2))</f>
        <v>27.339957538651117</v>
      </c>
      <c r="L645" s="1">
        <f t="shared" si="64"/>
        <v>0.28479122429464099</v>
      </c>
      <c r="M645" s="1">
        <f t="shared" si="65"/>
        <v>40.770863563178537</v>
      </c>
      <c r="N645" s="3" t="s">
        <v>866</v>
      </c>
      <c r="O645" s="1" t="s">
        <v>2973</v>
      </c>
      <c r="P645" s="1" t="s">
        <v>2968</v>
      </c>
      <c r="Q645" s="1">
        <v>8360</v>
      </c>
      <c r="R645" s="1" t="s">
        <v>3035</v>
      </c>
      <c r="S645" s="1">
        <v>89.31</v>
      </c>
    </row>
    <row r="646" spans="1:19" x14ac:dyDescent="0.3">
      <c r="A646" s="1" t="s">
        <v>923</v>
      </c>
      <c r="B646" s="1" t="s">
        <v>1570</v>
      </c>
      <c r="C646" s="1">
        <f t="shared" si="60"/>
        <v>1.0416666671517305E-2</v>
      </c>
      <c r="D646" s="1">
        <v>6</v>
      </c>
      <c r="E646" s="1">
        <v>16.329999999999998</v>
      </c>
      <c r="F646" s="1">
        <f>IF(A646="","",IF(E646&lt;_C1_MinTemp.,0,E646*M_a+M_b))</f>
        <v>0.40828819999999999</v>
      </c>
      <c r="G646" s="1">
        <f t="shared" si="61"/>
        <v>0.16669925425923998</v>
      </c>
      <c r="H646" s="1">
        <f t="shared" si="62"/>
        <v>7.2446438183068215E-2</v>
      </c>
      <c r="I646" s="1">
        <f t="shared" si="63"/>
        <v>1.8111609554200929E-2</v>
      </c>
      <c r="J646" s="1">
        <f>IF(A646="","",MIN(J645+I646,Max_logcfu))</f>
        <v>3.99</v>
      </c>
      <c r="K646" s="1" cm="1">
        <f t="array" ref="K646">IF(A646="","",IF(E646&lt;_C1_MinTemp.,0,((E646-Tmin)/(PrefTemp-Tmin))^2))</f>
        <v>27.578229216813817</v>
      </c>
      <c r="L646" s="1">
        <f t="shared" si="64"/>
        <v>0.28727322114224929</v>
      </c>
      <c r="M646" s="1">
        <f t="shared" si="65"/>
        <v>40.483590342036287</v>
      </c>
      <c r="N646" s="3" t="s">
        <v>866</v>
      </c>
      <c r="O646" s="1" t="s">
        <v>2973</v>
      </c>
      <c r="P646" s="1" t="s">
        <v>2968</v>
      </c>
      <c r="Q646" s="1">
        <v>8360</v>
      </c>
      <c r="R646" s="1" t="s">
        <v>3035</v>
      </c>
      <c r="S646" s="1">
        <v>89.31</v>
      </c>
    </row>
    <row r="647" spans="1:19" x14ac:dyDescent="0.3">
      <c r="A647" s="1" t="s">
        <v>923</v>
      </c>
      <c r="B647" s="1" t="s">
        <v>1571</v>
      </c>
      <c r="C647" s="1">
        <f t="shared" si="60"/>
        <v>1.0416666664241347E-2</v>
      </c>
      <c r="D647" s="1">
        <v>6</v>
      </c>
      <c r="E647" s="1">
        <v>16.3</v>
      </c>
      <c r="F647" s="1">
        <f>IF(A647="","",IF(E647&lt;_C1_MinTemp.,0,E647*M_a+M_b))</f>
        <v>0.40769900000000003</v>
      </c>
      <c r="G647" s="1">
        <f t="shared" si="61"/>
        <v>0.16621847460100003</v>
      </c>
      <c r="H647" s="1">
        <f t="shared" si="62"/>
        <v>7.2237494394176455E-2</v>
      </c>
      <c r="I647" s="1">
        <f t="shared" si="63"/>
        <v>1.8059373594339338E-2</v>
      </c>
      <c r="J647" s="1">
        <f>IF(A647="","",MIN(J646+I647,Max_logcfu))</f>
        <v>3.99</v>
      </c>
      <c r="K647" s="1" cm="1">
        <f t="array" ref="K647">IF(A647="","",IF(E647&lt;_C1_MinTemp.,0,((E647-Tmin)/(PrefTemp-Tmin))^2))</f>
        <v>27.498690458967285</v>
      </c>
      <c r="L647" s="1">
        <f t="shared" si="64"/>
        <v>0.28644469221421615</v>
      </c>
      <c r="M647" s="1">
        <f t="shared" si="65"/>
        <v>40.197145649822069</v>
      </c>
      <c r="N647" s="3" t="s">
        <v>866</v>
      </c>
      <c r="O647" s="1" t="s">
        <v>2973</v>
      </c>
      <c r="P647" s="1" t="s">
        <v>2968</v>
      </c>
      <c r="Q647" s="1">
        <v>8360</v>
      </c>
      <c r="R647" s="1" t="s">
        <v>3035</v>
      </c>
      <c r="S647" s="1">
        <v>89.31</v>
      </c>
    </row>
    <row r="648" spans="1:19" x14ac:dyDescent="0.3">
      <c r="A648" s="1" t="s">
        <v>923</v>
      </c>
      <c r="B648" s="1" t="s">
        <v>1572</v>
      </c>
      <c r="C648" s="1">
        <f t="shared" si="60"/>
        <v>1.0416666664241347E-2</v>
      </c>
      <c r="D648" s="1">
        <v>6</v>
      </c>
      <c r="E648" s="1">
        <v>16.25</v>
      </c>
      <c r="F648" s="1">
        <f>IF(A648="","",IF(E648&lt;_C1_MinTemp.,0,E648*M_a+M_b))</f>
        <v>0.40671700000000005</v>
      </c>
      <c r="G648" s="1">
        <f t="shared" si="61"/>
        <v>0.16541871808900005</v>
      </c>
      <c r="H648" s="1">
        <f t="shared" si="62"/>
        <v>7.1889925288570203E-2</v>
      </c>
      <c r="I648" s="1">
        <f t="shared" si="63"/>
        <v>1.7972481317958009E-2</v>
      </c>
      <c r="J648" s="1">
        <f>IF(A648="","",MIN(J647+I648,Max_logcfu))</f>
        <v>3.99</v>
      </c>
      <c r="K648" s="1" cm="1">
        <f t="array" ref="K648">IF(A648="","",IF(E648&lt;_C1_MinTemp.,0,((E648-Tmin)/(PrefTemp-Tmin))^2))</f>
        <v>27.366381118391143</v>
      </c>
      <c r="L648" s="1">
        <f t="shared" si="64"/>
        <v>0.28506646991686885</v>
      </c>
      <c r="M648" s="1">
        <f t="shared" si="65"/>
        <v>39.912079179905199</v>
      </c>
      <c r="N648" s="3" t="s">
        <v>866</v>
      </c>
      <c r="O648" s="1" t="s">
        <v>2973</v>
      </c>
      <c r="P648" s="1" t="s">
        <v>2968</v>
      </c>
      <c r="Q648" s="1">
        <v>8360</v>
      </c>
      <c r="R648" s="1" t="s">
        <v>3035</v>
      </c>
      <c r="S648" s="1">
        <v>89.31</v>
      </c>
    </row>
    <row r="649" spans="1:19" x14ac:dyDescent="0.3">
      <c r="A649" s="1" t="s">
        <v>923</v>
      </c>
      <c r="B649" s="1" t="s">
        <v>1573</v>
      </c>
      <c r="C649" s="1">
        <f t="shared" si="60"/>
        <v>1.0416666671517305E-2</v>
      </c>
      <c r="D649" s="1">
        <v>6</v>
      </c>
      <c r="E649" s="1">
        <v>16.28</v>
      </c>
      <c r="F649" s="1">
        <f>IF(A649="","",IF(E649&lt;_C1_MinTemp.,0,E649*M_a+M_b))</f>
        <v>0.40730620000000006</v>
      </c>
      <c r="G649" s="1">
        <f t="shared" si="61"/>
        <v>0.16589834055844005</v>
      </c>
      <c r="H649" s="1">
        <f t="shared" si="62"/>
        <v>7.2098366170551945E-2</v>
      </c>
      <c r="I649" s="1">
        <f t="shared" si="63"/>
        <v>1.8024591551031342E-2</v>
      </c>
      <c r="J649" s="1">
        <f>IF(A649="","",MIN(J648+I649,Max_logcfu))</f>
        <v>3.99</v>
      </c>
      <c r="K649" s="1" cm="1">
        <f t="array" ref="K649">IF(A649="","",IF(E649&lt;_C1_MinTemp.,0,((E649-Tmin)/(PrefTemp-Tmin))^2))</f>
        <v>27.445728434361623</v>
      </c>
      <c r="L649" s="1">
        <f t="shared" si="64"/>
        <v>0.28589300465772954</v>
      </c>
      <c r="M649" s="1">
        <f t="shared" si="65"/>
        <v>39.626186175247469</v>
      </c>
      <c r="N649" s="3" t="s">
        <v>866</v>
      </c>
      <c r="O649" s="1" t="s">
        <v>2973</v>
      </c>
      <c r="P649" s="1" t="s">
        <v>2968</v>
      </c>
      <c r="Q649" s="1">
        <v>8360</v>
      </c>
      <c r="R649" s="1" t="s">
        <v>3035</v>
      </c>
      <c r="S649" s="1">
        <v>89.31</v>
      </c>
    </row>
    <row r="650" spans="1:19" x14ac:dyDescent="0.3">
      <c r="A650" s="1" t="s">
        <v>923</v>
      </c>
      <c r="B650" s="1" t="s">
        <v>1574</v>
      </c>
      <c r="C650" s="1">
        <f t="shared" si="60"/>
        <v>1.0416666664241347E-2</v>
      </c>
      <c r="D650" s="1">
        <v>6</v>
      </c>
      <c r="E650" s="1">
        <v>16.38</v>
      </c>
      <c r="F650" s="1">
        <f>IF(A650="","",IF(E650&lt;_C1_MinTemp.,0,E650*M_a+M_b))</f>
        <v>0.40927020000000003</v>
      </c>
      <c r="G650" s="1">
        <f t="shared" si="61"/>
        <v>0.16750209660804002</v>
      </c>
      <c r="H650" s="1">
        <f t="shared" si="62"/>
        <v>7.2795348373767929E-2</v>
      </c>
      <c r="I650" s="1">
        <f t="shared" si="63"/>
        <v>1.8198837089204733E-2</v>
      </c>
      <c r="J650" s="1">
        <f>IF(A650="","",MIN(J649+I650,Max_logcfu))</f>
        <v>3.99</v>
      </c>
      <c r="K650" s="1" cm="1">
        <f t="array" ref="K650">IF(A650="","",IF(E650&lt;_C1_MinTemp.,0,((E650-Tmin)/(PrefTemp-Tmin))^2))</f>
        <v>27.71104906905947</v>
      </c>
      <c r="L650" s="1">
        <f t="shared" si="64"/>
        <v>0.28865676106882798</v>
      </c>
      <c r="M650" s="1">
        <f t="shared" si="65"/>
        <v>39.33752941417864</v>
      </c>
      <c r="N650" s="3" t="s">
        <v>866</v>
      </c>
      <c r="O650" s="1" t="s">
        <v>2973</v>
      </c>
      <c r="P650" s="1" t="s">
        <v>2968</v>
      </c>
      <c r="Q650" s="1">
        <v>8360</v>
      </c>
      <c r="R650" s="1" t="s">
        <v>3035</v>
      </c>
      <c r="S650" s="1">
        <v>89.2</v>
      </c>
    </row>
    <row r="651" spans="1:19" x14ac:dyDescent="0.3">
      <c r="A651" s="1" t="s">
        <v>923</v>
      </c>
      <c r="B651" s="1" t="s">
        <v>1575</v>
      </c>
      <c r="C651" s="1">
        <f t="shared" si="60"/>
        <v>1.0416666664241347E-2</v>
      </c>
      <c r="D651" s="1">
        <v>6</v>
      </c>
      <c r="E651" s="1">
        <v>16.36</v>
      </c>
      <c r="F651" s="1">
        <f>IF(A651="","",IF(E651&lt;_C1_MinTemp.,0,E651*M_a+M_b))</f>
        <v>0.4088774</v>
      </c>
      <c r="G651" s="1">
        <f t="shared" si="61"/>
        <v>0.16718072823076</v>
      </c>
      <c r="H651" s="1">
        <f t="shared" si="62"/>
        <v>7.2655683716106034E-2</v>
      </c>
      <c r="I651" s="1">
        <f t="shared" si="63"/>
        <v>1.8163920924797392E-2</v>
      </c>
      <c r="J651" s="1">
        <f>IF(A651="","",MIN(J650+I651,Max_logcfu))</f>
        <v>3.99</v>
      </c>
      <c r="K651" s="1" cm="1">
        <f t="array" ref="K651">IF(A651="","",IF(E651&lt;_C1_MinTemp.,0,((E651-Tmin)/(PrefTemp-Tmin))^2))</f>
        <v>27.657882839785998</v>
      </c>
      <c r="L651" s="1">
        <f t="shared" si="64"/>
        <v>0.2881029461806916</v>
      </c>
      <c r="M651" s="1">
        <f t="shared" si="65"/>
        <v>39.049426467997947</v>
      </c>
      <c r="N651" s="3" t="s">
        <v>866</v>
      </c>
      <c r="O651" s="1" t="s">
        <v>2973</v>
      </c>
      <c r="P651" s="1" t="s">
        <v>2968</v>
      </c>
      <c r="Q651" s="1">
        <v>8360</v>
      </c>
      <c r="R651" s="1" t="s">
        <v>3035</v>
      </c>
      <c r="S651" s="1">
        <v>89.2</v>
      </c>
    </row>
    <row r="652" spans="1:19" x14ac:dyDescent="0.3">
      <c r="A652" s="1" t="s">
        <v>923</v>
      </c>
      <c r="B652" s="1" t="s">
        <v>1576</v>
      </c>
      <c r="C652" s="1">
        <f t="shared" si="60"/>
        <v>1.0416666671517305E-2</v>
      </c>
      <c r="D652" s="1">
        <v>6</v>
      </c>
      <c r="E652" s="1">
        <v>16.39</v>
      </c>
      <c r="F652" s="1">
        <f>IF(A652="","",IF(E652&lt;_C1_MinTemp.,0,E652*M_a+M_b))</f>
        <v>0.40946660000000001</v>
      </c>
      <c r="G652" s="1">
        <f t="shared" si="61"/>
        <v>0.16766289651556002</v>
      </c>
      <c r="H652" s="1">
        <f t="shared" si="62"/>
        <v>7.286523099328987E-2</v>
      </c>
      <c r="I652" s="1">
        <f t="shared" si="63"/>
        <v>1.8216307756805095E-2</v>
      </c>
      <c r="J652" s="1">
        <f>IF(A652="","",MIN(J651+I652,Max_logcfu))</f>
        <v>3.99</v>
      </c>
      <c r="K652" s="1" cm="1">
        <f t="array" ref="K652">IF(A652="","",IF(E652&lt;_C1_MinTemp.,0,((E652-Tmin)/(PrefTemp-Tmin))^2))</f>
        <v>27.73765132788381</v>
      </c>
      <c r="L652" s="1">
        <f t="shared" si="64"/>
        <v>0.28893386813333499</v>
      </c>
      <c r="M652" s="1">
        <f t="shared" si="65"/>
        <v>38.760492599864612</v>
      </c>
      <c r="N652" s="3" t="s">
        <v>866</v>
      </c>
      <c r="O652" s="1" t="s">
        <v>2973</v>
      </c>
      <c r="P652" s="1" t="s">
        <v>2968</v>
      </c>
      <c r="Q652" s="1">
        <v>8360</v>
      </c>
      <c r="R652" s="1" t="s">
        <v>3035</v>
      </c>
      <c r="S652" s="1">
        <v>89.2</v>
      </c>
    </row>
    <row r="653" spans="1:19" x14ac:dyDescent="0.3">
      <c r="A653" s="1" t="s">
        <v>923</v>
      </c>
      <c r="B653" s="1" t="s">
        <v>1577</v>
      </c>
      <c r="C653" s="1">
        <f t="shared" si="60"/>
        <v>1.0416666664241347E-2</v>
      </c>
      <c r="D653" s="1">
        <v>6</v>
      </c>
      <c r="E653" s="1">
        <v>16.420000000000002</v>
      </c>
      <c r="F653" s="1">
        <f>IF(A653="","",IF(E653&lt;_C1_MinTemp.,0,E653*M_a+M_b))</f>
        <v>0.41005580000000008</v>
      </c>
      <c r="G653" s="1">
        <f t="shared" si="61"/>
        <v>0.16814575911364008</v>
      </c>
      <c r="H653" s="1">
        <f t="shared" si="62"/>
        <v>7.3075080014619764E-2</v>
      </c>
      <c r="I653" s="1">
        <f t="shared" si="63"/>
        <v>1.8268769999401413E-2</v>
      </c>
      <c r="J653" s="1">
        <f>IF(A653="","",MIN(J652+I653,Max_logcfu))</f>
        <v>3.99</v>
      </c>
      <c r="K653" s="1" cm="1">
        <f t="array" ref="K653">IF(A653="","",IF(E653&lt;_C1_MinTemp.,0,((E653-Tmin)/(PrefTemp-Tmin))^2))</f>
        <v>27.817534681107265</v>
      </c>
      <c r="L653" s="1">
        <f t="shared" si="64"/>
        <v>0.28976598619406763</v>
      </c>
      <c r="M653" s="1">
        <f t="shared" si="65"/>
        <v>38.470726613670543</v>
      </c>
      <c r="N653" s="3" t="s">
        <v>866</v>
      </c>
      <c r="O653" s="1" t="s">
        <v>2973</v>
      </c>
      <c r="P653" s="1" t="s">
        <v>2968</v>
      </c>
      <c r="Q653" s="1">
        <v>8360</v>
      </c>
      <c r="R653" s="1" t="s">
        <v>3035</v>
      </c>
      <c r="S653" s="1">
        <v>89.2</v>
      </c>
    </row>
    <row r="654" spans="1:19" x14ac:dyDescent="0.3">
      <c r="A654" s="1" t="s">
        <v>923</v>
      </c>
      <c r="B654" s="1" t="s">
        <v>1578</v>
      </c>
      <c r="C654" s="1">
        <f t="shared" si="60"/>
        <v>1.0416666664241347E-2</v>
      </c>
      <c r="D654" s="1">
        <v>6</v>
      </c>
      <c r="E654" s="1">
        <v>16.66</v>
      </c>
      <c r="F654" s="1">
        <f>IF(A654="","",IF(E654&lt;_C1_MinTemp.,0,E654*M_a+M_b))</f>
        <v>0.41476940000000001</v>
      </c>
      <c r="G654" s="1">
        <f t="shared" si="61"/>
        <v>0.17203365517636002</v>
      </c>
      <c r="H654" s="1">
        <f t="shared" si="62"/>
        <v>7.4764734974515426E-2</v>
      </c>
      <c r="I654" s="1">
        <f t="shared" si="63"/>
        <v>1.8691183739276977E-2</v>
      </c>
      <c r="J654" s="1">
        <f>IF(A654="","",MIN(J653+I654,Max_logcfu))</f>
        <v>3.99</v>
      </c>
      <c r="K654" s="1" cm="1">
        <f t="array" ref="K654">IF(A654="","",IF(E654&lt;_C1_MinTemp.,0,((E654-Tmin)/(PrefTemp-Tmin))^2))</f>
        <v>28.460736651417797</v>
      </c>
      <c r="L654" s="1">
        <f t="shared" si="64"/>
        <v>0.29646600671657569</v>
      </c>
      <c r="M654" s="1">
        <f t="shared" si="65"/>
        <v>38.174260606953965</v>
      </c>
      <c r="N654" s="3" t="s">
        <v>866</v>
      </c>
      <c r="O654" s="1" t="s">
        <v>2973</v>
      </c>
      <c r="P654" s="1" t="s">
        <v>2968</v>
      </c>
      <c r="Q654" s="1">
        <v>8360</v>
      </c>
      <c r="R654" s="1" t="s">
        <v>3035</v>
      </c>
      <c r="S654" s="1">
        <v>89.31</v>
      </c>
    </row>
    <row r="655" spans="1:19" x14ac:dyDescent="0.3">
      <c r="A655" s="1" t="s">
        <v>923</v>
      </c>
      <c r="B655" s="1" t="s">
        <v>1579</v>
      </c>
      <c r="C655" s="1">
        <f t="shared" si="60"/>
        <v>1.0416666671517305E-2</v>
      </c>
      <c r="D655" s="1">
        <v>6</v>
      </c>
      <c r="E655" s="1">
        <v>16.75</v>
      </c>
      <c r="F655" s="1">
        <f>IF(A655="","",IF(E655&lt;_C1_MinTemp.,0,E655*M_a+M_b))</f>
        <v>0.41653700000000005</v>
      </c>
      <c r="G655" s="1">
        <f t="shared" si="61"/>
        <v>0.17350307236900003</v>
      </c>
      <c r="H655" s="1">
        <f t="shared" si="62"/>
        <v>7.540333436288571E-2</v>
      </c>
      <c r="I655" s="1">
        <f t="shared" si="63"/>
        <v>1.8850833599499531E-2</v>
      </c>
      <c r="J655" s="1">
        <f>IF(A655="","",MIN(J654+I655,Max_logcfu))</f>
        <v>3.99</v>
      </c>
      <c r="K655" s="1" cm="1">
        <f t="array" ref="K655">IF(A655="","",IF(E655&lt;_C1_MinTemp.,0,((E655-Tmin)/(PrefTemp-Tmin))^2))</f>
        <v>28.703832664857263</v>
      </c>
      <c r="L655" s="1">
        <f t="shared" si="64"/>
        <v>0.29899825706482841</v>
      </c>
      <c r="M655" s="1">
        <f t="shared" si="65"/>
        <v>37.875262349889134</v>
      </c>
      <c r="N655" s="3" t="s">
        <v>866</v>
      </c>
      <c r="O655" s="1" t="s">
        <v>2973</v>
      </c>
      <c r="P655" s="1" t="s">
        <v>2968</v>
      </c>
      <c r="Q655" s="1">
        <v>8360</v>
      </c>
      <c r="R655" s="1" t="s">
        <v>3035</v>
      </c>
      <c r="S655" s="1">
        <v>89.31</v>
      </c>
    </row>
    <row r="656" spans="1:19" x14ac:dyDescent="0.3">
      <c r="A656" s="1" t="s">
        <v>923</v>
      </c>
      <c r="B656" s="1" t="s">
        <v>1580</v>
      </c>
      <c r="C656" s="1">
        <f t="shared" si="60"/>
        <v>1.0416666664241347E-2</v>
      </c>
      <c r="D656" s="1">
        <v>6</v>
      </c>
      <c r="E656" s="1">
        <v>16.829999999999998</v>
      </c>
      <c r="F656" s="1">
        <f>IF(A656="","",IF(E656&lt;_C1_MinTemp.,0,E656*M_a+M_b))</f>
        <v>0.41810819999999999</v>
      </c>
      <c r="G656" s="1">
        <f t="shared" si="61"/>
        <v>0.17481446690723998</v>
      </c>
      <c r="H656" s="1">
        <f t="shared" si="62"/>
        <v>7.5973258108318106E-2</v>
      </c>
      <c r="I656" s="1">
        <f t="shared" si="63"/>
        <v>1.89933145226573E-2</v>
      </c>
      <c r="J656" s="1">
        <f>IF(A656="","",MIN(J655+I656,Max_logcfu))</f>
        <v>3.99</v>
      </c>
      <c r="K656" s="1" cm="1">
        <f t="array" ref="K656">IF(A656="","",IF(E656&lt;_C1_MinTemp.,0,((E656-Tmin)/(PrefTemp-Tmin))^2))</f>
        <v>28.920785879974932</v>
      </c>
      <c r="L656" s="1">
        <f t="shared" si="64"/>
        <v>0.30125818617959677</v>
      </c>
      <c r="M656" s="1">
        <f t="shared" si="65"/>
        <v>37.574004163709539</v>
      </c>
      <c r="N656" s="3" t="s">
        <v>866</v>
      </c>
      <c r="O656" s="1" t="s">
        <v>2973</v>
      </c>
      <c r="P656" s="1" t="s">
        <v>2968</v>
      </c>
      <c r="Q656" s="1">
        <v>8360</v>
      </c>
      <c r="R656" s="1" t="s">
        <v>3035</v>
      </c>
      <c r="S656" s="1">
        <v>89.31</v>
      </c>
    </row>
    <row r="657" spans="1:19" x14ac:dyDescent="0.3">
      <c r="A657" s="1" t="s">
        <v>923</v>
      </c>
      <c r="B657" s="1" t="s">
        <v>1581</v>
      </c>
      <c r="C657" s="1">
        <f t="shared" si="60"/>
        <v>1.0416666664241347E-2</v>
      </c>
      <c r="D657" s="1">
        <v>6</v>
      </c>
      <c r="E657" s="1">
        <v>16.95</v>
      </c>
      <c r="F657" s="1">
        <f>IF(A657="","",IF(E657&lt;_C1_MinTemp.,0,E657*M_a+M_b))</f>
        <v>0.42046500000000003</v>
      </c>
      <c r="G657" s="1">
        <f t="shared" si="61"/>
        <v>0.17679081622500004</v>
      </c>
      <c r="H657" s="1">
        <f t="shared" si="62"/>
        <v>7.683216698174708E-2</v>
      </c>
      <c r="I657" s="1">
        <f t="shared" si="63"/>
        <v>1.9208041740964549E-2</v>
      </c>
      <c r="J657" s="1">
        <f>IF(A657="","",MIN(J656+I657,Max_logcfu))</f>
        <v>3.99</v>
      </c>
      <c r="K657" s="1" cm="1">
        <f t="array" ref="K657">IF(A657="","",IF(E657&lt;_C1_MinTemp.,0,((E657-Tmin)/(PrefTemp-Tmin))^2))</f>
        <v>29.24774723765994</v>
      </c>
      <c r="L657" s="1">
        <f t="shared" si="64"/>
        <v>0.30466403365468925</v>
      </c>
      <c r="M657" s="1">
        <f t="shared" si="65"/>
        <v>37.26934013005485</v>
      </c>
      <c r="N657" s="3" t="s">
        <v>866</v>
      </c>
      <c r="O657" s="1" t="s">
        <v>2973</v>
      </c>
      <c r="P657" s="1" t="s">
        <v>2968</v>
      </c>
      <c r="Q657" s="1">
        <v>8360</v>
      </c>
      <c r="R657" s="1" t="s">
        <v>3035</v>
      </c>
      <c r="S657" s="1">
        <v>89.31</v>
      </c>
    </row>
    <row r="658" spans="1:19" x14ac:dyDescent="0.3">
      <c r="A658" s="1" t="s">
        <v>923</v>
      </c>
      <c r="B658" s="1" t="s">
        <v>1582</v>
      </c>
      <c r="C658" s="1">
        <f t="shared" si="60"/>
        <v>1.0416666671517305E-2</v>
      </c>
      <c r="D658" s="1">
        <v>6</v>
      </c>
      <c r="E658" s="1">
        <v>17.190000000000001</v>
      </c>
      <c r="F658" s="1">
        <f>IF(A658="","",IF(E658&lt;_C1_MinTemp.,0,E658*M_a+M_b))</f>
        <v>0.42517860000000007</v>
      </c>
      <c r="G658" s="1">
        <f t="shared" si="61"/>
        <v>0.18077684189796006</v>
      </c>
      <c r="H658" s="1">
        <f t="shared" si="62"/>
        <v>7.8564468447614097E-2</v>
      </c>
      <c r="I658" s="1">
        <f t="shared" si="63"/>
        <v>1.9641117121049632E-2</v>
      </c>
      <c r="J658" s="1">
        <f>IF(A658="","",MIN(J657+I658,Max_logcfu))</f>
        <v>3.99</v>
      </c>
      <c r="K658" s="1" cm="1">
        <f t="array" ref="K658">IF(A658="","",IF(E658&lt;_C1_MinTemp.,0,((E658-Tmin)/(PrefTemp-Tmin))^2))</f>
        <v>29.907183479060542</v>
      </c>
      <c r="L658" s="1">
        <f t="shared" si="64"/>
        <v>0.31153316138528292</v>
      </c>
      <c r="M658" s="1">
        <f t="shared" si="65"/>
        <v>36.957806968669566</v>
      </c>
      <c r="N658" s="3" t="s">
        <v>866</v>
      </c>
      <c r="O658" s="1" t="s">
        <v>2973</v>
      </c>
      <c r="P658" s="1" t="s">
        <v>2968</v>
      </c>
      <c r="Q658" s="1">
        <v>8360</v>
      </c>
      <c r="R658" s="1" t="s">
        <v>3035</v>
      </c>
      <c r="S658" s="1">
        <v>89.09</v>
      </c>
    </row>
    <row r="659" spans="1:19" x14ac:dyDescent="0.3">
      <c r="A659" s="1" t="s">
        <v>923</v>
      </c>
      <c r="B659" s="1" t="s">
        <v>1583</v>
      </c>
      <c r="C659" s="1">
        <f t="shared" si="60"/>
        <v>1.0416666664241347E-2</v>
      </c>
      <c r="D659" s="1">
        <v>6</v>
      </c>
      <c r="E659" s="1">
        <v>17.309999999999999</v>
      </c>
      <c r="F659" s="1">
        <f>IF(A659="","",IF(E659&lt;_C1_MinTemp.,0,E659*M_a+M_b))</f>
        <v>0.42753540000000001</v>
      </c>
      <c r="G659" s="1">
        <f t="shared" si="61"/>
        <v>0.18278651825316</v>
      </c>
      <c r="H659" s="1">
        <f t="shared" si="62"/>
        <v>7.9437861040052141E-2</v>
      </c>
      <c r="I659" s="1">
        <f t="shared" si="63"/>
        <v>1.9859465255389144E-2</v>
      </c>
      <c r="J659" s="1">
        <f>IF(A659="","",MIN(J658+I659,Max_logcfu))</f>
        <v>3.99</v>
      </c>
      <c r="K659" s="1" cm="1">
        <f t="array" ref="K659">IF(A659="","",IF(E659&lt;_C1_MinTemp.,0,((E659-Tmin)/(PrefTemp-Tmin))^2))</f>
        <v>30.239658362776126</v>
      </c>
      <c r="L659" s="1">
        <f t="shared" si="64"/>
        <v>0.31499644120557713</v>
      </c>
      <c r="M659" s="1">
        <f t="shared" si="65"/>
        <v>36.642810527463986</v>
      </c>
      <c r="N659" s="3" t="s">
        <v>866</v>
      </c>
      <c r="O659" s="1" t="s">
        <v>2973</v>
      </c>
      <c r="P659" s="1" t="s">
        <v>2968</v>
      </c>
      <c r="Q659" s="1">
        <v>8360</v>
      </c>
      <c r="R659" s="1" t="s">
        <v>3035</v>
      </c>
      <c r="S659" s="1">
        <v>89.09</v>
      </c>
    </row>
    <row r="660" spans="1:19" x14ac:dyDescent="0.3">
      <c r="A660" s="1" t="s">
        <v>923</v>
      </c>
      <c r="B660" s="1" t="s">
        <v>1584</v>
      </c>
      <c r="C660" s="1">
        <f t="shared" si="60"/>
        <v>1.0416666664241347E-2</v>
      </c>
      <c r="D660" s="1">
        <v>6</v>
      </c>
      <c r="E660" s="1">
        <v>17.45</v>
      </c>
      <c r="F660" s="1">
        <f>IF(A660="","",IF(E660&lt;_C1_MinTemp.,0,E660*M_a+M_b))</f>
        <v>0.43028500000000003</v>
      </c>
      <c r="G660" s="1">
        <f t="shared" si="61"/>
        <v>0.18514518122500004</v>
      </c>
      <c r="H660" s="1">
        <f t="shared" si="62"/>
        <v>8.046292100173838E-2</v>
      </c>
      <c r="I660" s="1">
        <f t="shared" si="63"/>
        <v>2.0115730245751036E-2</v>
      </c>
      <c r="J660" s="1">
        <f>IF(A660="","",MIN(J659+I660,Max_logcfu))</f>
        <v>3.99</v>
      </c>
      <c r="K660" s="1" cm="1">
        <f t="array" ref="K660">IF(A660="","",IF(E660&lt;_C1_MinTemp.,0,((E660-Tmin)/(PrefTemp-Tmin))^2))</f>
        <v>30.629868555207196</v>
      </c>
      <c r="L660" s="1">
        <f t="shared" si="64"/>
        <v>0.31906113070912107</v>
      </c>
      <c r="M660" s="1">
        <f t="shared" si="65"/>
        <v>36.323749396754863</v>
      </c>
      <c r="N660" s="3" t="s">
        <v>866</v>
      </c>
      <c r="O660" s="1" t="s">
        <v>2973</v>
      </c>
      <c r="P660" s="1" t="s">
        <v>2968</v>
      </c>
      <c r="Q660" s="1">
        <v>8360</v>
      </c>
      <c r="R660" s="1" t="s">
        <v>3035</v>
      </c>
      <c r="S660" s="1">
        <v>89.09</v>
      </c>
    </row>
    <row r="661" spans="1:19" x14ac:dyDescent="0.3">
      <c r="A661" s="1" t="s">
        <v>923</v>
      </c>
      <c r="B661" s="1" t="s">
        <v>1585</v>
      </c>
      <c r="C661" s="1">
        <f t="shared" si="60"/>
        <v>1.0416666671517305E-2</v>
      </c>
      <c r="D661" s="1">
        <v>6</v>
      </c>
      <c r="E661" s="1">
        <v>17.78</v>
      </c>
      <c r="F661" s="1">
        <f>IF(A661="","",IF(E661&lt;_C1_MinTemp.,0,E661*M_a+M_b))</f>
        <v>0.43676620000000005</v>
      </c>
      <c r="G661" s="1">
        <f t="shared" si="61"/>
        <v>0.19076471346244003</v>
      </c>
      <c r="H661" s="1">
        <f t="shared" si="62"/>
        <v>8.2905134055819216E-2</v>
      </c>
      <c r="I661" s="1">
        <f t="shared" si="63"/>
        <v>2.0726283523606229E-2</v>
      </c>
      <c r="J661" s="1">
        <f>IF(A661="","",MIN(J660+I661,Max_logcfu))</f>
        <v>3.99</v>
      </c>
      <c r="K661" s="1" cm="1">
        <f t="array" ref="K661">IF(A661="","",IF(E661&lt;_C1_MinTemp.,0,((E661-Tmin)/(PrefTemp-Tmin))^2))</f>
        <v>31.559547268072858</v>
      </c>
      <c r="L661" s="1">
        <f t="shared" si="64"/>
        <v>0.32874528419550958</v>
      </c>
      <c r="M661" s="1">
        <f t="shared" si="65"/>
        <v>35.99500411255935</v>
      </c>
      <c r="N661" s="3" t="s">
        <v>866</v>
      </c>
      <c r="O661" s="1" t="s">
        <v>2973</v>
      </c>
      <c r="P661" s="1" t="s">
        <v>2968</v>
      </c>
      <c r="Q661" s="1">
        <v>8360</v>
      </c>
      <c r="R661" s="1" t="s">
        <v>3035</v>
      </c>
      <c r="S661" s="1">
        <v>89.09</v>
      </c>
    </row>
    <row r="662" spans="1:19" x14ac:dyDescent="0.3">
      <c r="A662" s="1" t="s">
        <v>923</v>
      </c>
      <c r="B662" s="1" t="s">
        <v>1586</v>
      </c>
      <c r="C662" s="1">
        <f t="shared" si="60"/>
        <v>1.0416666664241347E-2</v>
      </c>
      <c r="D662" s="1">
        <v>6</v>
      </c>
      <c r="E662" s="1">
        <v>18.13</v>
      </c>
      <c r="F662" s="1">
        <f>IF(A662="","",IF(E662&lt;_C1_MinTemp.,0,E662*M_a+M_b))</f>
        <v>0.44364019999999998</v>
      </c>
      <c r="G662" s="1">
        <f t="shared" si="61"/>
        <v>0.19681662705604</v>
      </c>
      <c r="H662" s="1">
        <f t="shared" si="62"/>
        <v>8.5535257303798337E-2</v>
      </c>
      <c r="I662" s="1">
        <f t="shared" si="63"/>
        <v>2.1383814320970775E-2</v>
      </c>
      <c r="J662" s="1">
        <f>IF(A662="","",MIN(J661+I662,Max_logcfu))</f>
        <v>3.99</v>
      </c>
      <c r="K662" s="1" cm="1">
        <f t="array" ref="K662">IF(A662="","",IF(E662&lt;_C1_MinTemp.,0,((E662-Tmin)/(PrefTemp-Tmin))^2))</f>
        <v>32.560757867522199</v>
      </c>
      <c r="L662" s="1">
        <f t="shared" si="64"/>
        <v>0.33917456104105265</v>
      </c>
      <c r="M662" s="1">
        <f t="shared" si="65"/>
        <v>35.655829551518295</v>
      </c>
      <c r="N662" s="3" t="s">
        <v>866</v>
      </c>
      <c r="O662" s="1" t="s">
        <v>2973</v>
      </c>
      <c r="P662" s="1" t="s">
        <v>2968</v>
      </c>
      <c r="Q662" s="1">
        <v>8360</v>
      </c>
      <c r="R662" s="1" t="s">
        <v>3035</v>
      </c>
      <c r="S662" s="1">
        <v>89.09</v>
      </c>
    </row>
    <row r="663" spans="1:19" x14ac:dyDescent="0.3">
      <c r="A663" s="1" t="s">
        <v>923</v>
      </c>
      <c r="B663" s="1" t="s">
        <v>1587</v>
      </c>
      <c r="C663" s="1">
        <f t="shared" si="60"/>
        <v>1.0416666664241347E-2</v>
      </c>
      <c r="D663" s="1">
        <v>6</v>
      </c>
      <c r="E663" s="1">
        <v>18.16</v>
      </c>
      <c r="F663" s="1">
        <f>IF(A663="","",IF(E663&lt;_C1_MinTemp.,0,E663*M_a+M_b))</f>
        <v>0.44422940000000005</v>
      </c>
      <c r="G663" s="1">
        <f t="shared" si="61"/>
        <v>0.19733975982436006</v>
      </c>
      <c r="H663" s="1">
        <f t="shared" si="62"/>
        <v>8.5762607485597581E-2</v>
      </c>
      <c r="I663" s="1">
        <f t="shared" si="63"/>
        <v>2.1440651866407354E-2</v>
      </c>
      <c r="J663" s="1">
        <f>IF(A663="","",MIN(J662+I663,Max_logcfu))</f>
        <v>3.99</v>
      </c>
      <c r="K663" s="1" cm="1">
        <f t="array" ref="K663">IF(A663="","",IF(E663&lt;_C1_MinTemp.,0,((E663-Tmin)/(PrefTemp-Tmin))^2))</f>
        <v>32.647303398032612</v>
      </c>
      <c r="L663" s="1">
        <f t="shared" si="64"/>
        <v>0.3400760769836596</v>
      </c>
      <c r="M663" s="1">
        <f t="shared" si="65"/>
        <v>35.315753474534638</v>
      </c>
      <c r="N663" s="3" t="s">
        <v>866</v>
      </c>
      <c r="O663" s="1" t="s">
        <v>2973</v>
      </c>
      <c r="P663" s="1" t="s">
        <v>2968</v>
      </c>
      <c r="Q663" s="1">
        <v>8360</v>
      </c>
      <c r="R663" s="1" t="s">
        <v>3035</v>
      </c>
      <c r="S663" s="1">
        <v>89.09</v>
      </c>
    </row>
    <row r="664" spans="1:19" x14ac:dyDescent="0.3">
      <c r="A664" s="1" t="s">
        <v>923</v>
      </c>
      <c r="B664" s="1" t="s">
        <v>1588</v>
      </c>
      <c r="C664" s="1">
        <f t="shared" si="60"/>
        <v>1.0416666671517305E-2</v>
      </c>
      <c r="D664" s="1">
        <v>6</v>
      </c>
      <c r="E664" s="1">
        <v>18.170000000000002</v>
      </c>
      <c r="F664" s="1">
        <f>IF(A664="","",IF(E664&lt;_C1_MinTemp.,0,E664*M_a+M_b))</f>
        <v>0.44442580000000004</v>
      </c>
      <c r="G664" s="1">
        <f t="shared" si="61"/>
        <v>0.19751429170564003</v>
      </c>
      <c r="H664" s="1">
        <f t="shared" si="62"/>
        <v>8.583845793378532E-2</v>
      </c>
      <c r="I664" s="1">
        <f t="shared" si="63"/>
        <v>2.1459614493439243E-2</v>
      </c>
      <c r="J664" s="1">
        <f>IF(A664="","",MIN(J663+I664,Max_logcfu))</f>
        <v>3.99</v>
      </c>
      <c r="K664" s="1" cm="1">
        <f t="array" ref="K664">IF(A664="","",IF(E664&lt;_C1_MinTemp.,0,((E664-Tmin)/(PrefTemp-Tmin))^2))</f>
        <v>32.676177433786222</v>
      </c>
      <c r="L664" s="1">
        <f t="shared" si="64"/>
        <v>0.3403768484271068</v>
      </c>
      <c r="M664" s="1">
        <f t="shared" si="65"/>
        <v>34.975376626107533</v>
      </c>
      <c r="N664" s="3" t="s">
        <v>866</v>
      </c>
      <c r="O664" s="1" t="s">
        <v>2973</v>
      </c>
      <c r="P664" s="1" t="s">
        <v>2968</v>
      </c>
      <c r="Q664" s="1">
        <v>8360</v>
      </c>
      <c r="R664" s="1" t="s">
        <v>3035</v>
      </c>
      <c r="S664" s="1">
        <v>89.09</v>
      </c>
    </row>
    <row r="665" spans="1:19" x14ac:dyDescent="0.3">
      <c r="A665" s="1" t="s">
        <v>923</v>
      </c>
      <c r="B665" s="1" t="s">
        <v>1589</v>
      </c>
      <c r="C665" s="1">
        <f t="shared" si="60"/>
        <v>1.0416666664241347E-2</v>
      </c>
      <c r="D665" s="1">
        <v>6</v>
      </c>
      <c r="E665" s="1">
        <v>18.22</v>
      </c>
      <c r="F665" s="1">
        <f>IF(A665="","",IF(E665&lt;_C1_MinTemp.,0,E665*M_a+M_b))</f>
        <v>0.44540780000000002</v>
      </c>
      <c r="G665" s="1">
        <f t="shared" si="61"/>
        <v>0.19838810830084003</v>
      </c>
      <c r="H665" s="1">
        <f t="shared" si="62"/>
        <v>8.6218213081634076E-2</v>
      </c>
      <c r="I665" s="1">
        <f t="shared" si="63"/>
        <v>2.1554553265389957E-2</v>
      </c>
      <c r="J665" s="1">
        <f>IF(A665="","",MIN(J664+I665,Max_logcfu))</f>
        <v>3.99</v>
      </c>
      <c r="K665" s="1" cm="1">
        <f t="array" ref="K665">IF(A665="","",IF(E665&lt;_C1_MinTemp.,0,((E665-Tmin)/(PrefTemp-Tmin))^2))</f>
        <v>32.820739054430334</v>
      </c>
      <c r="L665" s="1">
        <f t="shared" si="64"/>
        <v>0.34188269840404856</v>
      </c>
      <c r="M665" s="1">
        <f t="shared" si="65"/>
        <v>34.633493927703483</v>
      </c>
      <c r="N665" s="3" t="s">
        <v>866</v>
      </c>
      <c r="O665" s="1" t="s">
        <v>2973</v>
      </c>
      <c r="P665" s="1" t="s">
        <v>2968</v>
      </c>
      <c r="Q665" s="1">
        <v>8360</v>
      </c>
      <c r="R665" s="1" t="s">
        <v>3035</v>
      </c>
      <c r="S665" s="1">
        <v>89.09</v>
      </c>
    </row>
    <row r="666" spans="1:19" x14ac:dyDescent="0.3">
      <c r="A666" s="1" t="s">
        <v>923</v>
      </c>
      <c r="B666" s="1" t="s">
        <v>1590</v>
      </c>
      <c r="C666" s="1">
        <f t="shared" si="60"/>
        <v>1.0416666664241347E-2</v>
      </c>
      <c r="D666" s="1">
        <v>6</v>
      </c>
      <c r="E666" s="1">
        <v>18.41</v>
      </c>
      <c r="F666" s="1">
        <f>IF(A666="","",IF(E666&lt;_C1_MinTemp.,0,E666*M_a+M_b))</f>
        <v>0.44913940000000002</v>
      </c>
      <c r="G666" s="1">
        <f t="shared" si="61"/>
        <v>0.20172620063236002</v>
      </c>
      <c r="H666" s="1">
        <f t="shared" si="62"/>
        <v>8.7668926828491964E-2</v>
      </c>
      <c r="I666" s="1">
        <f t="shared" si="63"/>
        <v>2.1917231702019986E-2</v>
      </c>
      <c r="J666" s="1">
        <f>IF(A666="","",MIN(J665+I666,Max_logcfu))</f>
        <v>3.99</v>
      </c>
      <c r="K666" s="1" cm="1">
        <f t="array" ref="K666">IF(A666="","",IF(E666&lt;_C1_MinTemp.,0,((E666-Tmin)/(PrefTemp-Tmin))^2))</f>
        <v>33.372983129394122</v>
      </c>
      <c r="L666" s="1">
        <f t="shared" si="64"/>
        <v>0.34763524085024861</v>
      </c>
      <c r="M666" s="1">
        <f t="shared" si="65"/>
        <v>34.285858686853231</v>
      </c>
      <c r="N666" s="3" t="s">
        <v>866</v>
      </c>
      <c r="O666" s="1" t="s">
        <v>2973</v>
      </c>
      <c r="P666" s="1" t="s">
        <v>2968</v>
      </c>
      <c r="Q666" s="1">
        <v>8360</v>
      </c>
      <c r="R666" s="1" t="s">
        <v>3035</v>
      </c>
      <c r="S666" s="1">
        <v>88.96</v>
      </c>
    </row>
    <row r="667" spans="1:19" x14ac:dyDescent="0.3">
      <c r="A667" s="1" t="s">
        <v>923</v>
      </c>
      <c r="B667" s="1" t="s">
        <v>1591</v>
      </c>
      <c r="C667" s="1">
        <f t="shared" si="60"/>
        <v>1.0416666671517305E-2</v>
      </c>
      <c r="D667" s="1">
        <v>6</v>
      </c>
      <c r="E667" s="1">
        <v>18.45</v>
      </c>
      <c r="F667" s="1">
        <f>IF(A667="","",IF(E667&lt;_C1_MinTemp.,0,E667*M_a+M_b))</f>
        <v>0.44992500000000002</v>
      </c>
      <c r="G667" s="1">
        <f t="shared" si="61"/>
        <v>0.20243250562500001</v>
      </c>
      <c r="H667" s="1">
        <f t="shared" si="62"/>
        <v>8.7975882496740543E-2</v>
      </c>
      <c r="I667" s="1">
        <f t="shared" si="63"/>
        <v>2.1993970634426877E-2</v>
      </c>
      <c r="J667" s="1">
        <f>IF(A667="","",MIN(J666+I667,Max_logcfu))</f>
        <v>3.99</v>
      </c>
      <c r="K667" s="1" cm="1">
        <f t="array" ref="K667">IF(A667="","",IF(E667&lt;_C1_MinTemp.,0,((E667-Tmin)/(PrefTemp-Tmin))^2))</f>
        <v>33.489832128332736</v>
      </c>
      <c r="L667" s="1">
        <f t="shared" si="64"/>
        <v>0.34885241816591306</v>
      </c>
      <c r="M667" s="1">
        <f t="shared" si="65"/>
        <v>33.93700626868732</v>
      </c>
      <c r="N667" s="3" t="s">
        <v>866</v>
      </c>
      <c r="O667" s="1" t="s">
        <v>2973</v>
      </c>
      <c r="P667" s="1" t="s">
        <v>2968</v>
      </c>
      <c r="Q667" s="1">
        <v>8360</v>
      </c>
      <c r="R667" s="1" t="s">
        <v>3035</v>
      </c>
      <c r="S667" s="1">
        <v>88.96</v>
      </c>
    </row>
    <row r="668" spans="1:19" x14ac:dyDescent="0.3">
      <c r="A668" s="1" t="s">
        <v>923</v>
      </c>
      <c r="B668" s="1" t="s">
        <v>1592</v>
      </c>
      <c r="C668" s="1">
        <f t="shared" si="60"/>
        <v>1.0416666664241347E-2</v>
      </c>
      <c r="D668" s="1">
        <v>6</v>
      </c>
      <c r="E668" s="1">
        <v>18.5</v>
      </c>
      <c r="F668" s="1">
        <f>IF(A668="","",IF(E668&lt;_C1_MinTemp.,0,E668*M_a+M_b))</f>
        <v>0.450907</v>
      </c>
      <c r="G668" s="1">
        <f t="shared" si="61"/>
        <v>0.20331712264900001</v>
      </c>
      <c r="H668" s="1">
        <f t="shared" si="62"/>
        <v>8.836033144241634E-2</v>
      </c>
      <c r="I668" s="1">
        <f t="shared" si="63"/>
        <v>2.2090082855460838E-2</v>
      </c>
      <c r="J668" s="1">
        <f>IF(A668="","",MIN(J667+I668,Max_logcfu))</f>
        <v>3.99</v>
      </c>
      <c r="K668" s="1" cm="1">
        <f t="array" ref="K668">IF(A668="","",IF(E668&lt;_C1_MinTemp.,0,((E668-Tmin)/(PrefTemp-Tmin))^2))</f>
        <v>33.636180539820103</v>
      </c>
      <c r="L668" s="1">
        <f t="shared" si="64"/>
        <v>0.35037688054154759</v>
      </c>
      <c r="M668" s="1">
        <f t="shared" si="65"/>
        <v>33.586629388145774</v>
      </c>
      <c r="N668" s="3" t="s">
        <v>866</v>
      </c>
      <c r="O668" s="1" t="s">
        <v>2973</v>
      </c>
      <c r="P668" s="1" t="s">
        <v>2968</v>
      </c>
      <c r="Q668" s="1">
        <v>8360</v>
      </c>
      <c r="R668" s="1" t="s">
        <v>3035</v>
      </c>
      <c r="S668" s="1">
        <v>88.96</v>
      </c>
    </row>
    <row r="669" spans="1:19" x14ac:dyDescent="0.3">
      <c r="A669" s="1" t="s">
        <v>923</v>
      </c>
      <c r="B669" s="1" t="s">
        <v>1593</v>
      </c>
      <c r="C669" s="1">
        <f t="shared" si="60"/>
        <v>1.0416666664241347E-2</v>
      </c>
      <c r="D669" s="1">
        <v>6</v>
      </c>
      <c r="E669" s="1">
        <v>18.579999999999998</v>
      </c>
      <c r="F669" s="1">
        <f>IF(A669="","",IF(E669&lt;_C1_MinTemp.,0,E669*M_a+M_b))</f>
        <v>0.4524782</v>
      </c>
      <c r="G669" s="1">
        <f t="shared" si="61"/>
        <v>0.20473652147523999</v>
      </c>
      <c r="H669" s="1">
        <f t="shared" si="62"/>
        <v>8.8977193166119073E-2</v>
      </c>
      <c r="I669" s="1">
        <f t="shared" si="63"/>
        <v>2.2244298286350613E-2</v>
      </c>
      <c r="J669" s="1">
        <f>IF(A669="","",MIN(J668+I669,Max_logcfu))</f>
        <v>3.99</v>
      </c>
      <c r="K669" s="1" cm="1">
        <f t="array" ref="K669">IF(A669="","",IF(E669&lt;_C1_MinTemp.,0,((E669-Tmin)/(PrefTemp-Tmin))^2))</f>
        <v>33.87100166337023</v>
      </c>
      <c r="L669" s="1">
        <f t="shared" si="64"/>
        <v>0.35282293391129188</v>
      </c>
      <c r="M669" s="1">
        <f t="shared" si="65"/>
        <v>33.233806454234482</v>
      </c>
      <c r="N669" s="3" t="s">
        <v>866</v>
      </c>
      <c r="O669" s="1" t="s">
        <v>2973</v>
      </c>
      <c r="P669" s="1" t="s">
        <v>2968</v>
      </c>
      <c r="Q669" s="1">
        <v>8360</v>
      </c>
      <c r="R669" s="1" t="s">
        <v>3035</v>
      </c>
      <c r="S669" s="1">
        <v>88.96</v>
      </c>
    </row>
    <row r="670" spans="1:19" x14ac:dyDescent="0.3">
      <c r="A670" s="1" t="s">
        <v>923</v>
      </c>
      <c r="B670" s="1" t="s">
        <v>1594</v>
      </c>
      <c r="C670" s="1">
        <f t="shared" si="60"/>
        <v>1.0416666671517305E-2</v>
      </c>
      <c r="D670" s="1">
        <v>7</v>
      </c>
      <c r="E670" s="1">
        <v>18.739999999999998</v>
      </c>
      <c r="F670" s="1">
        <f>IF(A670="","",IF(E670&lt;_C1_MinTemp.,0,E670*M_a+M_b))</f>
        <v>0.45562059999999999</v>
      </c>
      <c r="G670" s="1">
        <f t="shared" si="61"/>
        <v>0.20759013114435998</v>
      </c>
      <c r="H670" s="1">
        <f t="shared" si="62"/>
        <v>9.0217353821973045E-2</v>
      </c>
      <c r="I670" s="1">
        <f t="shared" si="63"/>
        <v>2.2554338465995943E-2</v>
      </c>
      <c r="J670" s="1">
        <f>IF(A670="","",MIN(J669+I670,Max_logcfu))</f>
        <v>3.99</v>
      </c>
      <c r="K670" s="1" cm="1">
        <f t="array" ref="K670">IF(A670="","",IF(E670&lt;_C1_MinTemp.,0,((E670-Tmin)/(PrefTemp-Tmin))^2))</f>
        <v>34.343094366484074</v>
      </c>
      <c r="L670" s="1">
        <f t="shared" si="64"/>
        <v>0.35774056648412839</v>
      </c>
      <c r="M670" s="1">
        <f t="shared" si="65"/>
        <v>32.876065887750357</v>
      </c>
      <c r="N670" s="3" t="s">
        <v>866</v>
      </c>
      <c r="O670" s="1" t="s">
        <v>2973</v>
      </c>
      <c r="P670" s="1" t="s">
        <v>2968</v>
      </c>
      <c r="Q670" s="1">
        <v>8360</v>
      </c>
      <c r="R670" s="1" t="s">
        <v>3035</v>
      </c>
      <c r="S670" s="1">
        <v>88.96</v>
      </c>
    </row>
    <row r="671" spans="1:19" x14ac:dyDescent="0.3">
      <c r="A671" s="1" t="s">
        <v>923</v>
      </c>
      <c r="B671" s="1" t="s">
        <v>1595</v>
      </c>
      <c r="C671" s="1">
        <f t="shared" si="60"/>
        <v>1.0416666664241347E-2</v>
      </c>
      <c r="D671" s="1">
        <v>7</v>
      </c>
      <c r="E671" s="1">
        <v>18.66</v>
      </c>
      <c r="F671" s="1">
        <f>IF(A671="","",IF(E671&lt;_C1_MinTemp.,0,E671*M_a+M_b))</f>
        <v>0.45404940000000005</v>
      </c>
      <c r="G671" s="1">
        <f t="shared" si="61"/>
        <v>0.20616085764036005</v>
      </c>
      <c r="H671" s="1">
        <f t="shared" si="62"/>
        <v>8.9596200625971331E-2</v>
      </c>
      <c r="I671" s="1">
        <f t="shared" si="63"/>
        <v>2.2399050151277647E-2</v>
      </c>
      <c r="J671" s="1">
        <f>IF(A671="","",MIN(J670+I671,Max_logcfu))</f>
        <v>3.99</v>
      </c>
      <c r="K671" s="1" cm="1">
        <f t="array" ref="K671">IF(A671="","",IF(E671&lt;_C1_MinTemp.,0,((E671-Tmin)/(PrefTemp-Tmin))^2))</f>
        <v>34.106639605591553</v>
      </c>
      <c r="L671" s="1">
        <f t="shared" si="64"/>
        <v>0.3552774958088592</v>
      </c>
      <c r="M671" s="1">
        <f t="shared" si="65"/>
        <v>32.520788391941501</v>
      </c>
      <c r="N671" s="3" t="s">
        <v>866</v>
      </c>
      <c r="O671" s="1" t="s">
        <v>2973</v>
      </c>
      <c r="P671" s="1" t="s">
        <v>2968</v>
      </c>
      <c r="Q671" s="1">
        <v>8360</v>
      </c>
      <c r="R671" s="1" t="s">
        <v>3035</v>
      </c>
      <c r="S671" s="1">
        <v>88.96</v>
      </c>
    </row>
    <row r="672" spans="1:19" x14ac:dyDescent="0.3">
      <c r="A672" s="1" t="s">
        <v>923</v>
      </c>
      <c r="B672" s="1" t="s">
        <v>1596</v>
      </c>
      <c r="C672" s="1">
        <f t="shared" si="60"/>
        <v>1.0416666664241347E-2</v>
      </c>
      <c r="D672" s="1">
        <v>7</v>
      </c>
      <c r="E672" s="1">
        <v>18.7</v>
      </c>
      <c r="F672" s="1">
        <f>IF(A672="","",IF(E672&lt;_C1_MinTemp.,0,E672*M_a+M_b))</f>
        <v>0.45483499999999999</v>
      </c>
      <c r="G672" s="1">
        <f t="shared" si="61"/>
        <v>0.206874877225</v>
      </c>
      <c r="H672" s="1">
        <f t="shared" si="62"/>
        <v>8.9906509006953489E-2</v>
      </c>
      <c r="I672" s="1">
        <f t="shared" si="63"/>
        <v>2.2476627246505121E-2</v>
      </c>
      <c r="J672" s="1">
        <f>IF(A672="","",MIN(J671+I672,Max_logcfu))</f>
        <v>3.99</v>
      </c>
      <c r="K672" s="1" cm="1">
        <f t="array" ref="K672">IF(A672="","",IF(E672&lt;_C1_MinTemp.,0,((E672-Tmin)/(PrefTemp-Tmin))^2))</f>
        <v>34.224764883703912</v>
      </c>
      <c r="L672" s="1">
        <f t="shared" si="64"/>
        <v>0.35650796745557645</v>
      </c>
      <c r="M672" s="1">
        <f t="shared" si="65"/>
        <v>32.164280424485924</v>
      </c>
      <c r="N672" s="3" t="s">
        <v>866</v>
      </c>
      <c r="O672" s="1" t="s">
        <v>2973</v>
      </c>
      <c r="P672" s="1" t="s">
        <v>2968</v>
      </c>
      <c r="Q672" s="1">
        <v>8360</v>
      </c>
      <c r="R672" s="1" t="s">
        <v>3035</v>
      </c>
      <c r="S672" s="1">
        <v>88.96</v>
      </c>
    </row>
    <row r="673" spans="1:19" x14ac:dyDescent="0.3">
      <c r="A673" s="1" t="s">
        <v>923</v>
      </c>
      <c r="B673" s="1" t="s">
        <v>1597</v>
      </c>
      <c r="C673" s="1">
        <f t="shared" si="60"/>
        <v>1.0416666671517305E-2</v>
      </c>
      <c r="D673" s="1">
        <v>7</v>
      </c>
      <c r="E673" s="1">
        <v>18.7</v>
      </c>
      <c r="F673" s="1">
        <f>IF(A673="","",IF(E673&lt;_C1_MinTemp.,0,E673*M_a+M_b))</f>
        <v>0.45483499999999999</v>
      </c>
      <c r="G673" s="1">
        <f t="shared" si="61"/>
        <v>0.206874877225</v>
      </c>
      <c r="H673" s="1">
        <f t="shared" si="62"/>
        <v>8.9906509006953489E-2</v>
      </c>
      <c r="I673" s="1">
        <f t="shared" si="63"/>
        <v>2.2476627262204864E-2</v>
      </c>
      <c r="J673" s="1">
        <f>IF(A673="","",MIN(J672+I673,Max_logcfu))</f>
        <v>3.99</v>
      </c>
      <c r="K673" s="1" cm="1">
        <f t="array" ref="K673">IF(A673="","",IF(E673&lt;_C1_MinTemp.,0,((E673-Tmin)/(PrefTemp-Tmin))^2))</f>
        <v>34.224764883703912</v>
      </c>
      <c r="L673" s="1">
        <f t="shared" si="64"/>
        <v>0.35650796770459436</v>
      </c>
      <c r="M673" s="1">
        <f t="shared" si="65"/>
        <v>31.807772456781329</v>
      </c>
      <c r="N673" s="3" t="s">
        <v>866</v>
      </c>
      <c r="O673" s="1" t="s">
        <v>2973</v>
      </c>
      <c r="P673" s="1" t="s">
        <v>2968</v>
      </c>
      <c r="Q673" s="1">
        <v>8360</v>
      </c>
      <c r="R673" s="1" t="s">
        <v>3035</v>
      </c>
      <c r="S673" s="1">
        <v>88.96</v>
      </c>
    </row>
    <row r="674" spans="1:19" x14ac:dyDescent="0.3">
      <c r="A674" s="1" t="s">
        <v>923</v>
      </c>
      <c r="B674" s="1" t="s">
        <v>1598</v>
      </c>
      <c r="C674" s="1">
        <f t="shared" si="60"/>
        <v>1.0416666664241347E-2</v>
      </c>
      <c r="D674" s="1">
        <v>7</v>
      </c>
      <c r="E674" s="1">
        <v>18.809999999999999</v>
      </c>
      <c r="F674" s="1">
        <f>IF(A674="","",IF(E674&lt;_C1_MinTemp.,0,E674*M_a+M_b))</f>
        <v>0.4569954</v>
      </c>
      <c r="G674" s="1">
        <f t="shared" si="61"/>
        <v>0.20884479562115998</v>
      </c>
      <c r="H674" s="1">
        <f t="shared" si="62"/>
        <v>9.0762623042659696E-2</v>
      </c>
      <c r="I674" s="1">
        <f t="shared" si="63"/>
        <v>2.2690655755381844E-2</v>
      </c>
      <c r="J674" s="1">
        <f>IF(A674="","",MIN(J673+I674,Max_logcfu))</f>
        <v>3.99</v>
      </c>
      <c r="K674" s="1" cm="1">
        <f t="array" ref="K674">IF(A674="","",IF(E674&lt;_C1_MinTemp.,0,((E674-Tmin)/(PrefTemp-Tmin))^2))</f>
        <v>34.550662328831251</v>
      </c>
      <c r="L674" s="1">
        <f t="shared" si="64"/>
        <v>0.35990273250819582</v>
      </c>
      <c r="M674" s="1">
        <f t="shared" si="65"/>
        <v>31.447869724273133</v>
      </c>
      <c r="N674" s="3" t="s">
        <v>866</v>
      </c>
      <c r="O674" s="1" t="s">
        <v>2973</v>
      </c>
      <c r="P674" s="1" t="s">
        <v>2968</v>
      </c>
      <c r="Q674" s="1">
        <v>8360</v>
      </c>
      <c r="R674" s="1" t="s">
        <v>3035</v>
      </c>
      <c r="S674" s="1">
        <v>88.82</v>
      </c>
    </row>
    <row r="675" spans="1:19" x14ac:dyDescent="0.3">
      <c r="A675" s="1" t="s">
        <v>923</v>
      </c>
      <c r="B675" s="1" t="s">
        <v>1599</v>
      </c>
      <c r="C675" s="1">
        <f t="shared" si="60"/>
        <v>1.0416666664241347E-2</v>
      </c>
      <c r="D675" s="1">
        <v>7</v>
      </c>
      <c r="E675" s="1">
        <v>18.86</v>
      </c>
      <c r="F675" s="1">
        <f>IF(A675="","",IF(E675&lt;_C1_MinTemp.,0,E675*M_a+M_b))</f>
        <v>0.45797740000000003</v>
      </c>
      <c r="G675" s="1">
        <f t="shared" si="61"/>
        <v>0.20974329891076005</v>
      </c>
      <c r="H675" s="1">
        <f t="shared" si="62"/>
        <v>9.1153106871255996E-2</v>
      </c>
      <c r="I675" s="1">
        <f t="shared" si="63"/>
        <v>2.2788276712508191E-2</v>
      </c>
      <c r="J675" s="1">
        <f>IF(A675="","",MIN(J674+I675,Max_logcfu))</f>
        <v>3.99</v>
      </c>
      <c r="K675" s="1" cm="1">
        <f t="array" ref="K675">IF(A675="","",IF(E675&lt;_C1_MinTemp.,0,((E675-Tmin)/(PrefTemp-Tmin))^2))</f>
        <v>34.699308042831362</v>
      </c>
      <c r="L675" s="1">
        <f t="shared" si="64"/>
        <v>0.36145112536200313</v>
      </c>
      <c r="M675" s="1">
        <f t="shared" si="65"/>
        <v>31.086418598911131</v>
      </c>
      <c r="N675" s="3" t="s">
        <v>866</v>
      </c>
      <c r="O675" s="1" t="s">
        <v>2973</v>
      </c>
      <c r="P675" s="1" t="s">
        <v>2968</v>
      </c>
      <c r="Q675" s="1">
        <v>8360</v>
      </c>
      <c r="R675" s="1" t="s">
        <v>3035</v>
      </c>
      <c r="S675" s="1">
        <v>88.82</v>
      </c>
    </row>
    <row r="676" spans="1:19" x14ac:dyDescent="0.3">
      <c r="A676" s="1" t="s">
        <v>923</v>
      </c>
      <c r="B676" s="1" t="s">
        <v>1600</v>
      </c>
      <c r="C676" s="1">
        <f t="shared" si="60"/>
        <v>1.0416666671517305E-2</v>
      </c>
      <c r="D676" s="1">
        <v>7</v>
      </c>
      <c r="E676" s="1">
        <v>18.88</v>
      </c>
      <c r="F676" s="1">
        <f>IF(A676="","",IF(E676&lt;_C1_MinTemp.,0,E676*M_a+M_b))</f>
        <v>0.45837020000000001</v>
      </c>
      <c r="G676" s="1">
        <f t="shared" si="61"/>
        <v>0.21010324024804</v>
      </c>
      <c r="H676" s="1">
        <f t="shared" si="62"/>
        <v>9.1309535092585825E-2</v>
      </c>
      <c r="I676" s="1">
        <f t="shared" si="63"/>
        <v>2.2827383783776287E-2</v>
      </c>
      <c r="J676" s="1">
        <f>IF(A676="","",MIN(J675+I676,Max_logcfu))</f>
        <v>3.99</v>
      </c>
      <c r="K676" s="1" cm="1">
        <f t="array" ref="K676">IF(A676="","",IF(E676&lt;_C1_MinTemp.,0,((E676-Tmin)/(PrefTemp-Tmin))^2))</f>
        <v>34.758855667973556</v>
      </c>
      <c r="L676" s="1">
        <f t="shared" si="64"/>
        <v>0.36207141337666049</v>
      </c>
      <c r="M676" s="1">
        <f t="shared" si="65"/>
        <v>30.724347185534469</v>
      </c>
      <c r="N676" s="3" t="s">
        <v>866</v>
      </c>
      <c r="O676" s="1" t="s">
        <v>2973</v>
      </c>
      <c r="P676" s="1" t="s">
        <v>2968</v>
      </c>
      <c r="Q676" s="1">
        <v>8360</v>
      </c>
      <c r="R676" s="1" t="s">
        <v>3035</v>
      </c>
      <c r="S676" s="1">
        <v>88.82</v>
      </c>
    </row>
    <row r="677" spans="1:19" x14ac:dyDescent="0.3">
      <c r="A677" s="1" t="s">
        <v>923</v>
      </c>
      <c r="B677" s="1" t="s">
        <v>1601</v>
      </c>
      <c r="C677" s="1">
        <f t="shared" si="60"/>
        <v>1.0416666664241347E-2</v>
      </c>
      <c r="D677" s="1">
        <v>7</v>
      </c>
      <c r="E677" s="1">
        <v>18.920000000000002</v>
      </c>
      <c r="F677" s="1">
        <f>IF(A677="","",IF(E677&lt;_C1_MinTemp.,0,E677*M_a+M_b))</f>
        <v>0.45915580000000006</v>
      </c>
      <c r="G677" s="1">
        <f t="shared" si="61"/>
        <v>0.21082404867364005</v>
      </c>
      <c r="H677" s="1">
        <f t="shared" si="62"/>
        <v>9.1622793860773585E-2</v>
      </c>
      <c r="I677" s="1">
        <f t="shared" si="63"/>
        <v>2.2905698459860246E-2</v>
      </c>
      <c r="J677" s="1">
        <f>IF(A677="","",MIN(J676+I677,Max_logcfu))</f>
        <v>3.99</v>
      </c>
      <c r="K677" s="1" cm="1">
        <f t="array" ref="K677">IF(A677="","",IF(E677&lt;_C1_MinTemp.,0,((E677-Tmin)/(PrefTemp-Tmin))^2))</f>
        <v>34.878104071758834</v>
      </c>
      <c r="L677" s="1">
        <f t="shared" si="64"/>
        <v>0.36331358399623065</v>
      </c>
      <c r="M677" s="1">
        <f t="shared" si="65"/>
        <v>30.361033601538239</v>
      </c>
      <c r="N677" s="3" t="s">
        <v>866</v>
      </c>
      <c r="O677" s="1" t="s">
        <v>2973</v>
      </c>
      <c r="P677" s="1" t="s">
        <v>2968</v>
      </c>
      <c r="Q677" s="1">
        <v>8360</v>
      </c>
      <c r="R677" s="1" t="s">
        <v>3035</v>
      </c>
      <c r="S677" s="1">
        <v>88.82</v>
      </c>
    </row>
    <row r="678" spans="1:19" x14ac:dyDescent="0.3">
      <c r="A678" s="1" t="s">
        <v>923</v>
      </c>
      <c r="B678" s="1" t="s">
        <v>1602</v>
      </c>
      <c r="C678" s="1">
        <f t="shared" si="60"/>
        <v>1.0416666664241347E-2</v>
      </c>
      <c r="D678" s="1">
        <v>7</v>
      </c>
      <c r="E678" s="1">
        <v>19.05</v>
      </c>
      <c r="F678" s="1">
        <f>IF(A678="","",IF(E678&lt;_C1_MinTemp.,0,E678*M_a+M_b))</f>
        <v>0.46170900000000004</v>
      </c>
      <c r="G678" s="1">
        <f t="shared" si="61"/>
        <v>0.21317520068100004</v>
      </c>
      <c r="H678" s="1">
        <f t="shared" si="62"/>
        <v>9.2644589604954378E-2</v>
      </c>
      <c r="I678" s="1">
        <f t="shared" si="63"/>
        <v>2.3161147395845971E-2</v>
      </c>
      <c r="J678" s="1">
        <f>IF(A678="","",MIN(J677+I678,Max_logcfu))</f>
        <v>3.99</v>
      </c>
      <c r="K678" s="1" cm="1">
        <f t="array" ref="K678">IF(A678="","",IF(E678&lt;_C1_MinTemp.,0,((E678-Tmin)/(PrefTemp-Tmin))^2))</f>
        <v>35.267071672547914</v>
      </c>
      <c r="L678" s="1">
        <f t="shared" si="64"/>
        <v>0.36736532983684017</v>
      </c>
      <c r="M678" s="1">
        <f t="shared" si="65"/>
        <v>29.993668271701399</v>
      </c>
      <c r="N678" s="3" t="s">
        <v>866</v>
      </c>
      <c r="O678" s="1" t="s">
        <v>2973</v>
      </c>
      <c r="P678" s="1" t="s">
        <v>2968</v>
      </c>
      <c r="Q678" s="1">
        <v>8360</v>
      </c>
      <c r="R678" s="1" t="s">
        <v>3035</v>
      </c>
      <c r="S678" s="1">
        <v>88.82</v>
      </c>
    </row>
    <row r="679" spans="1:19" x14ac:dyDescent="0.3">
      <c r="A679" s="1" t="s">
        <v>923</v>
      </c>
      <c r="B679" s="1" t="s">
        <v>1603</v>
      </c>
      <c r="C679" s="1">
        <f t="shared" si="60"/>
        <v>1.0416666671517305E-2</v>
      </c>
      <c r="D679" s="1">
        <v>7</v>
      </c>
      <c r="E679" s="1">
        <v>19.059999999999999</v>
      </c>
      <c r="F679" s="1">
        <f>IF(A679="","",IF(E679&lt;_C1_MinTemp.,0,E679*M_a+M_b))</f>
        <v>0.46190540000000002</v>
      </c>
      <c r="G679" s="1">
        <f t="shared" si="61"/>
        <v>0.21335659854916003</v>
      </c>
      <c r="H679" s="1">
        <f t="shared" si="62"/>
        <v>9.2723423967475016E-2</v>
      </c>
      <c r="I679" s="1">
        <f t="shared" si="63"/>
        <v>2.3180856002663182E-2</v>
      </c>
      <c r="J679" s="1">
        <f>IF(A679="","",MIN(J678+I679,Max_logcfu))</f>
        <v>3.99</v>
      </c>
      <c r="K679" s="1" cm="1">
        <f t="array" ref="K679">IF(A679="","",IF(E679&lt;_C1_MinTemp.,0,((E679-Tmin)/(PrefTemp-Tmin))^2))</f>
        <v>35.297081596766148</v>
      </c>
      <c r="L679" s="1">
        <f t="shared" si="64"/>
        <v>0.36767793347086075</v>
      </c>
      <c r="M679" s="1">
        <f t="shared" si="65"/>
        <v>29.625990338230537</v>
      </c>
      <c r="N679" s="3" t="s">
        <v>866</v>
      </c>
      <c r="O679" s="1" t="s">
        <v>2973</v>
      </c>
      <c r="P679" s="1" t="s">
        <v>2968</v>
      </c>
      <c r="Q679" s="1">
        <v>8360</v>
      </c>
      <c r="R679" s="1" t="s">
        <v>3035</v>
      </c>
      <c r="S679" s="1">
        <v>88.82</v>
      </c>
    </row>
    <row r="680" spans="1:19" x14ac:dyDescent="0.3">
      <c r="A680" s="1" t="s">
        <v>923</v>
      </c>
      <c r="B680" s="1" t="s">
        <v>1604</v>
      </c>
      <c r="C680" s="1">
        <f t="shared" si="60"/>
        <v>1.0416666664241347E-2</v>
      </c>
      <c r="D680" s="1">
        <v>7</v>
      </c>
      <c r="E680" s="1">
        <v>18.989999999999998</v>
      </c>
      <c r="F680" s="1">
        <f>IF(A680="","",IF(E680&lt;_C1_MinTemp.,0,E680*M_a+M_b))</f>
        <v>0.46053060000000001</v>
      </c>
      <c r="G680" s="1">
        <f t="shared" si="61"/>
        <v>0.21208843353636</v>
      </c>
      <c r="H680" s="1">
        <f t="shared" si="62"/>
        <v>9.2172287499504554E-2</v>
      </c>
      <c r="I680" s="1">
        <f t="shared" si="63"/>
        <v>2.3043071869511003E-2</v>
      </c>
      <c r="J680" s="1">
        <f>IF(A680="","",MIN(J679+I680,Max_logcfu))</f>
        <v>3.99</v>
      </c>
      <c r="K680" s="1" cm="1">
        <f t="array" ref="K680">IF(A680="","",IF(E680&lt;_C1_MinTemp.,0,((E680-Tmin)/(PrefTemp-Tmin))^2))</f>
        <v>35.087280145864916</v>
      </c>
      <c r="L680" s="1">
        <f t="shared" si="64"/>
        <v>0.36549250143432838</v>
      </c>
      <c r="M680" s="1">
        <f t="shared" si="65"/>
        <v>29.260497836796208</v>
      </c>
      <c r="N680" s="3" t="s">
        <v>866</v>
      </c>
      <c r="O680" s="1" t="s">
        <v>2973</v>
      </c>
      <c r="P680" s="1" t="s">
        <v>2968</v>
      </c>
      <c r="Q680" s="1">
        <v>8360</v>
      </c>
      <c r="R680" s="1" t="s">
        <v>3035</v>
      </c>
      <c r="S680" s="1">
        <v>88.82</v>
      </c>
    </row>
    <row r="681" spans="1:19" x14ac:dyDescent="0.3">
      <c r="A681" s="1" t="s">
        <v>923</v>
      </c>
      <c r="B681" s="1" t="s">
        <v>1605</v>
      </c>
      <c r="C681" s="1">
        <f t="shared" si="60"/>
        <v>1.0416666664241347E-2</v>
      </c>
      <c r="D681" s="1">
        <v>7</v>
      </c>
      <c r="E681" s="1">
        <v>18.989999999999998</v>
      </c>
      <c r="F681" s="1">
        <f>IF(A681="","",IF(E681&lt;_C1_MinTemp.,0,E681*M_a+M_b))</f>
        <v>0.46053060000000001</v>
      </c>
      <c r="G681" s="1">
        <f t="shared" si="61"/>
        <v>0.21208843353636</v>
      </c>
      <c r="H681" s="1">
        <f t="shared" si="62"/>
        <v>9.2172287499504554E-2</v>
      </c>
      <c r="I681" s="1">
        <f t="shared" si="63"/>
        <v>2.3043071869511003E-2</v>
      </c>
      <c r="J681" s="1">
        <f>IF(A681="","",MIN(J680+I681,Max_logcfu))</f>
        <v>3.99</v>
      </c>
      <c r="K681" s="1" cm="1">
        <f t="array" ref="K681">IF(A681="","",IF(E681&lt;_C1_MinTemp.,0,((E681-Tmin)/(PrefTemp-Tmin))^2))</f>
        <v>35.087280145864916</v>
      </c>
      <c r="L681" s="1">
        <f t="shared" si="64"/>
        <v>0.36549250143432838</v>
      </c>
      <c r="M681" s="1">
        <f t="shared" si="65"/>
        <v>28.89500533536188</v>
      </c>
      <c r="N681" s="3" t="s">
        <v>866</v>
      </c>
      <c r="O681" s="1" t="s">
        <v>2973</v>
      </c>
      <c r="P681" s="1" t="s">
        <v>2968</v>
      </c>
      <c r="Q681" s="1">
        <v>8360</v>
      </c>
      <c r="R681" s="1" t="s">
        <v>3035</v>
      </c>
      <c r="S681" s="1">
        <v>88.82</v>
      </c>
    </row>
    <row r="682" spans="1:19" x14ac:dyDescent="0.3">
      <c r="A682" s="1" t="s">
        <v>923</v>
      </c>
      <c r="B682" s="1" t="s">
        <v>1606</v>
      </c>
      <c r="C682" s="1">
        <f t="shared" si="60"/>
        <v>1.0416666671517305E-2</v>
      </c>
      <c r="D682" s="1">
        <v>7</v>
      </c>
      <c r="E682" s="1">
        <v>19.100000000000001</v>
      </c>
      <c r="F682" s="1">
        <f>IF(A682="","",IF(E682&lt;_C1_MinTemp.,0,E682*M_a+M_b))</f>
        <v>0.46269100000000007</v>
      </c>
      <c r="G682" s="1">
        <f t="shared" si="61"/>
        <v>0.21408296148100006</v>
      </c>
      <c r="H682" s="1">
        <f t="shared" si="62"/>
        <v>9.3039096688830966E-2</v>
      </c>
      <c r="I682" s="1">
        <f t="shared" si="63"/>
        <v>2.3259774183038918E-2</v>
      </c>
      <c r="J682" s="1">
        <f>IF(A682="","",MIN(J681+I682,Max_logcfu))</f>
        <v>3.99</v>
      </c>
      <c r="K682" s="1" cm="1">
        <f t="array" ref="K682">IF(A682="","",IF(E682&lt;_C1_MinTemp.,0,((E682-Tmin)/(PrefTemp-Tmin))^2))</f>
        <v>35.417248921556521</v>
      </c>
      <c r="L682" s="1">
        <f t="shared" si="64"/>
        <v>0.36892967643801</v>
      </c>
      <c r="M682" s="1">
        <f t="shared" si="65"/>
        <v>28.526075658923869</v>
      </c>
      <c r="N682" s="3" t="s">
        <v>866</v>
      </c>
      <c r="O682" s="1" t="s">
        <v>2973</v>
      </c>
      <c r="P682" s="1" t="s">
        <v>2968</v>
      </c>
      <c r="Q682" s="1">
        <v>8360</v>
      </c>
      <c r="R682" s="1" t="s">
        <v>3035</v>
      </c>
      <c r="S682" s="1">
        <v>88.82</v>
      </c>
    </row>
    <row r="683" spans="1:19" x14ac:dyDescent="0.3">
      <c r="A683" s="1" t="s">
        <v>923</v>
      </c>
      <c r="B683" s="1" t="s">
        <v>1607</v>
      </c>
      <c r="C683" s="1">
        <f t="shared" si="60"/>
        <v>1.0416666664241347E-2</v>
      </c>
      <c r="D683" s="1">
        <v>7</v>
      </c>
      <c r="E683" s="1">
        <v>19</v>
      </c>
      <c r="F683" s="1">
        <f>IF(A683="","",IF(E683&lt;_C1_MinTemp.,0,E683*M_a+M_b))</f>
        <v>0.46072700000000005</v>
      </c>
      <c r="G683" s="1">
        <f t="shared" si="61"/>
        <v>0.21226936852900005</v>
      </c>
      <c r="H683" s="1">
        <f t="shared" si="62"/>
        <v>9.2250920699261205E-2</v>
      </c>
      <c r="I683" s="1">
        <f t="shared" si="63"/>
        <v>2.306273016944559E-2</v>
      </c>
      <c r="J683" s="1">
        <f>IF(A683="","",MIN(J682+I683,Max_logcfu))</f>
        <v>3.99</v>
      </c>
      <c r="K683" s="1" cm="1">
        <f t="array" ref="K683">IF(A683="","",IF(E683&lt;_C1_MinTemp.,0,((E683-Tmin)/(PrefTemp-Tmin))^2))</f>
        <v>35.117213493332741</v>
      </c>
      <c r="L683" s="1">
        <f t="shared" si="64"/>
        <v>0.36580430713704559</v>
      </c>
      <c r="M683" s="1">
        <f t="shared" si="65"/>
        <v>28.160271351786822</v>
      </c>
      <c r="N683" s="3" t="s">
        <v>866</v>
      </c>
      <c r="O683" s="1" t="s">
        <v>2973</v>
      </c>
      <c r="P683" s="1" t="s">
        <v>2968</v>
      </c>
      <c r="Q683" s="1">
        <v>8360</v>
      </c>
      <c r="R683" s="1" t="s">
        <v>3035</v>
      </c>
      <c r="S683" s="1">
        <v>88.82</v>
      </c>
    </row>
    <row r="684" spans="1:19" x14ac:dyDescent="0.3">
      <c r="A684" s="1" t="s">
        <v>923</v>
      </c>
      <c r="B684" s="1" t="s">
        <v>1608</v>
      </c>
      <c r="C684" s="1">
        <f t="shared" si="60"/>
        <v>1.0416666664241347E-2</v>
      </c>
      <c r="D684" s="1">
        <v>7</v>
      </c>
      <c r="E684" s="1">
        <v>19.03</v>
      </c>
      <c r="F684" s="1">
        <f>IF(A684="","",IF(E684&lt;_C1_MinTemp.,0,E684*M_a+M_b))</f>
        <v>0.46131620000000007</v>
      </c>
      <c r="G684" s="1">
        <f t="shared" si="61"/>
        <v>0.21281263638244005</v>
      </c>
      <c r="H684" s="1">
        <f t="shared" si="62"/>
        <v>9.2487021461295102E-2</v>
      </c>
      <c r="I684" s="1">
        <f t="shared" si="63"/>
        <v>2.3121755359940321E-2</v>
      </c>
      <c r="J684" s="1">
        <f>IF(A684="","",MIN(J683+I684,Max_logcfu))</f>
        <v>3.99</v>
      </c>
      <c r="K684" s="1" cm="1">
        <f t="array" ref="K684">IF(A684="","",IF(E684&lt;_C1_MinTemp.,0,((E684-Tmin)/(PrefTemp-Tmin))^2))</f>
        <v>35.207090112486632</v>
      </c>
      <c r="L684" s="1">
        <f t="shared" si="64"/>
        <v>0.36674052191968065</v>
      </c>
      <c r="M684" s="1">
        <f t="shared" si="65"/>
        <v>27.793530829867141</v>
      </c>
      <c r="N684" s="3" t="s">
        <v>866</v>
      </c>
      <c r="O684" s="1" t="s">
        <v>2973</v>
      </c>
      <c r="P684" s="1" t="s">
        <v>2968</v>
      </c>
      <c r="Q684" s="1">
        <v>8360</v>
      </c>
      <c r="R684" s="1" t="s">
        <v>3035</v>
      </c>
      <c r="S684" s="1">
        <v>88.82</v>
      </c>
    </row>
    <row r="685" spans="1:19" x14ac:dyDescent="0.3">
      <c r="A685" s="1" t="s">
        <v>923</v>
      </c>
      <c r="B685" s="1" t="s">
        <v>1609</v>
      </c>
      <c r="C685" s="1">
        <f t="shared" si="60"/>
        <v>1.0416666671517305E-2</v>
      </c>
      <c r="D685" s="1">
        <v>7</v>
      </c>
      <c r="E685" s="1">
        <v>19</v>
      </c>
      <c r="F685" s="1">
        <f>IF(A685="","",IF(E685&lt;_C1_MinTemp.,0,E685*M_a+M_b))</f>
        <v>0.46072700000000005</v>
      </c>
      <c r="G685" s="1">
        <f t="shared" si="61"/>
        <v>0.21226936852900005</v>
      </c>
      <c r="H685" s="1">
        <f t="shared" si="62"/>
        <v>9.2250920699261205E-2</v>
      </c>
      <c r="I685" s="1">
        <f t="shared" si="63"/>
        <v>2.3062730185554721E-2</v>
      </c>
      <c r="J685" s="1">
        <f>IF(A685="","",MIN(J684+I685,Max_logcfu))</f>
        <v>3.99</v>
      </c>
      <c r="K685" s="1" cm="1">
        <f t="array" ref="K685">IF(A685="","",IF(E685&lt;_C1_MinTemp.,0,((E685-Tmin)/(PrefTemp-Tmin))^2))</f>
        <v>35.117213493332741</v>
      </c>
      <c r="L685" s="1">
        <f t="shared" si="64"/>
        <v>0.36580430739255698</v>
      </c>
      <c r="M685" s="1">
        <f t="shared" si="65"/>
        <v>27.427726522474583</v>
      </c>
      <c r="N685" s="3" t="s">
        <v>866</v>
      </c>
      <c r="O685" s="1" t="s">
        <v>2973</v>
      </c>
      <c r="P685" s="1" t="s">
        <v>2968</v>
      </c>
      <c r="Q685" s="1">
        <v>8360</v>
      </c>
      <c r="R685" s="1" t="s">
        <v>3035</v>
      </c>
      <c r="S685" s="1">
        <v>88.82</v>
      </c>
    </row>
    <row r="686" spans="1:19" x14ac:dyDescent="0.3">
      <c r="A686" s="1" t="s">
        <v>923</v>
      </c>
      <c r="B686" s="1" t="s">
        <v>1610</v>
      </c>
      <c r="C686" s="1">
        <f t="shared" si="60"/>
        <v>1.0416666664241347E-2</v>
      </c>
      <c r="D686" s="1">
        <v>7</v>
      </c>
      <c r="E686" s="1">
        <v>19.05</v>
      </c>
      <c r="F686" s="1">
        <f>IF(A686="","",IF(E686&lt;_C1_MinTemp.,0,E686*M_a+M_b))</f>
        <v>0.46170900000000004</v>
      </c>
      <c r="G686" s="1">
        <f t="shared" si="61"/>
        <v>0.21317520068100004</v>
      </c>
      <c r="H686" s="1">
        <f t="shared" si="62"/>
        <v>9.2644589604954378E-2</v>
      </c>
      <c r="I686" s="1">
        <f t="shared" si="63"/>
        <v>2.3161147395845971E-2</v>
      </c>
      <c r="J686" s="1">
        <f>IF(A686="","",MIN(J685+I686,Max_logcfu))</f>
        <v>3.99</v>
      </c>
      <c r="K686" s="1" cm="1">
        <f t="array" ref="K686">IF(A686="","",IF(E686&lt;_C1_MinTemp.,0,((E686-Tmin)/(PrefTemp-Tmin))^2))</f>
        <v>35.267071672547914</v>
      </c>
      <c r="L686" s="1">
        <f t="shared" si="64"/>
        <v>0.36736532983684017</v>
      </c>
      <c r="M686" s="1">
        <f t="shared" si="65"/>
        <v>27.060361192637743</v>
      </c>
      <c r="N686" s="3" t="s">
        <v>866</v>
      </c>
      <c r="O686" s="1" t="s">
        <v>2973</v>
      </c>
      <c r="P686" s="1" t="s">
        <v>2968</v>
      </c>
      <c r="Q686" s="1">
        <v>8360</v>
      </c>
      <c r="R686" s="1" t="s">
        <v>3035</v>
      </c>
      <c r="S686" s="1">
        <v>88.82</v>
      </c>
    </row>
    <row r="687" spans="1:19" x14ac:dyDescent="0.3">
      <c r="A687" s="1" t="s">
        <v>923</v>
      </c>
      <c r="B687" s="1" t="s">
        <v>1611</v>
      </c>
      <c r="C687" s="1">
        <f t="shared" si="60"/>
        <v>1.0416666664241347E-2</v>
      </c>
      <c r="D687" s="1">
        <v>7</v>
      </c>
      <c r="E687" s="1">
        <v>19.079999999999998</v>
      </c>
      <c r="F687" s="1">
        <f>IF(A687="","",IF(E687&lt;_C1_MinTemp.,0,E687*M_a+M_b))</f>
        <v>0.46229819999999999</v>
      </c>
      <c r="G687" s="1">
        <f t="shared" si="61"/>
        <v>0.21371962572323999</v>
      </c>
      <c r="H687" s="1">
        <f t="shared" si="62"/>
        <v>9.2881193273898294E-2</v>
      </c>
      <c r="I687" s="1">
        <f t="shared" si="63"/>
        <v>2.3220298313068172E-2</v>
      </c>
      <c r="J687" s="1">
        <f>IF(A687="","",MIN(J686+I687,Max_logcfu))</f>
        <v>3.99</v>
      </c>
      <c r="K687" s="1" cm="1">
        <f t="array" ref="K687">IF(A687="","",IF(E687&lt;_C1_MinTemp.,0,((E687-Tmin)/(PrefTemp-Tmin))^2))</f>
        <v>35.357139733577853</v>
      </c>
      <c r="L687" s="1">
        <f t="shared" si="64"/>
        <v>0.36830353880568362</v>
      </c>
      <c r="M687" s="1">
        <f t="shared" si="65"/>
        <v>26.692057653832059</v>
      </c>
      <c r="N687" s="3" t="s">
        <v>866</v>
      </c>
      <c r="O687" s="1" t="s">
        <v>2973</v>
      </c>
      <c r="P687" s="1" t="s">
        <v>2968</v>
      </c>
      <c r="Q687" s="1">
        <v>8360</v>
      </c>
      <c r="R687" s="1" t="s">
        <v>3035</v>
      </c>
      <c r="S687" s="1">
        <v>88.82</v>
      </c>
    </row>
    <row r="688" spans="1:19" x14ac:dyDescent="0.3">
      <c r="A688" s="1" t="s">
        <v>923</v>
      </c>
      <c r="B688" s="1" t="s">
        <v>1612</v>
      </c>
      <c r="C688" s="1">
        <f t="shared" si="60"/>
        <v>1.0416666671517305E-2</v>
      </c>
      <c r="D688" s="1">
        <v>7</v>
      </c>
      <c r="E688" s="1">
        <v>19.14</v>
      </c>
      <c r="F688" s="1">
        <f>IF(A688="","",IF(E688&lt;_C1_MinTemp.,0,E688*M_a+M_b))</f>
        <v>0.46347660000000002</v>
      </c>
      <c r="G688" s="1">
        <f t="shared" si="61"/>
        <v>0.21481055874756003</v>
      </c>
      <c r="H688" s="1">
        <f t="shared" si="62"/>
        <v>9.3355305844224259E-2</v>
      </c>
      <c r="I688" s="1">
        <f t="shared" si="63"/>
        <v>2.3338826471924055E-2</v>
      </c>
      <c r="J688" s="1">
        <f>IF(A688="","",MIN(J687+I688,Max_logcfu))</f>
        <v>3.99</v>
      </c>
      <c r="K688" s="1" cm="1">
        <f t="array" ref="K688">IF(A688="","",IF(E688&lt;_C1_MinTemp.,0,((E688-Tmin)/(PrefTemp-Tmin))^2))</f>
        <v>35.537620451014668</v>
      </c>
      <c r="L688" s="1">
        <f t="shared" si="64"/>
        <v>0.37018354653711627</v>
      </c>
      <c r="M688" s="1">
        <f t="shared" si="65"/>
        <v>26.321874107294942</v>
      </c>
      <c r="N688" s="3" t="s">
        <v>866</v>
      </c>
      <c r="O688" s="1" t="s">
        <v>2973</v>
      </c>
      <c r="P688" s="1" t="s">
        <v>2968</v>
      </c>
      <c r="Q688" s="1">
        <v>8360</v>
      </c>
      <c r="R688" s="1" t="s">
        <v>3035</v>
      </c>
      <c r="S688" s="1">
        <v>88.82</v>
      </c>
    </row>
    <row r="689" spans="1:19" x14ac:dyDescent="0.3">
      <c r="A689" s="1" t="s">
        <v>923</v>
      </c>
      <c r="B689" s="1" t="s">
        <v>1613</v>
      </c>
      <c r="C689" s="1">
        <f t="shared" si="60"/>
        <v>1.0416666664241347E-2</v>
      </c>
      <c r="D689" s="1">
        <v>7</v>
      </c>
      <c r="E689" s="1">
        <v>19.13</v>
      </c>
      <c r="F689" s="1">
        <f>IF(A689="","",IF(E689&lt;_C1_MinTemp.,0,E689*M_a+M_b))</f>
        <v>0.46328020000000003</v>
      </c>
      <c r="G689" s="1">
        <f t="shared" si="61"/>
        <v>0.21462854371204002</v>
      </c>
      <c r="H689" s="1">
        <f t="shared" si="62"/>
        <v>9.3276203264684915E-2</v>
      </c>
      <c r="I689" s="1">
        <f t="shared" si="63"/>
        <v>2.3319050810741843E-2</v>
      </c>
      <c r="J689" s="1">
        <f>IF(A689="","",MIN(J688+I689,Max_logcfu))</f>
        <v>3.99</v>
      </c>
      <c r="K689" s="1" cm="1">
        <f t="array" ref="K689">IF(A689="","",IF(E689&lt;_C1_MinTemp.,0,((E689-Tmin)/(PrefTemp-Tmin))^2))</f>
        <v>35.507508424462522</v>
      </c>
      <c r="L689" s="1">
        <f t="shared" si="64"/>
        <v>0.36986987933536758</v>
      </c>
      <c r="M689" s="1">
        <f t="shared" si="65"/>
        <v>25.952004227959574</v>
      </c>
      <c r="N689" s="3" t="s">
        <v>866</v>
      </c>
      <c r="O689" s="1" t="s">
        <v>2973</v>
      </c>
      <c r="P689" s="1" t="s">
        <v>2968</v>
      </c>
      <c r="Q689" s="1">
        <v>8360</v>
      </c>
      <c r="R689" s="1" t="s">
        <v>3035</v>
      </c>
      <c r="S689" s="1">
        <v>88.82</v>
      </c>
    </row>
    <row r="690" spans="1:19" x14ac:dyDescent="0.3">
      <c r="A690" s="1" t="s">
        <v>923</v>
      </c>
      <c r="B690" s="1" t="s">
        <v>1614</v>
      </c>
      <c r="C690" s="1">
        <f t="shared" si="60"/>
        <v>1.0405092594737653E-2</v>
      </c>
      <c r="D690" s="1">
        <v>7</v>
      </c>
      <c r="E690" s="1">
        <v>19.190000000000001</v>
      </c>
      <c r="F690" s="1">
        <f>IF(A690="","",IF(E690&lt;_C1_MinTemp.,0,E690*M_a+M_b))</f>
        <v>0.46445860000000005</v>
      </c>
      <c r="G690" s="1">
        <f t="shared" si="61"/>
        <v>0.21572179111396006</v>
      </c>
      <c r="H690" s="1">
        <f t="shared" si="62"/>
        <v>9.375132164883096E-2</v>
      </c>
      <c r="I690" s="1">
        <f t="shared" si="63"/>
        <v>2.3411788383242853E-2</v>
      </c>
      <c r="J690" s="1">
        <f>IF(A690="","",MIN(J689+I690,Max_logcfu))</f>
        <v>3.99</v>
      </c>
      <c r="K690" s="1" cm="1">
        <f t="array" ref="K690">IF(A690="","",IF(E690&lt;_C1_MinTemp.,0,((E690-Tmin)/(PrefTemp-Tmin))^2))</f>
        <v>35.688372025651468</v>
      </c>
      <c r="L690" s="1">
        <f t="shared" si="64"/>
        <v>0.37134081548234849</v>
      </c>
      <c r="M690" s="1">
        <f t="shared" si="65"/>
        <v>25.580663412477225</v>
      </c>
      <c r="N690" s="3" t="s">
        <v>866</v>
      </c>
      <c r="O690" s="1" t="s">
        <v>2973</v>
      </c>
      <c r="P690" s="1" t="s">
        <v>2968</v>
      </c>
      <c r="Q690" s="1">
        <v>8360</v>
      </c>
      <c r="R690" s="1" t="s">
        <v>3035</v>
      </c>
      <c r="S690" s="1">
        <v>88.82</v>
      </c>
    </row>
    <row r="691" spans="1:19" x14ac:dyDescent="0.3">
      <c r="A691" s="1" t="s">
        <v>923</v>
      </c>
      <c r="B691" s="1" t="s">
        <v>1615</v>
      </c>
      <c r="C691" s="1">
        <f t="shared" si="60"/>
        <v>1.0416666664241347E-2</v>
      </c>
      <c r="D691" s="1">
        <v>7</v>
      </c>
      <c r="E691" s="1">
        <v>19.27</v>
      </c>
      <c r="F691" s="1">
        <f>IF(A691="","",IF(E691&lt;_C1_MinTemp.,0,E691*M_a+M_b))</f>
        <v>0.46602979999999999</v>
      </c>
      <c r="G691" s="1">
        <f t="shared" si="61"/>
        <v>0.21718377448803999</v>
      </c>
      <c r="H691" s="1">
        <f t="shared" si="62"/>
        <v>9.4386690346823107E-2</v>
      </c>
      <c r="I691" s="1">
        <f t="shared" si="63"/>
        <v>2.3596672581211748E-2</v>
      </c>
      <c r="J691" s="1">
        <f>IF(A691="","",MIN(J690+I691,Max_logcfu))</f>
        <v>3.99</v>
      </c>
      <c r="K691" s="1" cm="1">
        <f t="array" ref="K691">IF(A691="","",IF(E691&lt;_C1_MinTemp.,0,((E691-Tmin)/(PrefTemp-Tmin))^2))</f>
        <v>35.930238210240667</v>
      </c>
      <c r="L691" s="1">
        <f t="shared" si="64"/>
        <v>0.37427331460286467</v>
      </c>
      <c r="M691" s="1">
        <f t="shared" si="65"/>
        <v>25.206390097874362</v>
      </c>
      <c r="N691" s="3" t="s">
        <v>866</v>
      </c>
      <c r="O691" s="1" t="s">
        <v>2973</v>
      </c>
      <c r="P691" s="1" t="s">
        <v>2968</v>
      </c>
      <c r="Q691" s="1">
        <v>8360</v>
      </c>
      <c r="R691" s="1" t="s">
        <v>3035</v>
      </c>
      <c r="S691" s="1">
        <v>88.82</v>
      </c>
    </row>
    <row r="692" spans="1:19" x14ac:dyDescent="0.3">
      <c r="A692" s="1" t="s">
        <v>923</v>
      </c>
      <c r="B692" s="1" t="s">
        <v>1616</v>
      </c>
      <c r="C692" s="1">
        <f t="shared" si="60"/>
        <v>1.0416666664241347E-2</v>
      </c>
      <c r="D692" s="1">
        <v>7</v>
      </c>
      <c r="E692" s="1">
        <v>19.350000000000001</v>
      </c>
      <c r="F692" s="1">
        <f>IF(A692="","",IF(E692&lt;_C1_MinTemp.,0,E692*M_a+M_b))</f>
        <v>0.46760100000000004</v>
      </c>
      <c r="G692" s="1">
        <f t="shared" si="61"/>
        <v>0.21865069520100003</v>
      </c>
      <c r="H692" s="1">
        <f t="shared" si="62"/>
        <v>9.5024204780964808E-2</v>
      </c>
      <c r="I692" s="1">
        <f t="shared" si="63"/>
        <v>2.3756051189710067E-2</v>
      </c>
      <c r="J692" s="1">
        <f>IF(A692="","",MIN(J691+I692,Max_logcfu))</f>
        <v>3.99</v>
      </c>
      <c r="K692" s="1" cm="1">
        <f t="array" ref="K692">IF(A692="","",IF(E692&lt;_C1_MinTemp.,0,((E692-Tmin)/(PrefTemp-Tmin))^2))</f>
        <v>36.172921213501084</v>
      </c>
      <c r="L692" s="1">
        <f t="shared" si="64"/>
        <v>0.37680126255290541</v>
      </c>
      <c r="M692" s="1">
        <f t="shared" si="65"/>
        <v>24.829588835321456</v>
      </c>
      <c r="N692" s="3" t="s">
        <v>866</v>
      </c>
      <c r="O692" s="1" t="s">
        <v>2973</v>
      </c>
      <c r="P692" s="1" t="s">
        <v>2968</v>
      </c>
      <c r="Q692" s="1">
        <v>8360</v>
      </c>
      <c r="R692" s="1" t="s">
        <v>3035</v>
      </c>
      <c r="S692" s="1">
        <v>88.82</v>
      </c>
    </row>
    <row r="693" spans="1:19" x14ac:dyDescent="0.3">
      <c r="A693" s="1" t="s">
        <v>923</v>
      </c>
      <c r="B693" s="1" t="s">
        <v>1617</v>
      </c>
      <c r="C693" s="1">
        <f t="shared" si="60"/>
        <v>1.0416666671517305E-2</v>
      </c>
      <c r="D693" s="1">
        <v>7</v>
      </c>
      <c r="E693" s="1">
        <v>19.440000000000001</v>
      </c>
      <c r="F693" s="1">
        <f>IF(A693="","",IF(E693&lt;_C1_MinTemp.,0,E693*M_a+M_b))</f>
        <v>0.46936860000000008</v>
      </c>
      <c r="G693" s="1">
        <f t="shared" si="61"/>
        <v>0.22030688266596007</v>
      </c>
      <c r="H693" s="1">
        <f t="shared" si="62"/>
        <v>9.5743973344615416E-2</v>
      </c>
      <c r="I693" s="1">
        <f t="shared" si="63"/>
        <v>2.3935993347299917E-2</v>
      </c>
      <c r="J693" s="1">
        <f>IF(A693="","",MIN(J692+I693,Max_logcfu))</f>
        <v>3.99</v>
      </c>
      <c r="K693" s="1" cm="1">
        <f t="array" ref="K693">IF(A693="","",IF(E693&lt;_C1_MinTemp.,0,((E693-Tmin)/(PrefTemp-Tmin))^2))</f>
        <v>36.446915945736961</v>
      </c>
      <c r="L693" s="1">
        <f t="shared" si="64"/>
        <v>0.3796553746115508</v>
      </c>
      <c r="M693" s="1">
        <f t="shared" si="65"/>
        <v>24.449933460709904</v>
      </c>
      <c r="N693" s="3" t="s">
        <v>866</v>
      </c>
      <c r="O693" s="1" t="s">
        <v>2973</v>
      </c>
      <c r="P693" s="1" t="s">
        <v>2968</v>
      </c>
      <c r="Q693" s="1">
        <v>8360</v>
      </c>
      <c r="R693" s="1" t="s">
        <v>3035</v>
      </c>
      <c r="S693" s="1">
        <v>88.82</v>
      </c>
    </row>
    <row r="694" spans="1:19" x14ac:dyDescent="0.3">
      <c r="A694" s="1" t="s">
        <v>923</v>
      </c>
      <c r="B694" s="1" t="s">
        <v>1618</v>
      </c>
      <c r="C694" s="1">
        <f t="shared" si="60"/>
        <v>1.0428240741021E-2</v>
      </c>
      <c r="D694" s="1">
        <v>7</v>
      </c>
      <c r="E694" s="1">
        <v>19.690000000000001</v>
      </c>
      <c r="F694" s="1">
        <f>IF(A694="","",IF(E694&lt;_C1_MinTemp.,0,E694*M_a+M_b))</f>
        <v>0.47427860000000005</v>
      </c>
      <c r="G694" s="1">
        <f t="shared" si="61"/>
        <v>0.22494019041796004</v>
      </c>
      <c r="H694" s="1">
        <f t="shared" si="62"/>
        <v>9.77575794949848E-2</v>
      </c>
      <c r="I694" s="1">
        <f t="shared" si="63"/>
        <v>2.4466549757596788E-2</v>
      </c>
      <c r="J694" s="1">
        <f>IF(A694="","",MIN(J693+I694,Max_logcfu))</f>
        <v>3.99</v>
      </c>
      <c r="K694" s="1" cm="1">
        <f t="array" ref="K694">IF(A694="","",IF(E694&lt;_C1_MinTemp.,0,((E694-Tmin)/(PrefTemp-Tmin))^2))</f>
        <v>37.21343661065837</v>
      </c>
      <c r="L694" s="1">
        <f t="shared" si="64"/>
        <v>0.38807067577667004</v>
      </c>
      <c r="M694" s="1">
        <f t="shared" si="65"/>
        <v>24.061862784933233</v>
      </c>
      <c r="N694" s="3" t="s">
        <v>866</v>
      </c>
      <c r="O694" s="1" t="s">
        <v>2973</v>
      </c>
      <c r="P694" s="1" t="s">
        <v>2968</v>
      </c>
      <c r="Q694" s="1">
        <v>8360</v>
      </c>
      <c r="R694" s="1" t="s">
        <v>3035</v>
      </c>
      <c r="S694" s="1">
        <v>88.82</v>
      </c>
    </row>
    <row r="695" spans="1:19" x14ac:dyDescent="0.3">
      <c r="A695" s="1" t="s">
        <v>923</v>
      </c>
      <c r="B695" s="1" t="s">
        <v>1619</v>
      </c>
      <c r="C695" s="1">
        <f t="shared" si="60"/>
        <v>1.0416666664241347E-2</v>
      </c>
      <c r="D695" s="1">
        <v>7</v>
      </c>
      <c r="E695" s="1">
        <v>19.7</v>
      </c>
      <c r="F695" s="1">
        <f>IF(A695="","",IF(E695&lt;_C1_MinTemp.,0,E695*M_a+M_b))</f>
        <v>0.47447500000000004</v>
      </c>
      <c r="G695" s="1">
        <f t="shared" si="61"/>
        <v>0.22512652562500005</v>
      </c>
      <c r="H695" s="1">
        <f t="shared" si="62"/>
        <v>9.783855959365495E-2</v>
      </c>
      <c r="I695" s="1">
        <f t="shared" si="63"/>
        <v>2.4459639892718783E-2</v>
      </c>
      <c r="J695" s="1">
        <f>IF(A695="","",MIN(J694+I695,Max_logcfu))</f>
        <v>3.99</v>
      </c>
      <c r="K695" s="1" cm="1">
        <f t="array" ref="K695">IF(A695="","",IF(E695&lt;_C1_MinTemp.,0,((E695-Tmin)/(PrefTemp-Tmin))^2))</f>
        <v>37.244263353547815</v>
      </c>
      <c r="L695" s="1">
        <f t="shared" si="64"/>
        <v>0.3879610765091272</v>
      </c>
      <c r="M695" s="1">
        <f t="shared" si="65"/>
        <v>23.673901708424104</v>
      </c>
      <c r="N695" s="3" t="s">
        <v>866</v>
      </c>
      <c r="O695" s="1" t="s">
        <v>2973</v>
      </c>
      <c r="P695" s="1" t="s">
        <v>2968</v>
      </c>
      <c r="Q695" s="1">
        <v>8360</v>
      </c>
      <c r="R695" s="1" t="s">
        <v>3035</v>
      </c>
      <c r="S695" s="1">
        <v>88.82</v>
      </c>
    </row>
    <row r="696" spans="1:19" x14ac:dyDescent="0.3">
      <c r="A696" s="1" t="s">
        <v>923</v>
      </c>
      <c r="B696" s="1" t="s">
        <v>1620</v>
      </c>
      <c r="C696" s="1">
        <f t="shared" si="60"/>
        <v>1.0416666664241347E-2</v>
      </c>
      <c r="D696" s="1">
        <v>7</v>
      </c>
      <c r="E696" s="1">
        <v>19.809999999999999</v>
      </c>
      <c r="F696" s="1">
        <f>IF(A696="","",IF(E696&lt;_C1_MinTemp.,0,E696*M_a+M_b))</f>
        <v>0.47663539999999999</v>
      </c>
      <c r="G696" s="1">
        <f t="shared" si="61"/>
        <v>0.22718130453315999</v>
      </c>
      <c r="H696" s="1">
        <f t="shared" si="62"/>
        <v>9.8731553469430675E-2</v>
      </c>
      <c r="I696" s="1">
        <f t="shared" si="63"/>
        <v>2.4682888361610734E-2</v>
      </c>
      <c r="J696" s="1">
        <f>IF(A696="","",MIN(J695+I696,Max_logcfu))</f>
        <v>3.99</v>
      </c>
      <c r="K696" s="1" cm="1">
        <f t="array" ref="K696">IF(A696="","",IF(E696&lt;_C1_MinTemp.,0,((E696-Tmin)/(PrefTemp-Tmin))^2))</f>
        <v>37.584199869586357</v>
      </c>
      <c r="L696" s="1">
        <f t="shared" si="64"/>
        <v>0.39150208188370422</v>
      </c>
      <c r="M696" s="1">
        <f t="shared" si="65"/>
        <v>23.2823996265404</v>
      </c>
      <c r="N696" s="3" t="s">
        <v>866</v>
      </c>
      <c r="O696" s="1" t="s">
        <v>2973</v>
      </c>
      <c r="P696" s="1" t="s">
        <v>2968</v>
      </c>
      <c r="Q696" s="1">
        <v>8360</v>
      </c>
      <c r="R696" s="1" t="s">
        <v>3035</v>
      </c>
      <c r="S696" s="1">
        <v>88.82</v>
      </c>
    </row>
    <row r="697" spans="1:19" x14ac:dyDescent="0.3">
      <c r="A697" s="1" t="s">
        <v>923</v>
      </c>
      <c r="B697" s="1" t="s">
        <v>1621</v>
      </c>
      <c r="C697" s="1">
        <f t="shared" si="60"/>
        <v>1.0416666671517305E-2</v>
      </c>
      <c r="D697" s="1">
        <v>7</v>
      </c>
      <c r="E697" s="1">
        <v>19.91</v>
      </c>
      <c r="F697" s="1">
        <f>IF(A697="","",IF(E697&lt;_C1_MinTemp.,0,E697*M_a+M_b))</f>
        <v>0.47859940000000001</v>
      </c>
      <c r="G697" s="1">
        <f t="shared" si="61"/>
        <v>0.22905738568036002</v>
      </c>
      <c r="H697" s="1">
        <f t="shared" si="62"/>
        <v>9.9546886432142545E-2</v>
      </c>
      <c r="I697" s="1">
        <f t="shared" si="63"/>
        <v>2.4886721619624418E-2</v>
      </c>
      <c r="J697" s="1">
        <f>IF(A697="","",MIN(J696+I697,Max_logcfu))</f>
        <v>3.99</v>
      </c>
      <c r="K697" s="1" cm="1">
        <f t="array" ref="K697">IF(A697="","",IF(E697&lt;_C1_MinTemp.,0,((E697-Tmin)/(PrefTemp-Tmin))^2))</f>
        <v>37.894573159117478</v>
      </c>
      <c r="L697" s="1">
        <f t="shared" si="64"/>
        <v>0.39473513725795328</v>
      </c>
      <c r="M697" s="1">
        <f t="shared" si="65"/>
        <v>22.887664489282447</v>
      </c>
      <c r="N697" s="3" t="s">
        <v>866</v>
      </c>
      <c r="O697" s="1" t="s">
        <v>2973</v>
      </c>
      <c r="P697" s="1" t="s">
        <v>2968</v>
      </c>
      <c r="Q697" s="1">
        <v>8360</v>
      </c>
      <c r="R697" s="1" t="s">
        <v>3035</v>
      </c>
      <c r="S697" s="1">
        <v>88.82</v>
      </c>
    </row>
    <row r="698" spans="1:19" x14ac:dyDescent="0.3">
      <c r="A698" s="1" t="s">
        <v>923</v>
      </c>
      <c r="B698" s="1" t="s">
        <v>1622</v>
      </c>
      <c r="C698" s="1">
        <f t="shared" si="60"/>
        <v>1.0416666664241347E-2</v>
      </c>
      <c r="D698" s="1">
        <v>7</v>
      </c>
      <c r="E698" s="1">
        <v>20.079999999999998</v>
      </c>
      <c r="F698" s="1">
        <f>IF(A698="","",IF(E698&lt;_C1_MinTemp.,0,E698*M_a+M_b))</f>
        <v>0.48193819999999998</v>
      </c>
      <c r="G698" s="1">
        <f t="shared" si="61"/>
        <v>0.23226442861923999</v>
      </c>
      <c r="H698" s="1">
        <f t="shared" si="62"/>
        <v>0.1009406469444763</v>
      </c>
      <c r="I698" s="1">
        <f t="shared" si="63"/>
        <v>2.5235161730243556E-2</v>
      </c>
      <c r="J698" s="1">
        <f>IF(A698="","",MIN(J697+I698,Max_logcfu))</f>
        <v>3.99</v>
      </c>
      <c r="K698" s="1" cm="1">
        <f t="array" ref="K698">IF(A698="","",IF(E698&lt;_C1_MinTemp.,0,((E698-Tmin)/(PrefTemp-Tmin))^2))</f>
        <v>38.425136812024128</v>
      </c>
      <c r="L698" s="1">
        <f t="shared" si="64"/>
        <v>0.40026184169872475</v>
      </c>
      <c r="M698" s="1">
        <f t="shared" si="65"/>
        <v>22.487402647583721</v>
      </c>
      <c r="N698" s="3" t="s">
        <v>866</v>
      </c>
      <c r="O698" s="1" t="s">
        <v>2973</v>
      </c>
      <c r="P698" s="1" t="s">
        <v>2968</v>
      </c>
      <c r="Q698" s="1">
        <v>8360</v>
      </c>
      <c r="R698" s="1" t="s">
        <v>3035</v>
      </c>
      <c r="S698" s="1">
        <v>88.6</v>
      </c>
    </row>
    <row r="699" spans="1:19" x14ac:dyDescent="0.3">
      <c r="A699" s="1" t="s">
        <v>923</v>
      </c>
      <c r="B699" s="1" t="s">
        <v>1623</v>
      </c>
      <c r="C699" s="1">
        <f t="shared" si="60"/>
        <v>1.0416666664241347E-2</v>
      </c>
      <c r="D699" s="1">
        <v>7</v>
      </c>
      <c r="E699" s="1">
        <v>19.97</v>
      </c>
      <c r="F699" s="1">
        <f>IF(A699="","",IF(E699&lt;_C1_MinTemp.,0,E699*M_a+M_b))</f>
        <v>0.47977780000000003</v>
      </c>
      <c r="G699" s="1">
        <f t="shared" si="61"/>
        <v>0.23018673737284004</v>
      </c>
      <c r="H699" s="1">
        <f t="shared" si="62"/>
        <v>0.1000376955118818</v>
      </c>
      <c r="I699" s="1">
        <f t="shared" si="63"/>
        <v>2.5009423872147489E-2</v>
      </c>
      <c r="J699" s="1">
        <f>IF(A699="","",MIN(J698+I699,Max_logcfu))</f>
        <v>3.99</v>
      </c>
      <c r="K699" s="1" cm="1">
        <f t="array" ref="K699">IF(A699="","",IF(E699&lt;_C1_MinTemp.,0,((E699-Tmin)/(PrefTemp-Tmin))^2))</f>
        <v>38.08140974683954</v>
      </c>
      <c r="L699" s="1">
        <f t="shared" si="64"/>
        <v>0.39668135143721894</v>
      </c>
      <c r="M699" s="1">
        <f t="shared" si="65"/>
        <v>22.090721296146501</v>
      </c>
      <c r="N699" s="3" t="s">
        <v>866</v>
      </c>
      <c r="O699" s="1" t="s">
        <v>2973</v>
      </c>
      <c r="P699" s="1" t="s">
        <v>2968</v>
      </c>
      <c r="Q699" s="1">
        <v>8360</v>
      </c>
      <c r="R699" s="1" t="s">
        <v>3035</v>
      </c>
      <c r="S699" s="1">
        <v>88.6</v>
      </c>
    </row>
    <row r="700" spans="1:19" x14ac:dyDescent="0.3">
      <c r="A700" s="1" t="s">
        <v>923</v>
      </c>
      <c r="B700" s="1" t="s">
        <v>1624</v>
      </c>
      <c r="C700" s="1">
        <f t="shared" si="60"/>
        <v>1.0416666671517305E-2</v>
      </c>
      <c r="D700" s="1">
        <v>7</v>
      </c>
      <c r="E700" s="1">
        <v>20.05</v>
      </c>
      <c r="F700" s="1">
        <f>IF(A700="","",IF(E700&lt;_C1_MinTemp.,0,E700*M_a+M_b))</f>
        <v>0.48134900000000003</v>
      </c>
      <c r="G700" s="1">
        <f t="shared" si="61"/>
        <v>0.23169685980100002</v>
      </c>
      <c r="H700" s="1">
        <f t="shared" si="62"/>
        <v>0.1006939851373316</v>
      </c>
      <c r="I700" s="1">
        <f t="shared" si="63"/>
        <v>2.5173496296055222E-2</v>
      </c>
      <c r="J700" s="1">
        <f>IF(A700="","",MIN(J699+I700,Max_logcfu))</f>
        <v>3.99</v>
      </c>
      <c r="K700" s="1" cm="1">
        <f t="array" ref="K700">IF(A700="","",IF(E700&lt;_C1_MinTemp.,0,((E700-Tmin)/(PrefTemp-Tmin))^2))</f>
        <v>38.331239913472942</v>
      </c>
      <c r="L700" s="1">
        <f t="shared" si="64"/>
        <v>0.39928374928460747</v>
      </c>
      <c r="M700" s="1">
        <f t="shared" si="65"/>
        <v>21.691437546861895</v>
      </c>
      <c r="N700" s="3" t="s">
        <v>866</v>
      </c>
      <c r="O700" s="1" t="s">
        <v>2973</v>
      </c>
      <c r="P700" s="1" t="s">
        <v>2968</v>
      </c>
      <c r="Q700" s="1">
        <v>8360</v>
      </c>
      <c r="R700" s="1" t="s">
        <v>3035</v>
      </c>
      <c r="S700" s="1">
        <v>88.6</v>
      </c>
    </row>
    <row r="701" spans="1:19" x14ac:dyDescent="0.3">
      <c r="A701" s="1" t="s">
        <v>923</v>
      </c>
      <c r="B701" s="1" t="s">
        <v>1625</v>
      </c>
      <c r="C701" s="1">
        <f t="shared" si="60"/>
        <v>1.0416666664241347E-2</v>
      </c>
      <c r="D701" s="1">
        <v>7</v>
      </c>
      <c r="E701" s="1">
        <v>20.02</v>
      </c>
      <c r="F701" s="1">
        <f>IF(A701="","",IF(E701&lt;_C1_MinTemp.,0,E701*M_a+M_b))</f>
        <v>0.48075980000000001</v>
      </c>
      <c r="G701" s="1">
        <f t="shared" si="61"/>
        <v>0.23112998529604001</v>
      </c>
      <c r="H701" s="1">
        <f t="shared" si="62"/>
        <v>0.1004476250743329</v>
      </c>
      <c r="I701" s="1">
        <f t="shared" si="63"/>
        <v>2.5111906262736402E-2</v>
      </c>
      <c r="J701" s="1">
        <f>IF(A701="","",MIN(J700+I701,Max_logcfu))</f>
        <v>3.99</v>
      </c>
      <c r="K701" s="1" cm="1">
        <f t="array" ref="K701">IF(A701="","",IF(E701&lt;_C1_MinTemp.,0,((E701-Tmin)/(PrefTemp-Tmin))^2))</f>
        <v>38.237457880047387</v>
      </c>
      <c r="L701" s="1">
        <f t="shared" si="64"/>
        <v>0.39830685282442224</v>
      </c>
      <c r="M701" s="1">
        <f t="shared" si="65"/>
        <v>21.293130694037472</v>
      </c>
      <c r="N701" s="3" t="s">
        <v>866</v>
      </c>
      <c r="O701" s="1" t="s">
        <v>2973</v>
      </c>
      <c r="P701" s="1" t="s">
        <v>2968</v>
      </c>
      <c r="Q701" s="1">
        <v>8360</v>
      </c>
      <c r="R701" s="1" t="s">
        <v>3035</v>
      </c>
      <c r="S701" s="1">
        <v>88.6</v>
      </c>
    </row>
    <row r="702" spans="1:19" x14ac:dyDescent="0.3">
      <c r="A702" s="1" t="s">
        <v>923</v>
      </c>
      <c r="B702" s="1" t="s">
        <v>1626</v>
      </c>
      <c r="C702" s="1">
        <f t="shared" si="60"/>
        <v>1.0416666664241347E-2</v>
      </c>
      <c r="D702" s="1">
        <v>7</v>
      </c>
      <c r="E702" s="1">
        <v>20.11</v>
      </c>
      <c r="F702" s="1">
        <f>IF(A702="","",IF(E702&lt;_C1_MinTemp.,0,E702*M_a+M_b))</f>
        <v>0.4825274</v>
      </c>
      <c r="G702" s="1">
        <f t="shared" si="61"/>
        <v>0.23283269175075999</v>
      </c>
      <c r="H702" s="1">
        <f t="shared" si="62"/>
        <v>0.10118761049576705</v>
      </c>
      <c r="I702" s="1">
        <f t="shared" si="63"/>
        <v>2.5296902618051866E-2</v>
      </c>
      <c r="J702" s="1">
        <f>IF(A702="","",MIN(J701+I702,Max_logcfu))</f>
        <v>3.99</v>
      </c>
      <c r="K702" s="1" cm="1">
        <f t="array" ref="K702">IF(A702="","",IF(E702&lt;_C1_MinTemp.,0,((E702-Tmin)/(PrefTemp-Tmin))^2))</f>
        <v>38.51914857570096</v>
      </c>
      <c r="L702" s="1">
        <f t="shared" si="64"/>
        <v>0.40124113090346375</v>
      </c>
      <c r="M702" s="1">
        <f t="shared" si="65"/>
        <v>20.891889563134008</v>
      </c>
      <c r="N702" s="3" t="s">
        <v>866</v>
      </c>
      <c r="O702" s="1" t="s">
        <v>2973</v>
      </c>
      <c r="P702" s="1" t="s">
        <v>2968</v>
      </c>
      <c r="Q702" s="1">
        <v>8360</v>
      </c>
      <c r="R702" s="1" t="s">
        <v>3035</v>
      </c>
      <c r="S702" s="1">
        <v>88.48</v>
      </c>
    </row>
    <row r="703" spans="1:19" x14ac:dyDescent="0.3">
      <c r="A703" s="1" t="s">
        <v>923</v>
      </c>
      <c r="B703" s="1" t="s">
        <v>1627</v>
      </c>
      <c r="C703" s="1">
        <f t="shared" si="60"/>
        <v>1.0416666671517305E-2</v>
      </c>
      <c r="D703" s="1">
        <v>7</v>
      </c>
      <c r="E703" s="1">
        <v>20.16</v>
      </c>
      <c r="F703" s="1">
        <f>IF(A703="","",IF(E703&lt;_C1_MinTemp.,0,E703*M_a+M_b))</f>
        <v>0.48350940000000003</v>
      </c>
      <c r="G703" s="1">
        <f t="shared" si="61"/>
        <v>0.23378133988836003</v>
      </c>
      <c r="H703" s="1">
        <f t="shared" si="62"/>
        <v>0.10159988695713169</v>
      </c>
      <c r="I703" s="1">
        <f t="shared" si="63"/>
        <v>2.5399971751110709E-2</v>
      </c>
      <c r="J703" s="1">
        <f>IF(A703="","",MIN(J702+I703,Max_logcfu))</f>
        <v>3.99</v>
      </c>
      <c r="K703" s="1" cm="1">
        <f t="array" ref="K703">IF(A703="","",IF(E703&lt;_C1_MinTemp.,0,((E703-Tmin)/(PrefTemp-Tmin))^2))</f>
        <v>38.676090104330427</v>
      </c>
      <c r="L703" s="1">
        <f t="shared" si="64"/>
        <v>0.40287593877437899</v>
      </c>
      <c r="M703" s="1">
        <f t="shared" si="65"/>
        <v>20.489013624359629</v>
      </c>
      <c r="N703" s="3" t="s">
        <v>866</v>
      </c>
      <c r="O703" s="1" t="s">
        <v>2973</v>
      </c>
      <c r="P703" s="1" t="s">
        <v>2968</v>
      </c>
      <c r="Q703" s="1">
        <v>8360</v>
      </c>
      <c r="R703" s="1" t="s">
        <v>3035</v>
      </c>
      <c r="S703" s="1">
        <v>88.48</v>
      </c>
    </row>
    <row r="704" spans="1:19" x14ac:dyDescent="0.3">
      <c r="A704" s="1" t="s">
        <v>923</v>
      </c>
      <c r="B704" s="1" t="s">
        <v>1628</v>
      </c>
      <c r="C704" s="1">
        <f t="shared" si="60"/>
        <v>1.0416666664241347E-2</v>
      </c>
      <c r="D704" s="1">
        <v>7</v>
      </c>
      <c r="E704" s="1">
        <v>20.059999999999999</v>
      </c>
      <c r="F704" s="1">
        <f>IF(A704="","",IF(E704&lt;_C1_MinTemp.,0,E704*M_a+M_b))</f>
        <v>0.48154540000000001</v>
      </c>
      <c r="G704" s="1">
        <f t="shared" si="61"/>
        <v>0.23188597226116001</v>
      </c>
      <c r="H704" s="1">
        <f t="shared" si="62"/>
        <v>0.10077617221258582</v>
      </c>
      <c r="I704" s="1">
        <f t="shared" si="63"/>
        <v>2.5194043047280509E-2</v>
      </c>
      <c r="J704" s="1">
        <f>IF(A704="","",MIN(J703+I704,Max_logcfu))</f>
        <v>3.99</v>
      </c>
      <c r="K704" s="1" cm="1">
        <f t="array" ref="K704">IF(A704="","",IF(E704&lt;_C1_MinTemp.,0,((E704-Tmin)/(PrefTemp-Tmin))^2))</f>
        <v>38.362526116864927</v>
      </c>
      <c r="L704" s="1">
        <f t="shared" si="64"/>
        <v>0.39960964695763496</v>
      </c>
      <c r="M704" s="1">
        <f t="shared" si="65"/>
        <v>20.089403977401993</v>
      </c>
      <c r="N704" s="3" t="s">
        <v>866</v>
      </c>
      <c r="O704" s="1" t="s">
        <v>2973</v>
      </c>
      <c r="P704" s="1" t="s">
        <v>2968</v>
      </c>
      <c r="Q704" s="1">
        <v>8360</v>
      </c>
      <c r="R704" s="1" t="s">
        <v>3035</v>
      </c>
      <c r="S704" s="1">
        <v>88.48</v>
      </c>
    </row>
    <row r="705" spans="1:19" x14ac:dyDescent="0.3">
      <c r="A705" s="1" t="s">
        <v>923</v>
      </c>
      <c r="B705" s="1" t="s">
        <v>1629</v>
      </c>
      <c r="C705" s="1">
        <f t="shared" si="60"/>
        <v>1.0416666664241347E-2</v>
      </c>
      <c r="D705" s="1">
        <v>7</v>
      </c>
      <c r="E705" s="1">
        <v>19.97</v>
      </c>
      <c r="F705" s="1">
        <f>IF(A705="","",IF(E705&lt;_C1_MinTemp.,0,E705*M_a+M_b))</f>
        <v>0.47977780000000003</v>
      </c>
      <c r="G705" s="1">
        <f t="shared" si="61"/>
        <v>0.23018673737284004</v>
      </c>
      <c r="H705" s="1">
        <f t="shared" si="62"/>
        <v>0.1000376955118818</v>
      </c>
      <c r="I705" s="1">
        <f t="shared" si="63"/>
        <v>2.5009423872147489E-2</v>
      </c>
      <c r="J705" s="1">
        <f>IF(A705="","",MIN(J704+I705,Max_logcfu))</f>
        <v>3.99</v>
      </c>
      <c r="K705" s="1" cm="1">
        <f t="array" ref="K705">IF(A705="","",IF(E705&lt;_C1_MinTemp.,0,((E705-Tmin)/(PrefTemp-Tmin))^2))</f>
        <v>38.08140974683954</v>
      </c>
      <c r="L705" s="1">
        <f t="shared" si="64"/>
        <v>0.39668135143721894</v>
      </c>
      <c r="M705" s="1">
        <f t="shared" si="65"/>
        <v>19.692722625964773</v>
      </c>
      <c r="N705" s="3" t="s">
        <v>866</v>
      </c>
      <c r="O705" s="1" t="s">
        <v>2973</v>
      </c>
      <c r="P705" s="1" t="s">
        <v>2968</v>
      </c>
      <c r="Q705" s="1">
        <v>8360</v>
      </c>
      <c r="R705" s="1" t="s">
        <v>3035</v>
      </c>
      <c r="S705" s="1">
        <v>88.48</v>
      </c>
    </row>
    <row r="706" spans="1:19" x14ac:dyDescent="0.3">
      <c r="A706" s="1" t="s">
        <v>923</v>
      </c>
      <c r="B706" s="1" t="s">
        <v>1630</v>
      </c>
      <c r="C706" s="1">
        <f t="shared" si="60"/>
        <v>1.0416666671517305E-2</v>
      </c>
      <c r="D706" s="1">
        <v>7</v>
      </c>
      <c r="E706" s="1">
        <v>20.05</v>
      </c>
      <c r="F706" s="1">
        <f>IF(A706="","",IF(E706&lt;_C1_MinTemp.,0,E706*M_a+M_b))</f>
        <v>0.48134900000000003</v>
      </c>
      <c r="G706" s="1">
        <f t="shared" si="61"/>
        <v>0.23169685980100002</v>
      </c>
      <c r="H706" s="1">
        <f t="shared" si="62"/>
        <v>0.1006939851373316</v>
      </c>
      <c r="I706" s="1">
        <f t="shared" si="63"/>
        <v>2.5173496296055222E-2</v>
      </c>
      <c r="J706" s="1">
        <f>IF(A706="","",MIN(J705+I706,Max_logcfu))</f>
        <v>3.99</v>
      </c>
      <c r="K706" s="1" cm="1">
        <f t="array" ref="K706">IF(A706="","",IF(E706&lt;_C1_MinTemp.,0,((E706-Tmin)/(PrefTemp-Tmin))^2))</f>
        <v>38.331239913472942</v>
      </c>
      <c r="L706" s="1">
        <f t="shared" si="64"/>
        <v>0.39928374928460747</v>
      </c>
      <c r="M706" s="1">
        <f t="shared" si="65"/>
        <v>19.293438876680167</v>
      </c>
      <c r="N706" s="3" t="s">
        <v>866</v>
      </c>
      <c r="O706" s="1" t="s">
        <v>2973</v>
      </c>
      <c r="P706" s="1" t="s">
        <v>2968</v>
      </c>
      <c r="Q706" s="1">
        <v>8360</v>
      </c>
      <c r="R706" s="1" t="s">
        <v>3035</v>
      </c>
      <c r="S706" s="1">
        <v>88.25</v>
      </c>
    </row>
    <row r="707" spans="1:19" x14ac:dyDescent="0.3">
      <c r="A707" s="1" t="s">
        <v>923</v>
      </c>
      <c r="B707" s="1" t="s">
        <v>1631</v>
      </c>
      <c r="C707" s="1">
        <f t="shared" si="60"/>
        <v>1.0416666664241347E-2</v>
      </c>
      <c r="D707" s="1">
        <v>7</v>
      </c>
      <c r="E707" s="1">
        <v>19.91</v>
      </c>
      <c r="F707" s="1">
        <f>IF(A707="","",IF(E707&lt;_C1_MinTemp.,0,E707*M_a+M_b))</f>
        <v>0.47859940000000001</v>
      </c>
      <c r="G707" s="1">
        <f t="shared" si="61"/>
        <v>0.22905738568036002</v>
      </c>
      <c r="H707" s="1">
        <f t="shared" si="62"/>
        <v>9.9546886432142545E-2</v>
      </c>
      <c r="I707" s="1">
        <f t="shared" si="63"/>
        <v>2.4886721602241244E-2</v>
      </c>
      <c r="J707" s="1">
        <f>IF(A707="","",MIN(J706+I707,Max_logcfu))</f>
        <v>3.99</v>
      </c>
      <c r="K707" s="1" cm="1">
        <f t="array" ref="K707">IF(A707="","",IF(E707&lt;_C1_MinTemp.,0,((E707-Tmin)/(PrefTemp-Tmin))^2))</f>
        <v>37.894573159117478</v>
      </c>
      <c r="L707" s="1">
        <f t="shared" si="64"/>
        <v>0.39473513698223395</v>
      </c>
      <c r="M707" s="1">
        <f t="shared" si="65"/>
        <v>18.898703739697932</v>
      </c>
      <c r="N707" s="3" t="s">
        <v>866</v>
      </c>
      <c r="O707" s="1" t="s">
        <v>2973</v>
      </c>
      <c r="P707" s="1" t="s">
        <v>2968</v>
      </c>
      <c r="Q707" s="1">
        <v>8360</v>
      </c>
      <c r="R707" s="1" t="s">
        <v>3035</v>
      </c>
      <c r="S707" s="1">
        <v>88.25</v>
      </c>
    </row>
    <row r="708" spans="1:19" x14ac:dyDescent="0.3">
      <c r="A708" s="1" t="s">
        <v>923</v>
      </c>
      <c r="B708" s="1" t="s">
        <v>1632</v>
      </c>
      <c r="C708" s="1">
        <f t="shared" ref="C708:C771" si="66">IF(A708="","",B708-B707)</f>
        <v>1.0416666664241347E-2</v>
      </c>
      <c r="D708" s="1">
        <v>7</v>
      </c>
      <c r="E708" s="1">
        <v>19.75</v>
      </c>
      <c r="F708" s="1">
        <f>IF(A708="","",IF(E708&lt;_C1_MinTemp.,0,E708*M_a+M_b))</f>
        <v>0.47545700000000002</v>
      </c>
      <c r="G708" s="1">
        <f t="shared" ref="G708:G771" si="67">IF(A708="","",F708^2)</f>
        <v>0.22605935884900002</v>
      </c>
      <c r="H708" s="1">
        <f t="shared" ref="H708:H771" si="68">IF(A708="","",G708/2.301)</f>
        <v>9.824396299391569E-2</v>
      </c>
      <c r="I708" s="1">
        <f t="shared" ref="I708:I771" si="69">IF(A708="","",H708*24*(B708-B707))</f>
        <v>2.4560990742760372E-2</v>
      </c>
      <c r="J708" s="1">
        <f>IF(A708="","",MIN(J707+I708,Max_logcfu))</f>
        <v>3.99</v>
      </c>
      <c r="K708" s="1" cm="1">
        <f t="array" ref="K708">IF(A708="","",IF(E708&lt;_C1_MinTemp.,0,((E708-Tmin)/(PrefTemp-Tmin))^2))</f>
        <v>37.39858850987109</v>
      </c>
      <c r="L708" s="1">
        <f t="shared" ref="L708:L771" si="70">IF(A708="","",K708*(B708-B707))</f>
        <v>0.38956863022045368</v>
      </c>
      <c r="M708" s="1">
        <f t="shared" ref="M708:M771" si="71">IF(A708="","",M707-L708)</f>
        <v>18.50913510947748</v>
      </c>
      <c r="N708" s="3" t="s">
        <v>866</v>
      </c>
      <c r="O708" s="1" t="s">
        <v>2973</v>
      </c>
      <c r="P708" s="1" t="s">
        <v>2968</v>
      </c>
      <c r="Q708" s="1">
        <v>8360</v>
      </c>
      <c r="R708" s="1" t="s">
        <v>3035</v>
      </c>
      <c r="S708" s="1">
        <v>88.25</v>
      </c>
    </row>
    <row r="709" spans="1:19" x14ac:dyDescent="0.3">
      <c r="A709" s="1" t="s">
        <v>923</v>
      </c>
      <c r="B709" s="1" t="s">
        <v>1633</v>
      </c>
      <c r="C709" s="1">
        <f t="shared" si="66"/>
        <v>1.0416666671517305E-2</v>
      </c>
      <c r="D709" s="1">
        <v>7</v>
      </c>
      <c r="E709" s="1">
        <v>19.63</v>
      </c>
      <c r="F709" s="1">
        <f>IF(A709="","",IF(E709&lt;_C1_MinTemp.,0,E709*M_a+M_b))</f>
        <v>0.47310020000000003</v>
      </c>
      <c r="G709" s="1">
        <f t="shared" si="67"/>
        <v>0.22382379924004003</v>
      </c>
      <c r="H709" s="1">
        <f t="shared" si="68"/>
        <v>9.7272402972637992E-2</v>
      </c>
      <c r="I709" s="1">
        <f t="shared" si="69"/>
        <v>2.4318100754483495E-2</v>
      </c>
      <c r="J709" s="1">
        <f>IF(A709="","",MIN(J708+I709,Max_logcfu))</f>
        <v>3.99</v>
      </c>
      <c r="K709" s="1" cm="1">
        <f t="array" ref="K709">IF(A709="","",IF(E709&lt;_C1_MinTemp.,0,((E709-Tmin)/(PrefTemp-Tmin))^2))</f>
        <v>37.028744171948183</v>
      </c>
      <c r="L709" s="1">
        <f t="shared" si="70"/>
        <v>0.38571608530407331</v>
      </c>
      <c r="M709" s="1">
        <f t="shared" si="71"/>
        <v>18.123419024173408</v>
      </c>
      <c r="N709" s="3" t="s">
        <v>866</v>
      </c>
      <c r="O709" s="1" t="s">
        <v>2973</v>
      </c>
      <c r="P709" s="1" t="s">
        <v>2968</v>
      </c>
      <c r="Q709" s="1">
        <v>8360</v>
      </c>
      <c r="R709" s="1" t="s">
        <v>3035</v>
      </c>
      <c r="S709" s="1">
        <v>88.25</v>
      </c>
    </row>
    <row r="710" spans="1:19" x14ac:dyDescent="0.3">
      <c r="A710" s="1" t="s">
        <v>923</v>
      </c>
      <c r="B710" s="1" t="s">
        <v>1634</v>
      </c>
      <c r="C710" s="1">
        <f t="shared" si="66"/>
        <v>1.0416666664241347E-2</v>
      </c>
      <c r="D710" s="1">
        <v>7</v>
      </c>
      <c r="E710" s="1">
        <v>19.559999999999999</v>
      </c>
      <c r="F710" s="1">
        <f>IF(A710="","",IF(E710&lt;_C1_MinTemp.,0,E710*M_a+M_b))</f>
        <v>0.47172540000000002</v>
      </c>
      <c r="G710" s="1">
        <f t="shared" si="67"/>
        <v>0.22252485300516001</v>
      </c>
      <c r="H710" s="1">
        <f t="shared" si="68"/>
        <v>9.6707889180860485E-2</v>
      </c>
      <c r="I710" s="1">
        <f t="shared" si="69"/>
        <v>2.4176972289585982E-2</v>
      </c>
      <c r="J710" s="1">
        <f>IF(A710="","",MIN(J709+I710,Max_logcfu))</f>
        <v>3.99</v>
      </c>
      <c r="K710" s="1" cm="1">
        <f t="array" ref="K710">IF(A710="","",IF(E710&lt;_C1_MinTemp.,0,((E710-Tmin)/(PrefTemp-Tmin))^2))</f>
        <v>36.813850367143708</v>
      </c>
      <c r="L710" s="1">
        <f t="shared" si="70"/>
        <v>0.38347760790179497</v>
      </c>
      <c r="M710" s="1">
        <f t="shared" si="71"/>
        <v>17.739941416271613</v>
      </c>
      <c r="N710" s="3" t="s">
        <v>866</v>
      </c>
      <c r="O710" s="1" t="s">
        <v>2973</v>
      </c>
      <c r="P710" s="1" t="s">
        <v>2968</v>
      </c>
      <c r="Q710" s="1">
        <v>8360</v>
      </c>
      <c r="R710" s="1" t="s">
        <v>3035</v>
      </c>
      <c r="S710" s="1">
        <v>88.48</v>
      </c>
    </row>
    <row r="711" spans="1:19" x14ac:dyDescent="0.3">
      <c r="A711" s="1" t="s">
        <v>923</v>
      </c>
      <c r="B711" s="1" t="s">
        <v>1635</v>
      </c>
      <c r="C711" s="1">
        <f t="shared" si="66"/>
        <v>1.0416666664241347E-2</v>
      </c>
      <c r="D711" s="1">
        <v>7</v>
      </c>
      <c r="E711" s="1">
        <v>19.38</v>
      </c>
      <c r="F711" s="1">
        <f>IF(A711="","",IF(E711&lt;_C1_MinTemp.,0,E711*M_a+M_b))</f>
        <v>0.4681902</v>
      </c>
      <c r="G711" s="1">
        <f t="shared" si="67"/>
        <v>0.21920206337604001</v>
      </c>
      <c r="H711" s="1">
        <f t="shared" si="68"/>
        <v>9.5263825891368961E-2</v>
      </c>
      <c r="I711" s="1">
        <f t="shared" si="69"/>
        <v>2.3815956467297159E-2</v>
      </c>
      <c r="J711" s="1">
        <f>IF(A711="","",MIN(J710+I711,Max_logcfu))</f>
        <v>3.99</v>
      </c>
      <c r="K711" s="1" cm="1">
        <f t="array" ref="K711">IF(A711="","",IF(E711&lt;_C1_MinTemp.,0,((E711-Tmin)/(PrefTemp-Tmin))^2))</f>
        <v>36.264137925787395</v>
      </c>
      <c r="L711" s="1">
        <f t="shared" si="70"/>
        <v>0.3777514366389999</v>
      </c>
      <c r="M711" s="1">
        <f t="shared" si="71"/>
        <v>17.362189979632614</v>
      </c>
      <c r="N711" s="3" t="s">
        <v>866</v>
      </c>
      <c r="O711" s="1" t="s">
        <v>2973</v>
      </c>
      <c r="P711" s="1" t="s">
        <v>2968</v>
      </c>
      <c r="Q711" s="1">
        <v>8360</v>
      </c>
      <c r="R711" s="1" t="s">
        <v>3035</v>
      </c>
      <c r="S711" s="1">
        <v>88.48</v>
      </c>
    </row>
    <row r="712" spans="1:19" x14ac:dyDescent="0.3">
      <c r="A712" s="1" t="s">
        <v>923</v>
      </c>
      <c r="B712" s="1" t="s">
        <v>1636</v>
      </c>
      <c r="C712" s="1">
        <f t="shared" si="66"/>
        <v>1.0416666671517305E-2</v>
      </c>
      <c r="D712" s="1">
        <v>7</v>
      </c>
      <c r="E712" s="1">
        <v>19.22</v>
      </c>
      <c r="F712" s="1">
        <f>IF(A712="","",IF(E712&lt;_C1_MinTemp.,0,E712*M_a+M_b))</f>
        <v>0.46504780000000001</v>
      </c>
      <c r="G712" s="1">
        <f t="shared" si="67"/>
        <v>0.21626945628484001</v>
      </c>
      <c r="H712" s="1">
        <f t="shared" si="68"/>
        <v>9.3989333457122987E-2</v>
      </c>
      <c r="I712" s="1">
        <f t="shared" si="69"/>
        <v>2.3497333375222543E-2</v>
      </c>
      <c r="J712" s="1">
        <f>IF(A712="","",MIN(J711+I712,Max_logcfu))</f>
        <v>3.99</v>
      </c>
      <c r="K712" s="1" cm="1">
        <f t="array" ref="K712">IF(A712="","",IF(E712&lt;_C1_MinTemp.,0,((E712-Tmin)/(PrefTemp-Tmin))^2))</f>
        <v>35.778976123934385</v>
      </c>
      <c r="L712" s="1">
        <f t="shared" si="70"/>
        <v>0.3726976681312007</v>
      </c>
      <c r="M712" s="1">
        <f t="shared" si="71"/>
        <v>16.989492311501412</v>
      </c>
      <c r="N712" s="3" t="s">
        <v>866</v>
      </c>
      <c r="O712" s="1" t="s">
        <v>2973</v>
      </c>
      <c r="P712" s="1" t="s">
        <v>2968</v>
      </c>
      <c r="Q712" s="1">
        <v>8360</v>
      </c>
      <c r="R712" s="1" t="s">
        <v>3035</v>
      </c>
      <c r="S712" s="1">
        <v>88.48</v>
      </c>
    </row>
    <row r="713" spans="1:19" x14ac:dyDescent="0.3">
      <c r="A713" s="1" t="s">
        <v>923</v>
      </c>
      <c r="B713" s="1" t="s">
        <v>1637</v>
      </c>
      <c r="C713" s="1">
        <f t="shared" si="66"/>
        <v>1.0416666664241347E-2</v>
      </c>
      <c r="D713" s="1">
        <v>7</v>
      </c>
      <c r="E713" s="1">
        <v>19.27</v>
      </c>
      <c r="F713" s="1">
        <f>IF(A713="","",IF(E713&lt;_C1_MinTemp.,0,E713*M_a+M_b))</f>
        <v>0.46602979999999999</v>
      </c>
      <c r="G713" s="1">
        <f t="shared" si="67"/>
        <v>0.21718377448803999</v>
      </c>
      <c r="H713" s="1">
        <f t="shared" si="68"/>
        <v>9.4386690346823107E-2</v>
      </c>
      <c r="I713" s="1">
        <f t="shared" si="69"/>
        <v>2.3596672581211748E-2</v>
      </c>
      <c r="J713" s="1">
        <f>IF(A713="","",MIN(J712+I713,Max_logcfu))</f>
        <v>3.99</v>
      </c>
      <c r="K713" s="1" cm="1">
        <f t="array" ref="K713">IF(A713="","",IF(E713&lt;_C1_MinTemp.,0,((E713-Tmin)/(PrefTemp-Tmin))^2))</f>
        <v>35.930238210240667</v>
      </c>
      <c r="L713" s="1">
        <f t="shared" si="70"/>
        <v>0.37427331460286467</v>
      </c>
      <c r="M713" s="1">
        <f t="shared" si="71"/>
        <v>16.615218996898548</v>
      </c>
      <c r="N713" s="3" t="s">
        <v>866</v>
      </c>
      <c r="O713" s="1" t="s">
        <v>2973</v>
      </c>
      <c r="P713" s="1" t="s">
        <v>2968</v>
      </c>
      <c r="Q713" s="1">
        <v>8360</v>
      </c>
      <c r="R713" s="1" t="s">
        <v>3035</v>
      </c>
      <c r="S713" s="1">
        <v>88.48</v>
      </c>
    </row>
    <row r="714" spans="1:19" x14ac:dyDescent="0.3">
      <c r="A714" s="1" t="s">
        <v>923</v>
      </c>
      <c r="B714" s="1" t="s">
        <v>1638</v>
      </c>
      <c r="C714" s="1">
        <f t="shared" si="66"/>
        <v>1.0416666664241347E-2</v>
      </c>
      <c r="D714" s="1">
        <v>7</v>
      </c>
      <c r="E714" s="1">
        <v>19.39</v>
      </c>
      <c r="F714" s="1">
        <f>IF(A714="","",IF(E714&lt;_C1_MinTemp.,0,E714*M_a+M_b))</f>
        <v>0.46838660000000004</v>
      </c>
      <c r="G714" s="1">
        <f t="shared" si="67"/>
        <v>0.21938600705956005</v>
      </c>
      <c r="H714" s="1">
        <f t="shared" si="68"/>
        <v>9.5343766649091707E-2</v>
      </c>
      <c r="I714" s="1">
        <f t="shared" si="69"/>
        <v>2.3835941656723189E-2</v>
      </c>
      <c r="J714" s="1">
        <f>IF(A714="","",MIN(J713+I714,Max_logcfu))</f>
        <v>3.99</v>
      </c>
      <c r="K714" s="1" cm="1">
        <f t="array" ref="K714">IF(A714="","",IF(E714&lt;_C1_MinTemp.,0,((E714-Tmin)/(PrefTemp-Tmin))^2))</f>
        <v>36.294569022132983</v>
      </c>
      <c r="L714" s="1">
        <f t="shared" si="70"/>
        <v>0.37806842722585932</v>
      </c>
      <c r="M714" s="1">
        <f t="shared" si="71"/>
        <v>16.237150569672689</v>
      </c>
      <c r="N714" s="3" t="s">
        <v>866</v>
      </c>
      <c r="O714" s="1" t="s">
        <v>2973</v>
      </c>
      <c r="P714" s="1" t="s">
        <v>2968</v>
      </c>
      <c r="Q714" s="1">
        <v>8360</v>
      </c>
      <c r="R714" s="1" t="s">
        <v>3035</v>
      </c>
      <c r="S714" s="1">
        <v>88.37</v>
      </c>
    </row>
    <row r="715" spans="1:19" x14ac:dyDescent="0.3">
      <c r="A715" s="1" t="s">
        <v>923</v>
      </c>
      <c r="B715" s="1" t="s">
        <v>1639</v>
      </c>
      <c r="C715" s="1">
        <f t="shared" si="66"/>
        <v>1.0416666671517305E-2</v>
      </c>
      <c r="D715" s="1">
        <v>7</v>
      </c>
      <c r="E715" s="1">
        <v>19.38</v>
      </c>
      <c r="F715" s="1">
        <f>IF(A715="","",IF(E715&lt;_C1_MinTemp.,0,E715*M_a+M_b))</f>
        <v>0.4681902</v>
      </c>
      <c r="G715" s="1">
        <f t="shared" si="67"/>
        <v>0.21920206337604001</v>
      </c>
      <c r="H715" s="1">
        <f t="shared" si="68"/>
        <v>9.5263825891368961E-2</v>
      </c>
      <c r="I715" s="1">
        <f t="shared" si="69"/>
        <v>2.3815956483932411E-2</v>
      </c>
      <c r="J715" s="1">
        <f>IF(A715="","",MIN(J714+I715,Max_logcfu))</f>
        <v>3.99</v>
      </c>
      <c r="K715" s="1" cm="1">
        <f t="array" ref="K715">IF(A715="","",IF(E715&lt;_C1_MinTemp.,0,((E715-Tmin)/(PrefTemp-Tmin))^2))</f>
        <v>36.264137925787395</v>
      </c>
      <c r="L715" s="1">
        <f t="shared" si="70"/>
        <v>0.37775143690285623</v>
      </c>
      <c r="M715" s="1">
        <f t="shared" si="71"/>
        <v>15.859399132769832</v>
      </c>
      <c r="N715" s="3" t="s">
        <v>866</v>
      </c>
      <c r="O715" s="1" t="s">
        <v>2973</v>
      </c>
      <c r="P715" s="1" t="s">
        <v>2968</v>
      </c>
      <c r="Q715" s="1">
        <v>8360</v>
      </c>
      <c r="R715" s="1" t="s">
        <v>3035</v>
      </c>
      <c r="S715" s="1">
        <v>88.37</v>
      </c>
    </row>
    <row r="716" spans="1:19" x14ac:dyDescent="0.3">
      <c r="A716" s="1" t="s">
        <v>923</v>
      </c>
      <c r="B716" s="1" t="s">
        <v>1640</v>
      </c>
      <c r="C716" s="1">
        <f t="shared" si="66"/>
        <v>1.0416666664241347E-2</v>
      </c>
      <c r="D716" s="1">
        <v>7</v>
      </c>
      <c r="E716" s="1">
        <v>19.41</v>
      </c>
      <c r="F716" s="1">
        <f>IF(A716="","",IF(E716&lt;_C1_MinTemp.,0,E716*M_a+M_b))</f>
        <v>0.46877940000000001</v>
      </c>
      <c r="G716" s="1">
        <f t="shared" si="67"/>
        <v>0.21975412586436002</v>
      </c>
      <c r="H716" s="1">
        <f t="shared" si="68"/>
        <v>9.5503748745919173E-2</v>
      </c>
      <c r="I716" s="1">
        <f t="shared" si="69"/>
        <v>2.3875937180920744E-2</v>
      </c>
      <c r="J716" s="1">
        <f>IF(A716="","",MIN(J715+I716,Max_logcfu))</f>
        <v>3.99</v>
      </c>
      <c r="K716" s="1" cm="1">
        <f t="array" ref="K716">IF(A716="","",IF(E716&lt;_C1_MinTemp.,0,((E716-Tmin)/(PrefTemp-Tmin))^2))</f>
        <v>36.355469503199359</v>
      </c>
      <c r="L716" s="1">
        <f t="shared" si="70"/>
        <v>0.37870280723681971</v>
      </c>
      <c r="M716" s="1">
        <f t="shared" si="71"/>
        <v>15.480696325533012</v>
      </c>
      <c r="N716" s="3" t="s">
        <v>866</v>
      </c>
      <c r="O716" s="1" t="s">
        <v>2973</v>
      </c>
      <c r="P716" s="1" t="s">
        <v>2968</v>
      </c>
      <c r="Q716" s="1">
        <v>8360</v>
      </c>
      <c r="R716" s="1" t="s">
        <v>3035</v>
      </c>
      <c r="S716" s="1">
        <v>88.37</v>
      </c>
    </row>
    <row r="717" spans="1:19" x14ac:dyDescent="0.3">
      <c r="A717" s="1" t="s">
        <v>923</v>
      </c>
      <c r="B717" s="1" t="s">
        <v>1641</v>
      </c>
      <c r="C717" s="1">
        <f t="shared" si="66"/>
        <v>1.0416666664241347E-2</v>
      </c>
      <c r="D717" s="1">
        <v>7</v>
      </c>
      <c r="E717" s="1">
        <v>19.39</v>
      </c>
      <c r="F717" s="1">
        <f>IF(A717="","",IF(E717&lt;_C1_MinTemp.,0,E717*M_a+M_b))</f>
        <v>0.46838660000000004</v>
      </c>
      <c r="G717" s="1">
        <f t="shared" si="67"/>
        <v>0.21938600705956005</v>
      </c>
      <c r="H717" s="1">
        <f t="shared" si="68"/>
        <v>9.5343766649091707E-2</v>
      </c>
      <c r="I717" s="1">
        <f t="shared" si="69"/>
        <v>2.3835941656723189E-2</v>
      </c>
      <c r="J717" s="1">
        <f>IF(A717="","",MIN(J716+I717,Max_logcfu))</f>
        <v>3.99</v>
      </c>
      <c r="K717" s="1" cm="1">
        <f t="array" ref="K717">IF(A717="","",IF(E717&lt;_C1_MinTemp.,0,((E717-Tmin)/(PrefTemp-Tmin))^2))</f>
        <v>36.294569022132983</v>
      </c>
      <c r="L717" s="1">
        <f t="shared" si="70"/>
        <v>0.37806842722585932</v>
      </c>
      <c r="M717" s="1">
        <f t="shared" si="71"/>
        <v>15.102627898307153</v>
      </c>
      <c r="N717" s="3" t="s">
        <v>866</v>
      </c>
      <c r="O717" s="1" t="s">
        <v>2973</v>
      </c>
      <c r="P717" s="1" t="s">
        <v>2968</v>
      </c>
      <c r="Q717" s="1">
        <v>8360</v>
      </c>
      <c r="R717" s="1" t="s">
        <v>3035</v>
      </c>
      <c r="S717" s="1">
        <v>88.37</v>
      </c>
    </row>
    <row r="718" spans="1:19" x14ac:dyDescent="0.3">
      <c r="A718" s="1" t="s">
        <v>923</v>
      </c>
      <c r="B718" s="1" t="s">
        <v>1642</v>
      </c>
      <c r="C718" s="1">
        <f t="shared" si="66"/>
        <v>1.0416666671517305E-2</v>
      </c>
      <c r="D718" s="1">
        <v>7</v>
      </c>
      <c r="E718" s="1">
        <v>19.489999999999998</v>
      </c>
      <c r="F718" s="1">
        <f>IF(A718="","",IF(E718&lt;_C1_MinTemp.,0,E718*M_a+M_b))</f>
        <v>0.47035060000000001</v>
      </c>
      <c r="G718" s="1">
        <f t="shared" si="67"/>
        <v>0.22122968692036002</v>
      </c>
      <c r="H718" s="1">
        <f t="shared" si="68"/>
        <v>9.614501821832247E-2</v>
      </c>
      <c r="I718" s="1">
        <f t="shared" si="69"/>
        <v>2.4036254565773373E-2</v>
      </c>
      <c r="J718" s="1">
        <f>IF(A718="","",MIN(J717+I718,Max_logcfu))</f>
        <v>3.99</v>
      </c>
      <c r="K718" s="1" cm="1">
        <f t="array" ref="K718">IF(A718="","",IF(E718&lt;_C1_MinTemp.,0,((E718-Tmin)/(PrefTemp-Tmin))^2))</f>
        <v>36.59958193913436</v>
      </c>
      <c r="L718" s="1">
        <f t="shared" si="70"/>
        <v>0.38124564537684758</v>
      </c>
      <c r="M718" s="1">
        <f t="shared" si="71"/>
        <v>14.721382252930306</v>
      </c>
      <c r="N718" s="3" t="s">
        <v>866</v>
      </c>
      <c r="O718" s="1" t="s">
        <v>2973</v>
      </c>
      <c r="P718" s="1" t="s">
        <v>2968</v>
      </c>
      <c r="Q718" s="1">
        <v>8360</v>
      </c>
      <c r="R718" s="1" t="s">
        <v>3035</v>
      </c>
      <c r="S718" s="1">
        <v>88.37</v>
      </c>
    </row>
    <row r="719" spans="1:19" x14ac:dyDescent="0.3">
      <c r="A719" s="1" t="s">
        <v>923</v>
      </c>
      <c r="B719" s="1" t="s">
        <v>1643</v>
      </c>
      <c r="C719" s="1">
        <f t="shared" si="66"/>
        <v>1.0416666664241347E-2</v>
      </c>
      <c r="D719" s="1">
        <v>7</v>
      </c>
      <c r="E719" s="1">
        <v>19.45</v>
      </c>
      <c r="F719" s="1">
        <f>IF(A719="","",IF(E719&lt;_C1_MinTemp.,0,E719*M_a+M_b))</f>
        <v>0.46956500000000001</v>
      </c>
      <c r="G719" s="1">
        <f t="shared" si="67"/>
        <v>0.220491289225</v>
      </c>
      <c r="H719" s="1">
        <f t="shared" si="68"/>
        <v>9.5824115265102122E-2</v>
      </c>
      <c r="I719" s="1">
        <f t="shared" si="69"/>
        <v>2.3956028810697829E-2</v>
      </c>
      <c r="J719" s="1">
        <f>IF(A719="","",MIN(J718+I719,Max_logcfu))</f>
        <v>3.99</v>
      </c>
      <c r="K719" s="1" cm="1">
        <f t="array" ref="K719">IF(A719="","",IF(E719&lt;_C1_MinTemp.,0,((E719-Tmin)/(PrefTemp-Tmin))^2))</f>
        <v>36.477423618832958</v>
      </c>
      <c r="L719" s="1">
        <f t="shared" si="70"/>
        <v>0.37997316260770725</v>
      </c>
      <c r="M719" s="1">
        <f t="shared" si="71"/>
        <v>14.3414090903226</v>
      </c>
      <c r="N719" s="3" t="s">
        <v>866</v>
      </c>
      <c r="O719" s="1" t="s">
        <v>2973</v>
      </c>
      <c r="P719" s="1" t="s">
        <v>2968</v>
      </c>
      <c r="Q719" s="1">
        <v>8360</v>
      </c>
      <c r="R719" s="1" t="s">
        <v>3035</v>
      </c>
      <c r="S719" s="1">
        <v>88.37</v>
      </c>
    </row>
    <row r="720" spans="1:19" x14ac:dyDescent="0.3">
      <c r="A720" s="1" t="s">
        <v>923</v>
      </c>
      <c r="B720" s="1" t="s">
        <v>1644</v>
      </c>
      <c r="C720" s="1">
        <f t="shared" si="66"/>
        <v>1.0416666664241347E-2</v>
      </c>
      <c r="D720" s="1">
        <v>7</v>
      </c>
      <c r="E720" s="1">
        <v>19.41</v>
      </c>
      <c r="F720" s="1">
        <f>IF(A720="","",IF(E720&lt;_C1_MinTemp.,0,E720*M_a+M_b))</f>
        <v>0.46877940000000001</v>
      </c>
      <c r="G720" s="1">
        <f t="shared" si="67"/>
        <v>0.21975412586436002</v>
      </c>
      <c r="H720" s="1">
        <f t="shared" si="68"/>
        <v>9.5503748745919173E-2</v>
      </c>
      <c r="I720" s="1">
        <f t="shared" si="69"/>
        <v>2.3875937180920744E-2</v>
      </c>
      <c r="J720" s="1">
        <f>IF(A720="","",MIN(J719+I720,Max_logcfu))</f>
        <v>3.99</v>
      </c>
      <c r="K720" s="1" cm="1">
        <f t="array" ref="K720">IF(A720="","",IF(E720&lt;_C1_MinTemp.,0,((E720-Tmin)/(PrefTemp-Tmin))^2))</f>
        <v>36.355469503199359</v>
      </c>
      <c r="L720" s="1">
        <f t="shared" si="70"/>
        <v>0.37870280723681971</v>
      </c>
      <c r="M720" s="1">
        <f t="shared" si="71"/>
        <v>13.96270628308578</v>
      </c>
      <c r="N720" s="3" t="s">
        <v>866</v>
      </c>
      <c r="O720" s="1" t="s">
        <v>2973</v>
      </c>
      <c r="P720" s="1" t="s">
        <v>2968</v>
      </c>
      <c r="Q720" s="1">
        <v>8360</v>
      </c>
      <c r="R720" s="1" t="s">
        <v>3035</v>
      </c>
      <c r="S720" s="1">
        <v>88.37</v>
      </c>
    </row>
    <row r="721" spans="1:19" x14ac:dyDescent="0.3">
      <c r="A721" s="1" t="s">
        <v>923</v>
      </c>
      <c r="B721" s="1" t="s">
        <v>1645</v>
      </c>
      <c r="C721" s="1">
        <f t="shared" si="66"/>
        <v>1.0416666671517305E-2</v>
      </c>
      <c r="D721" s="1">
        <v>7</v>
      </c>
      <c r="E721" s="1">
        <v>19.38</v>
      </c>
      <c r="F721" s="1">
        <f>IF(A721="","",IF(E721&lt;_C1_MinTemp.,0,E721*M_a+M_b))</f>
        <v>0.4681902</v>
      </c>
      <c r="G721" s="1">
        <f t="shared" si="67"/>
        <v>0.21920206337604001</v>
      </c>
      <c r="H721" s="1">
        <f t="shared" si="68"/>
        <v>9.5263825891368961E-2</v>
      </c>
      <c r="I721" s="1">
        <f t="shared" si="69"/>
        <v>2.3815956483932411E-2</v>
      </c>
      <c r="J721" s="1">
        <f>IF(A721="","",MIN(J720+I721,Max_logcfu))</f>
        <v>3.99</v>
      </c>
      <c r="K721" s="1" cm="1">
        <f t="array" ref="K721">IF(A721="","",IF(E721&lt;_C1_MinTemp.,0,((E721-Tmin)/(PrefTemp-Tmin))^2))</f>
        <v>36.264137925787395</v>
      </c>
      <c r="L721" s="1">
        <f t="shared" si="70"/>
        <v>0.37775143690285623</v>
      </c>
      <c r="M721" s="1">
        <f t="shared" si="71"/>
        <v>13.584954846182923</v>
      </c>
      <c r="N721" s="3" t="s">
        <v>866</v>
      </c>
      <c r="O721" s="1" t="s">
        <v>2973</v>
      </c>
      <c r="P721" s="1" t="s">
        <v>2968</v>
      </c>
      <c r="Q721" s="1">
        <v>8360</v>
      </c>
      <c r="R721" s="1" t="s">
        <v>3035</v>
      </c>
      <c r="S721" s="1">
        <v>88.37</v>
      </c>
    </row>
    <row r="722" spans="1:19" x14ac:dyDescent="0.3">
      <c r="A722" s="1" t="s">
        <v>923</v>
      </c>
      <c r="B722" s="1" t="s">
        <v>1646</v>
      </c>
      <c r="C722" s="1">
        <f t="shared" si="66"/>
        <v>1.0416666664241347E-2</v>
      </c>
      <c r="D722" s="1">
        <v>7</v>
      </c>
      <c r="E722" s="1">
        <v>19.45</v>
      </c>
      <c r="F722" s="1">
        <f>IF(A722="","",IF(E722&lt;_C1_MinTemp.,0,E722*M_a+M_b))</f>
        <v>0.46956500000000001</v>
      </c>
      <c r="G722" s="1">
        <f t="shared" si="67"/>
        <v>0.220491289225</v>
      </c>
      <c r="H722" s="1">
        <f t="shared" si="68"/>
        <v>9.5824115265102122E-2</v>
      </c>
      <c r="I722" s="1">
        <f t="shared" si="69"/>
        <v>2.3956028810697829E-2</v>
      </c>
      <c r="J722" s="1">
        <f>IF(A722="","",MIN(J721+I722,Max_logcfu))</f>
        <v>3.99</v>
      </c>
      <c r="K722" s="1" cm="1">
        <f t="array" ref="K722">IF(A722="","",IF(E722&lt;_C1_MinTemp.,0,((E722-Tmin)/(PrefTemp-Tmin))^2))</f>
        <v>36.477423618832958</v>
      </c>
      <c r="L722" s="1">
        <f t="shared" si="70"/>
        <v>0.37997316260770725</v>
      </c>
      <c r="M722" s="1">
        <f t="shared" si="71"/>
        <v>13.204981683575216</v>
      </c>
      <c r="N722" s="3" t="s">
        <v>866</v>
      </c>
      <c r="O722" s="1" t="s">
        <v>2973</v>
      </c>
      <c r="P722" s="1" t="s">
        <v>2968</v>
      </c>
      <c r="Q722" s="1">
        <v>8360</v>
      </c>
      <c r="R722" s="1" t="s">
        <v>3035</v>
      </c>
      <c r="S722" s="1">
        <v>88.25</v>
      </c>
    </row>
    <row r="723" spans="1:19" x14ac:dyDescent="0.3">
      <c r="A723" s="1" t="s">
        <v>923</v>
      </c>
      <c r="B723" s="1" t="s">
        <v>1647</v>
      </c>
      <c r="C723" s="1">
        <f t="shared" si="66"/>
        <v>1.0416666664241347E-2</v>
      </c>
      <c r="D723" s="1">
        <v>7</v>
      </c>
      <c r="E723" s="1">
        <v>19.47</v>
      </c>
      <c r="F723" s="1">
        <f>IF(A723="","",IF(E723&lt;_C1_MinTemp.,0,E723*M_a+M_b))</f>
        <v>0.46995779999999998</v>
      </c>
      <c r="G723" s="1">
        <f t="shared" si="67"/>
        <v>0.22086033378084</v>
      </c>
      <c r="H723" s="1">
        <f t="shared" si="68"/>
        <v>9.598449968745762E-2</v>
      </c>
      <c r="I723" s="1">
        <f t="shared" si="69"/>
        <v>2.3996124916277374E-2</v>
      </c>
      <c r="J723" s="1">
        <f>IF(A723="","",MIN(J722+I723,Max_logcfu))</f>
        <v>3.99</v>
      </c>
      <c r="K723" s="1" cm="1">
        <f t="array" ref="K723">IF(A723="","",IF(E723&lt;_C1_MinTemp.,0,((E723-Tmin)/(PrefTemp-Tmin))^2))</f>
        <v>36.538477253400181</v>
      </c>
      <c r="L723" s="1">
        <f t="shared" si="70"/>
        <v>0.3806091379676344</v>
      </c>
      <c r="M723" s="1">
        <f t="shared" si="71"/>
        <v>12.824372545607581</v>
      </c>
      <c r="N723" s="3" t="s">
        <v>866</v>
      </c>
      <c r="O723" s="1" t="s">
        <v>2973</v>
      </c>
      <c r="P723" s="1" t="s">
        <v>2968</v>
      </c>
      <c r="Q723" s="1">
        <v>8360</v>
      </c>
      <c r="R723" s="1" t="s">
        <v>3035</v>
      </c>
      <c r="S723" s="1">
        <v>88.25</v>
      </c>
    </row>
    <row r="724" spans="1:19" x14ac:dyDescent="0.3">
      <c r="A724" s="1" t="s">
        <v>923</v>
      </c>
      <c r="B724" s="1" t="s">
        <v>1648</v>
      </c>
      <c r="C724" s="1">
        <f t="shared" si="66"/>
        <v>1.0416666671517305E-2</v>
      </c>
      <c r="D724" s="1">
        <v>7</v>
      </c>
      <c r="E724" s="1">
        <v>19.39</v>
      </c>
      <c r="F724" s="1">
        <f>IF(A724="","",IF(E724&lt;_C1_MinTemp.,0,E724*M_a+M_b))</f>
        <v>0.46838660000000004</v>
      </c>
      <c r="G724" s="1">
        <f t="shared" si="67"/>
        <v>0.21938600705956005</v>
      </c>
      <c r="H724" s="1">
        <f t="shared" si="68"/>
        <v>9.5343766649091707E-2</v>
      </c>
      <c r="I724" s="1">
        <f t="shared" si="69"/>
        <v>2.3835941673372402E-2</v>
      </c>
      <c r="J724" s="1">
        <f>IF(A724="","",MIN(J723+I724,Max_logcfu))</f>
        <v>3.99</v>
      </c>
      <c r="K724" s="1" cm="1">
        <f t="array" ref="K724">IF(A724="","",IF(E724&lt;_C1_MinTemp.,0,((E724-Tmin)/(PrefTemp-Tmin))^2))</f>
        <v>36.294569022132983</v>
      </c>
      <c r="L724" s="1">
        <f t="shared" si="70"/>
        <v>0.37806842748993708</v>
      </c>
      <c r="M724" s="1">
        <f t="shared" si="71"/>
        <v>12.446304118117643</v>
      </c>
      <c r="N724" s="3" t="s">
        <v>866</v>
      </c>
      <c r="O724" s="1" t="s">
        <v>2973</v>
      </c>
      <c r="P724" s="1" t="s">
        <v>2968</v>
      </c>
      <c r="Q724" s="1">
        <v>8360</v>
      </c>
      <c r="R724" s="1" t="s">
        <v>3035</v>
      </c>
      <c r="S724" s="1">
        <v>88.25</v>
      </c>
    </row>
    <row r="725" spans="1:19" x14ac:dyDescent="0.3">
      <c r="A725" s="1" t="s">
        <v>923</v>
      </c>
      <c r="B725" s="1" t="s">
        <v>1649</v>
      </c>
      <c r="C725" s="1">
        <f t="shared" si="66"/>
        <v>1.0416666664241347E-2</v>
      </c>
      <c r="D725" s="1">
        <v>7</v>
      </c>
      <c r="E725" s="1">
        <v>19.41</v>
      </c>
      <c r="F725" s="1">
        <f>IF(A725="","",IF(E725&lt;_C1_MinTemp.,0,E725*M_a+M_b))</f>
        <v>0.46877940000000001</v>
      </c>
      <c r="G725" s="1">
        <f t="shared" si="67"/>
        <v>0.21975412586436002</v>
      </c>
      <c r="H725" s="1">
        <f t="shared" si="68"/>
        <v>9.5503748745919173E-2</v>
      </c>
      <c r="I725" s="1">
        <f t="shared" si="69"/>
        <v>2.3875937180920744E-2</v>
      </c>
      <c r="J725" s="1">
        <f>IF(A725="","",MIN(J724+I725,Max_logcfu))</f>
        <v>3.99</v>
      </c>
      <c r="K725" s="1" cm="1">
        <f t="array" ref="K725">IF(A725="","",IF(E725&lt;_C1_MinTemp.,0,((E725-Tmin)/(PrefTemp-Tmin))^2))</f>
        <v>36.355469503199359</v>
      </c>
      <c r="L725" s="1">
        <f t="shared" si="70"/>
        <v>0.37870280723681971</v>
      </c>
      <c r="M725" s="1">
        <f t="shared" si="71"/>
        <v>12.067601310880823</v>
      </c>
      <c r="N725" s="3" t="s">
        <v>866</v>
      </c>
      <c r="O725" s="1" t="s">
        <v>2973</v>
      </c>
      <c r="P725" s="1" t="s">
        <v>2968</v>
      </c>
      <c r="Q725" s="1">
        <v>8360</v>
      </c>
      <c r="R725" s="1" t="s">
        <v>3035</v>
      </c>
      <c r="S725" s="1">
        <v>88.25</v>
      </c>
    </row>
    <row r="726" spans="1:19" x14ac:dyDescent="0.3">
      <c r="A726" s="1" t="s">
        <v>923</v>
      </c>
      <c r="B726" s="1" t="s">
        <v>1650</v>
      </c>
      <c r="C726" s="1">
        <f t="shared" si="66"/>
        <v>1.0416666664241347E-2</v>
      </c>
      <c r="D726" s="1">
        <v>7</v>
      </c>
      <c r="E726" s="1">
        <v>19.53</v>
      </c>
      <c r="F726" s="1">
        <f>IF(A726="","",IF(E726&lt;_C1_MinTemp.,0,E726*M_a+M_b))</f>
        <v>0.47113620000000006</v>
      </c>
      <c r="G726" s="1">
        <f t="shared" si="67"/>
        <v>0.22196931895044006</v>
      </c>
      <c r="H726" s="1">
        <f t="shared" si="68"/>
        <v>9.6466457605580203E-2</v>
      </c>
      <c r="I726" s="1">
        <f t="shared" si="69"/>
        <v>2.4116614395779962E-2</v>
      </c>
      <c r="J726" s="1">
        <f>IF(A726="","",MIN(J725+I726,Max_logcfu))</f>
        <v>3.99</v>
      </c>
      <c r="K726" s="1" cm="1">
        <f t="array" ref="K726">IF(A726="","",IF(E726&lt;_C1_MinTemp.,0,((E726-Tmin)/(PrefTemp-Tmin))^2))</f>
        <v>36.721944464103572</v>
      </c>
      <c r="L726" s="1">
        <f t="shared" si="70"/>
        <v>0.38252025474534979</v>
      </c>
      <c r="M726" s="1">
        <f t="shared" si="71"/>
        <v>11.685081056135473</v>
      </c>
      <c r="N726" s="3" t="s">
        <v>866</v>
      </c>
      <c r="O726" s="1" t="s">
        <v>2973</v>
      </c>
      <c r="P726" s="1" t="s">
        <v>2968</v>
      </c>
      <c r="Q726" s="1">
        <v>8360</v>
      </c>
      <c r="R726" s="1" t="s">
        <v>3035</v>
      </c>
      <c r="S726" s="1">
        <v>88.25</v>
      </c>
    </row>
    <row r="727" spans="1:19" x14ac:dyDescent="0.3">
      <c r="A727" s="1" t="s">
        <v>923</v>
      </c>
      <c r="B727" s="1" t="s">
        <v>1651</v>
      </c>
      <c r="C727" s="1">
        <f t="shared" si="66"/>
        <v>1.0416666671517305E-2</v>
      </c>
      <c r="D727" s="1">
        <v>7</v>
      </c>
      <c r="E727" s="1">
        <v>19.53</v>
      </c>
      <c r="F727" s="1">
        <f>IF(A727="","",IF(E727&lt;_C1_MinTemp.,0,E727*M_a+M_b))</f>
        <v>0.47113620000000006</v>
      </c>
      <c r="G727" s="1">
        <f t="shared" si="67"/>
        <v>0.22196931895044006</v>
      </c>
      <c r="H727" s="1">
        <f t="shared" si="68"/>
        <v>9.6466457605580203E-2</v>
      </c>
      <c r="I727" s="1">
        <f t="shared" si="69"/>
        <v>2.4116614412625224E-2</v>
      </c>
      <c r="J727" s="1">
        <f>IF(A727="","",MIN(J726+I727,Max_logcfu))</f>
        <v>3.99</v>
      </c>
      <c r="K727" s="1" cm="1">
        <f t="array" ref="K727">IF(A727="","",IF(E727&lt;_C1_MinTemp.,0,((E727-Tmin)/(PrefTemp-Tmin))^2))</f>
        <v>36.721944464103572</v>
      </c>
      <c r="L727" s="1">
        <f t="shared" si="70"/>
        <v>0.38252025501253706</v>
      </c>
      <c r="M727" s="1">
        <f t="shared" si="71"/>
        <v>11.302560801122937</v>
      </c>
      <c r="N727" s="3" t="s">
        <v>866</v>
      </c>
      <c r="O727" s="1" t="s">
        <v>2973</v>
      </c>
      <c r="P727" s="1" t="s">
        <v>2968</v>
      </c>
      <c r="Q727" s="1">
        <v>8360</v>
      </c>
      <c r="R727" s="1" t="s">
        <v>3035</v>
      </c>
      <c r="S727" s="1">
        <v>88.25</v>
      </c>
    </row>
    <row r="728" spans="1:19" x14ac:dyDescent="0.3">
      <c r="A728" s="1" t="s">
        <v>923</v>
      </c>
      <c r="B728" s="1" t="s">
        <v>1652</v>
      </c>
      <c r="C728" s="1">
        <f t="shared" si="66"/>
        <v>1.0416666664241347E-2</v>
      </c>
      <c r="D728" s="1">
        <v>7</v>
      </c>
      <c r="E728" s="1">
        <v>19.489999999999998</v>
      </c>
      <c r="F728" s="1">
        <f>IF(A728="","",IF(E728&lt;_C1_MinTemp.,0,E728*M_a+M_b))</f>
        <v>0.47035060000000001</v>
      </c>
      <c r="G728" s="1">
        <f t="shared" si="67"/>
        <v>0.22122968692036002</v>
      </c>
      <c r="H728" s="1">
        <f t="shared" si="68"/>
        <v>9.614501821832247E-2</v>
      </c>
      <c r="I728" s="1">
        <f t="shared" si="69"/>
        <v>2.4036254548984243E-2</v>
      </c>
      <c r="J728" s="1">
        <f>IF(A728="","",MIN(J727+I728,Max_logcfu))</f>
        <v>3.99</v>
      </c>
      <c r="K728" s="1" cm="1">
        <f t="array" ref="K728">IF(A728="","",IF(E728&lt;_C1_MinTemp.,0,((E728-Tmin)/(PrefTemp-Tmin))^2))</f>
        <v>36.59958193913436</v>
      </c>
      <c r="L728" s="1">
        <f t="shared" si="70"/>
        <v>0.38124564511055059</v>
      </c>
      <c r="M728" s="1">
        <f t="shared" si="71"/>
        <v>10.921315156012387</v>
      </c>
      <c r="N728" s="3" t="s">
        <v>866</v>
      </c>
      <c r="O728" s="1" t="s">
        <v>2973</v>
      </c>
      <c r="P728" s="1" t="s">
        <v>2968</v>
      </c>
      <c r="Q728" s="1">
        <v>8360</v>
      </c>
      <c r="R728" s="1" t="s">
        <v>3035</v>
      </c>
      <c r="S728" s="1">
        <v>88.25</v>
      </c>
    </row>
    <row r="729" spans="1:19" x14ac:dyDescent="0.3">
      <c r="A729" s="1" t="s">
        <v>923</v>
      </c>
      <c r="B729" s="1" t="s">
        <v>1653</v>
      </c>
      <c r="C729" s="1">
        <f t="shared" si="66"/>
        <v>1.0416666664241347E-2</v>
      </c>
      <c r="D729" s="1">
        <v>7</v>
      </c>
      <c r="E729" s="1">
        <v>19.489999999999998</v>
      </c>
      <c r="F729" s="1">
        <f>IF(A729="","",IF(E729&lt;_C1_MinTemp.,0,E729*M_a+M_b))</f>
        <v>0.47035060000000001</v>
      </c>
      <c r="G729" s="1">
        <f t="shared" si="67"/>
        <v>0.22122968692036002</v>
      </c>
      <c r="H729" s="1">
        <f t="shared" si="68"/>
        <v>9.614501821832247E-2</v>
      </c>
      <c r="I729" s="1">
        <f t="shared" si="69"/>
        <v>2.4036254548984243E-2</v>
      </c>
      <c r="J729" s="1">
        <f>IF(A729="","",MIN(J728+I729,Max_logcfu))</f>
        <v>3.99</v>
      </c>
      <c r="K729" s="1" cm="1">
        <f t="array" ref="K729">IF(A729="","",IF(E729&lt;_C1_MinTemp.,0,((E729-Tmin)/(PrefTemp-Tmin))^2))</f>
        <v>36.59958193913436</v>
      </c>
      <c r="L729" s="1">
        <f t="shared" si="70"/>
        <v>0.38124564511055059</v>
      </c>
      <c r="M729" s="1">
        <f t="shared" si="71"/>
        <v>10.540069510901837</v>
      </c>
      <c r="N729" s="3" t="s">
        <v>866</v>
      </c>
      <c r="O729" s="1" t="s">
        <v>2973</v>
      </c>
      <c r="P729" s="1" t="s">
        <v>2968</v>
      </c>
      <c r="Q729" s="1">
        <v>8360</v>
      </c>
      <c r="R729" s="1" t="s">
        <v>3035</v>
      </c>
      <c r="S729" s="1">
        <v>88.25</v>
      </c>
    </row>
    <row r="730" spans="1:19" x14ac:dyDescent="0.3">
      <c r="A730" s="1" t="s">
        <v>923</v>
      </c>
      <c r="B730" s="1" t="s">
        <v>1654</v>
      </c>
      <c r="C730" s="1">
        <f t="shared" si="66"/>
        <v>1.0416666671517305E-2</v>
      </c>
      <c r="D730" s="1">
        <v>7</v>
      </c>
      <c r="E730" s="1">
        <v>19.55</v>
      </c>
      <c r="F730" s="1">
        <f>IF(A730="","",IF(E730&lt;_C1_MinTemp.,0,E730*M_a+M_b))</f>
        <v>0.47152900000000003</v>
      </c>
      <c r="G730" s="1">
        <f t="shared" si="67"/>
        <v>0.22233959784100002</v>
      </c>
      <c r="H730" s="1">
        <f t="shared" si="68"/>
        <v>9.6627378461973057E-2</v>
      </c>
      <c r="I730" s="1">
        <f t="shared" si="69"/>
        <v>2.4156844626742172E-2</v>
      </c>
      <c r="J730" s="1">
        <f>IF(A730="","",MIN(J729+I730,Max_logcfu))</f>
        <v>3.99</v>
      </c>
      <c r="K730" s="1" cm="1">
        <f t="array" ref="K730">IF(A730="","",IF(E730&lt;_C1_MinTemp.,0,((E730-Tmin)/(PrefTemp-Tmin))^2))</f>
        <v>36.783202303338598</v>
      </c>
      <c r="L730" s="1">
        <f t="shared" si="70"/>
        <v>0.38315835750486577</v>
      </c>
      <c r="M730" s="1">
        <f t="shared" si="71"/>
        <v>10.156911153396971</v>
      </c>
      <c r="N730" s="3" t="s">
        <v>866</v>
      </c>
      <c r="O730" s="1" t="s">
        <v>2973</v>
      </c>
      <c r="P730" s="1" t="s">
        <v>2968</v>
      </c>
      <c r="Q730" s="1">
        <v>8360</v>
      </c>
      <c r="R730" s="1" t="s">
        <v>3035</v>
      </c>
      <c r="S730" s="1">
        <v>88.37</v>
      </c>
    </row>
    <row r="731" spans="1:19" x14ac:dyDescent="0.3">
      <c r="A731" s="1" t="s">
        <v>923</v>
      </c>
      <c r="B731" s="1" t="s">
        <v>1655</v>
      </c>
      <c r="C731" s="1">
        <f t="shared" si="66"/>
        <v>1.0416666664241347E-2</v>
      </c>
      <c r="D731" s="1">
        <v>7</v>
      </c>
      <c r="E731" s="1">
        <v>19.559999999999999</v>
      </c>
      <c r="F731" s="1">
        <f>IF(A731="","",IF(E731&lt;_C1_MinTemp.,0,E731*M_a+M_b))</f>
        <v>0.47172540000000002</v>
      </c>
      <c r="G731" s="1">
        <f t="shared" si="67"/>
        <v>0.22252485300516001</v>
      </c>
      <c r="H731" s="1">
        <f t="shared" si="68"/>
        <v>9.6707889180860485E-2</v>
      </c>
      <c r="I731" s="1">
        <f t="shared" si="69"/>
        <v>2.4176972289585982E-2</v>
      </c>
      <c r="J731" s="1">
        <f>IF(A731="","",MIN(J730+I731,Max_logcfu))</f>
        <v>3.99</v>
      </c>
      <c r="K731" s="1" cm="1">
        <f t="array" ref="K731">IF(A731="","",IF(E731&lt;_C1_MinTemp.,0,((E731-Tmin)/(PrefTemp-Tmin))^2))</f>
        <v>36.813850367143708</v>
      </c>
      <c r="L731" s="1">
        <f t="shared" si="70"/>
        <v>0.38347760790179497</v>
      </c>
      <c r="M731" s="1">
        <f t="shared" si="71"/>
        <v>9.7734335454951751</v>
      </c>
      <c r="N731" s="3" t="s">
        <v>866</v>
      </c>
      <c r="O731" s="1" t="s">
        <v>2973</v>
      </c>
      <c r="P731" s="1" t="s">
        <v>2968</v>
      </c>
      <c r="Q731" s="1">
        <v>8360</v>
      </c>
      <c r="R731" s="1" t="s">
        <v>3035</v>
      </c>
      <c r="S731" s="1">
        <v>88.37</v>
      </c>
    </row>
    <row r="732" spans="1:19" x14ac:dyDescent="0.3">
      <c r="A732" s="1" t="s">
        <v>923</v>
      </c>
      <c r="B732" s="1" t="s">
        <v>1656</v>
      </c>
      <c r="C732" s="1">
        <f t="shared" si="66"/>
        <v>1.0416666664241347E-2</v>
      </c>
      <c r="D732" s="1">
        <v>7</v>
      </c>
      <c r="E732" s="1">
        <v>19.489999999999998</v>
      </c>
      <c r="F732" s="1">
        <f>IF(A732="","",IF(E732&lt;_C1_MinTemp.,0,E732*M_a+M_b))</f>
        <v>0.47035060000000001</v>
      </c>
      <c r="G732" s="1">
        <f t="shared" si="67"/>
        <v>0.22122968692036002</v>
      </c>
      <c r="H732" s="1">
        <f t="shared" si="68"/>
        <v>9.614501821832247E-2</v>
      </c>
      <c r="I732" s="1">
        <f t="shared" si="69"/>
        <v>2.4036254548984243E-2</v>
      </c>
      <c r="J732" s="1">
        <f>IF(A732="","",MIN(J731+I732,Max_logcfu))</f>
        <v>3.99</v>
      </c>
      <c r="K732" s="1" cm="1">
        <f t="array" ref="K732">IF(A732="","",IF(E732&lt;_C1_MinTemp.,0,((E732-Tmin)/(PrefTemp-Tmin))^2))</f>
        <v>36.59958193913436</v>
      </c>
      <c r="L732" s="1">
        <f t="shared" si="70"/>
        <v>0.38124564511055059</v>
      </c>
      <c r="M732" s="1">
        <f t="shared" si="71"/>
        <v>9.3921879003846236</v>
      </c>
      <c r="N732" s="3" t="s">
        <v>866</v>
      </c>
      <c r="O732" s="1" t="s">
        <v>2973</v>
      </c>
      <c r="P732" s="1" t="s">
        <v>2968</v>
      </c>
      <c r="Q732" s="1">
        <v>8360</v>
      </c>
      <c r="R732" s="1" t="s">
        <v>3035</v>
      </c>
      <c r="S732" s="1">
        <v>88.37</v>
      </c>
    </row>
    <row r="733" spans="1:19" x14ac:dyDescent="0.3">
      <c r="A733" s="1" t="s">
        <v>923</v>
      </c>
      <c r="B733" s="1" t="s">
        <v>1657</v>
      </c>
      <c r="C733" s="1">
        <f t="shared" si="66"/>
        <v>1.0416666671517305E-2</v>
      </c>
      <c r="D733" s="1">
        <v>7</v>
      </c>
      <c r="E733" s="1">
        <v>19.47</v>
      </c>
      <c r="F733" s="1">
        <f>IF(A733="","",IF(E733&lt;_C1_MinTemp.,0,E733*M_a+M_b))</f>
        <v>0.46995779999999998</v>
      </c>
      <c r="G733" s="1">
        <f t="shared" si="67"/>
        <v>0.22086033378084</v>
      </c>
      <c r="H733" s="1">
        <f t="shared" si="68"/>
        <v>9.598449968745762E-2</v>
      </c>
      <c r="I733" s="1">
        <f t="shared" si="69"/>
        <v>2.3996124933038473E-2</v>
      </c>
      <c r="J733" s="1">
        <f>IF(A733="","",MIN(J732+I733,Max_logcfu))</f>
        <v>3.99</v>
      </c>
      <c r="K733" s="1" cm="1">
        <f t="array" ref="K733">IF(A733="","",IF(E733&lt;_C1_MinTemp.,0,((E733-Tmin)/(PrefTemp-Tmin))^2))</f>
        <v>36.538477253400181</v>
      </c>
      <c r="L733" s="1">
        <f t="shared" si="70"/>
        <v>0.38060913823348685</v>
      </c>
      <c r="M733" s="1">
        <f t="shared" si="71"/>
        <v>9.011578762151137</v>
      </c>
      <c r="N733" s="3" t="s">
        <v>866</v>
      </c>
      <c r="O733" s="1" t="s">
        <v>2973</v>
      </c>
      <c r="P733" s="1" t="s">
        <v>2968</v>
      </c>
      <c r="Q733" s="1">
        <v>8360</v>
      </c>
      <c r="R733" s="1" t="s">
        <v>3035</v>
      </c>
      <c r="S733" s="1">
        <v>88.37</v>
      </c>
    </row>
    <row r="734" spans="1:19" x14ac:dyDescent="0.3">
      <c r="A734" s="1" t="s">
        <v>923</v>
      </c>
      <c r="B734" s="1" t="s">
        <v>1658</v>
      </c>
      <c r="C734" s="1">
        <f t="shared" si="66"/>
        <v>1.0416666664241347E-2</v>
      </c>
      <c r="D734" s="1">
        <v>7</v>
      </c>
      <c r="E734" s="1">
        <v>19.559999999999999</v>
      </c>
      <c r="F734" s="1">
        <f>IF(A734="","",IF(E734&lt;_C1_MinTemp.,0,E734*M_a+M_b))</f>
        <v>0.47172540000000002</v>
      </c>
      <c r="G734" s="1">
        <f t="shared" si="67"/>
        <v>0.22252485300516001</v>
      </c>
      <c r="H734" s="1">
        <f t="shared" si="68"/>
        <v>9.6707889180860485E-2</v>
      </c>
      <c r="I734" s="1">
        <f t="shared" si="69"/>
        <v>2.4176972289585982E-2</v>
      </c>
      <c r="J734" s="1">
        <f>IF(A734="","",MIN(J733+I734,Max_logcfu))</f>
        <v>3.99</v>
      </c>
      <c r="K734" s="1" cm="1">
        <f t="array" ref="K734">IF(A734="","",IF(E734&lt;_C1_MinTemp.,0,((E734-Tmin)/(PrefTemp-Tmin))^2))</f>
        <v>36.813850367143708</v>
      </c>
      <c r="L734" s="1">
        <f t="shared" si="70"/>
        <v>0.38347760790179497</v>
      </c>
      <c r="M734" s="1">
        <f t="shared" si="71"/>
        <v>8.6281011542493413</v>
      </c>
      <c r="N734" s="3" t="s">
        <v>866</v>
      </c>
      <c r="O734" s="1" t="s">
        <v>2973</v>
      </c>
      <c r="P734" s="1" t="s">
        <v>2968</v>
      </c>
      <c r="Q734" s="1">
        <v>8360</v>
      </c>
      <c r="R734" s="1" t="s">
        <v>3035</v>
      </c>
      <c r="S734" s="1">
        <v>88.25</v>
      </c>
    </row>
    <row r="735" spans="1:19" x14ac:dyDescent="0.3">
      <c r="A735" s="1" t="s">
        <v>923</v>
      </c>
      <c r="B735" s="1" t="s">
        <v>1659</v>
      </c>
      <c r="C735" s="1">
        <f t="shared" si="66"/>
        <v>1.0416666664241347E-2</v>
      </c>
      <c r="D735" s="1">
        <v>7</v>
      </c>
      <c r="E735" s="1">
        <v>19.53</v>
      </c>
      <c r="F735" s="1">
        <f>IF(A735="","",IF(E735&lt;_C1_MinTemp.,0,E735*M_a+M_b))</f>
        <v>0.47113620000000006</v>
      </c>
      <c r="G735" s="1">
        <f t="shared" si="67"/>
        <v>0.22196931895044006</v>
      </c>
      <c r="H735" s="1">
        <f t="shared" si="68"/>
        <v>9.6466457605580203E-2</v>
      </c>
      <c r="I735" s="1">
        <f t="shared" si="69"/>
        <v>2.4116614395779962E-2</v>
      </c>
      <c r="J735" s="1">
        <f>IF(A735="","",MIN(J734+I735,Max_logcfu))</f>
        <v>3.99</v>
      </c>
      <c r="K735" s="1" cm="1">
        <f t="array" ref="K735">IF(A735="","",IF(E735&lt;_C1_MinTemp.,0,((E735-Tmin)/(PrefTemp-Tmin))^2))</f>
        <v>36.721944464103572</v>
      </c>
      <c r="L735" s="1">
        <f t="shared" si="70"/>
        <v>0.38252025474534979</v>
      </c>
      <c r="M735" s="1">
        <f t="shared" si="71"/>
        <v>8.2455808995039916</v>
      </c>
      <c r="N735" s="3" t="s">
        <v>866</v>
      </c>
      <c r="O735" s="1" t="s">
        <v>2973</v>
      </c>
      <c r="P735" s="1" t="s">
        <v>2968</v>
      </c>
      <c r="Q735" s="1">
        <v>8360</v>
      </c>
      <c r="R735" s="1" t="s">
        <v>3035</v>
      </c>
      <c r="S735" s="1">
        <v>88.25</v>
      </c>
    </row>
    <row r="736" spans="1:19" x14ac:dyDescent="0.3">
      <c r="A736" s="1" t="s">
        <v>923</v>
      </c>
      <c r="B736" s="1" t="s">
        <v>1660</v>
      </c>
      <c r="C736" s="1">
        <f t="shared" si="66"/>
        <v>1.0416666671517305E-2</v>
      </c>
      <c r="D736" s="1">
        <v>7</v>
      </c>
      <c r="E736" s="1">
        <v>19.45</v>
      </c>
      <c r="F736" s="1">
        <f>IF(A736="","",IF(E736&lt;_C1_MinTemp.,0,E736*M_a+M_b))</f>
        <v>0.46956500000000001</v>
      </c>
      <c r="G736" s="1">
        <f t="shared" si="67"/>
        <v>0.220491289225</v>
      </c>
      <c r="H736" s="1">
        <f t="shared" si="68"/>
        <v>9.5824115265102122E-2</v>
      </c>
      <c r="I736" s="1">
        <f t="shared" si="69"/>
        <v>2.3956028827430923E-2</v>
      </c>
      <c r="J736" s="1">
        <f>IF(A736="","",MIN(J735+I736,Max_logcfu))</f>
        <v>3.99</v>
      </c>
      <c r="K736" s="1" cm="1">
        <f t="array" ref="K736">IF(A736="","",IF(E736&lt;_C1_MinTemp.,0,((E736-Tmin)/(PrefTemp-Tmin))^2))</f>
        <v>36.477423618832958</v>
      </c>
      <c r="L736" s="1">
        <f t="shared" si="70"/>
        <v>0.37997316287311544</v>
      </c>
      <c r="M736" s="1">
        <f t="shared" si="71"/>
        <v>7.8656077366308761</v>
      </c>
      <c r="N736" s="3" t="s">
        <v>866</v>
      </c>
      <c r="O736" s="1" t="s">
        <v>2973</v>
      </c>
      <c r="P736" s="1" t="s">
        <v>2968</v>
      </c>
      <c r="Q736" s="1">
        <v>8360</v>
      </c>
      <c r="R736" s="1" t="s">
        <v>3035</v>
      </c>
      <c r="S736" s="1">
        <v>88.25</v>
      </c>
    </row>
    <row r="737" spans="1:19" x14ac:dyDescent="0.3">
      <c r="A737" s="1" t="s">
        <v>923</v>
      </c>
      <c r="B737" s="1" t="s">
        <v>1661</v>
      </c>
      <c r="C737" s="1">
        <f t="shared" si="66"/>
        <v>1.0416666664241347E-2</v>
      </c>
      <c r="D737" s="1">
        <v>7</v>
      </c>
      <c r="E737" s="1">
        <v>19.489999999999998</v>
      </c>
      <c r="F737" s="1">
        <f>IF(A737="","",IF(E737&lt;_C1_MinTemp.,0,E737*M_a+M_b))</f>
        <v>0.47035060000000001</v>
      </c>
      <c r="G737" s="1">
        <f t="shared" si="67"/>
        <v>0.22122968692036002</v>
      </c>
      <c r="H737" s="1">
        <f t="shared" si="68"/>
        <v>9.614501821832247E-2</v>
      </c>
      <c r="I737" s="1">
        <f t="shared" si="69"/>
        <v>2.4036254548984243E-2</v>
      </c>
      <c r="J737" s="1">
        <f>IF(A737="","",MIN(J736+I737,Max_logcfu))</f>
        <v>3.99</v>
      </c>
      <c r="K737" s="1" cm="1">
        <f t="array" ref="K737">IF(A737="","",IF(E737&lt;_C1_MinTemp.,0,((E737-Tmin)/(PrefTemp-Tmin))^2))</f>
        <v>36.59958193913436</v>
      </c>
      <c r="L737" s="1">
        <f t="shared" si="70"/>
        <v>0.38124564511055059</v>
      </c>
      <c r="M737" s="1">
        <f t="shared" si="71"/>
        <v>7.4843620915203255</v>
      </c>
      <c r="N737" s="3" t="s">
        <v>866</v>
      </c>
      <c r="O737" s="1" t="s">
        <v>2973</v>
      </c>
      <c r="P737" s="1" t="s">
        <v>2968</v>
      </c>
      <c r="Q737" s="1">
        <v>8360</v>
      </c>
      <c r="R737" s="1" t="s">
        <v>3035</v>
      </c>
      <c r="S737" s="1">
        <v>88.25</v>
      </c>
    </row>
    <row r="738" spans="1:19" x14ac:dyDescent="0.3">
      <c r="A738" s="1" t="s">
        <v>923</v>
      </c>
      <c r="B738" s="1" t="s">
        <v>1662</v>
      </c>
      <c r="C738" s="1">
        <f t="shared" si="66"/>
        <v>1.0416666664241347E-2</v>
      </c>
      <c r="D738" s="1">
        <v>7</v>
      </c>
      <c r="E738" s="1">
        <v>19.52</v>
      </c>
      <c r="F738" s="1">
        <f>IF(A738="","",IF(E738&lt;_C1_MinTemp.,0,E738*M_a+M_b))</f>
        <v>0.47093980000000002</v>
      </c>
      <c r="G738" s="1">
        <f t="shared" si="67"/>
        <v>0.22178429522404003</v>
      </c>
      <c r="H738" s="1">
        <f t="shared" si="68"/>
        <v>9.6386047468074762E-2</v>
      </c>
      <c r="I738" s="1">
        <f t="shared" si="69"/>
        <v>2.4096511861408283E-2</v>
      </c>
      <c r="J738" s="1">
        <f>IF(A738="","",MIN(J737+I738,Max_logcfu))</f>
        <v>3.99</v>
      </c>
      <c r="K738" s="1" cm="1">
        <f t="array" ref="K738">IF(A738="","",IF(E738&lt;_C1_MinTemp.,0,((E738-Tmin)/(PrefTemp-Tmin))^2))</f>
        <v>36.691334688673663</v>
      </c>
      <c r="L738" s="1">
        <f t="shared" si="70"/>
        <v>0.38220140291802912</v>
      </c>
      <c r="M738" s="1">
        <f t="shared" si="71"/>
        <v>7.1021606886022965</v>
      </c>
      <c r="N738" s="3" t="s">
        <v>866</v>
      </c>
      <c r="O738" s="1" t="s">
        <v>2973</v>
      </c>
      <c r="P738" s="1" t="s">
        <v>2968</v>
      </c>
      <c r="Q738" s="1">
        <v>8360</v>
      </c>
      <c r="R738" s="1" t="s">
        <v>3035</v>
      </c>
      <c r="S738" s="1">
        <v>88.25</v>
      </c>
    </row>
    <row r="739" spans="1:19" x14ac:dyDescent="0.3">
      <c r="A739" s="1" t="s">
        <v>923</v>
      </c>
      <c r="B739" s="1" t="s">
        <v>1663</v>
      </c>
      <c r="C739" s="1">
        <f t="shared" si="66"/>
        <v>1.0416666671517305E-2</v>
      </c>
      <c r="D739" s="1">
        <v>7</v>
      </c>
      <c r="E739" s="1">
        <v>19.36</v>
      </c>
      <c r="F739" s="1">
        <f>IF(A739="","",IF(E739&lt;_C1_MinTemp.,0,E739*M_a+M_b))</f>
        <v>0.46779740000000003</v>
      </c>
      <c r="G739" s="1">
        <f t="shared" si="67"/>
        <v>0.21883440744676003</v>
      </c>
      <c r="H739" s="1">
        <f t="shared" si="68"/>
        <v>9.5104044957305525E-2</v>
      </c>
      <c r="I739" s="1">
        <f t="shared" si="69"/>
        <v>2.3776011250397952E-2</v>
      </c>
      <c r="J739" s="1">
        <f>IF(A739="","",MIN(J738+I739,Max_logcfu))</f>
        <v>3.99</v>
      </c>
      <c r="K739" s="1" cm="1">
        <f t="array" ref="K739">IF(A739="","",IF(E739&lt;_C1_MinTemp.,0,((E739-Tmin)/(PrefTemp-Tmin))^2))</f>
        <v>36.203314021471442</v>
      </c>
      <c r="L739" s="1">
        <f t="shared" si="70"/>
        <v>0.37711785456593672</v>
      </c>
      <c r="M739" s="1">
        <f t="shared" si="71"/>
        <v>6.7250428340363602</v>
      </c>
      <c r="N739" s="3" t="s">
        <v>866</v>
      </c>
      <c r="O739" s="1" t="s">
        <v>2973</v>
      </c>
      <c r="P739" s="1" t="s">
        <v>2968</v>
      </c>
      <c r="Q739" s="1">
        <v>8360</v>
      </c>
      <c r="R739" s="1" t="s">
        <v>3035</v>
      </c>
      <c r="S739" s="1">
        <v>88.25</v>
      </c>
    </row>
    <row r="740" spans="1:19" x14ac:dyDescent="0.3">
      <c r="A740" s="1" t="s">
        <v>923</v>
      </c>
      <c r="B740" s="1" t="s">
        <v>1664</v>
      </c>
      <c r="C740" s="1">
        <f t="shared" si="66"/>
        <v>1.0416666664241347E-2</v>
      </c>
      <c r="D740" s="1">
        <v>7</v>
      </c>
      <c r="E740" s="1">
        <v>19.3</v>
      </c>
      <c r="F740" s="1">
        <f>IF(A740="","",IF(E740&lt;_C1_MinTemp.,0,E740*M_a+M_b))</f>
        <v>0.46661900000000006</v>
      </c>
      <c r="G740" s="1">
        <f t="shared" si="67"/>
        <v>0.21773329116100007</v>
      </c>
      <c r="H740" s="1">
        <f t="shared" si="68"/>
        <v>9.4625506806171253E-2</v>
      </c>
      <c r="I740" s="1">
        <f t="shared" si="69"/>
        <v>2.3656376696034882E-2</v>
      </c>
      <c r="J740" s="1">
        <f>IF(A740="","",MIN(J739+I740,Max_logcfu))</f>
        <v>3.99</v>
      </c>
      <c r="K740" s="1" cm="1">
        <f t="array" ref="K740">IF(A740="","",IF(E740&lt;_C1_MinTemp.,0,((E740-Tmin)/(PrefTemp-Tmin))^2))</f>
        <v>36.021148615525291</v>
      </c>
      <c r="L740" s="1">
        <f t="shared" si="70"/>
        <v>0.37522029799102569</v>
      </c>
      <c r="M740" s="1">
        <f t="shared" si="71"/>
        <v>6.3498225360453349</v>
      </c>
      <c r="N740" s="3" t="s">
        <v>866</v>
      </c>
      <c r="O740" s="1" t="s">
        <v>2973</v>
      </c>
      <c r="P740" s="1" t="s">
        <v>2968</v>
      </c>
      <c r="Q740" s="1">
        <v>8360</v>
      </c>
      <c r="R740" s="1" t="s">
        <v>3035</v>
      </c>
      <c r="S740" s="1">
        <v>88.25</v>
      </c>
    </row>
    <row r="741" spans="1:19" x14ac:dyDescent="0.3">
      <c r="A741" s="1" t="s">
        <v>923</v>
      </c>
      <c r="B741" s="1" t="s">
        <v>1665</v>
      </c>
      <c r="C741" s="1">
        <f t="shared" si="66"/>
        <v>1.0416666664241347E-2</v>
      </c>
      <c r="D741" s="1">
        <v>7</v>
      </c>
      <c r="E741" s="1">
        <v>19.3</v>
      </c>
      <c r="F741" s="1">
        <f>IF(A741="","",IF(E741&lt;_C1_MinTemp.,0,E741*M_a+M_b))</f>
        <v>0.46661900000000006</v>
      </c>
      <c r="G741" s="1">
        <f t="shared" si="67"/>
        <v>0.21773329116100007</v>
      </c>
      <c r="H741" s="1">
        <f t="shared" si="68"/>
        <v>9.4625506806171253E-2</v>
      </c>
      <c r="I741" s="1">
        <f t="shared" si="69"/>
        <v>2.3656376696034882E-2</v>
      </c>
      <c r="J741" s="1">
        <f>IF(A741="","",MIN(J740+I741,Max_logcfu))</f>
        <v>3.99</v>
      </c>
      <c r="K741" s="1" cm="1">
        <f t="array" ref="K741">IF(A741="","",IF(E741&lt;_C1_MinTemp.,0,((E741-Tmin)/(PrefTemp-Tmin))^2))</f>
        <v>36.021148615525291</v>
      </c>
      <c r="L741" s="1">
        <f t="shared" si="70"/>
        <v>0.37522029799102569</v>
      </c>
      <c r="M741" s="1">
        <f t="shared" si="71"/>
        <v>5.9746022380543096</v>
      </c>
      <c r="N741" s="3" t="s">
        <v>866</v>
      </c>
      <c r="O741" s="1" t="s">
        <v>2973</v>
      </c>
      <c r="P741" s="1" t="s">
        <v>2968</v>
      </c>
      <c r="Q741" s="1">
        <v>8360</v>
      </c>
      <c r="R741" s="1" t="s">
        <v>3035</v>
      </c>
      <c r="S741" s="1">
        <v>88.25</v>
      </c>
    </row>
    <row r="742" spans="1:19" x14ac:dyDescent="0.3">
      <c r="A742" s="1" t="s">
        <v>923</v>
      </c>
      <c r="B742" s="1" t="s">
        <v>1666</v>
      </c>
      <c r="C742" s="1">
        <f t="shared" si="66"/>
        <v>1.0405092594737653E-2</v>
      </c>
      <c r="D742" s="1">
        <v>7</v>
      </c>
      <c r="E742" s="1">
        <v>19.440000000000001</v>
      </c>
      <c r="F742" s="1">
        <f>IF(A742="","",IF(E742&lt;_C1_MinTemp.,0,E742*M_a+M_b))</f>
        <v>0.46936860000000008</v>
      </c>
      <c r="G742" s="1">
        <f t="shared" si="67"/>
        <v>0.22030688266596007</v>
      </c>
      <c r="H742" s="1">
        <f t="shared" si="68"/>
        <v>9.5743973344615416E-2</v>
      </c>
      <c r="I742" s="1">
        <f t="shared" si="69"/>
        <v>2.3909397792931608E-2</v>
      </c>
      <c r="J742" s="1">
        <f>IF(A742="","",MIN(J741+I742,Max_logcfu))</f>
        <v>3.99</v>
      </c>
      <c r="K742" s="1" cm="1">
        <f t="array" ref="K742">IF(A742="","",IF(E742&lt;_C1_MinTemp.,0,((E742-Tmin)/(PrefTemp-Tmin))^2))</f>
        <v>36.446915945736961</v>
      </c>
      <c r="L742" s="1">
        <f t="shared" si="70"/>
        <v>0.37923353520801334</v>
      </c>
      <c r="M742" s="1">
        <f t="shared" si="71"/>
        <v>5.5953687028462964</v>
      </c>
      <c r="N742" s="3" t="s">
        <v>866</v>
      </c>
      <c r="O742" s="1" t="s">
        <v>2973</v>
      </c>
      <c r="P742" s="1" t="s">
        <v>2968</v>
      </c>
      <c r="Q742" s="1">
        <v>8360</v>
      </c>
      <c r="R742" s="1" t="s">
        <v>3035</v>
      </c>
      <c r="S742" s="1">
        <v>87.99</v>
      </c>
    </row>
    <row r="743" spans="1:19" x14ac:dyDescent="0.3">
      <c r="A743" s="1" t="s">
        <v>923</v>
      </c>
      <c r="B743" s="1" t="s">
        <v>1667</v>
      </c>
      <c r="C743" s="1">
        <f t="shared" si="66"/>
        <v>1.0416666664241347E-2</v>
      </c>
      <c r="D743" s="1">
        <v>7</v>
      </c>
      <c r="E743" s="1">
        <v>19.420000000000002</v>
      </c>
      <c r="F743" s="1">
        <f>IF(A743="","",IF(E743&lt;_C1_MinTemp.,0,E743*M_a+M_b))</f>
        <v>0.46897580000000005</v>
      </c>
      <c r="G743" s="1">
        <f t="shared" si="67"/>
        <v>0.21993830098564005</v>
      </c>
      <c r="H743" s="1">
        <f t="shared" si="68"/>
        <v>9.558379008502392E-2</v>
      </c>
      <c r="I743" s="1">
        <f t="shared" si="69"/>
        <v>2.3895947515692271E-2</v>
      </c>
      <c r="J743" s="1">
        <f>IF(A743="","",MIN(J742+I743,Max_logcfu))</f>
        <v>3.99</v>
      </c>
      <c r="K743" s="1" cm="1">
        <f t="array" ref="K743">IF(A743="","",IF(E743&lt;_C1_MinTemp.,0,((E743-Tmin)/(PrefTemp-Tmin))^2))</f>
        <v>36.385938887920155</v>
      </c>
      <c r="L743" s="1">
        <f t="shared" si="70"/>
        <v>0.37902019666092074</v>
      </c>
      <c r="M743" s="1">
        <f t="shared" si="71"/>
        <v>5.2163485061853754</v>
      </c>
      <c r="N743" s="3" t="s">
        <v>866</v>
      </c>
      <c r="O743" s="1" t="s">
        <v>2973</v>
      </c>
      <c r="P743" s="1" t="s">
        <v>2968</v>
      </c>
      <c r="Q743" s="1">
        <v>8360</v>
      </c>
      <c r="R743" s="1" t="s">
        <v>3035</v>
      </c>
      <c r="S743" s="1">
        <v>87.99</v>
      </c>
    </row>
    <row r="744" spans="1:19" x14ac:dyDescent="0.3">
      <c r="A744" s="1" t="s">
        <v>923</v>
      </c>
      <c r="B744" s="1" t="s">
        <v>1668</v>
      </c>
      <c r="C744" s="1">
        <f t="shared" si="66"/>
        <v>1.0416666671517305E-2</v>
      </c>
      <c r="D744" s="1">
        <v>7</v>
      </c>
      <c r="E744" s="1">
        <v>19.45</v>
      </c>
      <c r="F744" s="1">
        <f>IF(A744="","",IF(E744&lt;_C1_MinTemp.,0,E744*M_a+M_b))</f>
        <v>0.46956500000000001</v>
      </c>
      <c r="G744" s="1">
        <f t="shared" si="67"/>
        <v>0.220491289225</v>
      </c>
      <c r="H744" s="1">
        <f t="shared" si="68"/>
        <v>9.5824115265102122E-2</v>
      </c>
      <c r="I744" s="1">
        <f t="shared" si="69"/>
        <v>2.3956028827430923E-2</v>
      </c>
      <c r="J744" s="1">
        <f>IF(A744="","",MIN(J743+I744,Max_logcfu))</f>
        <v>3.99</v>
      </c>
      <c r="K744" s="1" cm="1">
        <f t="array" ref="K744">IF(A744="","",IF(E744&lt;_C1_MinTemp.,0,((E744-Tmin)/(PrefTemp-Tmin))^2))</f>
        <v>36.477423618832958</v>
      </c>
      <c r="L744" s="1">
        <f t="shared" si="70"/>
        <v>0.37997316287311544</v>
      </c>
      <c r="M744" s="1">
        <f t="shared" si="71"/>
        <v>4.8363753433122598</v>
      </c>
      <c r="N744" s="3" t="s">
        <v>866</v>
      </c>
      <c r="O744" s="1" t="s">
        <v>2973</v>
      </c>
      <c r="P744" s="1" t="s">
        <v>2968</v>
      </c>
      <c r="Q744" s="1">
        <v>8360</v>
      </c>
      <c r="R744" s="1" t="s">
        <v>3035</v>
      </c>
      <c r="S744" s="1">
        <v>87.99</v>
      </c>
    </row>
    <row r="745" spans="1:19" x14ac:dyDescent="0.3">
      <c r="A745" s="1" t="s">
        <v>923</v>
      </c>
      <c r="B745" s="1" t="s">
        <v>1669</v>
      </c>
      <c r="C745" s="1">
        <f t="shared" si="66"/>
        <v>1.0416666664241347E-2</v>
      </c>
      <c r="D745" s="1">
        <v>7</v>
      </c>
      <c r="E745" s="1">
        <v>19.47</v>
      </c>
      <c r="F745" s="1">
        <f>IF(A745="","",IF(E745&lt;_C1_MinTemp.,0,E745*M_a+M_b))</f>
        <v>0.46995779999999998</v>
      </c>
      <c r="G745" s="1">
        <f t="shared" si="67"/>
        <v>0.22086033378084</v>
      </c>
      <c r="H745" s="1">
        <f t="shared" si="68"/>
        <v>9.598449968745762E-2</v>
      </c>
      <c r="I745" s="1">
        <f t="shared" si="69"/>
        <v>2.3996124916277374E-2</v>
      </c>
      <c r="J745" s="1">
        <f>IF(A745="","",MIN(J744+I745,Max_logcfu))</f>
        <v>3.99</v>
      </c>
      <c r="K745" s="1" cm="1">
        <f t="array" ref="K745">IF(A745="","",IF(E745&lt;_C1_MinTemp.,0,((E745-Tmin)/(PrefTemp-Tmin))^2))</f>
        <v>36.538477253400181</v>
      </c>
      <c r="L745" s="1">
        <f t="shared" si="70"/>
        <v>0.3806091379676344</v>
      </c>
      <c r="M745" s="1">
        <f t="shared" si="71"/>
        <v>4.4557662053446254</v>
      </c>
      <c r="N745" s="3" t="s">
        <v>866</v>
      </c>
      <c r="O745" s="1" t="s">
        <v>2973</v>
      </c>
      <c r="P745" s="1" t="s">
        <v>2968</v>
      </c>
      <c r="Q745" s="1">
        <v>8360</v>
      </c>
      <c r="R745" s="1" t="s">
        <v>3035</v>
      </c>
      <c r="S745" s="1">
        <v>87.99</v>
      </c>
    </row>
    <row r="746" spans="1:19" x14ac:dyDescent="0.3">
      <c r="A746" s="1" t="s">
        <v>923</v>
      </c>
      <c r="B746" s="1" t="s">
        <v>1670</v>
      </c>
      <c r="C746" s="1">
        <f t="shared" si="66"/>
        <v>1.0416666664241347E-2</v>
      </c>
      <c r="D746" s="1">
        <v>7</v>
      </c>
      <c r="E746" s="1">
        <v>19.579999999999998</v>
      </c>
      <c r="F746" s="1">
        <f>IF(A746="","",IF(E746&lt;_C1_MinTemp.,0,E746*M_a+M_b))</f>
        <v>0.47211819999999999</v>
      </c>
      <c r="G746" s="1">
        <f t="shared" si="67"/>
        <v>0.22289559477123999</v>
      </c>
      <c r="H746" s="1">
        <f t="shared" si="68"/>
        <v>9.6869011200017369E-2</v>
      </c>
      <c r="I746" s="1">
        <f t="shared" si="69"/>
        <v>2.4217252794365825E-2</v>
      </c>
      <c r="J746" s="1">
        <f>IF(A746="","",MIN(J745+I746,Max_logcfu))</f>
        <v>3.99</v>
      </c>
      <c r="K746" s="1" cm="1">
        <f t="array" ref="K746">IF(A746="","",IF(E746&lt;_C1_MinTemp.,0,((E746-Tmin)/(PrefTemp-Tmin))^2))</f>
        <v>36.875184783129157</v>
      </c>
      <c r="L746" s="1">
        <f t="shared" si="70"/>
        <v>0.38411650806816128</v>
      </c>
      <c r="M746" s="1">
        <f t="shared" si="71"/>
        <v>4.071649697276464</v>
      </c>
      <c r="N746" s="3" t="s">
        <v>866</v>
      </c>
      <c r="O746" s="1" t="s">
        <v>2973</v>
      </c>
      <c r="P746" s="1" t="s">
        <v>2968</v>
      </c>
      <c r="Q746" s="1">
        <v>8360</v>
      </c>
      <c r="R746" s="1" t="s">
        <v>3035</v>
      </c>
      <c r="S746" s="1">
        <v>87.99</v>
      </c>
    </row>
    <row r="747" spans="1:19" x14ac:dyDescent="0.3">
      <c r="A747" s="1" t="s">
        <v>923</v>
      </c>
      <c r="B747" s="1" t="s">
        <v>1671</v>
      </c>
      <c r="C747" s="1">
        <f t="shared" si="66"/>
        <v>1.0416666671517305E-2</v>
      </c>
      <c r="D747" s="1">
        <v>7</v>
      </c>
      <c r="E747" s="1">
        <v>19.559999999999999</v>
      </c>
      <c r="F747" s="1">
        <f>IF(A747="","",IF(E747&lt;_C1_MinTemp.,0,E747*M_a+M_b))</f>
        <v>0.47172540000000002</v>
      </c>
      <c r="G747" s="1">
        <f t="shared" si="67"/>
        <v>0.22252485300516001</v>
      </c>
      <c r="H747" s="1">
        <f t="shared" si="68"/>
        <v>9.6707889180860485E-2</v>
      </c>
      <c r="I747" s="1">
        <f t="shared" si="69"/>
        <v>2.41769723064734E-2</v>
      </c>
      <c r="J747" s="1">
        <f>IF(A747="","",MIN(J746+I747,Max_logcfu))</f>
        <v>3.99</v>
      </c>
      <c r="K747" s="1" cm="1">
        <f t="array" ref="K747">IF(A747="","",IF(E747&lt;_C1_MinTemp.,0,((E747-Tmin)/(PrefTemp-Tmin))^2))</f>
        <v>36.813850367143708</v>
      </c>
      <c r="L747" s="1">
        <f t="shared" si="70"/>
        <v>0.38347760816965099</v>
      </c>
      <c r="M747" s="1">
        <f t="shared" si="71"/>
        <v>3.6881720891068128</v>
      </c>
      <c r="N747" s="3" t="s">
        <v>866</v>
      </c>
      <c r="O747" s="1" t="s">
        <v>2973</v>
      </c>
      <c r="P747" s="1" t="s">
        <v>2968</v>
      </c>
      <c r="Q747" s="1">
        <v>8360</v>
      </c>
      <c r="R747" s="1" t="s">
        <v>3035</v>
      </c>
      <c r="S747" s="1">
        <v>87.99</v>
      </c>
    </row>
    <row r="748" spans="1:19" x14ac:dyDescent="0.3">
      <c r="A748" s="1" t="s">
        <v>923</v>
      </c>
      <c r="B748" s="1" t="s">
        <v>1672</v>
      </c>
      <c r="C748" s="1">
        <f t="shared" si="66"/>
        <v>1.0416666664241347E-2</v>
      </c>
      <c r="D748" s="1">
        <v>7</v>
      </c>
      <c r="E748" s="1">
        <v>19.559999999999999</v>
      </c>
      <c r="F748" s="1">
        <f>IF(A748="","",IF(E748&lt;_C1_MinTemp.,0,E748*M_a+M_b))</f>
        <v>0.47172540000000002</v>
      </c>
      <c r="G748" s="1">
        <f t="shared" si="67"/>
        <v>0.22252485300516001</v>
      </c>
      <c r="H748" s="1">
        <f t="shared" si="68"/>
        <v>9.6707889180860485E-2</v>
      </c>
      <c r="I748" s="1">
        <f t="shared" si="69"/>
        <v>2.4176972289585982E-2</v>
      </c>
      <c r="J748" s="1">
        <f>IF(A748="","",MIN(J747+I748,Max_logcfu))</f>
        <v>3.99</v>
      </c>
      <c r="K748" s="1" cm="1">
        <f t="array" ref="K748">IF(A748="","",IF(E748&lt;_C1_MinTemp.,0,((E748-Tmin)/(PrefTemp-Tmin))^2))</f>
        <v>36.813850367143708</v>
      </c>
      <c r="L748" s="1">
        <f t="shared" si="70"/>
        <v>0.38347760790179497</v>
      </c>
      <c r="M748" s="1">
        <f t="shared" si="71"/>
        <v>3.3046944812050176</v>
      </c>
      <c r="N748" s="3" t="s">
        <v>866</v>
      </c>
      <c r="O748" s="1" t="s">
        <v>2973</v>
      </c>
      <c r="P748" s="1" t="s">
        <v>2968</v>
      </c>
      <c r="Q748" s="1">
        <v>8360</v>
      </c>
      <c r="R748" s="1" t="s">
        <v>3035</v>
      </c>
      <c r="S748" s="1">
        <v>87.99</v>
      </c>
    </row>
    <row r="749" spans="1:19" x14ac:dyDescent="0.3">
      <c r="A749" s="1" t="s">
        <v>923</v>
      </c>
      <c r="B749" s="1" t="s">
        <v>1673</v>
      </c>
      <c r="C749" s="1">
        <f t="shared" si="66"/>
        <v>1.0416666664241347E-2</v>
      </c>
      <c r="D749" s="1">
        <v>7</v>
      </c>
      <c r="E749" s="1">
        <v>19.579999999999998</v>
      </c>
      <c r="F749" s="1">
        <f>IF(A749="","",IF(E749&lt;_C1_MinTemp.,0,E749*M_a+M_b))</f>
        <v>0.47211819999999999</v>
      </c>
      <c r="G749" s="1">
        <f t="shared" si="67"/>
        <v>0.22289559477123999</v>
      </c>
      <c r="H749" s="1">
        <f t="shared" si="68"/>
        <v>9.6869011200017369E-2</v>
      </c>
      <c r="I749" s="1">
        <f t="shared" si="69"/>
        <v>2.4217252794365825E-2</v>
      </c>
      <c r="J749" s="1">
        <f>IF(A749="","",MIN(J748+I749,Max_logcfu))</f>
        <v>3.99</v>
      </c>
      <c r="K749" s="1" cm="1">
        <f t="array" ref="K749">IF(A749="","",IF(E749&lt;_C1_MinTemp.,0,((E749-Tmin)/(PrefTemp-Tmin))^2))</f>
        <v>36.875184783129157</v>
      </c>
      <c r="L749" s="1">
        <f t="shared" si="70"/>
        <v>0.38411650806816128</v>
      </c>
      <c r="M749" s="1">
        <f t="shared" si="71"/>
        <v>2.9205779731368562</v>
      </c>
      <c r="N749" s="3" t="s">
        <v>866</v>
      </c>
      <c r="O749" s="1" t="s">
        <v>2973</v>
      </c>
      <c r="P749" s="1" t="s">
        <v>2968</v>
      </c>
      <c r="Q749" s="1">
        <v>8360</v>
      </c>
      <c r="R749" s="1" t="s">
        <v>3035</v>
      </c>
      <c r="S749" s="1">
        <v>87.99</v>
      </c>
    </row>
    <row r="750" spans="1:19" x14ac:dyDescent="0.3">
      <c r="A750" s="1" t="s">
        <v>923</v>
      </c>
      <c r="B750" s="1" t="s">
        <v>1674</v>
      </c>
      <c r="C750" s="1">
        <f t="shared" si="66"/>
        <v>1.0416666671517305E-2</v>
      </c>
      <c r="D750" s="1">
        <v>7</v>
      </c>
      <c r="E750" s="1">
        <v>19.7</v>
      </c>
      <c r="F750" s="1">
        <f>IF(A750="","",IF(E750&lt;_C1_MinTemp.,0,E750*M_a+M_b))</f>
        <v>0.47447500000000004</v>
      </c>
      <c r="G750" s="1">
        <f t="shared" si="67"/>
        <v>0.22512652562500005</v>
      </c>
      <c r="H750" s="1">
        <f t="shared" si="68"/>
        <v>9.783855959365495E-2</v>
      </c>
      <c r="I750" s="1">
        <f t="shared" si="69"/>
        <v>2.4459639909803644E-2</v>
      </c>
      <c r="J750" s="1">
        <f>IF(A750="","",MIN(J749+I750,Max_logcfu))</f>
        <v>3.99</v>
      </c>
      <c r="K750" s="1" cm="1">
        <f t="array" ref="K750">IF(A750="","",IF(E750&lt;_C1_MinTemp.,0,((E750-Tmin)/(PrefTemp-Tmin))^2))</f>
        <v>37.244263353547815</v>
      </c>
      <c r="L750" s="1">
        <f t="shared" si="70"/>
        <v>0.38796107678011488</v>
      </c>
      <c r="M750" s="1">
        <f t="shared" si="71"/>
        <v>2.5326168963567413</v>
      </c>
      <c r="N750" s="3" t="s">
        <v>866</v>
      </c>
      <c r="O750" s="1" t="s">
        <v>2973</v>
      </c>
      <c r="P750" s="1" t="s">
        <v>2968</v>
      </c>
      <c r="Q750" s="1">
        <v>8360</v>
      </c>
      <c r="R750" s="1" t="s">
        <v>3035</v>
      </c>
      <c r="S750" s="1">
        <v>87.88</v>
      </c>
    </row>
    <row r="751" spans="1:19" x14ac:dyDescent="0.3">
      <c r="A751" s="1" t="s">
        <v>923</v>
      </c>
      <c r="B751" s="1" t="s">
        <v>1675</v>
      </c>
      <c r="C751" s="1">
        <f t="shared" si="66"/>
        <v>1.0416666664241347E-2</v>
      </c>
      <c r="D751" s="1">
        <v>7</v>
      </c>
      <c r="E751" s="1">
        <v>19.75</v>
      </c>
      <c r="F751" s="1">
        <f>IF(A751="","",IF(E751&lt;_C1_MinTemp.,0,E751*M_a+M_b))</f>
        <v>0.47545700000000002</v>
      </c>
      <c r="G751" s="1">
        <f t="shared" si="67"/>
        <v>0.22605935884900002</v>
      </c>
      <c r="H751" s="1">
        <f t="shared" si="68"/>
        <v>9.824396299391569E-2</v>
      </c>
      <c r="I751" s="1">
        <f t="shared" si="69"/>
        <v>2.4560990742760372E-2</v>
      </c>
      <c r="J751" s="1">
        <f>IF(A751="","",MIN(J750+I751,Max_logcfu))</f>
        <v>3.99</v>
      </c>
      <c r="K751" s="1" cm="1">
        <f t="array" ref="K751">IF(A751="","",IF(E751&lt;_C1_MinTemp.,0,((E751-Tmin)/(PrefTemp-Tmin))^2))</f>
        <v>37.39858850987109</v>
      </c>
      <c r="L751" s="1">
        <f t="shared" si="70"/>
        <v>0.38956863022045368</v>
      </c>
      <c r="M751" s="1">
        <f t="shared" si="71"/>
        <v>2.1430482661362875</v>
      </c>
      <c r="N751" s="3" t="s">
        <v>866</v>
      </c>
      <c r="O751" s="1" t="s">
        <v>2973</v>
      </c>
      <c r="P751" s="1" t="s">
        <v>2968</v>
      </c>
      <c r="Q751" s="1">
        <v>8360</v>
      </c>
      <c r="R751" s="1" t="s">
        <v>3035</v>
      </c>
      <c r="S751" s="1">
        <v>87.88</v>
      </c>
    </row>
    <row r="752" spans="1:19" x14ac:dyDescent="0.3">
      <c r="A752" s="1" t="s">
        <v>923</v>
      </c>
      <c r="B752" s="1" t="s">
        <v>1676</v>
      </c>
      <c r="C752" s="1">
        <f t="shared" si="66"/>
        <v>1.0416666664241347E-2</v>
      </c>
      <c r="D752" s="1">
        <v>7</v>
      </c>
      <c r="E752" s="1">
        <v>19.78</v>
      </c>
      <c r="F752" s="1">
        <f>IF(A752="","",IF(E752&lt;_C1_MinTemp.,0,E752*M_a+M_b))</f>
        <v>0.47604620000000003</v>
      </c>
      <c r="G752" s="1">
        <f t="shared" si="67"/>
        <v>0.22661998453444002</v>
      </c>
      <c r="H752" s="1">
        <f t="shared" si="68"/>
        <v>9.8487607359600174E-2</v>
      </c>
      <c r="I752" s="1">
        <f t="shared" si="69"/>
        <v>2.462190183416731E-2</v>
      </c>
      <c r="J752" s="1">
        <f>IF(A752="","",MIN(J751+I752,Max_logcfu))</f>
        <v>3.99</v>
      </c>
      <c r="K752" s="1" cm="1">
        <f t="array" ref="K752">IF(A752="","",IF(E752&lt;_C1_MinTemp.,0,((E752-Tmin)/(PrefTemp-Tmin))^2))</f>
        <v>37.491336757165911</v>
      </c>
      <c r="L752" s="1">
        <f t="shared" si="70"/>
        <v>0.39053475779621644</v>
      </c>
      <c r="M752" s="1">
        <f t="shared" si="71"/>
        <v>1.7525135083400711</v>
      </c>
      <c r="N752" s="3" t="s">
        <v>866</v>
      </c>
      <c r="O752" s="1" t="s">
        <v>2973</v>
      </c>
      <c r="P752" s="1" t="s">
        <v>2968</v>
      </c>
      <c r="Q752" s="1">
        <v>8360</v>
      </c>
      <c r="R752" s="1" t="s">
        <v>3035</v>
      </c>
      <c r="S752" s="1">
        <v>87.88</v>
      </c>
    </row>
    <row r="753" spans="1:19" x14ac:dyDescent="0.3">
      <c r="A753" s="1" t="s">
        <v>923</v>
      </c>
      <c r="B753" s="1" t="s">
        <v>1677</v>
      </c>
      <c r="C753" s="1">
        <f t="shared" si="66"/>
        <v>1.0416666671517305E-2</v>
      </c>
      <c r="D753" s="1">
        <v>7</v>
      </c>
      <c r="E753" s="1">
        <v>19.829999999999998</v>
      </c>
      <c r="F753" s="1">
        <f>IF(A753="","",IF(E753&lt;_C1_MinTemp.,0,E753*M_a+M_b))</f>
        <v>0.47702820000000001</v>
      </c>
      <c r="G753" s="1">
        <f t="shared" si="67"/>
        <v>0.22755590359524</v>
      </c>
      <c r="H753" s="1">
        <f t="shared" si="68"/>
        <v>9.8894351844954362E-2</v>
      </c>
      <c r="I753" s="1">
        <f t="shared" si="69"/>
        <v>2.4723587972751405E-2</v>
      </c>
      <c r="J753" s="1">
        <f>IF(A753="","",MIN(J752+I753,Max_logcfu))</f>
        <v>3.99</v>
      </c>
      <c r="K753" s="1" cm="1">
        <f t="array" ref="K753">IF(A753="","",IF(E753&lt;_C1_MinTemp.,0,((E753-Tmin)/(PrefTemp-Tmin))^2))</f>
        <v>37.646172425158682</v>
      </c>
      <c r="L753" s="1">
        <f t="shared" si="70"/>
        <v>0.39214762961134425</v>
      </c>
      <c r="M753" s="1">
        <f t="shared" si="71"/>
        <v>1.3603658787287269</v>
      </c>
      <c r="N753" s="3" t="s">
        <v>866</v>
      </c>
      <c r="O753" s="1" t="s">
        <v>2973</v>
      </c>
      <c r="P753" s="1" t="s">
        <v>2968</v>
      </c>
      <c r="Q753" s="1">
        <v>8360</v>
      </c>
      <c r="R753" s="1" t="s">
        <v>3035</v>
      </c>
      <c r="S753" s="1">
        <v>87.88</v>
      </c>
    </row>
    <row r="754" spans="1:19" x14ac:dyDescent="0.3">
      <c r="A754" s="1" t="s">
        <v>923</v>
      </c>
      <c r="B754" s="1" t="s">
        <v>1678</v>
      </c>
      <c r="C754" s="1">
        <f t="shared" si="66"/>
        <v>1.0428240741021E-2</v>
      </c>
      <c r="D754" s="1">
        <v>7</v>
      </c>
      <c r="E754" s="1">
        <v>19.95</v>
      </c>
      <c r="F754" s="1">
        <f>IF(A754="","",IF(E754&lt;_C1_MinTemp.,0,E754*M_a+M_b))</f>
        <v>0.47938500000000001</v>
      </c>
      <c r="G754" s="1">
        <f t="shared" si="67"/>
        <v>0.22980997822500002</v>
      </c>
      <c r="H754" s="1">
        <f t="shared" si="68"/>
        <v>9.9873958376792693E-2</v>
      </c>
      <c r="I754" s="1">
        <f t="shared" si="69"/>
        <v>2.4996232361085724E-2</v>
      </c>
      <c r="J754" s="1">
        <f>IF(A754="","",MIN(J753+I754,Max_logcfu))</f>
        <v>3.99</v>
      </c>
      <c r="K754" s="1" cm="1">
        <f t="array" ref="K754">IF(A754="","",IF(E754&lt;_C1_MinTemp.,0,((E754-Tmin)/(PrefTemp-Tmin))^2))</f>
        <v>38.01907983309858</v>
      </c>
      <c r="L754" s="1">
        <f t="shared" si="70"/>
        <v>0.39647211725164849</v>
      </c>
      <c r="M754" s="1">
        <f t="shared" si="71"/>
        <v>0.96389376147707839</v>
      </c>
      <c r="N754" s="3" t="s">
        <v>866</v>
      </c>
      <c r="O754" s="1" t="s">
        <v>2973</v>
      </c>
      <c r="P754" s="1" t="s">
        <v>2968</v>
      </c>
      <c r="Q754" s="1">
        <v>8360</v>
      </c>
      <c r="R754" s="1" t="s">
        <v>3035</v>
      </c>
      <c r="S754" s="1">
        <v>87.88</v>
      </c>
    </row>
    <row r="755" spans="1:19" x14ac:dyDescent="0.3">
      <c r="A755" s="1" t="s">
        <v>923</v>
      </c>
      <c r="B755" s="1" t="s">
        <v>1679</v>
      </c>
      <c r="C755" s="1">
        <f t="shared" si="66"/>
        <v>1.0416666664241347E-2</v>
      </c>
      <c r="D755" s="1">
        <v>7</v>
      </c>
      <c r="E755" s="1">
        <v>20.059999999999999</v>
      </c>
      <c r="F755" s="1">
        <f>IF(A755="","",IF(E755&lt;_C1_MinTemp.,0,E755*M_a+M_b))</f>
        <v>0.48154540000000001</v>
      </c>
      <c r="G755" s="1">
        <f t="shared" si="67"/>
        <v>0.23188597226116001</v>
      </c>
      <c r="H755" s="1">
        <f t="shared" si="68"/>
        <v>0.10077617221258582</v>
      </c>
      <c r="I755" s="1">
        <f t="shared" si="69"/>
        <v>2.5194043047280509E-2</v>
      </c>
      <c r="J755" s="1">
        <f>IF(A755="","",MIN(J754+I755,Max_logcfu))</f>
        <v>3.99</v>
      </c>
      <c r="K755" s="1" cm="1">
        <f t="array" ref="K755">IF(A755="","",IF(E755&lt;_C1_MinTemp.,0,((E755-Tmin)/(PrefTemp-Tmin))^2))</f>
        <v>38.362526116864927</v>
      </c>
      <c r="L755" s="1">
        <f t="shared" si="70"/>
        <v>0.39960964695763496</v>
      </c>
      <c r="M755" s="1">
        <f t="shared" si="71"/>
        <v>0.56428411451944349</v>
      </c>
      <c r="N755" s="3" t="s">
        <v>866</v>
      </c>
      <c r="O755" s="1" t="s">
        <v>2973</v>
      </c>
      <c r="P755" s="1" t="s">
        <v>2968</v>
      </c>
      <c r="Q755" s="1">
        <v>8360</v>
      </c>
      <c r="R755" s="1" t="s">
        <v>3035</v>
      </c>
      <c r="S755" s="1">
        <v>87.88</v>
      </c>
    </row>
    <row r="756" spans="1:19" x14ac:dyDescent="0.3">
      <c r="A756" s="1" t="s">
        <v>923</v>
      </c>
      <c r="B756" s="1" t="s">
        <v>1680</v>
      </c>
      <c r="C756" s="1">
        <f t="shared" si="66"/>
        <v>1.0416666664241347E-2</v>
      </c>
      <c r="D756" s="1">
        <v>7</v>
      </c>
      <c r="E756" s="1">
        <v>20.100000000000001</v>
      </c>
      <c r="F756" s="1">
        <f>IF(A756="","",IF(E756&lt;_C1_MinTemp.,0,E756*M_a+M_b))</f>
        <v>0.48233100000000007</v>
      </c>
      <c r="G756" s="1">
        <f t="shared" si="67"/>
        <v>0.23264319356100005</v>
      </c>
      <c r="H756" s="1">
        <f t="shared" si="68"/>
        <v>0.10110525578487616</v>
      </c>
      <c r="I756" s="1">
        <f t="shared" si="69"/>
        <v>2.5276313940333937E-2</v>
      </c>
      <c r="J756" s="1">
        <f>IF(A756="","",MIN(J755+I756,Max_logcfu))</f>
        <v>3.99</v>
      </c>
      <c r="K756" s="1" cm="1">
        <f t="array" ref="K756">IF(A756="","",IF(E756&lt;_C1_MinTemp.,0,((E756-Tmin)/(PrefTemp-Tmin))^2))</f>
        <v>38.487798558350285</v>
      </c>
      <c r="L756" s="1">
        <f t="shared" si="70"/>
        <v>0.40091456822280358</v>
      </c>
      <c r="M756" s="1">
        <f t="shared" si="71"/>
        <v>0.16336954629663991</v>
      </c>
      <c r="N756" s="3" t="s">
        <v>866</v>
      </c>
      <c r="O756" s="1" t="s">
        <v>2973</v>
      </c>
      <c r="P756" s="1" t="s">
        <v>2968</v>
      </c>
      <c r="Q756" s="1">
        <v>8360</v>
      </c>
      <c r="R756" s="1" t="s">
        <v>3035</v>
      </c>
      <c r="S756" s="1">
        <v>87.88</v>
      </c>
    </row>
    <row r="757" spans="1:19" x14ac:dyDescent="0.3">
      <c r="A757" s="1" t="s">
        <v>923</v>
      </c>
      <c r="B757" s="1" t="s">
        <v>1681</v>
      </c>
      <c r="C757" s="1">
        <f t="shared" si="66"/>
        <v>1.0416666671517305E-2</v>
      </c>
      <c r="D757" s="1">
        <v>7</v>
      </c>
      <c r="E757" s="1">
        <v>20.170000000000002</v>
      </c>
      <c r="F757" s="1">
        <f>IF(A757="","",IF(E757&lt;_C1_MinTemp.,0,E757*M_a+M_b))</f>
        <v>0.48370580000000007</v>
      </c>
      <c r="G757" s="1">
        <f t="shared" si="67"/>
        <v>0.23397130095364008</v>
      </c>
      <c r="H757" s="1">
        <f t="shared" si="68"/>
        <v>0.10168244283078665</v>
      </c>
      <c r="I757" s="1">
        <f t="shared" si="69"/>
        <v>2.5420610719534057E-2</v>
      </c>
      <c r="J757" s="1">
        <f>IF(A757="","",MIN(J756+I757,Max_logcfu))</f>
        <v>3.99</v>
      </c>
      <c r="K757" s="1" cm="1">
        <f t="array" ref="K757">IF(A757="","",IF(E757&lt;_C1_MinTemp.,0,((E757-Tmin)/(PrefTemp-Tmin))^2))</f>
        <v>38.707516698431533</v>
      </c>
      <c r="L757" s="1">
        <f t="shared" si="70"/>
        <v>0.40320329912975128</v>
      </c>
      <c r="M757" s="1">
        <f t="shared" si="71"/>
        <v>-0.23983375283311137</v>
      </c>
      <c r="N757" s="3" t="s">
        <v>866</v>
      </c>
      <c r="O757" s="1" t="s">
        <v>2973</v>
      </c>
      <c r="P757" s="1" t="s">
        <v>2968</v>
      </c>
      <c r="Q757" s="1">
        <v>8360</v>
      </c>
      <c r="R757" s="1" t="s">
        <v>3035</v>
      </c>
      <c r="S757" s="1">
        <v>87.88</v>
      </c>
    </row>
    <row r="758" spans="1:19" x14ac:dyDescent="0.3">
      <c r="A758" s="1" t="s">
        <v>923</v>
      </c>
      <c r="B758" s="1" t="s">
        <v>1682</v>
      </c>
      <c r="C758" s="1">
        <f t="shared" si="66"/>
        <v>1.0416666664241347E-2</v>
      </c>
      <c r="D758" s="1">
        <v>7</v>
      </c>
      <c r="E758" s="1">
        <v>20.38</v>
      </c>
      <c r="F758" s="1">
        <f>IF(A758="","",IF(E758&lt;_C1_MinTemp.,0,E758*M_a+M_b))</f>
        <v>0.48783019999999999</v>
      </c>
      <c r="G758" s="1">
        <f t="shared" si="67"/>
        <v>0.23797830403203998</v>
      </c>
      <c r="H758" s="1">
        <f t="shared" si="68"/>
        <v>0.10342386094395478</v>
      </c>
      <c r="I758" s="1">
        <f t="shared" si="69"/>
        <v>2.5855965229968636E-2</v>
      </c>
      <c r="J758" s="1">
        <f>IF(A758="","",MIN(J757+I758,Max_logcfu))</f>
        <v>3.99</v>
      </c>
      <c r="K758" s="1" cm="1">
        <f t="array" ref="K758">IF(A758="","",IF(E758&lt;_C1_MinTemp.,0,((E758-Tmin)/(PrefTemp-Tmin))^2))</f>
        <v>39.370423379446073</v>
      </c>
      <c r="L758" s="1">
        <f t="shared" si="70"/>
        <v>0.41010857677374407</v>
      </c>
      <c r="M758" s="1">
        <f t="shared" si="71"/>
        <v>-0.64994232960685538</v>
      </c>
      <c r="N758" s="3" t="s">
        <v>866</v>
      </c>
      <c r="O758" s="1" t="s">
        <v>2973</v>
      </c>
      <c r="P758" s="1" t="s">
        <v>2968</v>
      </c>
      <c r="Q758" s="1">
        <v>8360</v>
      </c>
      <c r="R758" s="1" t="s">
        <v>3035</v>
      </c>
      <c r="S758" s="1">
        <v>87.88</v>
      </c>
    </row>
    <row r="759" spans="1:19" x14ac:dyDescent="0.3">
      <c r="A759" s="1" t="s">
        <v>923</v>
      </c>
      <c r="B759" s="1" t="s">
        <v>1683</v>
      </c>
      <c r="C759" s="1">
        <f t="shared" si="66"/>
        <v>1.0416666664241347E-2</v>
      </c>
      <c r="D759" s="1">
        <v>7</v>
      </c>
      <c r="E759" s="1">
        <v>20.41</v>
      </c>
      <c r="F759" s="1">
        <f>IF(A759="","",IF(E759&lt;_C1_MinTemp.,0,E759*M_a+M_b))</f>
        <v>0.48841940000000006</v>
      </c>
      <c r="G759" s="1">
        <f t="shared" si="67"/>
        <v>0.23855351029636004</v>
      </c>
      <c r="H759" s="1">
        <f t="shared" si="68"/>
        <v>0.1036738419367058</v>
      </c>
      <c r="I759" s="1">
        <f t="shared" si="69"/>
        <v>2.5918460478141836E-2</v>
      </c>
      <c r="J759" s="1">
        <f>IF(A759="","",MIN(J758+I759,Max_logcfu))</f>
        <v>3.99</v>
      </c>
      <c r="K759" s="1" cm="1">
        <f t="array" ref="K759">IF(A759="","",IF(E759&lt;_C1_MinTemp.,0,((E759-Tmin)/(PrefTemp-Tmin))^2))</f>
        <v>39.465583794379278</v>
      </c>
      <c r="L759" s="1">
        <f t="shared" si="70"/>
        <v>0.41109983109573417</v>
      </c>
      <c r="M759" s="1">
        <f t="shared" si="71"/>
        <v>-1.0610421607025895</v>
      </c>
      <c r="N759" s="3" t="s">
        <v>866</v>
      </c>
      <c r="O759" s="1" t="s">
        <v>2973</v>
      </c>
      <c r="P759" s="1" t="s">
        <v>2968</v>
      </c>
      <c r="Q759" s="1">
        <v>8360</v>
      </c>
      <c r="R759" s="1" t="s">
        <v>3035</v>
      </c>
      <c r="S759" s="1">
        <v>87.88</v>
      </c>
    </row>
    <row r="760" spans="1:19" x14ac:dyDescent="0.3">
      <c r="A760" s="1" t="s">
        <v>923</v>
      </c>
      <c r="B760" s="1" t="s">
        <v>1684</v>
      </c>
      <c r="C760" s="1">
        <f t="shared" si="66"/>
        <v>1.0416666671517305E-2</v>
      </c>
      <c r="D760" s="1">
        <v>7</v>
      </c>
      <c r="E760" s="1">
        <v>20.440000000000001</v>
      </c>
      <c r="F760" s="1">
        <f>IF(A760="","",IF(E760&lt;_C1_MinTemp.,0,E760*M_a+M_b))</f>
        <v>0.48900860000000007</v>
      </c>
      <c r="G760" s="1">
        <f t="shared" si="67"/>
        <v>0.23912941087396006</v>
      </c>
      <c r="H760" s="1">
        <f t="shared" si="68"/>
        <v>0.10392412467360281</v>
      </c>
      <c r="I760" s="1">
        <f t="shared" si="69"/>
        <v>2.5981031180499062E-2</v>
      </c>
      <c r="J760" s="1">
        <f>IF(A760="","",MIN(J759+I760,Max_logcfu))</f>
        <v>3.99</v>
      </c>
      <c r="K760" s="1" cm="1">
        <f t="array" ref="K760">IF(A760="","",IF(E760&lt;_C1_MinTemp.,0,((E760-Tmin)/(PrefTemp-Tmin))^2))</f>
        <v>39.56085907443812</v>
      </c>
      <c r="L760" s="1">
        <f t="shared" si="70"/>
        <v>0.41209228221729249</v>
      </c>
      <c r="M760" s="1">
        <f t="shared" si="71"/>
        <v>-1.473134442919882</v>
      </c>
      <c r="N760" s="3" t="s">
        <v>866</v>
      </c>
      <c r="O760" s="1" t="s">
        <v>2973</v>
      </c>
      <c r="P760" s="1" t="s">
        <v>2968</v>
      </c>
      <c r="Q760" s="1">
        <v>8360</v>
      </c>
      <c r="R760" s="1" t="s">
        <v>3035</v>
      </c>
      <c r="S760" s="1">
        <v>87.88</v>
      </c>
    </row>
    <row r="761" spans="1:19" x14ac:dyDescent="0.3">
      <c r="A761" s="1" t="s">
        <v>923</v>
      </c>
      <c r="B761" s="1" t="s">
        <v>1685</v>
      </c>
      <c r="C761" s="1">
        <f t="shared" si="66"/>
        <v>1.0416666664241347E-2</v>
      </c>
      <c r="D761" s="1">
        <v>7</v>
      </c>
      <c r="E761" s="1">
        <v>20.420000000000002</v>
      </c>
      <c r="F761" s="1">
        <f>IF(A761="","",IF(E761&lt;_C1_MinTemp.,0,E761*M_a+M_b))</f>
        <v>0.48861580000000004</v>
      </c>
      <c r="G761" s="1">
        <f t="shared" si="67"/>
        <v>0.23874540000964004</v>
      </c>
      <c r="H761" s="1">
        <f t="shared" si="68"/>
        <v>0.10375723598854412</v>
      </c>
      <c r="I761" s="1">
        <f t="shared" si="69"/>
        <v>2.5939308991096564E-2</v>
      </c>
      <c r="J761" s="1">
        <f>IF(A761="","",MIN(J760+I761,Max_logcfu))</f>
        <v>3.99</v>
      </c>
      <c r="K761" s="1" cm="1">
        <f t="array" ref="K761">IF(A761="","",IF(E761&lt;_C1_MinTemp.,0,((E761-Tmin)/(PrefTemp-Tmin))^2))</f>
        <v>39.497329458273818</v>
      </c>
      <c r="L761" s="1">
        <f t="shared" si="70"/>
        <v>0.41143051509455864</v>
      </c>
      <c r="M761" s="1">
        <f t="shared" si="71"/>
        <v>-1.8845649580144408</v>
      </c>
      <c r="N761" s="3" t="s">
        <v>866</v>
      </c>
      <c r="O761" s="1" t="s">
        <v>2973</v>
      </c>
      <c r="P761" s="1" t="s">
        <v>2968</v>
      </c>
      <c r="Q761" s="1">
        <v>8360</v>
      </c>
      <c r="R761" s="1" t="s">
        <v>3035</v>
      </c>
      <c r="S761" s="1">
        <v>87.88</v>
      </c>
    </row>
    <row r="762" spans="1:19" x14ac:dyDescent="0.3">
      <c r="A762" s="1" t="s">
        <v>923</v>
      </c>
      <c r="B762" s="1" t="s">
        <v>1686</v>
      </c>
      <c r="C762" s="1">
        <f t="shared" si="66"/>
        <v>1.0416666664241347E-2</v>
      </c>
      <c r="D762" s="1">
        <v>7</v>
      </c>
      <c r="E762" s="1">
        <v>20.63</v>
      </c>
      <c r="F762" s="1">
        <f>IF(A762="","",IF(E762&lt;_C1_MinTemp.,0,E762*M_a+M_b))</f>
        <v>0.49274020000000002</v>
      </c>
      <c r="G762" s="1">
        <f t="shared" si="67"/>
        <v>0.24279290469604001</v>
      </c>
      <c r="H762" s="1">
        <f t="shared" si="68"/>
        <v>0.10551625584356367</v>
      </c>
      <c r="I762" s="1">
        <f t="shared" si="69"/>
        <v>2.6379063954749062E-2</v>
      </c>
      <c r="J762" s="1">
        <f>IF(A762="","",MIN(J761+I762,Max_logcfu))</f>
        <v>3.99</v>
      </c>
      <c r="K762" s="1" cm="1">
        <f t="array" ref="K762">IF(A762="","",IF(E762&lt;_C1_MinTemp.,0,((E762-Tmin)/(PrefTemp-Tmin))^2))</f>
        <v>40.166936604950536</v>
      </c>
      <c r="L762" s="1">
        <f t="shared" si="70"/>
        <v>0.41840558953748375</v>
      </c>
      <c r="M762" s="1">
        <f t="shared" si="71"/>
        <v>-2.3029705475519244</v>
      </c>
      <c r="N762" s="3" t="s">
        <v>866</v>
      </c>
      <c r="O762" s="1" t="s">
        <v>2973</v>
      </c>
      <c r="P762" s="1" t="s">
        <v>2968</v>
      </c>
      <c r="Q762" s="1">
        <v>8360</v>
      </c>
      <c r="R762" s="1" t="s">
        <v>3035</v>
      </c>
      <c r="S762" s="1">
        <v>87.76</v>
      </c>
    </row>
    <row r="763" spans="1:19" x14ac:dyDescent="0.3">
      <c r="A763" s="1" t="s">
        <v>923</v>
      </c>
      <c r="B763" s="1" t="s">
        <v>1687</v>
      </c>
      <c r="C763" s="1">
        <f t="shared" si="66"/>
        <v>1.0416666671517305E-2</v>
      </c>
      <c r="D763" s="1">
        <v>7</v>
      </c>
      <c r="E763" s="1">
        <v>20.63</v>
      </c>
      <c r="F763" s="1">
        <f>IF(A763="","",IF(E763&lt;_C1_MinTemp.,0,E763*M_a+M_b))</f>
        <v>0.49274020000000002</v>
      </c>
      <c r="G763" s="1">
        <f t="shared" si="67"/>
        <v>0.24279290469604001</v>
      </c>
      <c r="H763" s="1">
        <f t="shared" si="68"/>
        <v>0.10551625584356367</v>
      </c>
      <c r="I763" s="1">
        <f t="shared" si="69"/>
        <v>2.6379063973174625E-2</v>
      </c>
      <c r="J763" s="1">
        <f>IF(A763="","",MIN(J762+I763,Max_logcfu))</f>
        <v>3.99</v>
      </c>
      <c r="K763" s="1" cm="1">
        <f t="array" ref="K763">IF(A763="","",IF(E763&lt;_C1_MinTemp.,0,((E763-Tmin)/(PrefTemp-Tmin))^2))</f>
        <v>40.166936604950536</v>
      </c>
      <c r="L763" s="1">
        <f t="shared" si="70"/>
        <v>0.41840558982973669</v>
      </c>
      <c r="M763" s="1">
        <f t="shared" si="71"/>
        <v>-2.721376137381661</v>
      </c>
      <c r="N763" s="3" t="s">
        <v>866</v>
      </c>
      <c r="O763" s="1" t="s">
        <v>2973</v>
      </c>
      <c r="P763" s="1" t="s">
        <v>2968</v>
      </c>
      <c r="Q763" s="1">
        <v>8360</v>
      </c>
      <c r="R763" s="1" t="s">
        <v>3035</v>
      </c>
      <c r="S763" s="1">
        <v>87.76</v>
      </c>
    </row>
    <row r="764" spans="1:19" x14ac:dyDescent="0.3">
      <c r="A764" s="1" t="s">
        <v>923</v>
      </c>
      <c r="B764" s="1" t="s">
        <v>1688</v>
      </c>
      <c r="C764" s="1">
        <f t="shared" si="66"/>
        <v>1.0416666664241347E-2</v>
      </c>
      <c r="D764" s="1">
        <v>7</v>
      </c>
      <c r="E764" s="1">
        <v>20.66</v>
      </c>
      <c r="F764" s="1">
        <f>IF(A764="","",IF(E764&lt;_C1_MinTemp.,0,E764*M_a+M_b))</f>
        <v>0.49332940000000003</v>
      </c>
      <c r="G764" s="1">
        <f t="shared" si="67"/>
        <v>0.24337389690436004</v>
      </c>
      <c r="H764" s="1">
        <f t="shared" si="68"/>
        <v>0.10576875137086485</v>
      </c>
      <c r="I764" s="1">
        <f t="shared" si="69"/>
        <v>2.6442187836559661E-2</v>
      </c>
      <c r="J764" s="1">
        <f>IF(A764="","",MIN(J763+I764,Max_logcfu))</f>
        <v>3.99</v>
      </c>
      <c r="K764" s="1" cm="1">
        <f t="array" ref="K764">IF(A764="","",IF(E764&lt;_C1_MinTemp.,0,((E764-Tmin)/(PrefTemp-Tmin))^2))</f>
        <v>40.26305422926405</v>
      </c>
      <c r="L764" s="1">
        <f t="shared" si="70"/>
        <v>0.41940681479051645</v>
      </c>
      <c r="M764" s="1">
        <f t="shared" si="71"/>
        <v>-3.1407829521721773</v>
      </c>
      <c r="N764" s="3" t="s">
        <v>866</v>
      </c>
      <c r="O764" s="1" t="s">
        <v>2973</v>
      </c>
      <c r="P764" s="1" t="s">
        <v>2968</v>
      </c>
      <c r="Q764" s="1">
        <v>8360</v>
      </c>
      <c r="R764" s="1" t="s">
        <v>3035</v>
      </c>
      <c r="S764" s="1">
        <v>87.76</v>
      </c>
    </row>
    <row r="765" spans="1:19" x14ac:dyDescent="0.3">
      <c r="A765" s="1" t="s">
        <v>923</v>
      </c>
      <c r="B765" s="1" t="s">
        <v>1689</v>
      </c>
      <c r="C765" s="1">
        <f t="shared" si="66"/>
        <v>1.0416666664241347E-2</v>
      </c>
      <c r="D765" s="1">
        <v>7</v>
      </c>
      <c r="E765" s="1">
        <v>20.74</v>
      </c>
      <c r="F765" s="1">
        <f>IF(A765="","",IF(E765&lt;_C1_MinTemp.,0,E765*M_a+M_b))</f>
        <v>0.49490060000000002</v>
      </c>
      <c r="G765" s="1">
        <f t="shared" si="67"/>
        <v>0.24492660388036003</v>
      </c>
      <c r="H765" s="1">
        <f t="shared" si="68"/>
        <v>0.1064435479706041</v>
      </c>
      <c r="I765" s="1">
        <f t="shared" si="69"/>
        <v>2.6610886986455196E-2</v>
      </c>
      <c r="J765" s="1">
        <f>IF(A765="","",MIN(J764+I765,Max_logcfu))</f>
        <v>3.99</v>
      </c>
      <c r="K765" s="1" cm="1">
        <f t="array" ref="K765">IF(A765="","",IF(E765&lt;_C1_MinTemp.,0,((E765-Tmin)/(PrefTemp-Tmin))^2))</f>
        <v>40.519929456936524</v>
      </c>
      <c r="L765" s="1">
        <f t="shared" si="70"/>
        <v>0.42208259841148171</v>
      </c>
      <c r="M765" s="1">
        <f t="shared" si="71"/>
        <v>-3.5628655505836591</v>
      </c>
      <c r="N765" s="3" t="s">
        <v>866</v>
      </c>
      <c r="O765" s="1" t="s">
        <v>2973</v>
      </c>
      <c r="P765" s="1" t="s">
        <v>2968</v>
      </c>
      <c r="Q765" s="1">
        <v>8360</v>
      </c>
      <c r="R765" s="1" t="s">
        <v>3035</v>
      </c>
      <c r="S765" s="1">
        <v>87.76</v>
      </c>
    </row>
    <row r="766" spans="1:19" x14ac:dyDescent="0.3">
      <c r="A766" s="1" t="s">
        <v>923</v>
      </c>
      <c r="B766" s="1" t="s">
        <v>1690</v>
      </c>
      <c r="C766" s="1">
        <f t="shared" si="66"/>
        <v>1.0416666671517305E-2</v>
      </c>
      <c r="D766" s="1">
        <v>8</v>
      </c>
      <c r="E766" s="1">
        <v>20.88</v>
      </c>
      <c r="F766" s="1">
        <f>IF(A766="","",IF(E766&lt;_C1_MinTemp.,0,E766*M_a+M_b))</f>
        <v>0.49765019999999999</v>
      </c>
      <c r="G766" s="1">
        <f t="shared" si="67"/>
        <v>0.24765572156003998</v>
      </c>
      <c r="H766" s="1">
        <f t="shared" si="68"/>
        <v>0.10762960519775748</v>
      </c>
      <c r="I766" s="1">
        <f t="shared" si="69"/>
        <v>2.6907401311969104E-2</v>
      </c>
      <c r="J766" s="1">
        <f>IF(A766="","",MIN(J765+I766,Max_logcfu))</f>
        <v>3.99</v>
      </c>
      <c r="K766" s="1" cm="1">
        <f t="array" ref="K766">IF(A766="","",IF(E766&lt;_C1_MinTemp.,0,((E766-Tmin)/(PrefTemp-Tmin))^2))</f>
        <v>40.971426575290927</v>
      </c>
      <c r="L766" s="1">
        <f t="shared" si="70"/>
        <v>0.42678569369135139</v>
      </c>
      <c r="M766" s="1">
        <f t="shared" si="71"/>
        <v>-3.9896512442750103</v>
      </c>
      <c r="N766" s="3" t="s">
        <v>866</v>
      </c>
      <c r="O766" s="1" t="s">
        <v>2973</v>
      </c>
      <c r="P766" s="1" t="s">
        <v>2968</v>
      </c>
      <c r="Q766" s="1">
        <v>8360</v>
      </c>
      <c r="R766" s="1" t="s">
        <v>3035</v>
      </c>
      <c r="S766" s="1">
        <v>87.76</v>
      </c>
    </row>
    <row r="767" spans="1:19" x14ac:dyDescent="0.3">
      <c r="A767" s="1" t="s">
        <v>923</v>
      </c>
      <c r="B767" s="1" t="s">
        <v>1691</v>
      </c>
      <c r="C767" s="1">
        <f t="shared" si="66"/>
        <v>1.0416666664241347E-2</v>
      </c>
      <c r="D767" s="1">
        <v>8</v>
      </c>
      <c r="E767" s="1">
        <v>20.92</v>
      </c>
      <c r="F767" s="1">
        <f>IF(A767="","",IF(E767&lt;_C1_MinTemp.,0,E767*M_a+M_b))</f>
        <v>0.49843580000000004</v>
      </c>
      <c r="G767" s="1">
        <f t="shared" si="67"/>
        <v>0.24843824672164003</v>
      </c>
      <c r="H767" s="1">
        <f t="shared" si="68"/>
        <v>0.10796968566781399</v>
      </c>
      <c r="I767" s="1">
        <f t="shared" si="69"/>
        <v>2.6992421410668835E-2</v>
      </c>
      <c r="J767" s="1">
        <f>IF(A767="","",MIN(J766+I767,Max_logcfu))</f>
        <v>3.99</v>
      </c>
      <c r="K767" s="1" cm="1">
        <f t="array" ref="K767">IF(A767="","",IF(E767&lt;_C1_MinTemp.,0,((E767-Tmin)/(PrefTemp-Tmin))^2))</f>
        <v>41.100885212466167</v>
      </c>
      <c r="L767" s="1">
        <f t="shared" si="70"/>
        <v>0.4281342208635065</v>
      </c>
      <c r="M767" s="1">
        <f t="shared" si="71"/>
        <v>-4.4177854651385164</v>
      </c>
      <c r="N767" s="3" t="s">
        <v>866</v>
      </c>
      <c r="O767" s="1" t="s">
        <v>2973</v>
      </c>
      <c r="P767" s="1" t="s">
        <v>2968</v>
      </c>
      <c r="Q767" s="1">
        <v>8360</v>
      </c>
      <c r="R767" s="1" t="s">
        <v>3035</v>
      </c>
      <c r="S767" s="1">
        <v>87.76</v>
      </c>
    </row>
    <row r="768" spans="1:19" x14ac:dyDescent="0.3">
      <c r="A768" s="1" t="s">
        <v>923</v>
      </c>
      <c r="B768" s="1" t="s">
        <v>1692</v>
      </c>
      <c r="C768" s="1">
        <f t="shared" si="66"/>
        <v>1.0416666664241347E-2</v>
      </c>
      <c r="D768" s="1">
        <v>8</v>
      </c>
      <c r="E768" s="1">
        <v>20.99</v>
      </c>
      <c r="F768" s="1">
        <f>IF(A768="","",IF(E768&lt;_C1_MinTemp.,0,E768*M_a+M_b))</f>
        <v>0.49981059999999999</v>
      </c>
      <c r="G768" s="1">
        <f t="shared" si="67"/>
        <v>0.24981063587235999</v>
      </c>
      <c r="H768" s="1">
        <f t="shared" si="68"/>
        <v>0.10856611728481529</v>
      </c>
      <c r="I768" s="1">
        <f t="shared" si="69"/>
        <v>2.7141529314884439E-2</v>
      </c>
      <c r="J768" s="1">
        <f>IF(A768="","",MIN(J767+I768,Max_logcfu))</f>
        <v>3.99</v>
      </c>
      <c r="K768" s="1" cm="1">
        <f t="array" ref="K768">IF(A768="","",IF(E768&lt;_C1_MinTemp.,0,((E768-Tmin)/(PrefTemp-Tmin))^2))</f>
        <v>41.327929195004707</v>
      </c>
      <c r="L768" s="1">
        <f t="shared" si="70"/>
        <v>0.43049926234773228</v>
      </c>
      <c r="M768" s="1">
        <f t="shared" si="71"/>
        <v>-4.8482847274862486</v>
      </c>
      <c r="N768" s="3" t="s">
        <v>866</v>
      </c>
      <c r="O768" s="1" t="s">
        <v>2973</v>
      </c>
      <c r="P768" s="1" t="s">
        <v>2968</v>
      </c>
      <c r="Q768" s="1">
        <v>8360</v>
      </c>
      <c r="R768" s="1" t="s">
        <v>3035</v>
      </c>
      <c r="S768" s="1">
        <v>87.76</v>
      </c>
    </row>
    <row r="769" spans="1:19" x14ac:dyDescent="0.3">
      <c r="A769" s="1" t="s">
        <v>923</v>
      </c>
      <c r="B769" s="1" t="s">
        <v>1693</v>
      </c>
      <c r="C769" s="1">
        <f t="shared" si="66"/>
        <v>1.0416666671517305E-2</v>
      </c>
      <c r="D769" s="1">
        <v>8</v>
      </c>
      <c r="E769" s="1">
        <v>21</v>
      </c>
      <c r="F769" s="1">
        <f>IF(A769="","",IF(E769&lt;_C1_MinTemp.,0,E769*M_a+M_b))</f>
        <v>0.50000700000000009</v>
      </c>
      <c r="G769" s="1">
        <f t="shared" si="67"/>
        <v>0.25000700004900012</v>
      </c>
      <c r="H769" s="1">
        <f t="shared" si="68"/>
        <v>0.10865145591003916</v>
      </c>
      <c r="I769" s="1">
        <f t="shared" si="69"/>
        <v>2.7162863990158485E-2</v>
      </c>
      <c r="J769" s="1">
        <f>IF(A769="","",MIN(J768+I769,Max_logcfu))</f>
        <v>3.99</v>
      </c>
      <c r="K769" s="1" cm="1">
        <f t="array" ref="K769">IF(A769="","",IF(E769&lt;_C1_MinTemp.,0,((E769-Tmin)/(PrefTemp-Tmin))^2))</f>
        <v>41.36041510082002</v>
      </c>
      <c r="L769" s="1">
        <f t="shared" si="70"/>
        <v>0.43083765750083297</v>
      </c>
      <c r="M769" s="1">
        <f t="shared" si="71"/>
        <v>-5.2791223849870814</v>
      </c>
      <c r="N769" s="3" t="s">
        <v>866</v>
      </c>
      <c r="O769" s="1" t="s">
        <v>2973</v>
      </c>
      <c r="P769" s="1" t="s">
        <v>2968</v>
      </c>
      <c r="Q769" s="1">
        <v>8360</v>
      </c>
      <c r="R769" s="1" t="s">
        <v>3035</v>
      </c>
      <c r="S769" s="1">
        <v>87.76</v>
      </c>
    </row>
    <row r="770" spans="1:19" x14ac:dyDescent="0.3">
      <c r="A770" s="1" t="s">
        <v>923</v>
      </c>
      <c r="B770" s="1" t="s">
        <v>1694</v>
      </c>
      <c r="C770" s="1">
        <f t="shared" si="66"/>
        <v>1.0416666664241347E-2</v>
      </c>
      <c r="D770" s="1">
        <v>8</v>
      </c>
      <c r="E770" s="1">
        <v>21.17</v>
      </c>
      <c r="F770" s="1">
        <f>IF(A770="","",IF(E770&lt;_C1_MinTemp.,0,E770*M_a+M_b))</f>
        <v>0.50334580000000007</v>
      </c>
      <c r="G770" s="1">
        <f t="shared" si="67"/>
        <v>0.25335699437764009</v>
      </c>
      <c r="H770" s="1">
        <f t="shared" si="68"/>
        <v>0.11010734218932641</v>
      </c>
      <c r="I770" s="1">
        <f t="shared" si="69"/>
        <v>2.7526835540922515E-2</v>
      </c>
      <c r="J770" s="1">
        <f>IF(A770="","",MIN(J769+I770,Max_logcfu))</f>
        <v>3.99</v>
      </c>
      <c r="K770" s="1" cm="1">
        <f t="array" ref="K770">IF(A770="","",IF(E770&lt;_C1_MinTemp.,0,((E770-Tmin)/(PrefTemp-Tmin))^2))</f>
        <v>41.914628206816211</v>
      </c>
      <c r="L770" s="1">
        <f t="shared" si="70"/>
        <v>0.43661071038601251</v>
      </c>
      <c r="M770" s="1">
        <f t="shared" si="71"/>
        <v>-5.7157330953730936</v>
      </c>
      <c r="N770" s="3" t="s">
        <v>866</v>
      </c>
      <c r="O770" s="1" t="s">
        <v>2973</v>
      </c>
      <c r="P770" s="1" t="s">
        <v>2968</v>
      </c>
      <c r="Q770" s="1">
        <v>8360</v>
      </c>
      <c r="R770" s="1" t="s">
        <v>3035</v>
      </c>
      <c r="S770" s="1">
        <v>87.65</v>
      </c>
    </row>
    <row r="771" spans="1:19" x14ac:dyDescent="0.3">
      <c r="A771" s="1" t="s">
        <v>923</v>
      </c>
      <c r="B771" s="1" t="s">
        <v>1695</v>
      </c>
      <c r="C771" s="1">
        <f t="shared" si="66"/>
        <v>1.0416666664241347E-2</v>
      </c>
      <c r="D771" s="1">
        <v>8</v>
      </c>
      <c r="E771" s="1">
        <v>21.22</v>
      </c>
      <c r="F771" s="1">
        <f>IF(A771="","",IF(E771&lt;_C1_MinTemp.,0,E771*M_a+M_b))</f>
        <v>0.50432779999999999</v>
      </c>
      <c r="G771" s="1">
        <f t="shared" si="67"/>
        <v>0.25434652985284001</v>
      </c>
      <c r="H771" s="1">
        <f t="shared" si="68"/>
        <v>0.11053738802817904</v>
      </c>
      <c r="I771" s="1">
        <f t="shared" si="69"/>
        <v>2.763434700061064E-2</v>
      </c>
      <c r="J771" s="1">
        <f>IF(A771="","",MIN(J770+I771,Max_logcfu))</f>
        <v>3.99</v>
      </c>
      <c r="K771" s="1" cm="1">
        <f t="array" ref="K771">IF(A771="","",IF(E771&lt;_C1_MinTemp.,0,((E771-Tmin)/(PrefTemp-Tmin))^2))</f>
        <v>42.078334015066524</v>
      </c>
      <c r="L771" s="1">
        <f t="shared" si="70"/>
        <v>0.43831597922155624</v>
      </c>
      <c r="M771" s="1">
        <f t="shared" si="71"/>
        <v>-6.1540490745946501</v>
      </c>
      <c r="N771" s="3" t="s">
        <v>866</v>
      </c>
      <c r="O771" s="1" t="s">
        <v>2973</v>
      </c>
      <c r="P771" s="1" t="s">
        <v>2968</v>
      </c>
      <c r="Q771" s="1">
        <v>8360</v>
      </c>
      <c r="R771" s="1" t="s">
        <v>3035</v>
      </c>
      <c r="S771" s="1">
        <v>87.65</v>
      </c>
    </row>
    <row r="772" spans="1:19" x14ac:dyDescent="0.3">
      <c r="A772" s="1" t="s">
        <v>923</v>
      </c>
      <c r="B772" s="1" t="s">
        <v>1696</v>
      </c>
      <c r="C772" s="1">
        <f t="shared" ref="C772:C835" si="72">IF(A772="","",B772-B771)</f>
        <v>1.0416666671517305E-2</v>
      </c>
      <c r="D772" s="1">
        <v>8</v>
      </c>
      <c r="E772" s="1">
        <v>21.3</v>
      </c>
      <c r="F772" s="1">
        <f>IF(A772="","",IF(E772&lt;_C1_MinTemp.,0,E772*M_a+M_b))</f>
        <v>0.5058990000000001</v>
      </c>
      <c r="G772" s="1">
        <f t="shared" ref="G772:G835" si="73">IF(A772="","",F772^2)</f>
        <v>0.2559337982010001</v>
      </c>
      <c r="H772" s="1">
        <f t="shared" ref="H772:H835" si="74">IF(A772="","",G772/2.301)</f>
        <v>0.11122720478096483</v>
      </c>
      <c r="I772" s="1">
        <f t="shared" ref="I772:I835" si="75">IF(A772="","",H772*24*(B772-B771))</f>
        <v>2.780680120818976E-2</v>
      </c>
      <c r="J772" s="1">
        <f>IF(A772="","",MIN(J771+I772,Max_logcfu))</f>
        <v>3.99</v>
      </c>
      <c r="K772" s="1" cm="1">
        <f t="array" ref="K772">IF(A772="","",IF(E772&lt;_C1_MinTemp.,0,((E772-Tmin)/(PrefTemp-Tmin))^2))</f>
        <v>42.340926973437384</v>
      </c>
      <c r="L772" s="1">
        <f t="shared" ref="L772:L835" si="76">IF(A772="","",K772*(B772-B771))</f>
        <v>0.44105132284535326</v>
      </c>
      <c r="M772" s="1">
        <f t="shared" ref="M772:M835" si="77">IF(A772="","",M771-L772)</f>
        <v>-6.5951003974400031</v>
      </c>
      <c r="N772" s="3" t="s">
        <v>866</v>
      </c>
      <c r="O772" s="1" t="s">
        <v>2973</v>
      </c>
      <c r="P772" s="1" t="s">
        <v>2968</v>
      </c>
      <c r="Q772" s="1">
        <v>8360</v>
      </c>
      <c r="R772" s="1" t="s">
        <v>3035</v>
      </c>
      <c r="S772" s="1">
        <v>87.65</v>
      </c>
    </row>
    <row r="773" spans="1:19" x14ac:dyDescent="0.3">
      <c r="A773" s="1" t="s">
        <v>923</v>
      </c>
      <c r="B773" s="1" t="s">
        <v>1697</v>
      </c>
      <c r="C773" s="1">
        <f t="shared" si="72"/>
        <v>1.0416666664241347E-2</v>
      </c>
      <c r="D773" s="1">
        <v>8</v>
      </c>
      <c r="E773" s="1">
        <v>21.33</v>
      </c>
      <c r="F773" s="1">
        <f>IF(A773="","",IF(E773&lt;_C1_MinTemp.,0,E773*M_a+M_b))</f>
        <v>0.50648819999999994</v>
      </c>
      <c r="G773" s="1">
        <f t="shared" si="73"/>
        <v>0.25653029673923994</v>
      </c>
      <c r="H773" s="1">
        <f t="shared" si="74"/>
        <v>0.11148643926086046</v>
      </c>
      <c r="I773" s="1">
        <f t="shared" si="75"/>
        <v>2.7871609808725755E-2</v>
      </c>
      <c r="J773" s="1">
        <f>IF(A773="","",MIN(J772+I773,Max_logcfu))</f>
        <v>3.99</v>
      </c>
      <c r="K773" s="1" cm="1">
        <f t="array" ref="K773">IF(A773="","",IF(E773&lt;_C1_MinTemp.,0,((E773-Tmin)/(PrefTemp-Tmin))^2))</f>
        <v>42.439609918890113</v>
      </c>
      <c r="L773" s="1">
        <f t="shared" si="76"/>
        <v>0.44207926988550905</v>
      </c>
      <c r="M773" s="1">
        <f t="shared" si="77"/>
        <v>-7.0371796673255123</v>
      </c>
      <c r="N773" s="3" t="s">
        <v>866</v>
      </c>
      <c r="O773" s="1" t="s">
        <v>2973</v>
      </c>
      <c r="P773" s="1" t="s">
        <v>2968</v>
      </c>
      <c r="Q773" s="1">
        <v>8360</v>
      </c>
      <c r="R773" s="1" t="s">
        <v>3035</v>
      </c>
      <c r="S773" s="1">
        <v>87.65</v>
      </c>
    </row>
    <row r="774" spans="1:19" x14ac:dyDescent="0.3">
      <c r="A774" s="1" t="s">
        <v>923</v>
      </c>
      <c r="B774" s="1" t="s">
        <v>1698</v>
      </c>
      <c r="C774" s="1">
        <f t="shared" si="72"/>
        <v>1.0405092594737653E-2</v>
      </c>
      <c r="D774" s="1">
        <v>8</v>
      </c>
      <c r="E774" s="1">
        <v>21.49</v>
      </c>
      <c r="F774" s="1">
        <f>IF(A774="","",IF(E774&lt;_C1_MinTemp.,0,E774*M_a+M_b))</f>
        <v>0.50963059999999993</v>
      </c>
      <c r="G774" s="1">
        <f t="shared" si="73"/>
        <v>0.25972334845635991</v>
      </c>
      <c r="H774" s="1">
        <f t="shared" si="74"/>
        <v>0.11287411927699256</v>
      </c>
      <c r="I774" s="1">
        <f t="shared" si="75"/>
        <v>2.8187175903037678E-2</v>
      </c>
      <c r="J774" s="1">
        <f>IF(A774="","",MIN(J773+I774,Max_logcfu))</f>
        <v>3.99</v>
      </c>
      <c r="K774" s="1" cm="1">
        <f t="array" ref="K774">IF(A774="","",IF(E774&lt;_C1_MinTemp.,0,((E774-Tmin)/(PrefTemp-Tmin))^2))</f>
        <v>42.967858905648832</v>
      </c>
      <c r="L774" s="1">
        <f t="shared" si="76"/>
        <v>0.44708455051089896</v>
      </c>
      <c r="M774" s="1">
        <f t="shared" si="77"/>
        <v>-7.4842642178364116</v>
      </c>
      <c r="N774" s="3" t="s">
        <v>866</v>
      </c>
      <c r="O774" s="1" t="s">
        <v>2973</v>
      </c>
      <c r="P774" s="1" t="s">
        <v>2968</v>
      </c>
      <c r="Q774" s="1">
        <v>8360</v>
      </c>
      <c r="R774" s="1" t="s">
        <v>3035</v>
      </c>
      <c r="S774" s="1">
        <v>87.54</v>
      </c>
    </row>
    <row r="775" spans="1:19" x14ac:dyDescent="0.3">
      <c r="A775" s="1" t="s">
        <v>923</v>
      </c>
      <c r="B775" s="1" t="s">
        <v>1699</v>
      </c>
      <c r="C775" s="1">
        <f t="shared" si="72"/>
        <v>1.0416666664241347E-2</v>
      </c>
      <c r="D775" s="1">
        <v>8</v>
      </c>
      <c r="E775" s="1">
        <v>21.35</v>
      </c>
      <c r="F775" s="1">
        <f>IF(A775="","",IF(E775&lt;_C1_MinTemp.,0,E775*M_a+M_b))</f>
        <v>0.50688100000000014</v>
      </c>
      <c r="G775" s="1">
        <f t="shared" si="73"/>
        <v>0.25692834816100013</v>
      </c>
      <c r="H775" s="1">
        <f t="shared" si="74"/>
        <v>0.11165942988309435</v>
      </c>
      <c r="I775" s="1">
        <f t="shared" si="75"/>
        <v>2.7914857464274155E-2</v>
      </c>
      <c r="J775" s="1">
        <f>IF(A775="","",MIN(J774+I775,Max_logcfu))</f>
        <v>3.99</v>
      </c>
      <c r="K775" s="1" cm="1">
        <f t="array" ref="K775">IF(A775="","",IF(E775&lt;_C1_MinTemp.,0,((E775-Tmin)/(PrefTemp-Tmin))^2))</f>
        <v>42.505462363150642</v>
      </c>
      <c r="L775" s="1">
        <f t="shared" si="76"/>
        <v>0.44276523284639652</v>
      </c>
      <c r="M775" s="1">
        <f t="shared" si="77"/>
        <v>-7.9270294506828085</v>
      </c>
      <c r="N775" s="3" t="s">
        <v>866</v>
      </c>
      <c r="O775" s="1" t="s">
        <v>2973</v>
      </c>
      <c r="P775" s="1" t="s">
        <v>2968</v>
      </c>
      <c r="Q775" s="1">
        <v>8360</v>
      </c>
      <c r="R775" s="1" t="s">
        <v>3035</v>
      </c>
      <c r="S775" s="1">
        <v>87.54</v>
      </c>
    </row>
    <row r="776" spans="1:19" x14ac:dyDescent="0.3">
      <c r="A776" s="1" t="s">
        <v>923</v>
      </c>
      <c r="B776" s="1" t="s">
        <v>1700</v>
      </c>
      <c r="C776" s="1">
        <f t="shared" si="72"/>
        <v>1.0416666664241347E-2</v>
      </c>
      <c r="D776" s="1">
        <v>8</v>
      </c>
      <c r="E776" s="1">
        <v>21.31</v>
      </c>
      <c r="F776" s="1">
        <f>IF(A776="","",IF(E776&lt;_C1_MinTemp.,0,E776*M_a+M_b))</f>
        <v>0.50609539999999997</v>
      </c>
      <c r="G776" s="1">
        <f t="shared" si="73"/>
        <v>0.25613255390115997</v>
      </c>
      <c r="H776" s="1">
        <f t="shared" si="74"/>
        <v>0.111313582747136</v>
      </c>
      <c r="I776" s="1">
        <f t="shared" si="75"/>
        <v>2.7828395680304697E-2</v>
      </c>
      <c r="J776" s="1">
        <f>IF(A776="","",MIN(J775+I776,Max_logcfu))</f>
        <v>3.99</v>
      </c>
      <c r="K776" s="1" cm="1">
        <f t="array" ref="K776">IF(A776="","",IF(E776&lt;_C1_MinTemp.,0,((E776-Tmin)/(PrefTemp-Tmin))^2))</f>
        <v>42.373808525796562</v>
      </c>
      <c r="L776" s="1">
        <f t="shared" si="76"/>
        <v>0.44139383870761084</v>
      </c>
      <c r="M776" s="1">
        <f t="shared" si="77"/>
        <v>-8.3684232893904191</v>
      </c>
      <c r="N776" s="3" t="s">
        <v>866</v>
      </c>
      <c r="O776" s="1" t="s">
        <v>2973</v>
      </c>
      <c r="P776" s="1" t="s">
        <v>2968</v>
      </c>
      <c r="Q776" s="1">
        <v>8360</v>
      </c>
      <c r="R776" s="1" t="s">
        <v>3035</v>
      </c>
      <c r="S776" s="1">
        <v>87.54</v>
      </c>
    </row>
    <row r="777" spans="1:19" x14ac:dyDescent="0.3">
      <c r="A777" s="1" t="s">
        <v>923</v>
      </c>
      <c r="B777" s="1" t="s">
        <v>1701</v>
      </c>
      <c r="C777" s="1">
        <f t="shared" si="72"/>
        <v>1.0416666671517305E-2</v>
      </c>
      <c r="D777" s="1">
        <v>8</v>
      </c>
      <c r="E777" s="1">
        <v>21.3</v>
      </c>
      <c r="F777" s="1">
        <f>IF(A777="","",IF(E777&lt;_C1_MinTemp.,0,E777*M_a+M_b))</f>
        <v>0.5058990000000001</v>
      </c>
      <c r="G777" s="1">
        <f t="shared" si="73"/>
        <v>0.2559337982010001</v>
      </c>
      <c r="H777" s="1">
        <f t="shared" si="74"/>
        <v>0.11122720478096483</v>
      </c>
      <c r="I777" s="1">
        <f t="shared" si="75"/>
        <v>2.780680120818976E-2</v>
      </c>
      <c r="J777" s="1">
        <f>IF(A777="","",MIN(J776+I777,Max_logcfu))</f>
        <v>3.99</v>
      </c>
      <c r="K777" s="1" cm="1">
        <f t="array" ref="K777">IF(A777="","",IF(E777&lt;_C1_MinTemp.,0,((E777-Tmin)/(PrefTemp-Tmin))^2))</f>
        <v>42.340926973437384</v>
      </c>
      <c r="L777" s="1">
        <f t="shared" si="76"/>
        <v>0.44105132284535326</v>
      </c>
      <c r="M777" s="1">
        <f t="shared" si="77"/>
        <v>-8.809474612235773</v>
      </c>
      <c r="N777" s="3" t="s">
        <v>866</v>
      </c>
      <c r="O777" s="1" t="s">
        <v>2973</v>
      </c>
      <c r="P777" s="1" t="s">
        <v>2968</v>
      </c>
      <c r="Q777" s="1">
        <v>8360</v>
      </c>
      <c r="R777" s="1" t="s">
        <v>3035</v>
      </c>
      <c r="S777" s="1">
        <v>87.54</v>
      </c>
    </row>
    <row r="778" spans="1:19" x14ac:dyDescent="0.3">
      <c r="A778" s="1" t="s">
        <v>923</v>
      </c>
      <c r="B778" s="1" t="s">
        <v>1702</v>
      </c>
      <c r="C778" s="1">
        <f t="shared" si="72"/>
        <v>1.0428240741021E-2</v>
      </c>
      <c r="D778" s="1">
        <v>8</v>
      </c>
      <c r="E778" s="1">
        <v>21.19</v>
      </c>
      <c r="F778" s="1">
        <f>IF(A778="","",IF(E778&lt;_C1_MinTemp.,0,E778*M_a+M_b))</f>
        <v>0.50373860000000004</v>
      </c>
      <c r="G778" s="1">
        <f t="shared" si="73"/>
        <v>0.25375257712996002</v>
      </c>
      <c r="H778" s="1">
        <f t="shared" si="74"/>
        <v>0.11027925994348545</v>
      </c>
      <c r="I778" s="1">
        <f t="shared" si="75"/>
        <v>2.7600448114375207E-2</v>
      </c>
      <c r="J778" s="1">
        <f>IF(A778="","",MIN(J777+I778,Max_logcfu))</f>
        <v>3.99</v>
      </c>
      <c r="K778" s="1" cm="1">
        <f t="array" ref="K778">IF(A778="","",IF(E778&lt;_C1_MinTemp.,0,((E778-Tmin)/(PrefTemp-Tmin))^2))</f>
        <v>41.980072241741127</v>
      </c>
      <c r="L778" s="1">
        <f t="shared" si="76"/>
        <v>0.43777829966232962</v>
      </c>
      <c r="M778" s="1">
        <f t="shared" si="77"/>
        <v>-9.2472529118981033</v>
      </c>
      <c r="N778" s="3" t="s">
        <v>866</v>
      </c>
      <c r="O778" s="1" t="s">
        <v>2973</v>
      </c>
      <c r="P778" s="1" t="s">
        <v>2968</v>
      </c>
      <c r="Q778" s="1">
        <v>8360</v>
      </c>
      <c r="R778" s="1" t="s">
        <v>3035</v>
      </c>
      <c r="S778" s="1">
        <v>87.54</v>
      </c>
    </row>
    <row r="779" spans="1:19" x14ac:dyDescent="0.3">
      <c r="A779" s="1" t="s">
        <v>923</v>
      </c>
      <c r="B779" s="1" t="s">
        <v>1703</v>
      </c>
      <c r="C779" s="1">
        <f t="shared" si="72"/>
        <v>1.0416666664241347E-2</v>
      </c>
      <c r="D779" s="1">
        <v>8</v>
      </c>
      <c r="E779" s="1">
        <v>20.97</v>
      </c>
      <c r="F779" s="1">
        <f>IF(A779="","",IF(E779&lt;_C1_MinTemp.,0,E779*M_a+M_b))</f>
        <v>0.49941780000000002</v>
      </c>
      <c r="G779" s="1">
        <f t="shared" si="73"/>
        <v>0.24941813895684004</v>
      </c>
      <c r="H779" s="1">
        <f t="shared" si="74"/>
        <v>0.10839554061574969</v>
      </c>
      <c r="I779" s="1">
        <f t="shared" si="75"/>
        <v>2.7098885147627972E-2</v>
      </c>
      <c r="J779" s="1">
        <f>IF(A779="","",MIN(J778+I779,Max_logcfu))</f>
        <v>3.99</v>
      </c>
      <c r="K779" s="1" cm="1">
        <f t="array" ref="K779">IF(A779="","",IF(E779&lt;_C1_MinTemp.,0,((E779-Tmin)/(PrefTemp-Tmin))^2))</f>
        <v>41.262995671749287</v>
      </c>
      <c r="L779" s="1">
        <f t="shared" si="76"/>
        <v>0.4298228714806458</v>
      </c>
      <c r="M779" s="1">
        <f t="shared" si="77"/>
        <v>-9.6770757833787489</v>
      </c>
      <c r="N779" s="3" t="s">
        <v>866</v>
      </c>
      <c r="O779" s="1" t="s">
        <v>2973</v>
      </c>
      <c r="P779" s="1" t="s">
        <v>2968</v>
      </c>
      <c r="Q779" s="1">
        <v>8360</v>
      </c>
      <c r="R779" s="1" t="s">
        <v>3035</v>
      </c>
      <c r="S779" s="1">
        <v>87.54</v>
      </c>
    </row>
    <row r="780" spans="1:19" x14ac:dyDescent="0.3">
      <c r="A780" s="1" t="s">
        <v>923</v>
      </c>
      <c r="B780" s="1" t="s">
        <v>1704</v>
      </c>
      <c r="C780" s="1">
        <f t="shared" si="72"/>
        <v>1.0416666664241347E-2</v>
      </c>
      <c r="D780" s="1">
        <v>8</v>
      </c>
      <c r="E780" s="1">
        <v>20.77</v>
      </c>
      <c r="F780" s="1">
        <f>IF(A780="","",IF(E780&lt;_C1_MinTemp.,0,E780*M_a+M_b))</f>
        <v>0.49548980000000004</v>
      </c>
      <c r="G780" s="1">
        <f t="shared" si="73"/>
        <v>0.24551014190404002</v>
      </c>
      <c r="H780" s="1">
        <f t="shared" si="74"/>
        <v>0.10669714989310734</v>
      </c>
      <c r="I780" s="1">
        <f t="shared" si="75"/>
        <v>2.6674287467066245E-2</v>
      </c>
      <c r="J780" s="1">
        <f>IF(A780="","",MIN(J779+I780,Max_logcfu))</f>
        <v>3.99</v>
      </c>
      <c r="K780" s="1" cm="1">
        <f t="array" ref="K780">IF(A780="","",IF(E780&lt;_C1_MinTemp.,0,((E780-Tmin)/(PrefTemp-Tmin))^2))</f>
        <v>40.61646825337737</v>
      </c>
      <c r="L780" s="1">
        <f t="shared" si="76"/>
        <v>0.42308821087417303</v>
      </c>
      <c r="M780" s="1">
        <f t="shared" si="77"/>
        <v>-10.100163994252922</v>
      </c>
      <c r="N780" s="3" t="s">
        <v>866</v>
      </c>
      <c r="O780" s="1" t="s">
        <v>2973</v>
      </c>
      <c r="P780" s="1" t="s">
        <v>2968</v>
      </c>
      <c r="Q780" s="1">
        <v>8360</v>
      </c>
      <c r="R780" s="1" t="s">
        <v>3035</v>
      </c>
      <c r="S780" s="1">
        <v>87.54</v>
      </c>
    </row>
    <row r="781" spans="1:19" x14ac:dyDescent="0.3">
      <c r="A781" s="1" t="s">
        <v>923</v>
      </c>
      <c r="B781" s="1" t="s">
        <v>1705</v>
      </c>
      <c r="C781" s="1">
        <f t="shared" si="72"/>
        <v>1.0416666671517305E-2</v>
      </c>
      <c r="D781" s="1">
        <v>8</v>
      </c>
      <c r="E781" s="1">
        <v>20.61</v>
      </c>
      <c r="F781" s="1">
        <f>IF(A781="","",IF(E781&lt;_C1_MinTemp.,0,E781*M_a+M_b))</f>
        <v>0.49234740000000005</v>
      </c>
      <c r="G781" s="1">
        <f t="shared" si="73"/>
        <v>0.24240596228676003</v>
      </c>
      <c r="H781" s="1">
        <f t="shared" si="74"/>
        <v>0.10534809312766624</v>
      </c>
      <c r="I781" s="1">
        <f t="shared" si="75"/>
        <v>2.6337023294180691E-2</v>
      </c>
      <c r="J781" s="1">
        <f>IF(A781="","",MIN(J780+I781,Max_logcfu))</f>
        <v>3.99</v>
      </c>
      <c r="K781" s="1" cm="1">
        <f t="array" ref="K781">IF(A781="","",IF(E781&lt;_C1_MinTemp.,0,((E781-Tmin)/(PrefTemp-Tmin))^2))</f>
        <v>40.102922002700225</v>
      </c>
      <c r="L781" s="1">
        <f t="shared" si="76"/>
        <v>0.41773877105598545</v>
      </c>
      <c r="M781" s="1">
        <f t="shared" si="77"/>
        <v>-10.517902765308907</v>
      </c>
      <c r="N781" s="3" t="s">
        <v>866</v>
      </c>
      <c r="O781" s="1" t="s">
        <v>2973</v>
      </c>
      <c r="P781" s="1" t="s">
        <v>2968</v>
      </c>
      <c r="Q781" s="1">
        <v>8360</v>
      </c>
      <c r="R781" s="1" t="s">
        <v>3035</v>
      </c>
      <c r="S781" s="1">
        <v>87.54</v>
      </c>
    </row>
    <row r="782" spans="1:19" x14ac:dyDescent="0.3">
      <c r="A782" s="1" t="s">
        <v>923</v>
      </c>
      <c r="B782" s="1" t="s">
        <v>1706</v>
      </c>
      <c r="C782" s="1">
        <f t="shared" si="72"/>
        <v>1.0416666664241347E-2</v>
      </c>
      <c r="D782" s="1">
        <v>8</v>
      </c>
      <c r="E782" s="1">
        <v>20.55</v>
      </c>
      <c r="F782" s="1">
        <f>IF(A782="","",IF(E782&lt;_C1_MinTemp.,0,E782*M_a+M_b))</f>
        <v>0.49116900000000002</v>
      </c>
      <c r="G782" s="1">
        <f t="shared" si="73"/>
        <v>0.24124698656100002</v>
      </c>
      <c r="H782" s="1">
        <f t="shared" si="74"/>
        <v>0.10484440963102999</v>
      </c>
      <c r="I782" s="1">
        <f t="shared" si="75"/>
        <v>2.6211102401654751E-2</v>
      </c>
      <c r="J782" s="1">
        <f>IF(A782="","",MIN(J781+I782,Max_logcfu))</f>
        <v>3.99</v>
      </c>
      <c r="K782" s="1" cm="1">
        <f t="array" ref="K782">IF(A782="","",IF(E782&lt;_C1_MinTemp.,0,((E782-Tmin)/(PrefTemp-Tmin))^2))</f>
        <v>39.911184502950974</v>
      </c>
      <c r="L782" s="1">
        <f t="shared" si="76"/>
        <v>0.41574150514227526</v>
      </c>
      <c r="M782" s="1">
        <f t="shared" si="77"/>
        <v>-10.933644270451182</v>
      </c>
      <c r="N782" s="3" t="s">
        <v>866</v>
      </c>
      <c r="O782" s="1" t="s">
        <v>2973</v>
      </c>
      <c r="P782" s="1" t="s">
        <v>2968</v>
      </c>
      <c r="Q782" s="1">
        <v>8360</v>
      </c>
      <c r="R782" s="1" t="s">
        <v>3035</v>
      </c>
      <c r="S782" s="1">
        <v>87.54</v>
      </c>
    </row>
    <row r="783" spans="1:19" x14ac:dyDescent="0.3">
      <c r="A783" s="1" t="s">
        <v>923</v>
      </c>
      <c r="B783" s="1" t="s">
        <v>1707</v>
      </c>
      <c r="C783" s="1">
        <f t="shared" si="72"/>
        <v>1.0416666664241347E-2</v>
      </c>
      <c r="D783" s="1">
        <v>8</v>
      </c>
      <c r="E783" s="1">
        <v>20.39</v>
      </c>
      <c r="F783" s="1">
        <f>IF(A783="","",IF(E783&lt;_C1_MinTemp.,0,E783*M_a+M_b))</f>
        <v>0.48802660000000003</v>
      </c>
      <c r="G783" s="1">
        <f t="shared" si="73"/>
        <v>0.23816996230756002</v>
      </c>
      <c r="H783" s="1">
        <f t="shared" si="74"/>
        <v>0.10350715441441112</v>
      </c>
      <c r="I783" s="1">
        <f t="shared" si="75"/>
        <v>2.587678859757787E-2</v>
      </c>
      <c r="J783" s="1">
        <f>IF(A783="","",MIN(J782+I783,Max_logcfu))</f>
        <v>3.99</v>
      </c>
      <c r="K783" s="1" cm="1">
        <f t="array" ref="K783">IF(A783="","",IF(E783&lt;_C1_MinTemp.,0,((E783-Tmin)/(PrefTemp-Tmin))^2))</f>
        <v>39.402130754965405</v>
      </c>
      <c r="L783" s="1">
        <f t="shared" si="76"/>
        <v>0.41043886193532692</v>
      </c>
      <c r="M783" s="1">
        <f t="shared" si="77"/>
        <v>-11.34408313238651</v>
      </c>
      <c r="N783" s="3" t="s">
        <v>866</v>
      </c>
      <c r="O783" s="1" t="s">
        <v>2973</v>
      </c>
      <c r="P783" s="1" t="s">
        <v>2968</v>
      </c>
      <c r="Q783" s="1">
        <v>8360</v>
      </c>
      <c r="R783" s="1" t="s">
        <v>3035</v>
      </c>
      <c r="S783" s="1">
        <v>87.54</v>
      </c>
    </row>
    <row r="784" spans="1:19" x14ac:dyDescent="0.3">
      <c r="A784" s="1" t="s">
        <v>923</v>
      </c>
      <c r="B784" s="1" t="s">
        <v>1708</v>
      </c>
      <c r="C784" s="1">
        <f t="shared" si="72"/>
        <v>1.0416666671517305E-2</v>
      </c>
      <c r="D784" s="1">
        <v>8</v>
      </c>
      <c r="E784" s="1">
        <v>20.239999999999998</v>
      </c>
      <c r="F784" s="1">
        <f>IF(A784="","",IF(E784&lt;_C1_MinTemp.,0,E784*M_a+M_b))</f>
        <v>0.48508059999999997</v>
      </c>
      <c r="G784" s="1">
        <f t="shared" si="73"/>
        <v>0.23530318849635998</v>
      </c>
      <c r="H784" s="1">
        <f t="shared" si="74"/>
        <v>0.10226127270593653</v>
      </c>
      <c r="I784" s="1">
        <f t="shared" si="75"/>
        <v>2.5565318188388912E-2</v>
      </c>
      <c r="J784" s="1">
        <f>IF(A784="","",MIN(J783+I784,Max_logcfu))</f>
        <v>3.99</v>
      </c>
      <c r="K784" s="1" cm="1">
        <f t="array" ref="K784">IF(A784="","",IF(E784&lt;_C1_MinTemp.,0,((E784-Tmin)/(PrefTemp-Tmin))^2))</f>
        <v>38.927860215307895</v>
      </c>
      <c r="L784" s="1">
        <f t="shared" si="76"/>
        <v>0.40549854409828223</v>
      </c>
      <c r="M784" s="1">
        <f t="shared" si="77"/>
        <v>-11.749581676484793</v>
      </c>
      <c r="N784" s="3" t="s">
        <v>866</v>
      </c>
      <c r="O784" s="1" t="s">
        <v>2973</v>
      </c>
      <c r="P784" s="1" t="s">
        <v>2968</v>
      </c>
      <c r="Q784" s="1">
        <v>8360</v>
      </c>
      <c r="R784" s="1" t="s">
        <v>3035</v>
      </c>
      <c r="S784" s="1">
        <v>87.54</v>
      </c>
    </row>
    <row r="785" spans="1:19" x14ac:dyDescent="0.3">
      <c r="A785" s="1" t="s">
        <v>923</v>
      </c>
      <c r="B785" s="1" t="s">
        <v>1709</v>
      </c>
      <c r="C785" s="1">
        <f t="shared" si="72"/>
        <v>1.0416666664241347E-2</v>
      </c>
      <c r="D785" s="1">
        <v>8</v>
      </c>
      <c r="E785" s="1">
        <v>20.079999999999998</v>
      </c>
      <c r="F785" s="1">
        <f>IF(A785="","",IF(E785&lt;_C1_MinTemp.,0,E785*M_a+M_b))</f>
        <v>0.48193819999999998</v>
      </c>
      <c r="G785" s="1">
        <f t="shared" si="73"/>
        <v>0.23226442861923999</v>
      </c>
      <c r="H785" s="1">
        <f t="shared" si="74"/>
        <v>0.1009406469444763</v>
      </c>
      <c r="I785" s="1">
        <f t="shared" si="75"/>
        <v>2.5235161730243556E-2</v>
      </c>
      <c r="J785" s="1">
        <f>IF(A785="","",MIN(J784+I785,Max_logcfu))</f>
        <v>3.99</v>
      </c>
      <c r="K785" s="1" cm="1">
        <f t="array" ref="K785">IF(A785="","",IF(E785&lt;_C1_MinTemp.,0,((E785-Tmin)/(PrefTemp-Tmin))^2))</f>
        <v>38.425136812024128</v>
      </c>
      <c r="L785" s="1">
        <f t="shared" si="76"/>
        <v>0.40026184169872475</v>
      </c>
      <c r="M785" s="1">
        <f t="shared" si="77"/>
        <v>-12.149843518183518</v>
      </c>
      <c r="N785" s="3" t="s">
        <v>866</v>
      </c>
      <c r="O785" s="1" t="s">
        <v>2973</v>
      </c>
      <c r="P785" s="1" t="s">
        <v>2968</v>
      </c>
      <c r="Q785" s="1">
        <v>8360</v>
      </c>
      <c r="R785" s="1" t="s">
        <v>3035</v>
      </c>
      <c r="S785" s="1">
        <v>87.54</v>
      </c>
    </row>
    <row r="786" spans="1:19" x14ac:dyDescent="0.3">
      <c r="A786" s="1" t="s">
        <v>923</v>
      </c>
      <c r="B786" s="1" t="s">
        <v>1710</v>
      </c>
      <c r="C786" s="1">
        <f t="shared" si="72"/>
        <v>1.0416666664241347E-2</v>
      </c>
      <c r="D786" s="1">
        <v>8</v>
      </c>
      <c r="E786" s="1">
        <v>20.05</v>
      </c>
      <c r="F786" s="1">
        <f>IF(A786="","",IF(E786&lt;_C1_MinTemp.,0,E786*M_a+M_b))</f>
        <v>0.48134900000000003</v>
      </c>
      <c r="G786" s="1">
        <f t="shared" si="73"/>
        <v>0.23169685980100002</v>
      </c>
      <c r="H786" s="1">
        <f t="shared" si="74"/>
        <v>0.1006939851373316</v>
      </c>
      <c r="I786" s="1">
        <f t="shared" si="75"/>
        <v>2.5173496278471739E-2</v>
      </c>
      <c r="J786" s="1">
        <f>IF(A786="","",MIN(J785+I786,Max_logcfu))</f>
        <v>3.99</v>
      </c>
      <c r="K786" s="1" cm="1">
        <f t="array" ref="K786">IF(A786="","",IF(E786&lt;_C1_MinTemp.,0,((E786-Tmin)/(PrefTemp-Tmin))^2))</f>
        <v>38.331239913472942</v>
      </c>
      <c r="L786" s="1">
        <f t="shared" si="76"/>
        <v>0.39928374900571101</v>
      </c>
      <c r="M786" s="1">
        <f t="shared" si="77"/>
        <v>-12.549127267189229</v>
      </c>
      <c r="N786" s="3" t="s">
        <v>866</v>
      </c>
      <c r="O786" s="1" t="s">
        <v>2973</v>
      </c>
      <c r="P786" s="1" t="s">
        <v>2968</v>
      </c>
      <c r="Q786" s="1">
        <v>8360</v>
      </c>
      <c r="R786" s="1" t="s">
        <v>3035</v>
      </c>
      <c r="S786" s="1">
        <v>87.42</v>
      </c>
    </row>
    <row r="787" spans="1:19" x14ac:dyDescent="0.3">
      <c r="A787" s="1" t="s">
        <v>923</v>
      </c>
      <c r="B787" s="1" t="s">
        <v>1711</v>
      </c>
      <c r="C787" s="1">
        <f t="shared" si="72"/>
        <v>1.0416666671517305E-2</v>
      </c>
      <c r="D787" s="1">
        <v>8</v>
      </c>
      <c r="E787" s="1">
        <v>19.940000000000001</v>
      </c>
      <c r="F787" s="1">
        <f>IF(A787="","",IF(E787&lt;_C1_MinTemp.,0,E787*M_a+M_b))</f>
        <v>0.47918860000000008</v>
      </c>
      <c r="G787" s="1">
        <f t="shared" si="73"/>
        <v>0.22962171436996007</v>
      </c>
      <c r="H787" s="1">
        <f t="shared" si="74"/>
        <v>9.9792140099939183E-2</v>
      </c>
      <c r="I787" s="1">
        <f t="shared" si="75"/>
        <v>2.4948035036602128E-2</v>
      </c>
      <c r="J787" s="1">
        <f>IF(A787="","",MIN(J786+I787,Max_logcfu))</f>
        <v>3.99</v>
      </c>
      <c r="K787" s="1" cm="1">
        <f t="array" ref="K787">IF(A787="","",IF(E787&lt;_C1_MinTemp.,0,((E787-Tmin)/(PrefTemp-Tmin))^2))</f>
        <v>37.9879340204157</v>
      </c>
      <c r="L787" s="1">
        <f t="shared" si="76"/>
        <v>0.39570764623026261</v>
      </c>
      <c r="M787" s="1">
        <f t="shared" si="77"/>
        <v>-12.944834913419491</v>
      </c>
      <c r="N787" s="3" t="s">
        <v>866</v>
      </c>
      <c r="O787" s="1" t="s">
        <v>2973</v>
      </c>
      <c r="P787" s="1" t="s">
        <v>2968</v>
      </c>
      <c r="Q787" s="1">
        <v>8360</v>
      </c>
      <c r="R787" s="1" t="s">
        <v>3035</v>
      </c>
      <c r="S787" s="1">
        <v>87.42</v>
      </c>
    </row>
    <row r="788" spans="1:19" x14ac:dyDescent="0.3">
      <c r="A788" s="1" t="s">
        <v>923</v>
      </c>
      <c r="B788" s="1" t="s">
        <v>1712</v>
      </c>
      <c r="C788" s="1">
        <f t="shared" si="72"/>
        <v>1.0416666664241347E-2</v>
      </c>
      <c r="D788" s="1">
        <v>8</v>
      </c>
      <c r="E788" s="1">
        <v>19.829999999999998</v>
      </c>
      <c r="F788" s="1">
        <f>IF(A788="","",IF(E788&lt;_C1_MinTemp.,0,E788*M_a+M_b))</f>
        <v>0.47702820000000001</v>
      </c>
      <c r="G788" s="1">
        <f t="shared" si="73"/>
        <v>0.22755590359524</v>
      </c>
      <c r="H788" s="1">
        <f t="shared" si="74"/>
        <v>9.8894351844954362E-2</v>
      </c>
      <c r="I788" s="1">
        <f t="shared" si="75"/>
        <v>2.4723587955482181E-2</v>
      </c>
      <c r="J788" s="1">
        <f>IF(A788="","",MIN(J787+I788,Max_logcfu))</f>
        <v>3.99</v>
      </c>
      <c r="K788" s="1" cm="1">
        <f t="array" ref="K788">IF(A788="","",IF(E788&lt;_C1_MinTemp.,0,((E788-Tmin)/(PrefTemp-Tmin))^2))</f>
        <v>37.646172425158682</v>
      </c>
      <c r="L788" s="1">
        <f t="shared" si="76"/>
        <v>0.3921476293374323</v>
      </c>
      <c r="M788" s="1">
        <f t="shared" si="77"/>
        <v>-13.336982542756923</v>
      </c>
      <c r="N788" s="3" t="s">
        <v>866</v>
      </c>
      <c r="O788" s="1" t="s">
        <v>2973</v>
      </c>
      <c r="P788" s="1" t="s">
        <v>2968</v>
      </c>
      <c r="Q788" s="1">
        <v>8360</v>
      </c>
      <c r="R788" s="1" t="s">
        <v>3035</v>
      </c>
      <c r="S788" s="1">
        <v>87.42</v>
      </c>
    </row>
    <row r="789" spans="1:19" x14ac:dyDescent="0.3">
      <c r="A789" s="1" t="s">
        <v>923</v>
      </c>
      <c r="B789" s="1" t="s">
        <v>1713</v>
      </c>
      <c r="C789" s="1">
        <f t="shared" si="72"/>
        <v>1.0416666664241347E-2</v>
      </c>
      <c r="D789" s="1">
        <v>8</v>
      </c>
      <c r="E789" s="1">
        <v>19.829999999999998</v>
      </c>
      <c r="F789" s="1">
        <f>IF(A789="","",IF(E789&lt;_C1_MinTemp.,0,E789*M_a+M_b))</f>
        <v>0.47702820000000001</v>
      </c>
      <c r="G789" s="1">
        <f t="shared" si="73"/>
        <v>0.22755590359524</v>
      </c>
      <c r="H789" s="1">
        <f t="shared" si="74"/>
        <v>9.8894351844954362E-2</v>
      </c>
      <c r="I789" s="1">
        <f t="shared" si="75"/>
        <v>2.4723587955482181E-2</v>
      </c>
      <c r="J789" s="1">
        <f>IF(A789="","",MIN(J788+I789,Max_logcfu))</f>
        <v>3.99</v>
      </c>
      <c r="K789" s="1" cm="1">
        <f t="array" ref="K789">IF(A789="","",IF(E789&lt;_C1_MinTemp.,0,((E789-Tmin)/(PrefTemp-Tmin))^2))</f>
        <v>37.646172425158682</v>
      </c>
      <c r="L789" s="1">
        <f t="shared" si="76"/>
        <v>0.3921476293374323</v>
      </c>
      <c r="M789" s="1">
        <f t="shared" si="77"/>
        <v>-13.729130172094354</v>
      </c>
      <c r="N789" s="3" t="s">
        <v>866</v>
      </c>
      <c r="O789" s="1" t="s">
        <v>2973</v>
      </c>
      <c r="P789" s="1" t="s">
        <v>2968</v>
      </c>
      <c r="Q789" s="1">
        <v>8360</v>
      </c>
      <c r="R789" s="1" t="s">
        <v>3035</v>
      </c>
      <c r="S789" s="1">
        <v>87.42</v>
      </c>
    </row>
    <row r="790" spans="1:19" x14ac:dyDescent="0.3">
      <c r="A790" s="1" t="s">
        <v>923</v>
      </c>
      <c r="B790" s="1" t="s">
        <v>1714</v>
      </c>
      <c r="C790" s="1">
        <f t="shared" si="72"/>
        <v>1.0416666671517305E-2</v>
      </c>
      <c r="D790" s="1">
        <v>8</v>
      </c>
      <c r="E790" s="1">
        <v>19.920000000000002</v>
      </c>
      <c r="F790" s="1">
        <f>IF(A790="","",IF(E790&lt;_C1_MinTemp.,0,E790*M_a+M_b))</f>
        <v>0.47879580000000005</v>
      </c>
      <c r="G790" s="1">
        <f t="shared" si="73"/>
        <v>0.22924541809764004</v>
      </c>
      <c r="H790" s="1">
        <f t="shared" si="74"/>
        <v>9.9628604127614095E-2</v>
      </c>
      <c r="I790" s="1">
        <f t="shared" si="75"/>
        <v>2.4907151043501819E-2</v>
      </c>
      <c r="J790" s="1">
        <f>IF(A790="","",MIN(J789+I790,Max_logcfu))</f>
        <v>3.99</v>
      </c>
      <c r="K790" s="1" cm="1">
        <f t="array" ref="K790">IF(A790="","",IF(E790&lt;_C1_MinTemp.,0,((E790-Tmin)/(PrefTemp-Tmin))^2))</f>
        <v>37.925680683425156</v>
      </c>
      <c r="L790" s="1">
        <f t="shared" si="76"/>
        <v>0.39505917396964246</v>
      </c>
      <c r="M790" s="1">
        <f t="shared" si="77"/>
        <v>-14.124189346063996</v>
      </c>
      <c r="N790" s="3" t="s">
        <v>866</v>
      </c>
      <c r="O790" s="1" t="s">
        <v>2973</v>
      </c>
      <c r="P790" s="1" t="s">
        <v>2968</v>
      </c>
      <c r="Q790" s="1">
        <v>8360</v>
      </c>
      <c r="R790" s="1" t="s">
        <v>3035</v>
      </c>
      <c r="S790" s="1">
        <v>87.42</v>
      </c>
    </row>
    <row r="791" spans="1:19" x14ac:dyDescent="0.3">
      <c r="A791" s="1" t="s">
        <v>923</v>
      </c>
      <c r="B791" s="1" t="s">
        <v>1715</v>
      </c>
      <c r="C791" s="1">
        <f t="shared" si="72"/>
        <v>1.0416666664241347E-2</v>
      </c>
      <c r="D791" s="1">
        <v>8</v>
      </c>
      <c r="E791" s="1">
        <v>19.88</v>
      </c>
      <c r="F791" s="1">
        <f>IF(A791="","",IF(E791&lt;_C1_MinTemp.,0,E791*M_a+M_b))</f>
        <v>0.4780102</v>
      </c>
      <c r="G791" s="1">
        <f t="shared" si="73"/>
        <v>0.22849375130403998</v>
      </c>
      <c r="H791" s="1">
        <f t="shared" si="74"/>
        <v>9.9301934508491951E-2</v>
      </c>
      <c r="I791" s="1">
        <f t="shared" si="75"/>
        <v>2.4825483621342855E-2</v>
      </c>
      <c r="J791" s="1">
        <f>IF(A791="","",MIN(J790+I791,Max_logcfu))</f>
        <v>3.99</v>
      </c>
      <c r="K791" s="1" cm="1">
        <f t="array" ref="K791">IF(A791="","",IF(E791&lt;_C1_MinTemp.,0,((E791-Tmin)/(PrefTemp-Tmin))^2))</f>
        <v>37.801327162944894</v>
      </c>
      <c r="L791" s="1">
        <f t="shared" si="76"/>
        <v>0.393763824522329</v>
      </c>
      <c r="M791" s="1">
        <f t="shared" si="77"/>
        <v>-14.517953170586326</v>
      </c>
      <c r="N791" s="3" t="s">
        <v>866</v>
      </c>
      <c r="O791" s="1" t="s">
        <v>2973</v>
      </c>
      <c r="P791" s="1" t="s">
        <v>2968</v>
      </c>
      <c r="Q791" s="1">
        <v>8360</v>
      </c>
      <c r="R791" s="1" t="s">
        <v>3035</v>
      </c>
      <c r="S791" s="1">
        <v>87.42</v>
      </c>
    </row>
    <row r="792" spans="1:19" x14ac:dyDescent="0.3">
      <c r="A792" s="1" t="s">
        <v>923</v>
      </c>
      <c r="B792" s="1" t="s">
        <v>1716</v>
      </c>
      <c r="C792" s="1">
        <f t="shared" si="72"/>
        <v>1.0416666664241347E-2</v>
      </c>
      <c r="D792" s="1">
        <v>8</v>
      </c>
      <c r="E792" s="1">
        <v>19.86</v>
      </c>
      <c r="F792" s="1">
        <f>IF(A792="","",IF(E792&lt;_C1_MinTemp.,0,E792*M_a+M_b))</f>
        <v>0.47761740000000003</v>
      </c>
      <c r="G792" s="1">
        <f t="shared" si="73"/>
        <v>0.22811838078276003</v>
      </c>
      <c r="H792" s="1">
        <f t="shared" si="74"/>
        <v>9.9138800861694923E-2</v>
      </c>
      <c r="I792" s="1">
        <f t="shared" si="75"/>
        <v>2.4784700209653093E-2</v>
      </c>
      <c r="J792" s="1">
        <f>IF(A792="","",MIN(J791+I792,Max_logcfu))</f>
        <v>3.99</v>
      </c>
      <c r="K792" s="1" cm="1">
        <f t="array" ref="K792">IF(A792="","",IF(E792&lt;_C1_MinTemp.,0,((E792-Tmin)/(PrefTemp-Tmin))^2))</f>
        <v>37.739226979455204</v>
      </c>
      <c r="L792" s="1">
        <f t="shared" si="76"/>
        <v>0.3931169476111287</v>
      </c>
      <c r="M792" s="1">
        <f t="shared" si="77"/>
        <v>-14.911070118197454</v>
      </c>
      <c r="N792" s="3" t="s">
        <v>866</v>
      </c>
      <c r="O792" s="1" t="s">
        <v>2973</v>
      </c>
      <c r="P792" s="1" t="s">
        <v>2968</v>
      </c>
      <c r="Q792" s="1">
        <v>8360</v>
      </c>
      <c r="R792" s="1" t="s">
        <v>3035</v>
      </c>
      <c r="S792" s="1">
        <v>87.42</v>
      </c>
    </row>
    <row r="793" spans="1:19" x14ac:dyDescent="0.3">
      <c r="A793" s="1" t="s">
        <v>923</v>
      </c>
      <c r="B793" s="1" t="s">
        <v>1717</v>
      </c>
      <c r="C793" s="1">
        <f t="shared" si="72"/>
        <v>1.0416666671517305E-2</v>
      </c>
      <c r="D793" s="1">
        <v>8</v>
      </c>
      <c r="E793" s="1">
        <v>19.77</v>
      </c>
      <c r="F793" s="1">
        <f>IF(A793="","",IF(E793&lt;_C1_MinTemp.,0,E793*M_a+M_b))</f>
        <v>0.47584980000000004</v>
      </c>
      <c r="G793" s="1">
        <f t="shared" si="73"/>
        <v>0.22643303216004004</v>
      </c>
      <c r="H793" s="1">
        <f t="shared" si="74"/>
        <v>9.8406359043911359E-2</v>
      </c>
      <c r="I793" s="1">
        <f t="shared" si="75"/>
        <v>2.4601589772433846E-2</v>
      </c>
      <c r="J793" s="1">
        <f>IF(A793="","",MIN(J792+I793,Max_logcfu))</f>
        <v>3.99</v>
      </c>
      <c r="K793" s="1" cm="1">
        <f t="array" ref="K793">IF(A793="","",IF(E793&lt;_C1_MinTemp.,0,((E793-Tmin)/(PrefTemp-Tmin))^2))</f>
        <v>37.460407911942568</v>
      </c>
      <c r="L793" s="1">
        <f t="shared" si="76"/>
        <v>0.3902125825977753</v>
      </c>
      <c r="M793" s="1">
        <f t="shared" si="77"/>
        <v>-15.301282700795229</v>
      </c>
      <c r="N793" s="3" t="s">
        <v>866</v>
      </c>
      <c r="O793" s="1" t="s">
        <v>2973</v>
      </c>
      <c r="P793" s="1" t="s">
        <v>2968</v>
      </c>
      <c r="Q793" s="1">
        <v>8360</v>
      </c>
      <c r="R793" s="1" t="s">
        <v>3035</v>
      </c>
      <c r="S793" s="1">
        <v>87.42</v>
      </c>
    </row>
    <row r="794" spans="1:19" x14ac:dyDescent="0.3">
      <c r="A794" s="1" t="s">
        <v>923</v>
      </c>
      <c r="B794" s="1" t="s">
        <v>1718</v>
      </c>
      <c r="C794" s="1">
        <f t="shared" si="72"/>
        <v>1.0416666664241347E-2</v>
      </c>
      <c r="D794" s="1">
        <v>8</v>
      </c>
      <c r="E794" s="1">
        <v>19.86</v>
      </c>
      <c r="F794" s="1">
        <f>IF(A794="","",IF(E794&lt;_C1_MinTemp.,0,E794*M_a+M_b))</f>
        <v>0.47761740000000003</v>
      </c>
      <c r="G794" s="1">
        <f t="shared" si="73"/>
        <v>0.22811838078276003</v>
      </c>
      <c r="H794" s="1">
        <f t="shared" si="74"/>
        <v>9.9138800861694923E-2</v>
      </c>
      <c r="I794" s="1">
        <f t="shared" si="75"/>
        <v>2.4784700209653093E-2</v>
      </c>
      <c r="J794" s="1">
        <f>IF(A794="","",MIN(J793+I794,Max_logcfu))</f>
        <v>3.99</v>
      </c>
      <c r="K794" s="1" cm="1">
        <f t="array" ref="K794">IF(A794="","",IF(E794&lt;_C1_MinTemp.,0,((E794-Tmin)/(PrefTemp-Tmin))^2))</f>
        <v>37.739226979455204</v>
      </c>
      <c r="L794" s="1">
        <f t="shared" si="76"/>
        <v>0.3931169476111287</v>
      </c>
      <c r="M794" s="1">
        <f t="shared" si="77"/>
        <v>-15.694399648406357</v>
      </c>
      <c r="N794" s="3" t="s">
        <v>866</v>
      </c>
      <c r="O794" s="1" t="s">
        <v>2973</v>
      </c>
      <c r="P794" s="1" t="s">
        <v>2968</v>
      </c>
      <c r="Q794" s="1">
        <v>8360</v>
      </c>
      <c r="R794" s="1" t="s">
        <v>3035</v>
      </c>
      <c r="S794" s="1">
        <v>87.29</v>
      </c>
    </row>
    <row r="795" spans="1:19" x14ac:dyDescent="0.3">
      <c r="A795" s="1" t="s">
        <v>923</v>
      </c>
      <c r="B795" s="1" t="s">
        <v>1719</v>
      </c>
      <c r="C795" s="1">
        <f t="shared" si="72"/>
        <v>1.0416666664241347E-2</v>
      </c>
      <c r="D795" s="1">
        <v>8</v>
      </c>
      <c r="E795" s="1">
        <v>19.88</v>
      </c>
      <c r="F795" s="1">
        <f>IF(A795="","",IF(E795&lt;_C1_MinTemp.,0,E795*M_a+M_b))</f>
        <v>0.4780102</v>
      </c>
      <c r="G795" s="1">
        <f t="shared" si="73"/>
        <v>0.22849375130403998</v>
      </c>
      <c r="H795" s="1">
        <f t="shared" si="74"/>
        <v>9.9301934508491951E-2</v>
      </c>
      <c r="I795" s="1">
        <f t="shared" si="75"/>
        <v>2.4825483621342855E-2</v>
      </c>
      <c r="J795" s="1">
        <f>IF(A795="","",MIN(J794+I795,Max_logcfu))</f>
        <v>3.99</v>
      </c>
      <c r="K795" s="1" cm="1">
        <f t="array" ref="K795">IF(A795="","",IF(E795&lt;_C1_MinTemp.,0,((E795-Tmin)/(PrefTemp-Tmin))^2))</f>
        <v>37.801327162944894</v>
      </c>
      <c r="L795" s="1">
        <f t="shared" si="76"/>
        <v>0.393763824522329</v>
      </c>
      <c r="M795" s="1">
        <f t="shared" si="77"/>
        <v>-16.088163472928684</v>
      </c>
      <c r="N795" s="3" t="s">
        <v>866</v>
      </c>
      <c r="O795" s="1" t="s">
        <v>2973</v>
      </c>
      <c r="P795" s="1" t="s">
        <v>2968</v>
      </c>
      <c r="Q795" s="1">
        <v>8360</v>
      </c>
      <c r="R795" s="1" t="s">
        <v>3035</v>
      </c>
      <c r="S795" s="1">
        <v>87.29</v>
      </c>
    </row>
    <row r="796" spans="1:19" x14ac:dyDescent="0.3">
      <c r="A796" s="1" t="s">
        <v>923</v>
      </c>
      <c r="B796" s="1" t="s">
        <v>1720</v>
      </c>
      <c r="C796" s="1">
        <f t="shared" si="72"/>
        <v>1.0416666671517305E-2</v>
      </c>
      <c r="D796" s="1">
        <v>8</v>
      </c>
      <c r="E796" s="1">
        <v>19.78</v>
      </c>
      <c r="F796" s="1">
        <f>IF(A796="","",IF(E796&lt;_C1_MinTemp.,0,E796*M_a+M_b))</f>
        <v>0.47604620000000003</v>
      </c>
      <c r="G796" s="1">
        <f t="shared" si="73"/>
        <v>0.22661998453444002</v>
      </c>
      <c r="H796" s="1">
        <f t="shared" si="74"/>
        <v>9.8487607359600174E-2</v>
      </c>
      <c r="I796" s="1">
        <f t="shared" si="75"/>
        <v>2.4621901851365511E-2</v>
      </c>
      <c r="J796" s="1">
        <f>IF(A796="","",MIN(J795+I796,Max_logcfu))</f>
        <v>3.99</v>
      </c>
      <c r="K796" s="1" cm="1">
        <f t="array" ref="K796">IF(A796="","",IF(E796&lt;_C1_MinTemp.,0,((E796-Tmin)/(PrefTemp-Tmin))^2))</f>
        <v>37.491336757165911</v>
      </c>
      <c r="L796" s="1">
        <f t="shared" si="76"/>
        <v>0.39053475806900184</v>
      </c>
      <c r="M796" s="1">
        <f t="shared" si="77"/>
        <v>-16.478698230997686</v>
      </c>
      <c r="N796" s="3" t="s">
        <v>866</v>
      </c>
      <c r="O796" s="1" t="s">
        <v>2973</v>
      </c>
      <c r="P796" s="1" t="s">
        <v>2968</v>
      </c>
      <c r="Q796" s="1">
        <v>8360</v>
      </c>
      <c r="R796" s="1" t="s">
        <v>3035</v>
      </c>
      <c r="S796" s="1">
        <v>87.29</v>
      </c>
    </row>
    <row r="797" spans="1:19" x14ac:dyDescent="0.3">
      <c r="A797" s="1" t="s">
        <v>923</v>
      </c>
      <c r="B797" s="1" t="s">
        <v>1721</v>
      </c>
      <c r="C797" s="1">
        <f t="shared" si="72"/>
        <v>1.0416666664241347E-2</v>
      </c>
      <c r="D797" s="1">
        <v>8</v>
      </c>
      <c r="E797" s="1">
        <v>19.7</v>
      </c>
      <c r="F797" s="1">
        <f>IF(A797="","",IF(E797&lt;_C1_MinTemp.,0,E797*M_a+M_b))</f>
        <v>0.47447500000000004</v>
      </c>
      <c r="G797" s="1">
        <f t="shared" si="73"/>
        <v>0.22512652562500005</v>
      </c>
      <c r="H797" s="1">
        <f t="shared" si="74"/>
        <v>9.783855959365495E-2</v>
      </c>
      <c r="I797" s="1">
        <f t="shared" si="75"/>
        <v>2.4459639892718783E-2</v>
      </c>
      <c r="J797" s="1">
        <f>IF(A797="","",MIN(J796+I797,Max_logcfu))</f>
        <v>3.99</v>
      </c>
      <c r="K797" s="1" cm="1">
        <f t="array" ref="K797">IF(A797="","",IF(E797&lt;_C1_MinTemp.,0,((E797-Tmin)/(PrefTemp-Tmin))^2))</f>
        <v>37.244263353547815</v>
      </c>
      <c r="L797" s="1">
        <f t="shared" si="76"/>
        <v>0.3879610765091272</v>
      </c>
      <c r="M797" s="1">
        <f t="shared" si="77"/>
        <v>-16.866659307506815</v>
      </c>
      <c r="N797" s="3" t="s">
        <v>866</v>
      </c>
      <c r="O797" s="1" t="s">
        <v>2973</v>
      </c>
      <c r="P797" s="1" t="s">
        <v>2968</v>
      </c>
      <c r="Q797" s="1">
        <v>8360</v>
      </c>
      <c r="R797" s="1" t="s">
        <v>3035</v>
      </c>
      <c r="S797" s="1">
        <v>87.29</v>
      </c>
    </row>
    <row r="798" spans="1:19" x14ac:dyDescent="0.3">
      <c r="A798" s="1" t="s">
        <v>923</v>
      </c>
      <c r="B798" s="1" t="s">
        <v>1722</v>
      </c>
      <c r="C798" s="1">
        <f t="shared" si="72"/>
        <v>1.0416666664241347E-2</v>
      </c>
      <c r="D798" s="1">
        <v>8</v>
      </c>
      <c r="E798" s="1">
        <v>19.739999999999998</v>
      </c>
      <c r="F798" s="1">
        <f>IF(A798="","",IF(E798&lt;_C1_MinTemp.,0,E798*M_a+M_b))</f>
        <v>0.47526059999999998</v>
      </c>
      <c r="G798" s="1">
        <f t="shared" si="73"/>
        <v>0.22587263791235998</v>
      </c>
      <c r="H798" s="1">
        <f t="shared" si="74"/>
        <v>9.8162815259608849E-2</v>
      </c>
      <c r="I798" s="1">
        <f t="shared" si="75"/>
        <v>2.4540703809188383E-2</v>
      </c>
      <c r="J798" s="1">
        <f>IF(A798="","",MIN(J797+I798,Max_logcfu))</f>
        <v>3.99</v>
      </c>
      <c r="K798" s="1" cm="1">
        <f t="array" ref="K798">IF(A798="","",IF(E798&lt;_C1_MinTemp.,0,((E798-Tmin)/(PrefTemp-Tmin))^2))</f>
        <v>37.367697953022954</v>
      </c>
      <c r="L798" s="1">
        <f t="shared" si="76"/>
        <v>0.38924685358669386</v>
      </c>
      <c r="M798" s="1">
        <f t="shared" si="77"/>
        <v>-17.25590616109351</v>
      </c>
      <c r="N798" s="3" t="s">
        <v>866</v>
      </c>
      <c r="O798" s="1" t="s">
        <v>2973</v>
      </c>
      <c r="P798" s="1" t="s">
        <v>2968</v>
      </c>
      <c r="Q798" s="1">
        <v>8360</v>
      </c>
      <c r="R798" s="1" t="s">
        <v>3035</v>
      </c>
      <c r="S798" s="1">
        <v>87.19</v>
      </c>
    </row>
    <row r="799" spans="1:19" x14ac:dyDescent="0.3">
      <c r="A799" s="1" t="s">
        <v>923</v>
      </c>
      <c r="B799" s="1" t="s">
        <v>1723</v>
      </c>
      <c r="C799" s="1">
        <f t="shared" si="72"/>
        <v>1.0416666671517305E-2</v>
      </c>
      <c r="D799" s="1">
        <v>8</v>
      </c>
      <c r="E799" s="1">
        <v>19.63</v>
      </c>
      <c r="F799" s="1">
        <f>IF(A799="","",IF(E799&lt;_C1_MinTemp.,0,E799*M_a+M_b))</f>
        <v>0.47310020000000003</v>
      </c>
      <c r="G799" s="1">
        <f t="shared" si="73"/>
        <v>0.22382379924004003</v>
      </c>
      <c r="H799" s="1">
        <f t="shared" si="74"/>
        <v>9.7272402972637992E-2</v>
      </c>
      <c r="I799" s="1">
        <f t="shared" si="75"/>
        <v>2.4318100754483495E-2</v>
      </c>
      <c r="J799" s="1">
        <f>IF(A799="","",MIN(J798+I799,Max_logcfu))</f>
        <v>3.99</v>
      </c>
      <c r="K799" s="1" cm="1">
        <f t="array" ref="K799">IF(A799="","",IF(E799&lt;_C1_MinTemp.,0,((E799-Tmin)/(PrefTemp-Tmin))^2))</f>
        <v>37.028744171948183</v>
      </c>
      <c r="L799" s="1">
        <f t="shared" si="76"/>
        <v>0.38571608530407331</v>
      </c>
      <c r="M799" s="1">
        <f t="shared" si="77"/>
        <v>-17.641622246397581</v>
      </c>
      <c r="N799" s="3" t="s">
        <v>866</v>
      </c>
      <c r="O799" s="1" t="s">
        <v>2973</v>
      </c>
      <c r="P799" s="1" t="s">
        <v>2968</v>
      </c>
      <c r="Q799" s="1">
        <v>8360</v>
      </c>
      <c r="R799" s="1" t="s">
        <v>3035</v>
      </c>
      <c r="S799" s="1">
        <v>87.19</v>
      </c>
    </row>
    <row r="800" spans="1:19" x14ac:dyDescent="0.3">
      <c r="A800" s="1" t="s">
        <v>923</v>
      </c>
      <c r="B800" s="1" t="s">
        <v>1724</v>
      </c>
      <c r="C800" s="1">
        <f t="shared" si="72"/>
        <v>1.0416666664241347E-2</v>
      </c>
      <c r="D800" s="1">
        <v>8</v>
      </c>
      <c r="E800" s="1">
        <v>19.559999999999999</v>
      </c>
      <c r="F800" s="1">
        <f>IF(A800="","",IF(E800&lt;_C1_MinTemp.,0,E800*M_a+M_b))</f>
        <v>0.47172540000000002</v>
      </c>
      <c r="G800" s="1">
        <f t="shared" si="73"/>
        <v>0.22252485300516001</v>
      </c>
      <c r="H800" s="1">
        <f t="shared" si="74"/>
        <v>9.6707889180860485E-2</v>
      </c>
      <c r="I800" s="1">
        <f t="shared" si="75"/>
        <v>2.4176972289585982E-2</v>
      </c>
      <c r="J800" s="1">
        <f>IF(A800="","",MIN(J799+I800,Max_logcfu))</f>
        <v>3.99</v>
      </c>
      <c r="K800" s="1" cm="1">
        <f t="array" ref="K800">IF(A800="","",IF(E800&lt;_C1_MinTemp.,0,((E800-Tmin)/(PrefTemp-Tmin))^2))</f>
        <v>36.813850367143708</v>
      </c>
      <c r="L800" s="1">
        <f t="shared" si="76"/>
        <v>0.38347760790179497</v>
      </c>
      <c r="M800" s="1">
        <f t="shared" si="77"/>
        <v>-18.025099854299377</v>
      </c>
      <c r="N800" s="3" t="s">
        <v>866</v>
      </c>
      <c r="O800" s="1" t="s">
        <v>2973</v>
      </c>
      <c r="P800" s="1" t="s">
        <v>2968</v>
      </c>
      <c r="Q800" s="1">
        <v>8360</v>
      </c>
      <c r="R800" s="1" t="s">
        <v>3035</v>
      </c>
      <c r="S800" s="1">
        <v>87.19</v>
      </c>
    </row>
    <row r="801" spans="1:19" x14ac:dyDescent="0.3">
      <c r="A801" s="1" t="s">
        <v>923</v>
      </c>
      <c r="B801" s="1" t="s">
        <v>1725</v>
      </c>
      <c r="C801" s="1">
        <f t="shared" si="72"/>
        <v>1.0416666664241347E-2</v>
      </c>
      <c r="D801" s="1">
        <v>8</v>
      </c>
      <c r="E801" s="1">
        <v>19.440000000000001</v>
      </c>
      <c r="F801" s="1">
        <f>IF(A801="","",IF(E801&lt;_C1_MinTemp.,0,E801*M_a+M_b))</f>
        <v>0.46936860000000008</v>
      </c>
      <c r="G801" s="1">
        <f t="shared" si="73"/>
        <v>0.22030688266596007</v>
      </c>
      <c r="H801" s="1">
        <f t="shared" si="74"/>
        <v>9.5743973344615416E-2</v>
      </c>
      <c r="I801" s="1">
        <f t="shared" si="75"/>
        <v>2.3935993330580819E-2</v>
      </c>
      <c r="J801" s="1">
        <f>IF(A801="","",MIN(J800+I801,Max_logcfu))</f>
        <v>3.99</v>
      </c>
      <c r="K801" s="1" cm="1">
        <f t="array" ref="K801">IF(A801="","",IF(E801&lt;_C1_MinTemp.,0,((E801-Tmin)/(PrefTemp-Tmin))^2))</f>
        <v>36.446915945736961</v>
      </c>
      <c r="L801" s="1">
        <f t="shared" si="76"/>
        <v>0.37965537434636459</v>
      </c>
      <c r="M801" s="1">
        <f t="shared" si="77"/>
        <v>-18.40475522864574</v>
      </c>
      <c r="N801" s="3" t="s">
        <v>866</v>
      </c>
      <c r="O801" s="1" t="s">
        <v>2973</v>
      </c>
      <c r="P801" s="1" t="s">
        <v>2968</v>
      </c>
      <c r="Q801" s="1">
        <v>8360</v>
      </c>
      <c r="R801" s="1" t="s">
        <v>3035</v>
      </c>
      <c r="S801" s="1">
        <v>87.19</v>
      </c>
    </row>
    <row r="802" spans="1:19" x14ac:dyDescent="0.3">
      <c r="A802" s="1" t="s">
        <v>923</v>
      </c>
      <c r="B802" s="1" t="s">
        <v>1726</v>
      </c>
      <c r="C802" s="1">
        <f t="shared" si="72"/>
        <v>1.0416666671517305E-2</v>
      </c>
      <c r="D802" s="1">
        <v>8</v>
      </c>
      <c r="E802" s="1">
        <v>19.489999999999998</v>
      </c>
      <c r="F802" s="1">
        <f>IF(A802="","",IF(E802&lt;_C1_MinTemp.,0,E802*M_a+M_b))</f>
        <v>0.47035060000000001</v>
      </c>
      <c r="G802" s="1">
        <f t="shared" si="73"/>
        <v>0.22122968692036002</v>
      </c>
      <c r="H802" s="1">
        <f t="shared" si="74"/>
        <v>9.614501821832247E-2</v>
      </c>
      <c r="I802" s="1">
        <f t="shared" si="75"/>
        <v>2.4036254565773373E-2</v>
      </c>
      <c r="J802" s="1">
        <f>IF(A802="","",MIN(J801+I802,Max_logcfu))</f>
        <v>3.99</v>
      </c>
      <c r="K802" s="1" cm="1">
        <f t="array" ref="K802">IF(A802="","",IF(E802&lt;_C1_MinTemp.,0,((E802-Tmin)/(PrefTemp-Tmin))^2))</f>
        <v>36.59958193913436</v>
      </c>
      <c r="L802" s="1">
        <f t="shared" si="76"/>
        <v>0.38124564537684758</v>
      </c>
      <c r="M802" s="1">
        <f t="shared" si="77"/>
        <v>-18.786000874022587</v>
      </c>
      <c r="N802" s="3" t="s">
        <v>866</v>
      </c>
      <c r="O802" s="1" t="s">
        <v>2973</v>
      </c>
      <c r="P802" s="1" t="s">
        <v>2968</v>
      </c>
      <c r="Q802" s="1">
        <v>8360</v>
      </c>
      <c r="R802" s="1" t="s">
        <v>3035</v>
      </c>
      <c r="S802" s="1">
        <v>87.19</v>
      </c>
    </row>
    <row r="803" spans="1:19" x14ac:dyDescent="0.3">
      <c r="A803" s="1" t="s">
        <v>923</v>
      </c>
      <c r="B803" s="1" t="s">
        <v>1727</v>
      </c>
      <c r="C803" s="1">
        <f t="shared" si="72"/>
        <v>1.0416666664241347E-2</v>
      </c>
      <c r="D803" s="1">
        <v>8</v>
      </c>
      <c r="E803" s="1">
        <v>19.420000000000002</v>
      </c>
      <c r="F803" s="1">
        <f>IF(A803="","",IF(E803&lt;_C1_MinTemp.,0,E803*M_a+M_b))</f>
        <v>0.46897580000000005</v>
      </c>
      <c r="G803" s="1">
        <f t="shared" si="73"/>
        <v>0.21993830098564005</v>
      </c>
      <c r="H803" s="1">
        <f t="shared" si="74"/>
        <v>9.558379008502392E-2</v>
      </c>
      <c r="I803" s="1">
        <f t="shared" si="75"/>
        <v>2.3895947515692271E-2</v>
      </c>
      <c r="J803" s="1">
        <f>IF(A803="","",MIN(J802+I803,Max_logcfu))</f>
        <v>3.99</v>
      </c>
      <c r="K803" s="1" cm="1">
        <f t="array" ref="K803">IF(A803="","",IF(E803&lt;_C1_MinTemp.,0,((E803-Tmin)/(PrefTemp-Tmin))^2))</f>
        <v>36.385938887920155</v>
      </c>
      <c r="L803" s="1">
        <f t="shared" si="76"/>
        <v>0.37902019666092074</v>
      </c>
      <c r="M803" s="1">
        <f t="shared" si="77"/>
        <v>-19.165021070683508</v>
      </c>
      <c r="N803" s="3" t="s">
        <v>866</v>
      </c>
      <c r="O803" s="1" t="s">
        <v>2973</v>
      </c>
      <c r="P803" s="1" t="s">
        <v>2968</v>
      </c>
      <c r="Q803" s="1">
        <v>8360</v>
      </c>
      <c r="R803" s="1" t="s">
        <v>3035</v>
      </c>
      <c r="S803" s="1">
        <v>87.19</v>
      </c>
    </row>
    <row r="804" spans="1:19" x14ac:dyDescent="0.3">
      <c r="A804" s="1" t="s">
        <v>923</v>
      </c>
      <c r="B804" s="1" t="s">
        <v>1728</v>
      </c>
      <c r="C804" s="1">
        <f t="shared" si="72"/>
        <v>1.0416666664241347E-2</v>
      </c>
      <c r="D804" s="1">
        <v>8</v>
      </c>
      <c r="E804" s="1">
        <v>19.36</v>
      </c>
      <c r="F804" s="1">
        <f>IF(A804="","",IF(E804&lt;_C1_MinTemp.,0,E804*M_a+M_b))</f>
        <v>0.46779740000000003</v>
      </c>
      <c r="G804" s="1">
        <f t="shared" si="73"/>
        <v>0.21883440744676003</v>
      </c>
      <c r="H804" s="1">
        <f t="shared" si="74"/>
        <v>9.5104044957305525E-2</v>
      </c>
      <c r="I804" s="1">
        <f t="shared" si="75"/>
        <v>2.3776011233790598E-2</v>
      </c>
      <c r="J804" s="1">
        <f>IF(A804="","",MIN(J803+I804,Max_logcfu))</f>
        <v>3.99</v>
      </c>
      <c r="K804" s="1" cm="1">
        <f t="array" ref="K804">IF(A804="","",IF(E804&lt;_C1_MinTemp.,0,((E804-Tmin)/(PrefTemp-Tmin))^2))</f>
        <v>36.203314021471442</v>
      </c>
      <c r="L804" s="1">
        <f t="shared" si="76"/>
        <v>0.37711785430252293</v>
      </c>
      <c r="M804" s="1">
        <f t="shared" si="77"/>
        <v>-19.54213892498603</v>
      </c>
      <c r="N804" s="3" t="s">
        <v>866</v>
      </c>
      <c r="O804" s="1" t="s">
        <v>2973</v>
      </c>
      <c r="P804" s="1" t="s">
        <v>2968</v>
      </c>
      <c r="Q804" s="1">
        <v>8360</v>
      </c>
      <c r="R804" s="1" t="s">
        <v>3035</v>
      </c>
      <c r="S804" s="1">
        <v>87.19</v>
      </c>
    </row>
    <row r="805" spans="1:19" x14ac:dyDescent="0.3">
      <c r="A805" s="1" t="s">
        <v>923</v>
      </c>
      <c r="B805" s="1" t="s">
        <v>1729</v>
      </c>
      <c r="C805" s="1">
        <f t="shared" si="72"/>
        <v>1.0416666671517305E-2</v>
      </c>
      <c r="D805" s="1">
        <v>8</v>
      </c>
      <c r="E805" s="1">
        <v>19.3</v>
      </c>
      <c r="F805" s="1">
        <f>IF(A805="","",IF(E805&lt;_C1_MinTemp.,0,E805*M_a+M_b))</f>
        <v>0.46661900000000006</v>
      </c>
      <c r="G805" s="1">
        <f t="shared" si="73"/>
        <v>0.21773329116100007</v>
      </c>
      <c r="H805" s="1">
        <f t="shared" si="74"/>
        <v>9.4625506806171253E-2</v>
      </c>
      <c r="I805" s="1">
        <f t="shared" si="75"/>
        <v>2.3656376712558672E-2</v>
      </c>
      <c r="J805" s="1">
        <f>IF(A805="","",MIN(J804+I805,Max_logcfu))</f>
        <v>3.99</v>
      </c>
      <c r="K805" s="1" cm="1">
        <f t="array" ref="K805">IF(A805="","",IF(E805&lt;_C1_MinTemp.,0,((E805-Tmin)/(PrefTemp-Tmin))^2))</f>
        <v>36.021148615525291</v>
      </c>
      <c r="L805" s="1">
        <f t="shared" si="76"/>
        <v>0.37522029825311404</v>
      </c>
      <c r="M805" s="1">
        <f t="shared" si="77"/>
        <v>-19.917359223239146</v>
      </c>
      <c r="N805" s="3" t="s">
        <v>866</v>
      </c>
      <c r="O805" s="1" t="s">
        <v>2973</v>
      </c>
      <c r="P805" s="1" t="s">
        <v>2968</v>
      </c>
      <c r="Q805" s="1">
        <v>8360</v>
      </c>
      <c r="R805" s="1" t="s">
        <v>3035</v>
      </c>
      <c r="S805" s="1">
        <v>87.19</v>
      </c>
    </row>
    <row r="806" spans="1:19" x14ac:dyDescent="0.3">
      <c r="A806" s="1" t="s">
        <v>923</v>
      </c>
      <c r="B806" s="1" t="s">
        <v>1730</v>
      </c>
      <c r="C806" s="1">
        <f t="shared" si="72"/>
        <v>1.0416666664241347E-2</v>
      </c>
      <c r="D806" s="1">
        <v>8</v>
      </c>
      <c r="E806" s="1">
        <v>19.36</v>
      </c>
      <c r="F806" s="1">
        <f>IF(A806="","",IF(E806&lt;_C1_MinTemp.,0,E806*M_a+M_b))</f>
        <v>0.46779740000000003</v>
      </c>
      <c r="G806" s="1">
        <f t="shared" si="73"/>
        <v>0.21883440744676003</v>
      </c>
      <c r="H806" s="1">
        <f t="shared" si="74"/>
        <v>9.5104044957305525E-2</v>
      </c>
      <c r="I806" s="1">
        <f t="shared" si="75"/>
        <v>2.3776011233790598E-2</v>
      </c>
      <c r="J806" s="1">
        <f>IF(A806="","",MIN(J805+I806,Max_logcfu))</f>
        <v>3.99</v>
      </c>
      <c r="K806" s="1" cm="1">
        <f t="array" ref="K806">IF(A806="","",IF(E806&lt;_C1_MinTemp.,0,((E806-Tmin)/(PrefTemp-Tmin))^2))</f>
        <v>36.203314021471442</v>
      </c>
      <c r="L806" s="1">
        <f t="shared" si="76"/>
        <v>0.37711785430252293</v>
      </c>
      <c r="M806" s="1">
        <f t="shared" si="77"/>
        <v>-20.294477077541668</v>
      </c>
      <c r="N806" s="3" t="s">
        <v>866</v>
      </c>
      <c r="O806" s="1" t="s">
        <v>2973</v>
      </c>
      <c r="P806" s="1" t="s">
        <v>2968</v>
      </c>
      <c r="Q806" s="1">
        <v>8360</v>
      </c>
      <c r="R806" s="1" t="s">
        <v>3035</v>
      </c>
      <c r="S806" s="1">
        <v>87.08</v>
      </c>
    </row>
    <row r="807" spans="1:19" x14ac:dyDescent="0.3">
      <c r="A807" s="1" t="s">
        <v>923</v>
      </c>
      <c r="B807" s="1" t="s">
        <v>1731</v>
      </c>
      <c r="C807" s="1">
        <f t="shared" si="72"/>
        <v>1.0416666664241347E-2</v>
      </c>
      <c r="D807" s="1">
        <v>8</v>
      </c>
      <c r="E807" s="1">
        <v>19.190000000000001</v>
      </c>
      <c r="F807" s="1">
        <f>IF(A807="","",IF(E807&lt;_C1_MinTemp.,0,E807*M_a+M_b))</f>
        <v>0.46445860000000005</v>
      </c>
      <c r="G807" s="1">
        <f t="shared" si="73"/>
        <v>0.21572179111396006</v>
      </c>
      <c r="H807" s="1">
        <f t="shared" si="74"/>
        <v>9.375132164883096E-2</v>
      </c>
      <c r="I807" s="1">
        <f t="shared" si="75"/>
        <v>2.3437830406750695E-2</v>
      </c>
      <c r="J807" s="1">
        <f>IF(A807="","",MIN(J806+I807,Max_logcfu))</f>
        <v>3.99</v>
      </c>
      <c r="K807" s="1" cm="1">
        <f t="array" ref="K807">IF(A807="","",IF(E807&lt;_C1_MinTemp.,0,((E807-Tmin)/(PrefTemp-Tmin))^2))</f>
        <v>35.688372025651468</v>
      </c>
      <c r="L807" s="1">
        <f t="shared" si="76"/>
        <v>0.37175387518064712</v>
      </c>
      <c r="M807" s="1">
        <f t="shared" si="77"/>
        <v>-20.666230952722316</v>
      </c>
      <c r="N807" s="3" t="s">
        <v>866</v>
      </c>
      <c r="O807" s="1" t="s">
        <v>2973</v>
      </c>
      <c r="P807" s="1" t="s">
        <v>2968</v>
      </c>
      <c r="Q807" s="1">
        <v>8360</v>
      </c>
      <c r="R807" s="1" t="s">
        <v>3035</v>
      </c>
      <c r="S807" s="1">
        <v>87.08</v>
      </c>
    </row>
    <row r="808" spans="1:19" x14ac:dyDescent="0.3">
      <c r="A808" s="1" t="s">
        <v>923</v>
      </c>
      <c r="B808" s="1" t="s">
        <v>1732</v>
      </c>
      <c r="C808" s="1">
        <f t="shared" si="72"/>
        <v>1.0416666671517305E-2</v>
      </c>
      <c r="D808" s="1">
        <v>8</v>
      </c>
      <c r="E808" s="1">
        <v>19.100000000000001</v>
      </c>
      <c r="F808" s="1">
        <f>IF(A808="","",IF(E808&lt;_C1_MinTemp.,0,E808*M_a+M_b))</f>
        <v>0.46269100000000007</v>
      </c>
      <c r="G808" s="1">
        <f t="shared" si="73"/>
        <v>0.21408296148100006</v>
      </c>
      <c r="H808" s="1">
        <f t="shared" si="74"/>
        <v>9.3039096688830966E-2</v>
      </c>
      <c r="I808" s="1">
        <f t="shared" si="75"/>
        <v>2.3259774183038918E-2</v>
      </c>
      <c r="J808" s="1">
        <f>IF(A808="","",MIN(J807+I808,Max_logcfu))</f>
        <v>3.99</v>
      </c>
      <c r="K808" s="1" cm="1">
        <f t="array" ref="K808">IF(A808="","",IF(E808&lt;_C1_MinTemp.,0,((E808-Tmin)/(PrefTemp-Tmin))^2))</f>
        <v>35.417248921556521</v>
      </c>
      <c r="L808" s="1">
        <f t="shared" si="76"/>
        <v>0.36892967643801</v>
      </c>
      <c r="M808" s="1">
        <f t="shared" si="77"/>
        <v>-21.035160629160327</v>
      </c>
      <c r="N808" s="3" t="s">
        <v>866</v>
      </c>
      <c r="O808" s="1" t="s">
        <v>2973</v>
      </c>
      <c r="P808" s="1" t="s">
        <v>2968</v>
      </c>
      <c r="Q808" s="1">
        <v>8360</v>
      </c>
      <c r="R808" s="1" t="s">
        <v>3035</v>
      </c>
      <c r="S808" s="1">
        <v>87.08</v>
      </c>
    </row>
    <row r="809" spans="1:19" x14ac:dyDescent="0.3">
      <c r="A809" s="1" t="s">
        <v>923</v>
      </c>
      <c r="B809" s="1" t="s">
        <v>1733</v>
      </c>
      <c r="C809" s="1">
        <f t="shared" si="72"/>
        <v>1.0416666664241347E-2</v>
      </c>
      <c r="D809" s="1">
        <v>8</v>
      </c>
      <c r="E809" s="1">
        <v>19</v>
      </c>
      <c r="F809" s="1">
        <f>IF(A809="","",IF(E809&lt;_C1_MinTemp.,0,E809*M_a+M_b))</f>
        <v>0.46072700000000005</v>
      </c>
      <c r="G809" s="1">
        <f t="shared" si="73"/>
        <v>0.21226936852900005</v>
      </c>
      <c r="H809" s="1">
        <f t="shared" si="74"/>
        <v>9.2250920699261205E-2</v>
      </c>
      <c r="I809" s="1">
        <f t="shared" si="75"/>
        <v>2.306273016944559E-2</v>
      </c>
      <c r="J809" s="1">
        <f>IF(A809="","",MIN(J808+I809,Max_logcfu))</f>
        <v>3.99</v>
      </c>
      <c r="K809" s="1" cm="1">
        <f t="array" ref="K809">IF(A809="","",IF(E809&lt;_C1_MinTemp.,0,((E809-Tmin)/(PrefTemp-Tmin))^2))</f>
        <v>35.117213493332741</v>
      </c>
      <c r="L809" s="1">
        <f t="shared" si="76"/>
        <v>0.36580430713704559</v>
      </c>
      <c r="M809" s="1">
        <f t="shared" si="77"/>
        <v>-21.400964936297374</v>
      </c>
      <c r="N809" s="3" t="s">
        <v>866</v>
      </c>
      <c r="O809" s="1" t="s">
        <v>2973</v>
      </c>
      <c r="P809" s="1" t="s">
        <v>2968</v>
      </c>
      <c r="Q809" s="1">
        <v>8360</v>
      </c>
      <c r="R809" s="1" t="s">
        <v>3035</v>
      </c>
      <c r="S809" s="1">
        <v>87.08</v>
      </c>
    </row>
    <row r="810" spans="1:19" x14ac:dyDescent="0.3">
      <c r="A810" s="1" t="s">
        <v>923</v>
      </c>
      <c r="B810" s="1" t="s">
        <v>1734</v>
      </c>
      <c r="C810" s="1">
        <f t="shared" si="72"/>
        <v>1.0416666664241347E-2</v>
      </c>
      <c r="D810" s="1">
        <v>8</v>
      </c>
      <c r="E810" s="1">
        <v>19</v>
      </c>
      <c r="F810" s="1">
        <f>IF(A810="","",IF(E810&lt;_C1_MinTemp.,0,E810*M_a+M_b))</f>
        <v>0.46072700000000005</v>
      </c>
      <c r="G810" s="1">
        <f t="shared" si="73"/>
        <v>0.21226936852900005</v>
      </c>
      <c r="H810" s="1">
        <f t="shared" si="74"/>
        <v>9.2250920699261205E-2</v>
      </c>
      <c r="I810" s="1">
        <f t="shared" si="75"/>
        <v>2.306273016944559E-2</v>
      </c>
      <c r="J810" s="1">
        <f>IF(A810="","",MIN(J809+I810,Max_logcfu))</f>
        <v>3.99</v>
      </c>
      <c r="K810" s="1" cm="1">
        <f t="array" ref="K810">IF(A810="","",IF(E810&lt;_C1_MinTemp.,0,((E810-Tmin)/(PrefTemp-Tmin))^2))</f>
        <v>35.117213493332741</v>
      </c>
      <c r="L810" s="1">
        <f t="shared" si="76"/>
        <v>0.36580430713704559</v>
      </c>
      <c r="M810" s="1">
        <f t="shared" si="77"/>
        <v>-21.766769243434421</v>
      </c>
      <c r="N810" s="3" t="s">
        <v>866</v>
      </c>
      <c r="O810" s="1" t="s">
        <v>2973</v>
      </c>
      <c r="P810" s="1" t="s">
        <v>2968</v>
      </c>
      <c r="Q810" s="1">
        <v>8360</v>
      </c>
      <c r="R810" s="1" t="s">
        <v>3035</v>
      </c>
      <c r="S810" s="1">
        <v>87.08</v>
      </c>
    </row>
    <row r="811" spans="1:19" x14ac:dyDescent="0.3">
      <c r="A811" s="1" t="s">
        <v>923</v>
      </c>
      <c r="B811" s="1" t="s">
        <v>1735</v>
      </c>
      <c r="C811" s="1">
        <f t="shared" si="72"/>
        <v>1.0416666671517305E-2</v>
      </c>
      <c r="D811" s="1">
        <v>8</v>
      </c>
      <c r="E811" s="1">
        <v>18.86</v>
      </c>
      <c r="F811" s="1">
        <f>IF(A811="","",IF(E811&lt;_C1_MinTemp.,0,E811*M_a+M_b))</f>
        <v>0.45797740000000003</v>
      </c>
      <c r="G811" s="1">
        <f t="shared" si="73"/>
        <v>0.20974329891076005</v>
      </c>
      <c r="H811" s="1">
        <f t="shared" si="74"/>
        <v>9.1153106871255996E-2</v>
      </c>
      <c r="I811" s="1">
        <f t="shared" si="75"/>
        <v>2.2788276728425618E-2</v>
      </c>
      <c r="J811" s="1">
        <f>IF(A811="","",MIN(J810+I811,Max_logcfu))</f>
        <v>3.99</v>
      </c>
      <c r="K811" s="1" cm="1">
        <f t="array" ref="K811">IF(A811="","",IF(E811&lt;_C1_MinTemp.,0,((E811-Tmin)/(PrefTemp-Tmin))^2))</f>
        <v>34.699308042831362</v>
      </c>
      <c r="L811" s="1">
        <f t="shared" si="76"/>
        <v>0.36145112561447379</v>
      </c>
      <c r="M811" s="1">
        <f t="shared" si="77"/>
        <v>-22.128220369048893</v>
      </c>
      <c r="N811" s="3" t="s">
        <v>866</v>
      </c>
      <c r="O811" s="1" t="s">
        <v>2973</v>
      </c>
      <c r="P811" s="1" t="s">
        <v>2968</v>
      </c>
      <c r="Q811" s="1">
        <v>8360</v>
      </c>
      <c r="R811" s="1" t="s">
        <v>3035</v>
      </c>
      <c r="S811" s="1">
        <v>87.08</v>
      </c>
    </row>
    <row r="812" spans="1:19" x14ac:dyDescent="0.3">
      <c r="A812" s="1" t="s">
        <v>923</v>
      </c>
      <c r="B812" s="1" t="s">
        <v>1736</v>
      </c>
      <c r="C812" s="1">
        <f t="shared" si="72"/>
        <v>1.0416666664241347E-2</v>
      </c>
      <c r="D812" s="1">
        <v>8</v>
      </c>
      <c r="E812" s="1">
        <v>18.66</v>
      </c>
      <c r="F812" s="1">
        <f>IF(A812="","",IF(E812&lt;_C1_MinTemp.,0,E812*M_a+M_b))</f>
        <v>0.45404940000000005</v>
      </c>
      <c r="G812" s="1">
        <f t="shared" si="73"/>
        <v>0.20616085764036005</v>
      </c>
      <c r="H812" s="1">
        <f t="shared" si="74"/>
        <v>8.9596200625971331E-2</v>
      </c>
      <c r="I812" s="1">
        <f t="shared" si="75"/>
        <v>2.2399050151277647E-2</v>
      </c>
      <c r="J812" s="1">
        <f>IF(A812="","",MIN(J811+I812,Max_logcfu))</f>
        <v>3.99</v>
      </c>
      <c r="K812" s="1" cm="1">
        <f t="array" ref="K812">IF(A812="","",IF(E812&lt;_C1_MinTemp.,0,((E812-Tmin)/(PrefTemp-Tmin))^2))</f>
        <v>34.106639605591553</v>
      </c>
      <c r="L812" s="1">
        <f t="shared" si="76"/>
        <v>0.3552774958088592</v>
      </c>
      <c r="M812" s="1">
        <f t="shared" si="77"/>
        <v>-22.483497864857753</v>
      </c>
      <c r="N812" s="3" t="s">
        <v>866</v>
      </c>
      <c r="O812" s="1" t="s">
        <v>2973</v>
      </c>
      <c r="P812" s="1" t="s">
        <v>2968</v>
      </c>
      <c r="Q812" s="1">
        <v>8360</v>
      </c>
      <c r="R812" s="1" t="s">
        <v>3035</v>
      </c>
      <c r="S812" s="1">
        <v>87.08</v>
      </c>
    </row>
    <row r="813" spans="1:19" x14ac:dyDescent="0.3">
      <c r="A813" s="1" t="s">
        <v>923</v>
      </c>
      <c r="B813" s="1" t="s">
        <v>1737</v>
      </c>
      <c r="C813" s="1">
        <f t="shared" si="72"/>
        <v>1.0416666664241347E-2</v>
      </c>
      <c r="D813" s="1">
        <v>8</v>
      </c>
      <c r="E813" s="1">
        <v>18.52</v>
      </c>
      <c r="F813" s="1">
        <f>IF(A813="","",IF(E813&lt;_C1_MinTemp.,0,E813*M_a+M_b))</f>
        <v>0.45129980000000003</v>
      </c>
      <c r="G813" s="1">
        <f t="shared" si="73"/>
        <v>0.20367150948004004</v>
      </c>
      <c r="H813" s="1">
        <f t="shared" si="74"/>
        <v>8.8514345710578021E-2</v>
      </c>
      <c r="I813" s="1">
        <f t="shared" si="75"/>
        <v>2.212858642249229E-2</v>
      </c>
      <c r="J813" s="1">
        <f>IF(A813="","",MIN(J812+I813,Max_logcfu))</f>
        <v>3.99</v>
      </c>
      <c r="K813" s="1" cm="1">
        <f t="array" ref="K813">IF(A813="","",IF(E813&lt;_C1_MinTemp.,0,((E813-Tmin)/(PrefTemp-Tmin))^2))</f>
        <v>33.694809243957209</v>
      </c>
      <c r="L813" s="1">
        <f t="shared" si="76"/>
        <v>0.35098759620950026</v>
      </c>
      <c r="M813" s="1">
        <f t="shared" si="77"/>
        <v>-22.834485461067253</v>
      </c>
      <c r="N813" s="3" t="s">
        <v>866</v>
      </c>
      <c r="O813" s="1" t="s">
        <v>2973</v>
      </c>
      <c r="P813" s="1" t="s">
        <v>2968</v>
      </c>
      <c r="Q813" s="1">
        <v>8360</v>
      </c>
      <c r="R813" s="1" t="s">
        <v>3035</v>
      </c>
      <c r="S813" s="1">
        <v>87.08</v>
      </c>
    </row>
    <row r="814" spans="1:19" x14ac:dyDescent="0.3">
      <c r="A814" s="1" t="s">
        <v>923</v>
      </c>
      <c r="B814" s="1" t="s">
        <v>1738</v>
      </c>
      <c r="C814" s="1">
        <f t="shared" si="72"/>
        <v>1.0416666671517305E-2</v>
      </c>
      <c r="D814" s="1">
        <v>8</v>
      </c>
      <c r="E814" s="1">
        <v>18.52</v>
      </c>
      <c r="F814" s="1">
        <f>IF(A814="","",IF(E814&lt;_C1_MinTemp.,0,E814*M_a+M_b))</f>
        <v>0.45129980000000003</v>
      </c>
      <c r="G814" s="1">
        <f t="shared" si="73"/>
        <v>0.20367150948004004</v>
      </c>
      <c r="H814" s="1">
        <f t="shared" si="74"/>
        <v>8.8514345710578021E-2</v>
      </c>
      <c r="I814" s="1">
        <f t="shared" si="75"/>
        <v>2.2128586437948929E-2</v>
      </c>
      <c r="J814" s="1">
        <f>IF(A814="","",MIN(J813+I814,Max_logcfu))</f>
        <v>3.99</v>
      </c>
      <c r="K814" s="1" cm="1">
        <f t="array" ref="K814">IF(A814="","",IF(E814&lt;_C1_MinTemp.,0,((E814-Tmin)/(PrefTemp-Tmin))^2))</f>
        <v>33.694809243957209</v>
      </c>
      <c r="L814" s="1">
        <f t="shared" si="76"/>
        <v>0.35098759645466227</v>
      </c>
      <c r="M814" s="1">
        <f t="shared" si="77"/>
        <v>-23.185473057521914</v>
      </c>
      <c r="N814" s="3" t="s">
        <v>866</v>
      </c>
      <c r="O814" s="1" t="s">
        <v>2973</v>
      </c>
      <c r="P814" s="1" t="s">
        <v>2968</v>
      </c>
      <c r="Q814" s="1">
        <v>8360</v>
      </c>
      <c r="R814" s="1" t="s">
        <v>3035</v>
      </c>
      <c r="S814" s="1">
        <v>86.96</v>
      </c>
    </row>
    <row r="815" spans="1:19" x14ac:dyDescent="0.3">
      <c r="A815" s="1" t="s">
        <v>923</v>
      </c>
      <c r="B815" s="1" t="s">
        <v>1739</v>
      </c>
      <c r="C815" s="1">
        <f t="shared" si="72"/>
        <v>1.0416666664241347E-2</v>
      </c>
      <c r="D815" s="1">
        <v>8</v>
      </c>
      <c r="E815" s="1">
        <v>18.329999999999998</v>
      </c>
      <c r="F815" s="1">
        <f>IF(A815="","",IF(E815&lt;_C1_MinTemp.,0,E815*M_a+M_b))</f>
        <v>0.44756819999999997</v>
      </c>
      <c r="G815" s="1">
        <f t="shared" si="73"/>
        <v>0.20031729365123999</v>
      </c>
      <c r="H815" s="1">
        <f t="shared" si="74"/>
        <v>8.7056624794106904E-2</v>
      </c>
      <c r="I815" s="1">
        <f t="shared" si="75"/>
        <v>2.1764156193459363E-2</v>
      </c>
      <c r="J815" s="1">
        <f>IF(A815="","",MIN(J814+I815,Max_logcfu))</f>
        <v>3.99</v>
      </c>
      <c r="K815" s="1" cm="1">
        <f t="array" ref="K815">IF(A815="","",IF(E815&lt;_C1_MinTemp.,0,((E815-Tmin)/(PrefTemp-Tmin))^2))</f>
        <v>33.13989774552028</v>
      </c>
      <c r="L815" s="1">
        <f t="shared" si="76"/>
        <v>0.3452072681021281</v>
      </c>
      <c r="M815" s="1">
        <f t="shared" si="77"/>
        <v>-23.530680325624044</v>
      </c>
      <c r="N815" s="3" t="s">
        <v>866</v>
      </c>
      <c r="O815" s="1" t="s">
        <v>2973</v>
      </c>
      <c r="P815" s="1" t="s">
        <v>2968</v>
      </c>
      <c r="Q815" s="1">
        <v>8360</v>
      </c>
      <c r="R815" s="1" t="s">
        <v>3035</v>
      </c>
      <c r="S815" s="1">
        <v>86.96</v>
      </c>
    </row>
    <row r="816" spans="1:19" x14ac:dyDescent="0.3">
      <c r="A816" s="1" t="s">
        <v>923</v>
      </c>
      <c r="B816" s="1" t="s">
        <v>1740</v>
      </c>
      <c r="C816" s="1">
        <f t="shared" si="72"/>
        <v>1.0416666664241347E-2</v>
      </c>
      <c r="D816" s="1">
        <v>8</v>
      </c>
      <c r="E816" s="1">
        <v>18.16</v>
      </c>
      <c r="F816" s="1">
        <f>IF(A816="","",IF(E816&lt;_C1_MinTemp.,0,E816*M_a+M_b))</f>
        <v>0.44422940000000005</v>
      </c>
      <c r="G816" s="1">
        <f t="shared" si="73"/>
        <v>0.19733975982436006</v>
      </c>
      <c r="H816" s="1">
        <f t="shared" si="74"/>
        <v>8.5762607485597581E-2</v>
      </c>
      <c r="I816" s="1">
        <f t="shared" si="75"/>
        <v>2.1440651866407354E-2</v>
      </c>
      <c r="J816" s="1">
        <f>IF(A816="","",MIN(J815+I816,Max_logcfu))</f>
        <v>3.99</v>
      </c>
      <c r="K816" s="1" cm="1">
        <f t="array" ref="K816">IF(A816="","",IF(E816&lt;_C1_MinTemp.,0,((E816-Tmin)/(PrefTemp-Tmin))^2))</f>
        <v>32.647303398032612</v>
      </c>
      <c r="L816" s="1">
        <f t="shared" si="76"/>
        <v>0.3400760769836596</v>
      </c>
      <c r="M816" s="1">
        <f t="shared" si="77"/>
        <v>-23.870756402607704</v>
      </c>
      <c r="N816" s="3" t="s">
        <v>866</v>
      </c>
      <c r="O816" s="1" t="s">
        <v>2973</v>
      </c>
      <c r="P816" s="1" t="s">
        <v>2968</v>
      </c>
      <c r="Q816" s="1">
        <v>8360</v>
      </c>
      <c r="R816" s="1" t="s">
        <v>3035</v>
      </c>
      <c r="S816" s="1">
        <v>86.96</v>
      </c>
    </row>
    <row r="817" spans="1:19" x14ac:dyDescent="0.3">
      <c r="A817" s="1" t="s">
        <v>923</v>
      </c>
      <c r="B817" s="1" t="s">
        <v>1741</v>
      </c>
      <c r="C817" s="1">
        <f t="shared" si="72"/>
        <v>1.0416666671517305E-2</v>
      </c>
      <c r="D817" s="1">
        <v>8</v>
      </c>
      <c r="E817" s="1">
        <v>18.13</v>
      </c>
      <c r="F817" s="1">
        <f>IF(A817="","",IF(E817&lt;_C1_MinTemp.,0,E817*M_a+M_b))</f>
        <v>0.44364019999999998</v>
      </c>
      <c r="G817" s="1">
        <f t="shared" si="73"/>
        <v>0.19681662705604</v>
      </c>
      <c r="H817" s="1">
        <f t="shared" si="74"/>
        <v>8.5535257303798337E-2</v>
      </c>
      <c r="I817" s="1">
        <f t="shared" si="75"/>
        <v>2.1383814335907199E-2</v>
      </c>
      <c r="J817" s="1">
        <f>IF(A817="","",MIN(J816+I817,Max_logcfu))</f>
        <v>3.99</v>
      </c>
      <c r="K817" s="1" cm="1">
        <f t="array" ref="K817">IF(A817="","",IF(E817&lt;_C1_MinTemp.,0,((E817-Tmin)/(PrefTemp-Tmin))^2))</f>
        <v>32.560757867522199</v>
      </c>
      <c r="L817" s="1">
        <f t="shared" si="76"/>
        <v>0.33917456127796336</v>
      </c>
      <c r="M817" s="1">
        <f t="shared" si="77"/>
        <v>-24.209930963885668</v>
      </c>
      <c r="N817" s="3" t="s">
        <v>866</v>
      </c>
      <c r="O817" s="1" t="s">
        <v>2973</v>
      </c>
      <c r="P817" s="1" t="s">
        <v>2968</v>
      </c>
      <c r="Q817" s="1">
        <v>8360</v>
      </c>
      <c r="R817" s="1" t="s">
        <v>3035</v>
      </c>
      <c r="S817" s="1">
        <v>86.96</v>
      </c>
    </row>
    <row r="818" spans="1:19" x14ac:dyDescent="0.3">
      <c r="A818" s="1" t="s">
        <v>923</v>
      </c>
      <c r="B818" s="1" t="s">
        <v>1742</v>
      </c>
      <c r="C818" s="1">
        <f t="shared" si="72"/>
        <v>1.0416666664241347E-2</v>
      </c>
      <c r="D818" s="1">
        <v>8</v>
      </c>
      <c r="E818" s="1">
        <v>18.14</v>
      </c>
      <c r="F818" s="1">
        <f>IF(A818="","",IF(E818&lt;_C1_MinTemp.,0,E818*M_a+M_b))</f>
        <v>0.44383660000000003</v>
      </c>
      <c r="G818" s="1">
        <f t="shared" si="73"/>
        <v>0.19699092749956001</v>
      </c>
      <c r="H818" s="1">
        <f t="shared" si="74"/>
        <v>8.5611007170604089E-2</v>
      </c>
      <c r="I818" s="1">
        <f t="shared" si="75"/>
        <v>2.1402751787667804E-2</v>
      </c>
      <c r="J818" s="1">
        <f>IF(A818="","",MIN(J817+I818,Max_logcfu))</f>
        <v>3.99</v>
      </c>
      <c r="K818" s="1" cm="1">
        <f t="array" ref="K818">IF(A818="","",IF(E818&lt;_C1_MinTemp.,0,((E818-Tmin)/(PrefTemp-Tmin))^2))</f>
        <v>32.5895936149006</v>
      </c>
      <c r="L818" s="1">
        <f t="shared" si="76"/>
        <v>0.33947493340950774</v>
      </c>
      <c r="M818" s="1">
        <f t="shared" si="77"/>
        <v>-24.549405897295177</v>
      </c>
      <c r="N818" s="3" t="s">
        <v>866</v>
      </c>
      <c r="O818" s="1" t="s">
        <v>2973</v>
      </c>
      <c r="P818" s="1" t="s">
        <v>2968</v>
      </c>
      <c r="Q818" s="1">
        <v>8360</v>
      </c>
      <c r="R818" s="1" t="s">
        <v>3035</v>
      </c>
      <c r="S818" s="1">
        <v>86.96</v>
      </c>
    </row>
    <row r="819" spans="1:19" x14ac:dyDescent="0.3">
      <c r="A819" s="1" t="s">
        <v>923</v>
      </c>
      <c r="B819" s="1" t="s">
        <v>1743</v>
      </c>
      <c r="C819" s="1">
        <f t="shared" si="72"/>
        <v>1.0416666664241347E-2</v>
      </c>
      <c r="D819" s="1">
        <v>8</v>
      </c>
      <c r="E819" s="1">
        <v>18.03</v>
      </c>
      <c r="F819" s="1">
        <f>IF(A819="","",IF(E819&lt;_C1_MinTemp.,0,E819*M_a+M_b))</f>
        <v>0.44167620000000007</v>
      </c>
      <c r="G819" s="1">
        <f t="shared" si="73"/>
        <v>0.19507786564644006</v>
      </c>
      <c r="H819" s="1">
        <f t="shared" si="74"/>
        <v>8.4779602627744477E-2</v>
      </c>
      <c r="I819" s="1">
        <f t="shared" si="75"/>
        <v>2.1194900652001296E-2</v>
      </c>
      <c r="J819" s="1">
        <f>IF(A819="","",MIN(J818+I819,Max_logcfu))</f>
        <v>3.99</v>
      </c>
      <c r="K819" s="1" cm="1">
        <f t="array" ref="K819">IF(A819="","",IF(E819&lt;_C1_MinTemp.,0,((E819-Tmin)/(PrefTemp-Tmin))^2))</f>
        <v>32.273102347283775</v>
      </c>
      <c r="L819" s="1">
        <f t="shared" si="76"/>
        <v>0.3361781493726001</v>
      </c>
      <c r="M819" s="1">
        <f t="shared" si="77"/>
        <v>-24.885584046667777</v>
      </c>
      <c r="N819" s="3" t="s">
        <v>866</v>
      </c>
      <c r="O819" s="1" t="s">
        <v>2973</v>
      </c>
      <c r="P819" s="1" t="s">
        <v>2968</v>
      </c>
      <c r="Q819" s="1">
        <v>8360</v>
      </c>
      <c r="R819" s="1" t="s">
        <v>3035</v>
      </c>
      <c r="S819" s="1">
        <v>86.96</v>
      </c>
    </row>
    <row r="820" spans="1:19" x14ac:dyDescent="0.3">
      <c r="A820" s="1" t="s">
        <v>923</v>
      </c>
      <c r="B820" s="1" t="s">
        <v>1744</v>
      </c>
      <c r="C820" s="1">
        <f t="shared" si="72"/>
        <v>1.0416666671517305E-2</v>
      </c>
      <c r="D820" s="1">
        <v>8</v>
      </c>
      <c r="E820" s="1">
        <v>17.920000000000002</v>
      </c>
      <c r="F820" s="1">
        <f>IF(A820="","",IF(E820&lt;_C1_MinTemp.,0,E820*M_a+M_b))</f>
        <v>0.43951580000000007</v>
      </c>
      <c r="G820" s="1">
        <f t="shared" si="73"/>
        <v>0.19317413844964007</v>
      </c>
      <c r="H820" s="1">
        <f t="shared" si="74"/>
        <v>8.3952254867292506E-2</v>
      </c>
      <c r="I820" s="1">
        <f t="shared" si="75"/>
        <v>2.0988063726596454E-2</v>
      </c>
      <c r="J820" s="1">
        <f>IF(A820="","",MIN(J819+I820,Max_logcfu))</f>
        <v>3.99</v>
      </c>
      <c r="K820" s="1" cm="1">
        <f t="array" ref="K820">IF(A820="","",IF(E820&lt;_C1_MinTemp.,0,((E820-Tmin)/(PrefTemp-Tmin))^2))</f>
        <v>31.958155377467193</v>
      </c>
      <c r="L820" s="1">
        <f t="shared" si="76"/>
        <v>0.33289745200363408</v>
      </c>
      <c r="M820" s="1">
        <f t="shared" si="77"/>
        <v>-25.218481498671412</v>
      </c>
      <c r="N820" s="3" t="s">
        <v>866</v>
      </c>
      <c r="O820" s="1" t="s">
        <v>2973</v>
      </c>
      <c r="P820" s="1" t="s">
        <v>2968</v>
      </c>
      <c r="Q820" s="1">
        <v>8360</v>
      </c>
      <c r="R820" s="1" t="s">
        <v>3035</v>
      </c>
      <c r="S820" s="1">
        <v>86.96</v>
      </c>
    </row>
    <row r="821" spans="1:19" x14ac:dyDescent="0.3">
      <c r="A821" s="1" t="s">
        <v>923</v>
      </c>
      <c r="B821" s="1" t="s">
        <v>1745</v>
      </c>
      <c r="C821" s="1">
        <f t="shared" si="72"/>
        <v>1.0416666664241347E-2</v>
      </c>
      <c r="D821" s="1">
        <v>8</v>
      </c>
      <c r="E821" s="1">
        <v>17.78</v>
      </c>
      <c r="F821" s="1">
        <f>IF(A821="","",IF(E821&lt;_C1_MinTemp.,0,E821*M_a+M_b))</f>
        <v>0.43676620000000005</v>
      </c>
      <c r="G821" s="1">
        <f t="shared" si="73"/>
        <v>0.19076471346244003</v>
      </c>
      <c r="H821" s="1">
        <f t="shared" si="74"/>
        <v>8.2905134055819216E-2</v>
      </c>
      <c r="I821" s="1">
        <f t="shared" si="75"/>
        <v>2.0726283509129088E-2</v>
      </c>
      <c r="J821" s="1">
        <f>IF(A821="","",MIN(J820+I821,Max_logcfu))</f>
        <v>3.99</v>
      </c>
      <c r="K821" s="1" cm="1">
        <f t="array" ref="K821">IF(A821="","",IF(E821&lt;_C1_MinTemp.,0,((E821-Tmin)/(PrefTemp-Tmin))^2))</f>
        <v>31.559547268072858</v>
      </c>
      <c r="L821" s="1">
        <f t="shared" si="76"/>
        <v>0.32874528396588365</v>
      </c>
      <c r="M821" s="1">
        <f t="shared" si="77"/>
        <v>-25.547226782637296</v>
      </c>
      <c r="N821" s="3" t="s">
        <v>866</v>
      </c>
      <c r="O821" s="1" t="s">
        <v>2973</v>
      </c>
      <c r="P821" s="1" t="s">
        <v>2968</v>
      </c>
      <c r="Q821" s="1">
        <v>8360</v>
      </c>
      <c r="R821" s="1" t="s">
        <v>3035</v>
      </c>
      <c r="S821" s="1">
        <v>86.96</v>
      </c>
    </row>
    <row r="822" spans="1:19" x14ac:dyDescent="0.3">
      <c r="A822" s="1" t="s">
        <v>923</v>
      </c>
      <c r="B822" s="1" t="s">
        <v>1746</v>
      </c>
      <c r="C822" s="1">
        <f t="shared" si="72"/>
        <v>1.0405092594737653E-2</v>
      </c>
      <c r="D822" s="1">
        <v>8</v>
      </c>
      <c r="E822" s="1">
        <v>17.850000000000001</v>
      </c>
      <c r="F822" s="1">
        <f>IF(A822="","",IF(E822&lt;_C1_MinTemp.,0,E822*M_a+M_b))</f>
        <v>0.43814100000000006</v>
      </c>
      <c r="G822" s="1">
        <f t="shared" si="73"/>
        <v>0.19196753588100005</v>
      </c>
      <c r="H822" s="1">
        <f t="shared" si="74"/>
        <v>8.3427873046936135E-2</v>
      </c>
      <c r="I822" s="1">
        <f t="shared" si="75"/>
        <v>2.083379385684932E-2</v>
      </c>
      <c r="J822" s="1">
        <f>IF(A822="","",MIN(J821+I822,Max_logcfu))</f>
        <v>3.99</v>
      </c>
      <c r="K822" s="1" cm="1">
        <f t="array" ref="K822">IF(A822="","",IF(E822&lt;_C1_MinTemp.,0,((E822-Tmin)/(PrefTemp-Tmin))^2))</f>
        <v>31.758538634372453</v>
      </c>
      <c r="L822" s="1">
        <f t="shared" si="76"/>
        <v>0.33045053516419848</v>
      </c>
      <c r="M822" s="1">
        <f t="shared" si="77"/>
        <v>-25.877677317801496</v>
      </c>
      <c r="N822" s="3" t="s">
        <v>866</v>
      </c>
      <c r="O822" s="1" t="s">
        <v>2973</v>
      </c>
      <c r="P822" s="1" t="s">
        <v>2968</v>
      </c>
      <c r="Q822" s="1">
        <v>8360</v>
      </c>
      <c r="R822" s="1" t="s">
        <v>3035</v>
      </c>
      <c r="S822" s="1">
        <v>87.08</v>
      </c>
    </row>
    <row r="823" spans="1:19" x14ac:dyDescent="0.3">
      <c r="A823" s="1" t="s">
        <v>923</v>
      </c>
      <c r="B823" s="1" t="s">
        <v>1747</v>
      </c>
      <c r="C823" s="1">
        <f t="shared" si="72"/>
        <v>1.0416666664241347E-2</v>
      </c>
      <c r="D823" s="1">
        <v>8</v>
      </c>
      <c r="E823" s="1">
        <v>17.829999999999998</v>
      </c>
      <c r="F823" s="1">
        <f>IF(A823="","",IF(E823&lt;_C1_MinTemp.,0,E823*M_a+M_b))</f>
        <v>0.43774819999999998</v>
      </c>
      <c r="G823" s="1">
        <f t="shared" si="73"/>
        <v>0.19162348660323997</v>
      </c>
      <c r="H823" s="1">
        <f t="shared" si="74"/>
        <v>8.3278351413837437E-2</v>
      </c>
      <c r="I823" s="1">
        <f t="shared" si="75"/>
        <v>2.0819587848611921E-2</v>
      </c>
      <c r="J823" s="1">
        <f>IF(A823="","",MIN(J822+I823,Max_logcfu))</f>
        <v>3.99</v>
      </c>
      <c r="K823" s="1" cm="1">
        <f t="array" ref="K823">IF(A823="","",IF(E823&lt;_C1_MinTemp.,0,((E823-Tmin)/(PrefTemp-Tmin))^2))</f>
        <v>31.701620144328164</v>
      </c>
      <c r="L823" s="1">
        <f t="shared" si="76"/>
        <v>0.33022520975986513</v>
      </c>
      <c r="M823" s="1">
        <f t="shared" si="77"/>
        <v>-26.207902527561362</v>
      </c>
      <c r="N823" s="3" t="s">
        <v>866</v>
      </c>
      <c r="O823" s="1" t="s">
        <v>2973</v>
      </c>
      <c r="P823" s="1" t="s">
        <v>2968</v>
      </c>
      <c r="Q823" s="1">
        <v>8360</v>
      </c>
      <c r="R823" s="1" t="s">
        <v>3035</v>
      </c>
      <c r="S823" s="1">
        <v>87.08</v>
      </c>
    </row>
    <row r="824" spans="1:19" x14ac:dyDescent="0.3">
      <c r="A824" s="1" t="s">
        <v>923</v>
      </c>
      <c r="B824" s="1" t="s">
        <v>1748</v>
      </c>
      <c r="C824" s="1">
        <f t="shared" si="72"/>
        <v>1.0416666664241347E-2</v>
      </c>
      <c r="D824" s="1">
        <v>8</v>
      </c>
      <c r="E824" s="1">
        <v>17.809999999999999</v>
      </c>
      <c r="F824" s="1">
        <f>IF(A824="","",IF(E824&lt;_C1_MinTemp.,0,E824*M_a+M_b))</f>
        <v>0.43735540000000001</v>
      </c>
      <c r="G824" s="1">
        <f t="shared" si="73"/>
        <v>0.19127974590916</v>
      </c>
      <c r="H824" s="1">
        <f t="shared" si="74"/>
        <v>8.3128963889248148E-2</v>
      </c>
      <c r="I824" s="1">
        <f t="shared" si="75"/>
        <v>2.0782240967473293E-2</v>
      </c>
      <c r="J824" s="1">
        <f>IF(A824="","",MIN(J823+I824,Max_logcfu))</f>
        <v>3.99</v>
      </c>
      <c r="K824" s="1" cm="1">
        <f t="array" ref="K824">IF(A824="","",IF(E824&lt;_C1_MinTemp.,0,((E824-Tmin)/(PrefTemp-Tmin))^2))</f>
        <v>31.644752705450827</v>
      </c>
      <c r="L824" s="1">
        <f t="shared" si="76"/>
        <v>0.32963284060503084</v>
      </c>
      <c r="M824" s="1">
        <f t="shared" si="77"/>
        <v>-26.537535368166392</v>
      </c>
      <c r="N824" s="3" t="s">
        <v>866</v>
      </c>
      <c r="O824" s="1" t="s">
        <v>2973</v>
      </c>
      <c r="P824" s="1" t="s">
        <v>2968</v>
      </c>
      <c r="Q824" s="1">
        <v>8360</v>
      </c>
      <c r="R824" s="1" t="s">
        <v>3035</v>
      </c>
      <c r="S824" s="1">
        <v>87.08</v>
      </c>
    </row>
    <row r="825" spans="1:19" x14ac:dyDescent="0.3">
      <c r="A825" s="1" t="s">
        <v>923</v>
      </c>
      <c r="B825" s="1" t="s">
        <v>1749</v>
      </c>
      <c r="C825" s="1">
        <f t="shared" si="72"/>
        <v>1.0416666671517305E-2</v>
      </c>
      <c r="D825" s="1">
        <v>8</v>
      </c>
      <c r="E825" s="1">
        <v>17.78</v>
      </c>
      <c r="F825" s="1">
        <f>IF(A825="","",IF(E825&lt;_C1_MinTemp.,0,E825*M_a+M_b))</f>
        <v>0.43676620000000005</v>
      </c>
      <c r="G825" s="1">
        <f t="shared" si="73"/>
        <v>0.19076471346244003</v>
      </c>
      <c r="H825" s="1">
        <f t="shared" si="74"/>
        <v>8.2905134055819216E-2</v>
      </c>
      <c r="I825" s="1">
        <f t="shared" si="75"/>
        <v>2.0726283523606229E-2</v>
      </c>
      <c r="J825" s="1">
        <f>IF(A825="","",MIN(J824+I825,Max_logcfu))</f>
        <v>3.99</v>
      </c>
      <c r="K825" s="1" cm="1">
        <f t="array" ref="K825">IF(A825="","",IF(E825&lt;_C1_MinTemp.,0,((E825-Tmin)/(PrefTemp-Tmin))^2))</f>
        <v>31.559547268072858</v>
      </c>
      <c r="L825" s="1">
        <f t="shared" si="76"/>
        <v>0.32874528419550958</v>
      </c>
      <c r="M825" s="1">
        <f t="shared" si="77"/>
        <v>-26.866280652361901</v>
      </c>
      <c r="N825" s="3" t="s">
        <v>866</v>
      </c>
      <c r="O825" s="1" t="s">
        <v>2973</v>
      </c>
      <c r="P825" s="1" t="s">
        <v>2968</v>
      </c>
      <c r="Q825" s="1">
        <v>8360</v>
      </c>
      <c r="R825" s="1" t="s">
        <v>3035</v>
      </c>
      <c r="S825" s="1">
        <v>87.08</v>
      </c>
    </row>
    <row r="826" spans="1:19" x14ac:dyDescent="0.3">
      <c r="A826" s="1" t="s">
        <v>923</v>
      </c>
      <c r="B826" s="1" t="s">
        <v>1750</v>
      </c>
      <c r="C826" s="1">
        <f t="shared" si="72"/>
        <v>1.0428240741021E-2</v>
      </c>
      <c r="D826" s="1">
        <v>8</v>
      </c>
      <c r="E826" s="1">
        <v>17.91</v>
      </c>
      <c r="F826" s="1">
        <f>IF(A826="","",IF(E826&lt;_C1_MinTemp.,0,E826*M_a+M_b))</f>
        <v>0.43931940000000003</v>
      </c>
      <c r="G826" s="1">
        <f t="shared" si="73"/>
        <v>0.19300153521636002</v>
      </c>
      <c r="H826" s="1">
        <f t="shared" si="74"/>
        <v>8.387724259728814E-2</v>
      </c>
      <c r="I826" s="1">
        <f t="shared" si="75"/>
        <v>2.0992609883941016E-2</v>
      </c>
      <c r="J826" s="1">
        <f>IF(A826="","",MIN(J825+I826,Max_logcfu))</f>
        <v>3.99</v>
      </c>
      <c r="K826" s="1" cm="1">
        <f t="array" ref="K826">IF(A826="","",IF(E826&lt;_C1_MinTemp.,0,((E826-Tmin)/(PrefTemp-Tmin))^2))</f>
        <v>31.92960041150701</v>
      </c>
      <c r="L826" s="1">
        <f t="shared" si="76"/>
        <v>0.33296955985579829</v>
      </c>
      <c r="M826" s="1">
        <f t="shared" si="77"/>
        <v>-27.199250212217699</v>
      </c>
      <c r="N826" s="3" t="s">
        <v>866</v>
      </c>
      <c r="O826" s="1" t="s">
        <v>2973</v>
      </c>
      <c r="P826" s="1" t="s">
        <v>2968</v>
      </c>
      <c r="Q826" s="1">
        <v>8360</v>
      </c>
      <c r="R826" s="1" t="s">
        <v>3035</v>
      </c>
      <c r="S826" s="1">
        <v>86.86</v>
      </c>
    </row>
    <row r="827" spans="1:19" x14ac:dyDescent="0.3">
      <c r="A827" s="1" t="s">
        <v>923</v>
      </c>
      <c r="B827" s="1" t="s">
        <v>1751</v>
      </c>
      <c r="C827" s="1">
        <f t="shared" si="72"/>
        <v>1.0416666664241347E-2</v>
      </c>
      <c r="D827" s="1">
        <v>8</v>
      </c>
      <c r="E827" s="1">
        <v>17.88</v>
      </c>
      <c r="F827" s="1">
        <f>IF(A827="","",IF(E827&lt;_C1_MinTemp.,0,E827*M_a+M_b))</f>
        <v>0.43873020000000001</v>
      </c>
      <c r="G827" s="1">
        <f t="shared" si="73"/>
        <v>0.19248418839204001</v>
      </c>
      <c r="H827" s="1">
        <f t="shared" si="74"/>
        <v>8.3652406950039115E-2</v>
      </c>
      <c r="I827" s="1">
        <f t="shared" si="75"/>
        <v>2.0913101732640566E-2</v>
      </c>
      <c r="J827" s="1">
        <f>IF(A827="","",MIN(J826+I827,Max_logcfu))</f>
        <v>3.99</v>
      </c>
      <c r="K827" s="1" cm="1">
        <f t="array" ref="K827">IF(A827="","",IF(E827&lt;_C1_MinTemp.,0,((E827-Tmin)/(PrefTemp-Tmin))^2))</f>
        <v>31.844012090376907</v>
      </c>
      <c r="L827" s="1">
        <f t="shared" si="76"/>
        <v>0.33170845919752756</v>
      </c>
      <c r="M827" s="1">
        <f t="shared" si="77"/>
        <v>-27.530958671415227</v>
      </c>
      <c r="N827" s="3" t="s">
        <v>866</v>
      </c>
      <c r="O827" s="1" t="s">
        <v>2973</v>
      </c>
      <c r="P827" s="1" t="s">
        <v>2968</v>
      </c>
      <c r="Q827" s="1">
        <v>8360</v>
      </c>
      <c r="R827" s="1" t="s">
        <v>3035</v>
      </c>
      <c r="S827" s="1">
        <v>86.86</v>
      </c>
    </row>
    <row r="828" spans="1:19" x14ac:dyDescent="0.3">
      <c r="A828" s="1" t="s">
        <v>923</v>
      </c>
      <c r="B828" s="1" t="s">
        <v>1752</v>
      </c>
      <c r="C828" s="1">
        <f t="shared" si="72"/>
        <v>1.0416666664241347E-2</v>
      </c>
      <c r="D828" s="1">
        <v>8</v>
      </c>
      <c r="E828" s="1">
        <v>17.829999999999998</v>
      </c>
      <c r="F828" s="1">
        <f>IF(A828="","",IF(E828&lt;_C1_MinTemp.,0,E828*M_a+M_b))</f>
        <v>0.43774819999999998</v>
      </c>
      <c r="G828" s="1">
        <f t="shared" si="73"/>
        <v>0.19162348660323997</v>
      </c>
      <c r="H828" s="1">
        <f t="shared" si="74"/>
        <v>8.3278351413837437E-2</v>
      </c>
      <c r="I828" s="1">
        <f t="shared" si="75"/>
        <v>2.0819587848611921E-2</v>
      </c>
      <c r="J828" s="1">
        <f>IF(A828="","",MIN(J827+I828,Max_logcfu))</f>
        <v>3.99</v>
      </c>
      <c r="K828" s="1" cm="1">
        <f t="array" ref="K828">IF(A828="","",IF(E828&lt;_C1_MinTemp.,0,((E828-Tmin)/(PrefTemp-Tmin))^2))</f>
        <v>31.701620144328164</v>
      </c>
      <c r="L828" s="1">
        <f t="shared" si="76"/>
        <v>0.33022520975986513</v>
      </c>
      <c r="M828" s="1">
        <f t="shared" si="77"/>
        <v>-27.861183881175094</v>
      </c>
      <c r="N828" s="3" t="s">
        <v>866</v>
      </c>
      <c r="O828" s="1" t="s">
        <v>2973</v>
      </c>
      <c r="P828" s="1" t="s">
        <v>2968</v>
      </c>
      <c r="Q828" s="1">
        <v>8360</v>
      </c>
      <c r="R828" s="1" t="s">
        <v>3035</v>
      </c>
      <c r="S828" s="1">
        <v>86.86</v>
      </c>
    </row>
    <row r="829" spans="1:19" x14ac:dyDescent="0.3">
      <c r="A829" s="1" t="s">
        <v>923</v>
      </c>
      <c r="B829" s="1" t="s">
        <v>1753</v>
      </c>
      <c r="C829" s="1">
        <f t="shared" si="72"/>
        <v>1.0416666671517305E-2</v>
      </c>
      <c r="D829" s="1">
        <v>8</v>
      </c>
      <c r="E829" s="1">
        <v>17.850000000000001</v>
      </c>
      <c r="F829" s="1">
        <f>IF(A829="","",IF(E829&lt;_C1_MinTemp.,0,E829*M_a+M_b))</f>
        <v>0.43814100000000006</v>
      </c>
      <c r="G829" s="1">
        <f t="shared" si="73"/>
        <v>0.19196753588100005</v>
      </c>
      <c r="H829" s="1">
        <f t="shared" si="74"/>
        <v>8.3427873046936135E-2</v>
      </c>
      <c r="I829" s="1">
        <f t="shared" si="75"/>
        <v>2.085696827144632E-2</v>
      </c>
      <c r="J829" s="1">
        <f>IF(A829="","",MIN(J828+I829,Max_logcfu))</f>
        <v>3.99</v>
      </c>
      <c r="K829" s="1" cm="1">
        <f t="array" ref="K829">IF(A829="","",IF(E829&lt;_C1_MinTemp.,0,((E829-Tmin)/(PrefTemp-Tmin))^2))</f>
        <v>31.758538634372453</v>
      </c>
      <c r="L829" s="1">
        <f t="shared" si="76"/>
        <v>0.33081811092876223</v>
      </c>
      <c r="M829" s="1">
        <f t="shared" si="77"/>
        <v>-28.192001992103858</v>
      </c>
      <c r="N829" s="3" t="s">
        <v>866</v>
      </c>
      <c r="O829" s="1" t="s">
        <v>2973</v>
      </c>
      <c r="P829" s="1" t="s">
        <v>2968</v>
      </c>
      <c r="Q829" s="1">
        <v>8360</v>
      </c>
      <c r="R829" s="1" t="s">
        <v>3035</v>
      </c>
      <c r="S829" s="1">
        <v>86.86</v>
      </c>
    </row>
    <row r="830" spans="1:19" x14ac:dyDescent="0.3">
      <c r="A830" s="1" t="s">
        <v>923</v>
      </c>
      <c r="B830" s="1" t="s">
        <v>1754</v>
      </c>
      <c r="C830" s="1">
        <f t="shared" si="72"/>
        <v>1.0405092587461695E-2</v>
      </c>
      <c r="D830" s="1">
        <v>8</v>
      </c>
      <c r="E830" s="1">
        <v>17.91</v>
      </c>
      <c r="F830" s="1">
        <f>IF(A830="","",IF(E830&lt;_C1_MinTemp.,0,E830*M_a+M_b))</f>
        <v>0.43931940000000003</v>
      </c>
      <c r="G830" s="1">
        <f t="shared" si="73"/>
        <v>0.19300153521636002</v>
      </c>
      <c r="H830" s="1">
        <f t="shared" si="74"/>
        <v>8.387724259728814E-2</v>
      </c>
      <c r="I830" s="1">
        <f t="shared" si="75"/>
        <v>2.0946011404938462E-2</v>
      </c>
      <c r="J830" s="1">
        <f>IF(A830="","",MIN(J829+I830,Max_logcfu))</f>
        <v>3.99</v>
      </c>
      <c r="K830" s="1" cm="1">
        <f t="array" ref="K830">IF(A830="","",IF(E830&lt;_C1_MinTemp.,0,((E830-Tmin)/(PrefTemp-Tmin))^2))</f>
        <v>31.92960041150701</v>
      </c>
      <c r="L830" s="1">
        <f t="shared" si="76"/>
        <v>0.33223044856238548</v>
      </c>
      <c r="M830" s="1">
        <f t="shared" si="77"/>
        <v>-28.524232440666243</v>
      </c>
      <c r="N830" s="3" t="s">
        <v>866</v>
      </c>
      <c r="O830" s="1" t="s">
        <v>2973</v>
      </c>
      <c r="P830" s="1" t="s">
        <v>2968</v>
      </c>
      <c r="Q830" s="1">
        <v>8360</v>
      </c>
      <c r="R830" s="1" t="s">
        <v>3035</v>
      </c>
      <c r="S830" s="1">
        <v>86.86</v>
      </c>
    </row>
    <row r="831" spans="1:19" x14ac:dyDescent="0.3">
      <c r="A831" s="1" t="s">
        <v>923</v>
      </c>
      <c r="B831" s="1" t="s">
        <v>1755</v>
      </c>
      <c r="C831" s="1">
        <f t="shared" si="72"/>
        <v>1.0416666671517305E-2</v>
      </c>
      <c r="D831" s="1">
        <v>8</v>
      </c>
      <c r="E831" s="1">
        <v>17.850000000000001</v>
      </c>
      <c r="F831" s="1">
        <f>IF(A831="","",IF(E831&lt;_C1_MinTemp.,0,E831*M_a+M_b))</f>
        <v>0.43814100000000006</v>
      </c>
      <c r="G831" s="1">
        <f t="shared" si="73"/>
        <v>0.19196753588100005</v>
      </c>
      <c r="H831" s="1">
        <f t="shared" si="74"/>
        <v>8.3427873046936135E-2</v>
      </c>
      <c r="I831" s="1">
        <f t="shared" si="75"/>
        <v>2.085696827144632E-2</v>
      </c>
      <c r="J831" s="1">
        <f>IF(A831="","",MIN(J830+I831,Max_logcfu))</f>
        <v>3.99</v>
      </c>
      <c r="K831" s="1" cm="1">
        <f t="array" ref="K831">IF(A831="","",IF(E831&lt;_C1_MinTemp.,0,((E831-Tmin)/(PrefTemp-Tmin))^2))</f>
        <v>31.758538634372453</v>
      </c>
      <c r="L831" s="1">
        <f t="shared" si="76"/>
        <v>0.33081811092876223</v>
      </c>
      <c r="M831" s="1">
        <f t="shared" si="77"/>
        <v>-28.855050551595006</v>
      </c>
      <c r="N831" s="3" t="s">
        <v>866</v>
      </c>
      <c r="O831" s="1" t="s">
        <v>2973</v>
      </c>
      <c r="P831" s="1" t="s">
        <v>2968</v>
      </c>
      <c r="Q831" s="1">
        <v>8360</v>
      </c>
      <c r="R831" s="1" t="s">
        <v>3035</v>
      </c>
      <c r="S831" s="1">
        <v>86.86</v>
      </c>
    </row>
    <row r="832" spans="1:19" x14ac:dyDescent="0.3">
      <c r="A832" s="1" t="s">
        <v>923</v>
      </c>
      <c r="B832" s="1" t="s">
        <v>1756</v>
      </c>
      <c r="C832" s="1">
        <f t="shared" si="72"/>
        <v>1.0416666664241347E-2</v>
      </c>
      <c r="D832" s="1">
        <v>8</v>
      </c>
      <c r="E832" s="1">
        <v>17.8</v>
      </c>
      <c r="F832" s="1">
        <f>IF(A832="","",IF(E832&lt;_C1_MinTemp.,0,E832*M_a+M_b))</f>
        <v>0.43715900000000002</v>
      </c>
      <c r="G832" s="1">
        <f t="shared" si="73"/>
        <v>0.19110799128100001</v>
      </c>
      <c r="H832" s="1">
        <f t="shared" si="74"/>
        <v>8.3054320417644503E-2</v>
      </c>
      <c r="I832" s="1">
        <f t="shared" si="75"/>
        <v>2.0763580099576729E-2</v>
      </c>
      <c r="J832" s="1">
        <f>IF(A832="","",MIN(J831+I832,Max_logcfu))</f>
        <v>3.99</v>
      </c>
      <c r="K832" s="1" cm="1">
        <f t="array" ref="K832">IF(A832="","",IF(E832&lt;_C1_MinTemp.,0,((E832-Tmin)/(PrefTemp-Tmin))^2))</f>
        <v>31.616338130199772</v>
      </c>
      <c r="L832" s="1">
        <f t="shared" si="76"/>
        <v>0.32933685544623459</v>
      </c>
      <c r="M832" s="1">
        <f t="shared" si="77"/>
        <v>-29.184387407041243</v>
      </c>
      <c r="N832" s="3" t="s">
        <v>866</v>
      </c>
      <c r="O832" s="1" t="s">
        <v>2973</v>
      </c>
      <c r="P832" s="1" t="s">
        <v>2968</v>
      </c>
      <c r="Q832" s="1">
        <v>8360</v>
      </c>
      <c r="R832" s="1" t="s">
        <v>3035</v>
      </c>
      <c r="S832" s="1">
        <v>86.86</v>
      </c>
    </row>
    <row r="833" spans="1:19" x14ac:dyDescent="0.3">
      <c r="A833" s="1" t="s">
        <v>923</v>
      </c>
      <c r="B833" s="1" t="s">
        <v>1757</v>
      </c>
      <c r="C833" s="1">
        <f t="shared" si="72"/>
        <v>1.0416666664241347E-2</v>
      </c>
      <c r="D833" s="1">
        <v>8</v>
      </c>
      <c r="E833" s="1">
        <v>17.77</v>
      </c>
      <c r="F833" s="1">
        <f>IF(A833="","",IF(E833&lt;_C1_MinTemp.,0,E833*M_a+M_b))</f>
        <v>0.43656980000000001</v>
      </c>
      <c r="G833" s="1">
        <f t="shared" si="73"/>
        <v>0.19059319027204</v>
      </c>
      <c r="H833" s="1">
        <f t="shared" si="74"/>
        <v>8.2830591165597559E-2</v>
      </c>
      <c r="I833" s="1">
        <f t="shared" si="75"/>
        <v>2.0707647786578017E-2</v>
      </c>
      <c r="J833" s="1">
        <f>IF(A833="","",MIN(J832+I833,Max_logcfu))</f>
        <v>3.99</v>
      </c>
      <c r="K833" s="1" cm="1">
        <f t="array" ref="K833">IF(A833="","",IF(E833&lt;_C1_MinTemp.,0,((E833-Tmin)/(PrefTemp-Tmin))^2))</f>
        <v>31.531170981197008</v>
      </c>
      <c r="L833" s="1">
        <f t="shared" si="76"/>
        <v>0.32844969764432902</v>
      </c>
      <c r="M833" s="1">
        <f t="shared" si="77"/>
        <v>-29.512837104685573</v>
      </c>
      <c r="N833" s="3" t="s">
        <v>866</v>
      </c>
      <c r="O833" s="1" t="s">
        <v>2973</v>
      </c>
      <c r="P833" s="1" t="s">
        <v>2968</v>
      </c>
      <c r="Q833" s="1">
        <v>8360</v>
      </c>
      <c r="R833" s="1" t="s">
        <v>3035</v>
      </c>
      <c r="S833" s="1">
        <v>86.86</v>
      </c>
    </row>
    <row r="834" spans="1:19" x14ac:dyDescent="0.3">
      <c r="A834" s="1" t="s">
        <v>923</v>
      </c>
      <c r="B834" s="1" t="s">
        <v>1758</v>
      </c>
      <c r="C834" s="1">
        <f t="shared" si="72"/>
        <v>1.0428240741021E-2</v>
      </c>
      <c r="D834" s="1">
        <v>8</v>
      </c>
      <c r="E834" s="1">
        <v>17.8</v>
      </c>
      <c r="F834" s="1">
        <f>IF(A834="","",IF(E834&lt;_C1_MinTemp.,0,E834*M_a+M_b))</f>
        <v>0.43715900000000002</v>
      </c>
      <c r="G834" s="1">
        <f t="shared" si="73"/>
        <v>0.19110799128100001</v>
      </c>
      <c r="H834" s="1">
        <f t="shared" si="74"/>
        <v>8.3054320417644503E-2</v>
      </c>
      <c r="I834" s="1">
        <f t="shared" si="75"/>
        <v>2.0786650749530226E-2</v>
      </c>
      <c r="J834" s="1">
        <f>IF(A834="","",MIN(J833+I834,Max_logcfu))</f>
        <v>3.99</v>
      </c>
      <c r="K834" s="1" cm="1">
        <f t="array" ref="K834">IF(A834="","",IF(E834&lt;_C1_MinTemp.,0,((E834-Tmin)/(PrefTemp-Tmin))^2))</f>
        <v>31.616338130199772</v>
      </c>
      <c r="L834" s="1">
        <f t="shared" si="76"/>
        <v>0.32970278537124498</v>
      </c>
      <c r="M834" s="1">
        <f t="shared" si="77"/>
        <v>-29.84253989005682</v>
      </c>
      <c r="N834" s="3" t="s">
        <v>866</v>
      </c>
      <c r="O834" s="1" t="s">
        <v>2973</v>
      </c>
      <c r="P834" s="1" t="s">
        <v>2968</v>
      </c>
      <c r="Q834" s="1">
        <v>8360</v>
      </c>
      <c r="R834" s="1" t="s">
        <v>3035</v>
      </c>
      <c r="S834" s="1">
        <v>86.73</v>
      </c>
    </row>
    <row r="835" spans="1:19" x14ac:dyDescent="0.3">
      <c r="A835" s="1" t="s">
        <v>923</v>
      </c>
      <c r="B835" s="1" t="s">
        <v>1759</v>
      </c>
      <c r="C835" s="1">
        <f t="shared" si="72"/>
        <v>1.0416666671517305E-2</v>
      </c>
      <c r="D835" s="1">
        <v>8</v>
      </c>
      <c r="E835" s="1">
        <v>17.690000000000001</v>
      </c>
      <c r="F835" s="1">
        <f>IF(A835="","",IF(E835&lt;_C1_MinTemp.,0,E835*M_a+M_b))</f>
        <v>0.43499860000000007</v>
      </c>
      <c r="G835" s="1">
        <f t="shared" si="73"/>
        <v>0.18922378200196005</v>
      </c>
      <c r="H835" s="1">
        <f t="shared" si="74"/>
        <v>8.2235455020408535E-2</v>
      </c>
      <c r="I835" s="1">
        <f t="shared" si="75"/>
        <v>2.0558863764675601E-2</v>
      </c>
      <c r="J835" s="1">
        <f>IF(A835="","",MIN(J834+I835,Max_logcfu))</f>
        <v>3.99</v>
      </c>
      <c r="K835" s="1" cm="1">
        <f t="array" ref="K835">IF(A835="","",IF(E835&lt;_C1_MinTemp.,0,((E835-Tmin)/(PrefTemp-Tmin))^2))</f>
        <v>31.304620146692763</v>
      </c>
      <c r="L835" s="1">
        <f t="shared" si="76"/>
        <v>0.32608979334656368</v>
      </c>
      <c r="M835" s="1">
        <f t="shared" si="77"/>
        <v>-30.168629683403385</v>
      </c>
      <c r="N835" s="3" t="s">
        <v>866</v>
      </c>
      <c r="O835" s="1" t="s">
        <v>2973</v>
      </c>
      <c r="P835" s="1" t="s">
        <v>2968</v>
      </c>
      <c r="Q835" s="1">
        <v>8360</v>
      </c>
      <c r="R835" s="1" t="s">
        <v>3035</v>
      </c>
      <c r="S835" s="1">
        <v>86.73</v>
      </c>
    </row>
    <row r="836" spans="1:19" x14ac:dyDescent="0.3">
      <c r="A836" s="1" t="s">
        <v>923</v>
      </c>
      <c r="B836" s="1" t="s">
        <v>1760</v>
      </c>
      <c r="C836" s="1">
        <f t="shared" ref="C836:C899" si="78">IF(A836="","",B836-B835)</f>
        <v>1.0416666664241347E-2</v>
      </c>
      <c r="D836" s="1">
        <v>8</v>
      </c>
      <c r="E836" s="1">
        <v>17.600000000000001</v>
      </c>
      <c r="F836" s="1">
        <f>IF(A836="","",IF(E836&lt;_C1_MinTemp.,0,E836*M_a+M_b))</f>
        <v>0.43323100000000003</v>
      </c>
      <c r="G836" s="1">
        <f t="shared" ref="G836:G899" si="79">IF(A836="","",F836^2)</f>
        <v>0.18768909936100003</v>
      </c>
      <c r="H836" s="1">
        <f t="shared" ref="H836:H899" si="80">IF(A836="","",G836/2.301)</f>
        <v>8.1568491682312047E-2</v>
      </c>
      <c r="I836" s="1">
        <f t="shared" ref="I836:I899" si="81">IF(A836="","",H836*24*(B836-B835))</f>
        <v>2.0392122915830098E-2</v>
      </c>
      <c r="J836" s="1">
        <f>IF(A836="","",MIN(J835+I836,Max_logcfu))</f>
        <v>3.99</v>
      </c>
      <c r="K836" s="1" cm="1">
        <f t="array" ref="K836">IF(A836="","",IF(E836&lt;_C1_MinTemp.,0,((E836-Tmin)/(PrefTemp-Tmin))^2))</f>
        <v>31.050726811443397</v>
      </c>
      <c r="L836" s="1">
        <f t="shared" ref="L836:L899" si="82">IF(A836="","",K836*(B836-B835))</f>
        <v>0.32344507087722746</v>
      </c>
      <c r="M836" s="1">
        <f t="shared" ref="M836:M899" si="83">IF(A836="","",M835-L836)</f>
        <v>-30.492074754280612</v>
      </c>
      <c r="N836" s="3" t="s">
        <v>866</v>
      </c>
      <c r="O836" s="1" t="s">
        <v>2973</v>
      </c>
      <c r="P836" s="1" t="s">
        <v>2968</v>
      </c>
      <c r="Q836" s="1">
        <v>8360</v>
      </c>
      <c r="R836" s="1" t="s">
        <v>3035</v>
      </c>
      <c r="S836" s="1">
        <v>86.73</v>
      </c>
    </row>
    <row r="837" spans="1:19" x14ac:dyDescent="0.3">
      <c r="A837" s="1" t="s">
        <v>923</v>
      </c>
      <c r="B837" s="1" t="s">
        <v>1761</v>
      </c>
      <c r="C837" s="1">
        <f t="shared" si="78"/>
        <v>1.0416666664241347E-2</v>
      </c>
      <c r="D837" s="1">
        <v>8</v>
      </c>
      <c r="E837" s="1">
        <v>17.55</v>
      </c>
      <c r="F837" s="1">
        <f>IF(A837="","",IF(E837&lt;_C1_MinTemp.,0,E837*M_a+M_b))</f>
        <v>0.43224900000000005</v>
      </c>
      <c r="G837" s="1">
        <f t="shared" si="79"/>
        <v>0.18683919800100005</v>
      </c>
      <c r="H837" s="1">
        <f t="shared" si="80"/>
        <v>8.1199129943937437E-2</v>
      </c>
      <c r="I837" s="1">
        <f t="shared" si="81"/>
        <v>2.0299782481257949E-2</v>
      </c>
      <c r="J837" s="1">
        <f>IF(A837="","",MIN(J836+I837,Max_logcfu))</f>
        <v>3.99</v>
      </c>
      <c r="K837" s="1" cm="1">
        <f t="array" ref="K837">IF(A837="","",IF(E837&lt;_C1_MinTemp.,0,((E837-Tmin)/(PrefTemp-Tmin))^2))</f>
        <v>30.910121656237902</v>
      </c>
      <c r="L837" s="1">
        <f t="shared" si="82"/>
        <v>0.3219804338441779</v>
      </c>
      <c r="M837" s="1">
        <f t="shared" si="83"/>
        <v>-30.81405518812479</v>
      </c>
      <c r="N837" s="3" t="s">
        <v>866</v>
      </c>
      <c r="O837" s="1" t="s">
        <v>2973</v>
      </c>
      <c r="P837" s="1" t="s">
        <v>2968</v>
      </c>
      <c r="Q837" s="1">
        <v>8360</v>
      </c>
      <c r="R837" s="1" t="s">
        <v>3035</v>
      </c>
      <c r="S837" s="1">
        <v>86.73</v>
      </c>
    </row>
    <row r="838" spans="1:19" x14ac:dyDescent="0.3">
      <c r="A838" s="1" t="s">
        <v>923</v>
      </c>
      <c r="B838" s="1" t="s">
        <v>1762</v>
      </c>
      <c r="C838" s="1">
        <f t="shared" si="78"/>
        <v>1.0416666671517305E-2</v>
      </c>
      <c r="D838" s="1">
        <v>8</v>
      </c>
      <c r="E838" s="1">
        <v>17.66</v>
      </c>
      <c r="F838" s="1">
        <f>IF(A838="","",IF(E838&lt;_C1_MinTemp.,0,E838*M_a+M_b))</f>
        <v>0.43440940000000006</v>
      </c>
      <c r="G838" s="1">
        <f t="shared" si="79"/>
        <v>0.18871152680836004</v>
      </c>
      <c r="H838" s="1">
        <f t="shared" si="80"/>
        <v>8.2012832163563684E-2</v>
      </c>
      <c r="I838" s="1">
        <f t="shared" si="81"/>
        <v>2.0503208050438471E-2</v>
      </c>
      <c r="J838" s="1">
        <f>IF(A838="","",MIN(J837+I838,Max_logcfu))</f>
        <v>3.99</v>
      </c>
      <c r="K838" s="1" cm="1">
        <f t="array" ref="K838">IF(A838="","",IF(E838&lt;_C1_MinTemp.,0,((E838-Tmin)/(PrefTemp-Tmin))^2))</f>
        <v>31.219874169817334</v>
      </c>
      <c r="L838" s="1">
        <f t="shared" si="82"/>
        <v>0.32520702275370023</v>
      </c>
      <c r="M838" s="1">
        <f t="shared" si="83"/>
        <v>-31.139262210878492</v>
      </c>
      <c r="N838" s="3" t="s">
        <v>866</v>
      </c>
      <c r="O838" s="1" t="s">
        <v>2973</v>
      </c>
      <c r="P838" s="1" t="s">
        <v>2968</v>
      </c>
      <c r="Q838" s="1">
        <v>8360</v>
      </c>
      <c r="R838" s="1" t="s">
        <v>3035</v>
      </c>
      <c r="S838" s="1">
        <v>86.73</v>
      </c>
    </row>
    <row r="839" spans="1:19" x14ac:dyDescent="0.3">
      <c r="A839" s="1" t="s">
        <v>923</v>
      </c>
      <c r="B839" s="1" t="s">
        <v>1763</v>
      </c>
      <c r="C839" s="1">
        <f t="shared" si="78"/>
        <v>1.0416666664241347E-2</v>
      </c>
      <c r="D839" s="1">
        <v>8</v>
      </c>
      <c r="E839" s="1">
        <v>17.600000000000001</v>
      </c>
      <c r="F839" s="1">
        <f>IF(A839="","",IF(E839&lt;_C1_MinTemp.,0,E839*M_a+M_b))</f>
        <v>0.43323100000000003</v>
      </c>
      <c r="G839" s="1">
        <f t="shared" si="79"/>
        <v>0.18768909936100003</v>
      </c>
      <c r="H839" s="1">
        <f t="shared" si="80"/>
        <v>8.1568491682312047E-2</v>
      </c>
      <c r="I839" s="1">
        <f t="shared" si="81"/>
        <v>2.0392122915830098E-2</v>
      </c>
      <c r="J839" s="1">
        <f>IF(A839="","",MIN(J838+I839,Max_logcfu))</f>
        <v>3.99</v>
      </c>
      <c r="K839" s="1" cm="1">
        <f t="array" ref="K839">IF(A839="","",IF(E839&lt;_C1_MinTemp.,0,((E839-Tmin)/(PrefTemp-Tmin))^2))</f>
        <v>31.050726811443397</v>
      </c>
      <c r="L839" s="1">
        <f t="shared" si="82"/>
        <v>0.32344507087722746</v>
      </c>
      <c r="M839" s="1">
        <f t="shared" si="83"/>
        <v>-31.462707281755719</v>
      </c>
      <c r="N839" s="3" t="s">
        <v>866</v>
      </c>
      <c r="O839" s="1" t="s">
        <v>2973</v>
      </c>
      <c r="P839" s="1" t="s">
        <v>2968</v>
      </c>
      <c r="Q839" s="1">
        <v>8360</v>
      </c>
      <c r="R839" s="1" t="s">
        <v>3035</v>
      </c>
      <c r="S839" s="1">
        <v>86.73</v>
      </c>
    </row>
    <row r="840" spans="1:19" x14ac:dyDescent="0.3">
      <c r="A840" s="1" t="s">
        <v>923</v>
      </c>
      <c r="B840" s="1" t="s">
        <v>1764</v>
      </c>
      <c r="C840" s="1">
        <f t="shared" si="78"/>
        <v>1.0416666664241347E-2</v>
      </c>
      <c r="D840" s="1">
        <v>8</v>
      </c>
      <c r="E840" s="1">
        <v>17.55</v>
      </c>
      <c r="F840" s="1">
        <f>IF(A840="","",IF(E840&lt;_C1_MinTemp.,0,E840*M_a+M_b))</f>
        <v>0.43224900000000005</v>
      </c>
      <c r="G840" s="1">
        <f t="shared" si="79"/>
        <v>0.18683919800100005</v>
      </c>
      <c r="H840" s="1">
        <f t="shared" si="80"/>
        <v>8.1199129943937437E-2</v>
      </c>
      <c r="I840" s="1">
        <f t="shared" si="81"/>
        <v>2.0299782481257949E-2</v>
      </c>
      <c r="J840" s="1">
        <f>IF(A840="","",MIN(J839+I840,Max_logcfu))</f>
        <v>3.99</v>
      </c>
      <c r="K840" s="1" cm="1">
        <f t="array" ref="K840">IF(A840="","",IF(E840&lt;_C1_MinTemp.,0,((E840-Tmin)/(PrefTemp-Tmin))^2))</f>
        <v>30.910121656237902</v>
      </c>
      <c r="L840" s="1">
        <f t="shared" si="82"/>
        <v>0.3219804338441779</v>
      </c>
      <c r="M840" s="1">
        <f t="shared" si="83"/>
        <v>-31.784687715599897</v>
      </c>
      <c r="N840" s="3" t="s">
        <v>866</v>
      </c>
      <c r="O840" s="1" t="s">
        <v>2973</v>
      </c>
      <c r="P840" s="1" t="s">
        <v>2968</v>
      </c>
      <c r="Q840" s="1">
        <v>8360</v>
      </c>
      <c r="R840" s="1" t="s">
        <v>3035</v>
      </c>
      <c r="S840" s="1">
        <v>86.73</v>
      </c>
    </row>
    <row r="841" spans="1:19" x14ac:dyDescent="0.3">
      <c r="A841" s="1" t="s">
        <v>923</v>
      </c>
      <c r="B841" s="1" t="s">
        <v>1765</v>
      </c>
      <c r="C841" s="1">
        <f t="shared" si="78"/>
        <v>1.0416666671517305E-2</v>
      </c>
      <c r="D841" s="1">
        <v>8</v>
      </c>
      <c r="E841" s="1">
        <v>17.55</v>
      </c>
      <c r="F841" s="1">
        <f>IF(A841="","",IF(E841&lt;_C1_MinTemp.,0,E841*M_a+M_b))</f>
        <v>0.43224900000000005</v>
      </c>
      <c r="G841" s="1">
        <f t="shared" si="79"/>
        <v>0.18683919800100005</v>
      </c>
      <c r="H841" s="1">
        <f t="shared" si="80"/>
        <v>8.1199129943937437E-2</v>
      </c>
      <c r="I841" s="1">
        <f t="shared" si="81"/>
        <v>2.0299782495437183E-2</v>
      </c>
      <c r="J841" s="1">
        <f>IF(A841="","",MIN(J840+I841,Max_logcfu))</f>
        <v>3.99</v>
      </c>
      <c r="K841" s="1" cm="1">
        <f t="array" ref="K841">IF(A841="","",IF(E841&lt;_C1_MinTemp.,0,((E841-Tmin)/(PrefTemp-Tmin))^2))</f>
        <v>30.910121656237902</v>
      </c>
      <c r="L841" s="1">
        <f t="shared" si="82"/>
        <v>0.32198043406907861</v>
      </c>
      <c r="M841" s="1">
        <f t="shared" si="83"/>
        <v>-32.106668149668977</v>
      </c>
      <c r="N841" s="3" t="s">
        <v>866</v>
      </c>
      <c r="O841" s="1" t="s">
        <v>2973</v>
      </c>
      <c r="P841" s="1" t="s">
        <v>2968</v>
      </c>
      <c r="Q841" s="1">
        <v>8360</v>
      </c>
      <c r="R841" s="1" t="s">
        <v>3035</v>
      </c>
      <c r="S841" s="1">
        <v>86.73</v>
      </c>
    </row>
    <row r="842" spans="1:19" x14ac:dyDescent="0.3">
      <c r="A842" s="1" t="s">
        <v>923</v>
      </c>
      <c r="B842" s="1" t="s">
        <v>1766</v>
      </c>
      <c r="C842" s="1">
        <f t="shared" si="78"/>
        <v>1.0405092587461695E-2</v>
      </c>
      <c r="D842" s="1">
        <v>8</v>
      </c>
      <c r="E842" s="1">
        <v>17.64</v>
      </c>
      <c r="F842" s="1">
        <f>IF(A842="","",IF(E842&lt;_C1_MinTemp.,0,E842*M_a+M_b))</f>
        <v>0.43401660000000003</v>
      </c>
      <c r="G842" s="1">
        <f t="shared" si="79"/>
        <v>0.18837040907556002</v>
      </c>
      <c r="H842" s="1">
        <f t="shared" si="80"/>
        <v>8.1864584561303785E-2</v>
      </c>
      <c r="I842" s="1">
        <f t="shared" si="81"/>
        <v>2.0443405967866875E-2</v>
      </c>
      <c r="J842" s="1">
        <f>IF(A842="","",MIN(J841+I842,Max_logcfu))</f>
        <v>3.99</v>
      </c>
      <c r="K842" s="1" cm="1">
        <f t="array" ref="K842">IF(A842="","",IF(E842&lt;_C1_MinTemp.,0,((E842-Tmin)/(PrefTemp-Tmin))^2))</f>
        <v>31.163440665859067</v>
      </c>
      <c r="L842" s="1">
        <f t="shared" si="82"/>
        <v>0.32425848547213254</v>
      </c>
      <c r="M842" s="1">
        <f t="shared" si="83"/>
        <v>-32.430926635141113</v>
      </c>
      <c r="N842" s="3" t="s">
        <v>866</v>
      </c>
      <c r="O842" s="1" t="s">
        <v>2973</v>
      </c>
      <c r="P842" s="1" t="s">
        <v>2968</v>
      </c>
      <c r="Q842" s="1">
        <v>8360</v>
      </c>
      <c r="R842" s="1" t="s">
        <v>3035</v>
      </c>
      <c r="S842" s="1">
        <v>86.63</v>
      </c>
    </row>
    <row r="843" spans="1:19" x14ac:dyDescent="0.3">
      <c r="A843" s="1" t="s">
        <v>923</v>
      </c>
      <c r="B843" s="1" t="s">
        <v>1767</v>
      </c>
      <c r="C843" s="1">
        <f t="shared" si="78"/>
        <v>1.0416666671517305E-2</v>
      </c>
      <c r="D843" s="1">
        <v>8</v>
      </c>
      <c r="E843" s="1">
        <v>17.61</v>
      </c>
      <c r="F843" s="1">
        <f>IF(A843="","",IF(E843&lt;_C1_MinTemp.,0,E843*M_a+M_b))</f>
        <v>0.43342740000000002</v>
      </c>
      <c r="G843" s="1">
        <f t="shared" si="79"/>
        <v>0.18785931107076001</v>
      </c>
      <c r="H843" s="1">
        <f t="shared" si="80"/>
        <v>8.1642464611368967E-2</v>
      </c>
      <c r="I843" s="1">
        <f t="shared" si="81"/>
        <v>2.0410616162346674E-2</v>
      </c>
      <c r="J843" s="1">
        <f>IF(A843="","",MIN(J842+I843,Max_logcfu))</f>
        <v>3.99</v>
      </c>
      <c r="K843" s="1" cm="1">
        <f t="array" ref="K843">IF(A843="","",IF(E843&lt;_C1_MinTemp.,0,((E843-Tmin)/(PrefTemp-Tmin))^2))</f>
        <v>31.078886130859701</v>
      </c>
      <c r="L843" s="1">
        <f t="shared" si="82"/>
        <v>0.32373839734720766</v>
      </c>
      <c r="M843" s="1">
        <f t="shared" si="83"/>
        <v>-32.754665032488319</v>
      </c>
      <c r="N843" s="3" t="s">
        <v>866</v>
      </c>
      <c r="O843" s="1" t="s">
        <v>2973</v>
      </c>
      <c r="P843" s="1" t="s">
        <v>2968</v>
      </c>
      <c r="Q843" s="1">
        <v>8360</v>
      </c>
      <c r="R843" s="1" t="s">
        <v>3035</v>
      </c>
      <c r="S843" s="1">
        <v>86.63</v>
      </c>
    </row>
    <row r="844" spans="1:19" x14ac:dyDescent="0.3">
      <c r="A844" s="1" t="s">
        <v>923</v>
      </c>
      <c r="B844" s="1" t="s">
        <v>1768</v>
      </c>
      <c r="C844" s="1">
        <f t="shared" si="78"/>
        <v>1.0416666664241347E-2</v>
      </c>
      <c r="D844" s="1">
        <v>8</v>
      </c>
      <c r="E844" s="1">
        <v>17.600000000000001</v>
      </c>
      <c r="F844" s="1">
        <f>IF(A844="","",IF(E844&lt;_C1_MinTemp.,0,E844*M_a+M_b))</f>
        <v>0.43323100000000003</v>
      </c>
      <c r="G844" s="1">
        <f t="shared" si="79"/>
        <v>0.18768909936100003</v>
      </c>
      <c r="H844" s="1">
        <f t="shared" si="80"/>
        <v>8.1568491682312047E-2</v>
      </c>
      <c r="I844" s="1">
        <f t="shared" si="81"/>
        <v>2.0392122915830098E-2</v>
      </c>
      <c r="J844" s="1">
        <f>IF(A844="","",MIN(J843+I844,Max_logcfu))</f>
        <v>3.99</v>
      </c>
      <c r="K844" s="1" cm="1">
        <f t="array" ref="K844">IF(A844="","",IF(E844&lt;_C1_MinTemp.,0,((E844-Tmin)/(PrefTemp-Tmin))^2))</f>
        <v>31.050726811443397</v>
      </c>
      <c r="L844" s="1">
        <f t="shared" si="82"/>
        <v>0.32344507087722746</v>
      </c>
      <c r="M844" s="1">
        <f t="shared" si="83"/>
        <v>-33.078110103365546</v>
      </c>
      <c r="N844" s="3" t="s">
        <v>866</v>
      </c>
      <c r="O844" s="1" t="s">
        <v>2973</v>
      </c>
      <c r="P844" s="1" t="s">
        <v>2968</v>
      </c>
      <c r="Q844" s="1">
        <v>8360</v>
      </c>
      <c r="R844" s="1" t="s">
        <v>3035</v>
      </c>
      <c r="S844" s="1">
        <v>86.63</v>
      </c>
    </row>
    <row r="845" spans="1:19" x14ac:dyDescent="0.3">
      <c r="A845" s="1" t="s">
        <v>923</v>
      </c>
      <c r="B845" s="1" t="s">
        <v>1769</v>
      </c>
      <c r="C845" s="1">
        <f t="shared" si="78"/>
        <v>1.0416666664241347E-2</v>
      </c>
      <c r="D845" s="1">
        <v>8</v>
      </c>
      <c r="E845" s="1">
        <v>17.61</v>
      </c>
      <c r="F845" s="1">
        <f>IF(A845="","",IF(E845&lt;_C1_MinTemp.,0,E845*M_a+M_b))</f>
        <v>0.43342740000000002</v>
      </c>
      <c r="G845" s="1">
        <f t="shared" si="79"/>
        <v>0.18785931107076001</v>
      </c>
      <c r="H845" s="1">
        <f t="shared" si="80"/>
        <v>8.1642464611368967E-2</v>
      </c>
      <c r="I845" s="1">
        <f t="shared" si="81"/>
        <v>2.0410616148090022E-2</v>
      </c>
      <c r="J845" s="1">
        <f>IF(A845="","",MIN(J844+I845,Max_logcfu))</f>
        <v>3.99</v>
      </c>
      <c r="K845" s="1" cm="1">
        <f t="array" ref="K845">IF(A845="","",IF(E845&lt;_C1_MinTemp.,0,((E845-Tmin)/(PrefTemp-Tmin))^2))</f>
        <v>31.078886130859701</v>
      </c>
      <c r="L845" s="1">
        <f t="shared" si="82"/>
        <v>0.32373839712107899</v>
      </c>
      <c r="M845" s="1">
        <f t="shared" si="83"/>
        <v>-33.401848500486622</v>
      </c>
      <c r="N845" s="3" t="s">
        <v>866</v>
      </c>
      <c r="O845" s="1" t="s">
        <v>2973</v>
      </c>
      <c r="P845" s="1" t="s">
        <v>2968</v>
      </c>
      <c r="Q845" s="1">
        <v>8360</v>
      </c>
      <c r="R845" s="1" t="s">
        <v>3035</v>
      </c>
      <c r="S845" s="1">
        <v>86.63</v>
      </c>
    </row>
    <row r="846" spans="1:19" x14ac:dyDescent="0.3">
      <c r="A846" s="1" t="s">
        <v>923</v>
      </c>
      <c r="B846" s="1" t="s">
        <v>1770</v>
      </c>
      <c r="C846" s="1">
        <f t="shared" si="78"/>
        <v>1.0428240741021E-2</v>
      </c>
      <c r="D846" s="1">
        <v>8</v>
      </c>
      <c r="E846" s="1">
        <v>17.690000000000001</v>
      </c>
      <c r="F846" s="1">
        <f>IF(A846="","",IF(E846&lt;_C1_MinTemp.,0,E846*M_a+M_b))</f>
        <v>0.43499860000000007</v>
      </c>
      <c r="G846" s="1">
        <f t="shared" si="79"/>
        <v>0.18922378200196005</v>
      </c>
      <c r="H846" s="1">
        <f t="shared" si="80"/>
        <v>8.2235455020408535E-2</v>
      </c>
      <c r="I846" s="1">
        <f t="shared" si="81"/>
        <v>2.058170693760538E-2</v>
      </c>
      <c r="J846" s="1">
        <f>IF(A846="","",MIN(J845+I846,Max_logcfu))</f>
        <v>3.99</v>
      </c>
      <c r="K846" s="1" cm="1">
        <f t="array" ref="K846">IF(A846="","",IF(E846&lt;_C1_MinTemp.,0,((E846-Tmin)/(PrefTemp-Tmin))^2))</f>
        <v>31.304620146692763</v>
      </c>
      <c r="L846" s="1">
        <f t="shared" si="82"/>
        <v>0.32645211519592826</v>
      </c>
      <c r="M846" s="1">
        <f t="shared" si="83"/>
        <v>-33.728300615682549</v>
      </c>
      <c r="N846" s="3" t="s">
        <v>866</v>
      </c>
      <c r="O846" s="1" t="s">
        <v>2973</v>
      </c>
      <c r="P846" s="1" t="s">
        <v>2968</v>
      </c>
      <c r="Q846" s="1">
        <v>8360</v>
      </c>
      <c r="R846" s="1" t="s">
        <v>3035</v>
      </c>
      <c r="S846" s="1">
        <v>86.52</v>
      </c>
    </row>
    <row r="847" spans="1:19" x14ac:dyDescent="0.3">
      <c r="A847" s="1" t="s">
        <v>923</v>
      </c>
      <c r="B847" s="1" t="s">
        <v>1771</v>
      </c>
      <c r="C847" s="1">
        <f t="shared" si="78"/>
        <v>1.0416666671517305E-2</v>
      </c>
      <c r="D847" s="1">
        <v>8</v>
      </c>
      <c r="E847" s="1">
        <v>17.72</v>
      </c>
      <c r="F847" s="1">
        <f>IF(A847="","",IF(E847&lt;_C1_MinTemp.,0,E847*M_a+M_b))</f>
        <v>0.43558780000000002</v>
      </c>
      <c r="G847" s="1">
        <f t="shared" si="79"/>
        <v>0.18973673150884002</v>
      </c>
      <c r="H847" s="1">
        <f t="shared" si="80"/>
        <v>8.2458379621399389E-2</v>
      </c>
      <c r="I847" s="1">
        <f t="shared" si="81"/>
        <v>2.0614594914949266E-2</v>
      </c>
      <c r="J847" s="1">
        <f>IF(A847="","",MIN(J846+I847,Max_logcfu))</f>
        <v>3.99</v>
      </c>
      <c r="K847" s="1" cm="1">
        <f t="array" ref="K847">IF(A847="","",IF(E847&lt;_C1_MinTemp.,0,((E847-Tmin)/(PrefTemp-Tmin))^2))</f>
        <v>31.389480988693816</v>
      </c>
      <c r="L847" s="1">
        <f t="shared" si="82"/>
        <v>0.32697376045115295</v>
      </c>
      <c r="M847" s="1">
        <f t="shared" si="83"/>
        <v>-34.055274376133703</v>
      </c>
      <c r="N847" s="3" t="s">
        <v>866</v>
      </c>
      <c r="O847" s="1" t="s">
        <v>2973</v>
      </c>
      <c r="P847" s="1" t="s">
        <v>2968</v>
      </c>
      <c r="Q847" s="1">
        <v>8360</v>
      </c>
      <c r="R847" s="1" t="s">
        <v>3035</v>
      </c>
      <c r="S847" s="1">
        <v>86.52</v>
      </c>
    </row>
    <row r="848" spans="1:19" x14ac:dyDescent="0.3">
      <c r="A848" s="1" t="s">
        <v>923</v>
      </c>
      <c r="B848" s="1" t="s">
        <v>1772</v>
      </c>
      <c r="C848" s="1">
        <f t="shared" si="78"/>
        <v>1.0416666664241347E-2</v>
      </c>
      <c r="D848" s="1">
        <v>8</v>
      </c>
      <c r="E848" s="1">
        <v>17.77</v>
      </c>
      <c r="F848" s="1">
        <f>IF(A848="","",IF(E848&lt;_C1_MinTemp.,0,E848*M_a+M_b))</f>
        <v>0.43656980000000001</v>
      </c>
      <c r="G848" s="1">
        <f t="shared" si="79"/>
        <v>0.19059319027204</v>
      </c>
      <c r="H848" s="1">
        <f t="shared" si="80"/>
        <v>8.2830591165597559E-2</v>
      </c>
      <c r="I848" s="1">
        <f t="shared" si="81"/>
        <v>2.0707647786578017E-2</v>
      </c>
      <c r="J848" s="1">
        <f>IF(A848="","",MIN(J847+I848,Max_logcfu))</f>
        <v>3.99</v>
      </c>
      <c r="K848" s="1" cm="1">
        <f t="array" ref="K848">IF(A848="","",IF(E848&lt;_C1_MinTemp.,0,((E848-Tmin)/(PrefTemp-Tmin))^2))</f>
        <v>31.531170981197008</v>
      </c>
      <c r="L848" s="1">
        <f t="shared" si="82"/>
        <v>0.32844969764432902</v>
      </c>
      <c r="M848" s="1">
        <f t="shared" si="83"/>
        <v>-34.383724073778033</v>
      </c>
      <c r="N848" s="3" t="s">
        <v>866</v>
      </c>
      <c r="O848" s="1" t="s">
        <v>2973</v>
      </c>
      <c r="P848" s="1" t="s">
        <v>2968</v>
      </c>
      <c r="Q848" s="1">
        <v>8360</v>
      </c>
      <c r="R848" s="1" t="s">
        <v>3035</v>
      </c>
      <c r="S848" s="1">
        <v>86.52</v>
      </c>
    </row>
    <row r="849" spans="1:19" x14ac:dyDescent="0.3">
      <c r="A849" s="1" t="s">
        <v>923</v>
      </c>
      <c r="B849" s="1" t="s">
        <v>1773</v>
      </c>
      <c r="C849" s="1">
        <f t="shared" si="78"/>
        <v>1.0416666664241347E-2</v>
      </c>
      <c r="D849" s="1">
        <v>8</v>
      </c>
      <c r="E849" s="1">
        <v>17.86</v>
      </c>
      <c r="F849" s="1">
        <f>IF(A849="","",IF(E849&lt;_C1_MinTemp.,0,E849*M_a+M_b))</f>
        <v>0.43833740000000004</v>
      </c>
      <c r="G849" s="1">
        <f t="shared" si="79"/>
        <v>0.19213967623876005</v>
      </c>
      <c r="H849" s="1">
        <f t="shared" si="80"/>
        <v>8.3502684154176457E-2</v>
      </c>
      <c r="I849" s="1">
        <f t="shared" si="81"/>
        <v>2.087567103368362E-2</v>
      </c>
      <c r="J849" s="1">
        <f>IF(A849="","",MIN(J848+I849,Max_logcfu))</f>
        <v>3.99</v>
      </c>
      <c r="K849" s="1" cm="1">
        <f t="array" ref="K849">IF(A849="","",IF(E849&lt;_C1_MinTemp.,0,((E849-Tmin)/(PrefTemp-Tmin))^2))</f>
        <v>31.787017023582205</v>
      </c>
      <c r="L849" s="1">
        <f t="shared" si="82"/>
        <v>0.33111476058522099</v>
      </c>
      <c r="M849" s="1">
        <f t="shared" si="83"/>
        <v>-34.714838834363256</v>
      </c>
      <c r="N849" s="3" t="s">
        <v>866</v>
      </c>
      <c r="O849" s="1" t="s">
        <v>2973</v>
      </c>
      <c r="P849" s="1" t="s">
        <v>2968</v>
      </c>
      <c r="Q849" s="1">
        <v>8360</v>
      </c>
      <c r="R849" s="1" t="s">
        <v>3035</v>
      </c>
      <c r="S849" s="1">
        <v>86.52</v>
      </c>
    </row>
    <row r="850" spans="1:19" x14ac:dyDescent="0.3">
      <c r="A850" s="1" t="s">
        <v>923</v>
      </c>
      <c r="B850" s="1" t="s">
        <v>1774</v>
      </c>
      <c r="C850" s="1">
        <f t="shared" si="78"/>
        <v>1.0416666671517305E-2</v>
      </c>
      <c r="D850" s="1">
        <v>8</v>
      </c>
      <c r="E850" s="1">
        <v>18.059999999999999</v>
      </c>
      <c r="F850" s="1">
        <f>IF(A850="","",IF(E850&lt;_C1_MinTemp.,0,E850*M_a+M_b))</f>
        <v>0.44226539999999998</v>
      </c>
      <c r="G850" s="1">
        <f t="shared" si="79"/>
        <v>0.19559868403715996</v>
      </c>
      <c r="H850" s="1">
        <f t="shared" si="80"/>
        <v>8.5005946995723572E-2</v>
      </c>
      <c r="I850" s="1">
        <f t="shared" si="81"/>
        <v>2.125148675882689E-2</v>
      </c>
      <c r="J850" s="1">
        <f>IF(A850="","",MIN(J849+I850,Max_logcfu))</f>
        <v>3.99</v>
      </c>
      <c r="K850" s="1" cm="1">
        <f t="array" ref="K850">IF(A850="","",IF(E850&lt;_C1_MinTemp.,0,((E850-Tmin)/(PrefTemp-Tmin))^2))</f>
        <v>32.35926499404205</v>
      </c>
      <c r="L850" s="1">
        <f t="shared" si="82"/>
        <v>0.33707567717823445</v>
      </c>
      <c r="M850" s="1">
        <f t="shared" si="83"/>
        <v>-35.05191451154149</v>
      </c>
      <c r="N850" s="3" t="s">
        <v>866</v>
      </c>
      <c r="O850" s="1" t="s">
        <v>2973</v>
      </c>
      <c r="P850" s="1" t="s">
        <v>2968</v>
      </c>
      <c r="Q850" s="1">
        <v>8360</v>
      </c>
      <c r="R850" s="1" t="s">
        <v>3035</v>
      </c>
      <c r="S850" s="1">
        <v>86.52</v>
      </c>
    </row>
    <row r="851" spans="1:19" x14ac:dyDescent="0.3">
      <c r="A851" s="1" t="s">
        <v>923</v>
      </c>
      <c r="B851" s="1" t="s">
        <v>1775</v>
      </c>
      <c r="C851" s="1">
        <f t="shared" si="78"/>
        <v>1.0416666664241347E-2</v>
      </c>
      <c r="D851" s="1">
        <v>8</v>
      </c>
      <c r="E851" s="1">
        <v>18.16</v>
      </c>
      <c r="F851" s="1">
        <f>IF(A851="","",IF(E851&lt;_C1_MinTemp.,0,E851*M_a+M_b))</f>
        <v>0.44422940000000005</v>
      </c>
      <c r="G851" s="1">
        <f t="shared" si="79"/>
        <v>0.19733975982436006</v>
      </c>
      <c r="H851" s="1">
        <f t="shared" si="80"/>
        <v>8.5762607485597581E-2</v>
      </c>
      <c r="I851" s="1">
        <f t="shared" si="81"/>
        <v>2.1440651866407354E-2</v>
      </c>
      <c r="J851" s="1">
        <f>IF(A851="","",MIN(J850+I851,Max_logcfu))</f>
        <v>3.99</v>
      </c>
      <c r="K851" s="1" cm="1">
        <f t="array" ref="K851">IF(A851="","",IF(E851&lt;_C1_MinTemp.,0,((E851-Tmin)/(PrefTemp-Tmin))^2))</f>
        <v>32.647303398032612</v>
      </c>
      <c r="L851" s="1">
        <f t="shared" si="82"/>
        <v>0.3400760769836596</v>
      </c>
      <c r="M851" s="1">
        <f t="shared" si="83"/>
        <v>-35.391990588525147</v>
      </c>
      <c r="N851" s="3" t="s">
        <v>866</v>
      </c>
      <c r="O851" s="1" t="s">
        <v>2973</v>
      </c>
      <c r="P851" s="1" t="s">
        <v>2968</v>
      </c>
      <c r="Q851" s="1">
        <v>8360</v>
      </c>
      <c r="R851" s="1" t="s">
        <v>3035</v>
      </c>
      <c r="S851" s="1">
        <v>86.52</v>
      </c>
    </row>
    <row r="852" spans="1:19" x14ac:dyDescent="0.3">
      <c r="A852" s="1" t="s">
        <v>923</v>
      </c>
      <c r="B852" s="1" t="s">
        <v>1776</v>
      </c>
      <c r="C852" s="1">
        <f t="shared" si="78"/>
        <v>1.0416666664241347E-2</v>
      </c>
      <c r="D852" s="1">
        <v>8</v>
      </c>
      <c r="E852" s="1">
        <v>18.239999999999998</v>
      </c>
      <c r="F852" s="1">
        <f>IF(A852="","",IF(E852&lt;_C1_MinTemp.,0,E852*M_a+M_b))</f>
        <v>0.44580059999999999</v>
      </c>
      <c r="G852" s="1">
        <f t="shared" si="79"/>
        <v>0.19873817496036</v>
      </c>
      <c r="H852" s="1">
        <f t="shared" si="80"/>
        <v>8.6370349830664925E-2</v>
      </c>
      <c r="I852" s="1">
        <f t="shared" si="81"/>
        <v>2.1592587452638815E-2</v>
      </c>
      <c r="J852" s="1">
        <f>IF(A852="","",MIN(J851+I852,Max_logcfu))</f>
        <v>3.99</v>
      </c>
      <c r="K852" s="1" cm="1">
        <f t="array" ref="K852">IF(A852="","",IF(E852&lt;_C1_MinTemp.,0,((E852-Tmin)/(PrefTemp-Tmin))^2))</f>
        <v>32.878653042230141</v>
      </c>
      <c r="L852" s="1">
        <f t="shared" si="82"/>
        <v>0.34248596911015605</v>
      </c>
      <c r="M852" s="1">
        <f t="shared" si="83"/>
        <v>-35.734476557635304</v>
      </c>
      <c r="N852" s="3" t="s">
        <v>866</v>
      </c>
      <c r="O852" s="1" t="s">
        <v>2973</v>
      </c>
      <c r="P852" s="1" t="s">
        <v>2968</v>
      </c>
      <c r="Q852" s="1">
        <v>8360</v>
      </c>
      <c r="R852" s="1" t="s">
        <v>3035</v>
      </c>
      <c r="S852" s="1">
        <v>86.52</v>
      </c>
    </row>
    <row r="853" spans="1:19" x14ac:dyDescent="0.3">
      <c r="A853" s="1" t="s">
        <v>923</v>
      </c>
      <c r="B853" s="1" t="s">
        <v>1777</v>
      </c>
      <c r="C853" s="1">
        <f t="shared" si="78"/>
        <v>1.0416666671517305E-2</v>
      </c>
      <c r="D853" s="1">
        <v>8</v>
      </c>
      <c r="E853" s="1">
        <v>18.489999999999998</v>
      </c>
      <c r="F853" s="1">
        <f>IF(A853="","",IF(E853&lt;_C1_MinTemp.,0,E853*M_a+M_b))</f>
        <v>0.45071060000000002</v>
      </c>
      <c r="G853" s="1">
        <f t="shared" si="79"/>
        <v>0.20314004495236002</v>
      </c>
      <c r="H853" s="1">
        <f t="shared" si="80"/>
        <v>8.8283374599026507E-2</v>
      </c>
      <c r="I853" s="1">
        <f t="shared" si="81"/>
        <v>2.2070843660034162E-2</v>
      </c>
      <c r="J853" s="1">
        <f>IF(A853="","",MIN(J852+I853,Max_logcfu))</f>
        <v>3.99</v>
      </c>
      <c r="K853" s="1" cm="1">
        <f t="array" ref="K853">IF(A853="","",IF(E853&lt;_C1_MinTemp.,0,((E853-Tmin)/(PrefTemp-Tmin))^2))</f>
        <v>33.606885331939154</v>
      </c>
      <c r="L853" s="1">
        <f t="shared" si="82"/>
        <v>0.35007172237071438</v>
      </c>
      <c r="M853" s="1">
        <f t="shared" si="83"/>
        <v>-36.084548280006018</v>
      </c>
      <c r="N853" s="3" t="s">
        <v>866</v>
      </c>
      <c r="O853" s="1" t="s">
        <v>2973</v>
      </c>
      <c r="P853" s="1" t="s">
        <v>2968</v>
      </c>
      <c r="Q853" s="1">
        <v>8360</v>
      </c>
      <c r="R853" s="1" t="s">
        <v>3035</v>
      </c>
      <c r="S853" s="1">
        <v>86.52</v>
      </c>
    </row>
    <row r="854" spans="1:19" x14ac:dyDescent="0.3">
      <c r="A854" s="1" t="s">
        <v>923</v>
      </c>
      <c r="B854" s="1" t="s">
        <v>1778</v>
      </c>
      <c r="C854" s="1">
        <f t="shared" si="78"/>
        <v>1.0405092587461695E-2</v>
      </c>
      <c r="D854" s="1">
        <v>8</v>
      </c>
      <c r="E854" s="1">
        <v>18.66</v>
      </c>
      <c r="F854" s="1">
        <f>IF(A854="","",IF(E854&lt;_C1_MinTemp.,0,E854*M_a+M_b))</f>
        <v>0.45404940000000005</v>
      </c>
      <c r="G854" s="1">
        <f t="shared" si="79"/>
        <v>0.20616085764036005</v>
      </c>
      <c r="H854" s="1">
        <f t="shared" si="80"/>
        <v>8.9596200625971331E-2</v>
      </c>
      <c r="I854" s="1">
        <f t="shared" si="81"/>
        <v>2.2374162311952602E-2</v>
      </c>
      <c r="J854" s="1">
        <f>IF(A854="","",MIN(J853+I854,Max_logcfu))</f>
        <v>3.99</v>
      </c>
      <c r="K854" s="1" cm="1">
        <f t="array" ref="K854">IF(A854="","",IF(E854&lt;_C1_MinTemp.,0,((E854-Tmin)/(PrefTemp-Tmin))^2))</f>
        <v>34.106639605591553</v>
      </c>
      <c r="L854" s="1">
        <f t="shared" si="82"/>
        <v>0.35488274294336813</v>
      </c>
      <c r="M854" s="1">
        <f t="shared" si="83"/>
        <v>-36.439431022949385</v>
      </c>
      <c r="N854" s="3" t="s">
        <v>866</v>
      </c>
      <c r="O854" s="1" t="s">
        <v>2973</v>
      </c>
      <c r="P854" s="1" t="s">
        <v>2968</v>
      </c>
      <c r="Q854" s="1">
        <v>8360</v>
      </c>
      <c r="R854" s="1" t="s">
        <v>3035</v>
      </c>
      <c r="S854" s="1">
        <v>86.52</v>
      </c>
    </row>
    <row r="855" spans="1:19" x14ac:dyDescent="0.3">
      <c r="A855" s="1" t="s">
        <v>923</v>
      </c>
      <c r="B855" s="1" t="s">
        <v>1779</v>
      </c>
      <c r="C855" s="1">
        <f t="shared" si="78"/>
        <v>1.0416666671517305E-2</v>
      </c>
      <c r="D855" s="1">
        <v>8</v>
      </c>
      <c r="E855" s="1">
        <v>18.690000000000001</v>
      </c>
      <c r="F855" s="1">
        <f>IF(A855="","",IF(E855&lt;_C1_MinTemp.,0,E855*M_a+M_b))</f>
        <v>0.45463860000000006</v>
      </c>
      <c r="G855" s="1">
        <f t="shared" si="79"/>
        <v>0.20669625660996005</v>
      </c>
      <c r="H855" s="1">
        <f t="shared" si="80"/>
        <v>8.9828881621016959E-2</v>
      </c>
      <c r="I855" s="1">
        <f t="shared" si="81"/>
        <v>2.2457220415711694E-2</v>
      </c>
      <c r="J855" s="1">
        <f>IF(A855="","",MIN(J854+I855,Max_logcfu))</f>
        <v>3.99</v>
      </c>
      <c r="K855" s="1" cm="1">
        <f t="array" ref="K855">IF(A855="","",IF(E855&lt;_C1_MinTemp.,0,((E855-Tmin)/(PrefTemp-Tmin))^2))</f>
        <v>34.195214419988226</v>
      </c>
      <c r="L855" s="1">
        <f t="shared" si="82"/>
        <v>0.35620015037407932</v>
      </c>
      <c r="M855" s="1">
        <f t="shared" si="83"/>
        <v>-36.795631173323464</v>
      </c>
      <c r="N855" s="3" t="s">
        <v>866</v>
      </c>
      <c r="O855" s="1" t="s">
        <v>2973</v>
      </c>
      <c r="P855" s="1" t="s">
        <v>2968</v>
      </c>
      <c r="Q855" s="1">
        <v>8360</v>
      </c>
      <c r="R855" s="1" t="s">
        <v>3035</v>
      </c>
      <c r="S855" s="1">
        <v>86.52</v>
      </c>
    </row>
    <row r="856" spans="1:19" x14ac:dyDescent="0.3">
      <c r="A856" s="1" t="s">
        <v>923</v>
      </c>
      <c r="B856" s="1" t="s">
        <v>1780</v>
      </c>
      <c r="C856" s="1">
        <f t="shared" si="78"/>
        <v>1.0416666664241347E-2</v>
      </c>
      <c r="D856" s="1">
        <v>8</v>
      </c>
      <c r="E856" s="1">
        <v>18.690000000000001</v>
      </c>
      <c r="F856" s="1">
        <f>IF(A856="","",IF(E856&lt;_C1_MinTemp.,0,E856*M_a+M_b))</f>
        <v>0.45463860000000006</v>
      </c>
      <c r="G856" s="1">
        <f t="shared" si="79"/>
        <v>0.20669625660996005</v>
      </c>
      <c r="H856" s="1">
        <f t="shared" si="80"/>
        <v>8.9828881621016959E-2</v>
      </c>
      <c r="I856" s="1">
        <f t="shared" si="81"/>
        <v>2.2457220400025509E-2</v>
      </c>
      <c r="J856" s="1">
        <f>IF(A856="","",MIN(J855+I856,Max_logcfu))</f>
        <v>3.99</v>
      </c>
      <c r="K856" s="1" cm="1">
        <f t="array" ref="K856">IF(A856="","",IF(E856&lt;_C1_MinTemp.,0,((E856-Tmin)/(PrefTemp-Tmin))^2))</f>
        <v>34.195214419988226</v>
      </c>
      <c r="L856" s="1">
        <f t="shared" si="82"/>
        <v>0.35620015012527639</v>
      </c>
      <c r="M856" s="1">
        <f t="shared" si="83"/>
        <v>-37.151831323448739</v>
      </c>
      <c r="N856" s="3" t="s">
        <v>866</v>
      </c>
      <c r="O856" s="1" t="s">
        <v>2973</v>
      </c>
      <c r="P856" s="1" t="s">
        <v>2968</v>
      </c>
      <c r="Q856" s="1">
        <v>8360</v>
      </c>
      <c r="R856" s="1" t="s">
        <v>3035</v>
      </c>
      <c r="S856" s="1">
        <v>86.52</v>
      </c>
    </row>
    <row r="857" spans="1:19" x14ac:dyDescent="0.3">
      <c r="A857" s="1" t="s">
        <v>923</v>
      </c>
      <c r="B857" s="1" t="s">
        <v>1781</v>
      </c>
      <c r="C857" s="1">
        <f t="shared" si="78"/>
        <v>1.0416666664241347E-2</v>
      </c>
      <c r="D857" s="1">
        <v>8</v>
      </c>
      <c r="E857" s="1">
        <v>18.690000000000001</v>
      </c>
      <c r="F857" s="1">
        <f>IF(A857="","",IF(E857&lt;_C1_MinTemp.,0,E857*M_a+M_b))</f>
        <v>0.45463860000000006</v>
      </c>
      <c r="G857" s="1">
        <f t="shared" si="79"/>
        <v>0.20669625660996005</v>
      </c>
      <c r="H857" s="1">
        <f t="shared" si="80"/>
        <v>8.9828881621016959E-2</v>
      </c>
      <c r="I857" s="1">
        <f t="shared" si="81"/>
        <v>2.2457220400025509E-2</v>
      </c>
      <c r="J857" s="1">
        <f>IF(A857="","",MIN(J856+I857,Max_logcfu))</f>
        <v>3.99</v>
      </c>
      <c r="K857" s="1" cm="1">
        <f t="array" ref="K857">IF(A857="","",IF(E857&lt;_C1_MinTemp.,0,((E857-Tmin)/(PrefTemp-Tmin))^2))</f>
        <v>34.195214419988226</v>
      </c>
      <c r="L857" s="1">
        <f t="shared" si="82"/>
        <v>0.35620015012527639</v>
      </c>
      <c r="M857" s="1">
        <f t="shared" si="83"/>
        <v>-37.508031473574015</v>
      </c>
      <c r="N857" s="3" t="s">
        <v>866</v>
      </c>
      <c r="O857" s="1" t="s">
        <v>2973</v>
      </c>
      <c r="P857" s="1" t="s">
        <v>2968</v>
      </c>
      <c r="Q857" s="1">
        <v>8360</v>
      </c>
      <c r="R857" s="1" t="s">
        <v>3035</v>
      </c>
      <c r="S857" s="1">
        <v>86.52</v>
      </c>
    </row>
    <row r="858" spans="1:19" x14ac:dyDescent="0.3">
      <c r="A858" s="1" t="s">
        <v>923</v>
      </c>
      <c r="B858" s="1" t="s">
        <v>1782</v>
      </c>
      <c r="C858" s="1">
        <f t="shared" si="78"/>
        <v>1.0428240741021E-2</v>
      </c>
      <c r="D858" s="1">
        <v>8</v>
      </c>
      <c r="E858" s="1">
        <v>18.850000000000001</v>
      </c>
      <c r="F858" s="1">
        <f>IF(A858="","",IF(E858&lt;_C1_MinTemp.,0,E858*M_a+M_b))</f>
        <v>0.45778100000000005</v>
      </c>
      <c r="G858" s="1">
        <f t="shared" si="79"/>
        <v>0.20956344396100005</v>
      </c>
      <c r="H858" s="1">
        <f t="shared" si="80"/>
        <v>9.1074943051282067E-2</v>
      </c>
      <c r="I858" s="1">
        <f t="shared" si="81"/>
        <v>2.2794034358725131E-2</v>
      </c>
      <c r="J858" s="1">
        <f>IF(A858="","",MIN(J857+I858,Max_logcfu))</f>
        <v>3.99</v>
      </c>
      <c r="K858" s="1" cm="1">
        <f t="array" ref="K858">IF(A858="","",IF(E858&lt;_C1_MinTemp.,0,((E858-Tmin)/(PrefTemp-Tmin))^2))</f>
        <v>34.669553374447865</v>
      </c>
      <c r="L858" s="1">
        <f t="shared" si="82"/>
        <v>0.36154244897241933</v>
      </c>
      <c r="M858" s="1">
        <f t="shared" si="83"/>
        <v>-37.869573922546437</v>
      </c>
      <c r="N858" s="3" t="s">
        <v>866</v>
      </c>
      <c r="O858" s="1" t="s">
        <v>2973</v>
      </c>
      <c r="P858" s="1" t="s">
        <v>2968</v>
      </c>
      <c r="Q858" s="1">
        <v>8360</v>
      </c>
      <c r="R858" s="1" t="s">
        <v>3035</v>
      </c>
      <c r="S858" s="1">
        <v>86.41</v>
      </c>
    </row>
    <row r="859" spans="1:19" x14ac:dyDescent="0.3">
      <c r="A859" s="1" t="s">
        <v>923</v>
      </c>
      <c r="B859" s="1" t="s">
        <v>1783</v>
      </c>
      <c r="C859" s="1">
        <f t="shared" si="78"/>
        <v>1.0416666671517305E-2</v>
      </c>
      <c r="D859" s="1">
        <v>8</v>
      </c>
      <c r="E859" s="1">
        <v>18.86</v>
      </c>
      <c r="F859" s="1">
        <f>IF(A859="","",IF(E859&lt;_C1_MinTemp.,0,E859*M_a+M_b))</f>
        <v>0.45797740000000003</v>
      </c>
      <c r="G859" s="1">
        <f t="shared" si="79"/>
        <v>0.20974329891076005</v>
      </c>
      <c r="H859" s="1">
        <f t="shared" si="80"/>
        <v>9.1153106871255996E-2</v>
      </c>
      <c r="I859" s="1">
        <f t="shared" si="81"/>
        <v>2.2788276728425618E-2</v>
      </c>
      <c r="J859" s="1">
        <f>IF(A859="","",MIN(J858+I859,Max_logcfu))</f>
        <v>3.99</v>
      </c>
      <c r="K859" s="1" cm="1">
        <f t="array" ref="K859">IF(A859="","",IF(E859&lt;_C1_MinTemp.,0,((E859-Tmin)/(PrefTemp-Tmin))^2))</f>
        <v>34.699308042831362</v>
      </c>
      <c r="L859" s="1">
        <f t="shared" si="82"/>
        <v>0.36145112561447379</v>
      </c>
      <c r="M859" s="1">
        <f t="shared" si="83"/>
        <v>-38.231025048160909</v>
      </c>
      <c r="N859" s="3" t="s">
        <v>866</v>
      </c>
      <c r="O859" s="1" t="s">
        <v>2973</v>
      </c>
      <c r="P859" s="1" t="s">
        <v>2968</v>
      </c>
      <c r="Q859" s="1">
        <v>8360</v>
      </c>
      <c r="R859" s="1" t="s">
        <v>3035</v>
      </c>
      <c r="S859" s="1">
        <v>86.41</v>
      </c>
    </row>
    <row r="860" spans="1:19" x14ac:dyDescent="0.3">
      <c r="A860" s="1" t="s">
        <v>923</v>
      </c>
      <c r="B860" s="1" t="s">
        <v>1784</v>
      </c>
      <c r="C860" s="1">
        <f t="shared" si="78"/>
        <v>1.0416666664241347E-2</v>
      </c>
      <c r="D860" s="1">
        <v>8</v>
      </c>
      <c r="E860" s="1">
        <v>18.940000000000001</v>
      </c>
      <c r="F860" s="1">
        <f>IF(A860="","",IF(E860&lt;_C1_MinTemp.,0,E860*M_a+M_b))</f>
        <v>0.45954860000000003</v>
      </c>
      <c r="G860" s="1">
        <f t="shared" si="79"/>
        <v>0.21118491576196002</v>
      </c>
      <c r="H860" s="1">
        <f t="shared" si="80"/>
        <v>9.1779624407631474E-2</v>
      </c>
      <c r="I860" s="1">
        <f t="shared" si="81"/>
        <v>2.294490609656559E-2</v>
      </c>
      <c r="J860" s="1">
        <f>IF(A860="","",MIN(J859+I860,Max_logcfu))</f>
        <v>3.99</v>
      </c>
      <c r="K860" s="1" cm="1">
        <f t="array" ref="K860">IF(A860="","",IF(E860&lt;_C1_MinTemp.,0,((E860-Tmin)/(PrefTemp-Tmin))^2))</f>
        <v>34.937804850401882</v>
      </c>
      <c r="L860" s="1">
        <f t="shared" si="82"/>
        <v>0.36393546710695096</v>
      </c>
      <c r="M860" s="1">
        <f t="shared" si="83"/>
        <v>-38.594960515267857</v>
      </c>
      <c r="N860" s="3" t="s">
        <v>866</v>
      </c>
      <c r="O860" s="1" t="s">
        <v>2973</v>
      </c>
      <c r="P860" s="1" t="s">
        <v>2968</v>
      </c>
      <c r="Q860" s="1">
        <v>8360</v>
      </c>
      <c r="R860" s="1" t="s">
        <v>3035</v>
      </c>
      <c r="S860" s="1">
        <v>86.41</v>
      </c>
    </row>
    <row r="861" spans="1:19" x14ac:dyDescent="0.3">
      <c r="A861" s="1" t="s">
        <v>923</v>
      </c>
      <c r="B861" s="1" t="s">
        <v>1785</v>
      </c>
      <c r="C861" s="1">
        <f t="shared" si="78"/>
        <v>1.0416666664241347E-2</v>
      </c>
      <c r="D861" s="1">
        <v>8</v>
      </c>
      <c r="E861" s="1">
        <v>18.989999999999998</v>
      </c>
      <c r="F861" s="1">
        <f>IF(A861="","",IF(E861&lt;_C1_MinTemp.,0,E861*M_a+M_b))</f>
        <v>0.46053060000000001</v>
      </c>
      <c r="G861" s="1">
        <f t="shared" si="79"/>
        <v>0.21208843353636</v>
      </c>
      <c r="H861" s="1">
        <f t="shared" si="80"/>
        <v>9.2172287499504554E-2</v>
      </c>
      <c r="I861" s="1">
        <f t="shared" si="81"/>
        <v>2.3043071869511003E-2</v>
      </c>
      <c r="J861" s="1">
        <f>IF(A861="","",MIN(J860+I861,Max_logcfu))</f>
        <v>3.99</v>
      </c>
      <c r="K861" s="1" cm="1">
        <f t="array" ref="K861">IF(A861="","",IF(E861&lt;_C1_MinTemp.,0,((E861-Tmin)/(PrefTemp-Tmin))^2))</f>
        <v>35.087280145864916</v>
      </c>
      <c r="L861" s="1">
        <f t="shared" si="82"/>
        <v>0.36549250143432838</v>
      </c>
      <c r="M861" s="1">
        <f t="shared" si="83"/>
        <v>-38.960453016702182</v>
      </c>
      <c r="N861" s="3" t="s">
        <v>866</v>
      </c>
      <c r="O861" s="1" t="s">
        <v>2973</v>
      </c>
      <c r="P861" s="1" t="s">
        <v>2968</v>
      </c>
      <c r="Q861" s="1">
        <v>8360</v>
      </c>
      <c r="R861" s="1" t="s">
        <v>3035</v>
      </c>
      <c r="S861" s="1">
        <v>86.41</v>
      </c>
    </row>
    <row r="862" spans="1:19" x14ac:dyDescent="0.3">
      <c r="A862" s="1" t="s">
        <v>923</v>
      </c>
      <c r="B862" s="1" t="s">
        <v>1786</v>
      </c>
      <c r="C862" s="1">
        <f t="shared" si="78"/>
        <v>1.0416666671517305E-2</v>
      </c>
      <c r="D862" s="1">
        <v>9</v>
      </c>
      <c r="E862" s="1">
        <v>19.170000000000002</v>
      </c>
      <c r="F862" s="1">
        <f>IF(A862="","",IF(E862&lt;_C1_MinTemp.,0,E862*M_a+M_b))</f>
        <v>0.46406580000000008</v>
      </c>
      <c r="G862" s="1">
        <f t="shared" si="79"/>
        <v>0.21535706672964008</v>
      </c>
      <c r="H862" s="1">
        <f t="shared" si="80"/>
        <v>9.3592814745606295E-2</v>
      </c>
      <c r="I862" s="1">
        <f t="shared" si="81"/>
        <v>2.3398203697297209E-2</v>
      </c>
      <c r="J862" s="1">
        <f>IF(A862="","",MIN(J861+I862,Max_logcfu))</f>
        <v>3.99</v>
      </c>
      <c r="K862" s="1" cm="1">
        <f t="array" ref="K862">IF(A862="","",IF(E862&lt;_C1_MinTemp.,0,((E862-Tmin)/(PrefTemp-Tmin))^2))</f>
        <v>35.628033107421537</v>
      </c>
      <c r="L862" s="1">
        <f t="shared" si="82"/>
        <v>0.37112534504179306</v>
      </c>
      <c r="M862" s="1">
        <f t="shared" si="83"/>
        <v>-39.331578361743972</v>
      </c>
      <c r="N862" s="3" t="s">
        <v>866</v>
      </c>
      <c r="O862" s="1" t="s">
        <v>2973</v>
      </c>
      <c r="P862" s="1" t="s">
        <v>2968</v>
      </c>
      <c r="Q862" s="1">
        <v>8360</v>
      </c>
      <c r="R862" s="1" t="s">
        <v>3035</v>
      </c>
      <c r="S862" s="1">
        <v>86.29</v>
      </c>
    </row>
    <row r="863" spans="1:19" x14ac:dyDescent="0.3">
      <c r="A863" s="1" t="s">
        <v>923</v>
      </c>
      <c r="B863" s="1" t="s">
        <v>1787</v>
      </c>
      <c r="C863" s="1">
        <f t="shared" si="78"/>
        <v>1.0416666664241347E-2</v>
      </c>
      <c r="D863" s="1">
        <v>9</v>
      </c>
      <c r="E863" s="1">
        <v>19.170000000000002</v>
      </c>
      <c r="F863" s="1">
        <f>IF(A863="","",IF(E863&lt;_C1_MinTemp.,0,E863*M_a+M_b))</f>
        <v>0.46406580000000008</v>
      </c>
      <c r="G863" s="1">
        <f t="shared" si="79"/>
        <v>0.21535706672964008</v>
      </c>
      <c r="H863" s="1">
        <f t="shared" si="80"/>
        <v>9.3592814745606295E-2</v>
      </c>
      <c r="I863" s="1">
        <f t="shared" si="81"/>
        <v>2.3398203680953751E-2</v>
      </c>
      <c r="J863" s="1">
        <f>IF(A863="","",MIN(J862+I863,Max_logcfu))</f>
        <v>3.99</v>
      </c>
      <c r="K863" s="1" cm="1">
        <f t="array" ref="K863">IF(A863="","",IF(E863&lt;_C1_MinTemp.,0,((E863-Tmin)/(PrefTemp-Tmin))^2))</f>
        <v>35.628033107421537</v>
      </c>
      <c r="L863" s="1">
        <f t="shared" si="82"/>
        <v>0.37112534478256498</v>
      </c>
      <c r="M863" s="1">
        <f t="shared" si="83"/>
        <v>-39.702703706526535</v>
      </c>
      <c r="N863" s="3" t="s">
        <v>866</v>
      </c>
      <c r="O863" s="1" t="s">
        <v>2973</v>
      </c>
      <c r="P863" s="1" t="s">
        <v>2968</v>
      </c>
      <c r="Q863" s="1">
        <v>8360</v>
      </c>
      <c r="R863" s="1" t="s">
        <v>3035</v>
      </c>
      <c r="S863" s="1">
        <v>86.29</v>
      </c>
    </row>
    <row r="864" spans="1:19" x14ac:dyDescent="0.3">
      <c r="A864" s="1" t="s">
        <v>923</v>
      </c>
      <c r="B864" s="1" t="s">
        <v>1788</v>
      </c>
      <c r="C864" s="1">
        <f t="shared" si="78"/>
        <v>1.0416666664241347E-2</v>
      </c>
      <c r="D864" s="1">
        <v>9</v>
      </c>
      <c r="E864" s="1">
        <v>19.190000000000001</v>
      </c>
      <c r="F864" s="1">
        <f>IF(A864="","",IF(E864&lt;_C1_MinTemp.,0,E864*M_a+M_b))</f>
        <v>0.46445860000000005</v>
      </c>
      <c r="G864" s="1">
        <f t="shared" si="79"/>
        <v>0.21572179111396006</v>
      </c>
      <c r="H864" s="1">
        <f t="shared" si="80"/>
        <v>9.375132164883096E-2</v>
      </c>
      <c r="I864" s="1">
        <f t="shared" si="81"/>
        <v>2.3437830406750695E-2</v>
      </c>
      <c r="J864" s="1">
        <f>IF(A864="","",MIN(J863+I864,Max_logcfu))</f>
        <v>3.99</v>
      </c>
      <c r="K864" s="1" cm="1">
        <f t="array" ref="K864">IF(A864="","",IF(E864&lt;_C1_MinTemp.,0,((E864-Tmin)/(PrefTemp-Tmin))^2))</f>
        <v>35.688372025651468</v>
      </c>
      <c r="L864" s="1">
        <f t="shared" si="82"/>
        <v>0.37175387518064712</v>
      </c>
      <c r="M864" s="1">
        <f t="shared" si="83"/>
        <v>-40.074457581707179</v>
      </c>
      <c r="N864" s="3" t="s">
        <v>866</v>
      </c>
      <c r="O864" s="1" t="s">
        <v>2973</v>
      </c>
      <c r="P864" s="1" t="s">
        <v>2968</v>
      </c>
      <c r="Q864" s="1">
        <v>8360</v>
      </c>
      <c r="R864" s="1" t="s">
        <v>3035</v>
      </c>
      <c r="S864" s="1">
        <v>86.29</v>
      </c>
    </row>
    <row r="865" spans="1:19" x14ac:dyDescent="0.3">
      <c r="A865" s="1" t="s">
        <v>923</v>
      </c>
      <c r="B865" s="1" t="s">
        <v>1789</v>
      </c>
      <c r="C865" s="1">
        <f t="shared" si="78"/>
        <v>1.0416666671517305E-2</v>
      </c>
      <c r="D865" s="1">
        <v>9</v>
      </c>
      <c r="E865" s="1">
        <v>19.28</v>
      </c>
      <c r="F865" s="1">
        <f>IF(A865="","",IF(E865&lt;_C1_MinTemp.,0,E865*M_a+M_b))</f>
        <v>0.46622620000000004</v>
      </c>
      <c r="G865" s="1">
        <f t="shared" si="79"/>
        <v>0.21736686956644002</v>
      </c>
      <c r="H865" s="1">
        <f t="shared" si="80"/>
        <v>9.446626230614516E-2</v>
      </c>
      <c r="I865" s="1">
        <f t="shared" si="81"/>
        <v>2.3616565587533608E-2</v>
      </c>
      <c r="J865" s="1">
        <f>IF(A865="","",MIN(J864+I865,Max_logcfu))</f>
        <v>3.99</v>
      </c>
      <c r="K865" s="1" cm="1">
        <f t="array" ref="K865">IF(A865="","",IF(E865&lt;_C1_MinTemp.,0,((E865-Tmin)/(PrefTemp-Tmin))^2))</f>
        <v>35.960528915877148</v>
      </c>
      <c r="L865" s="1">
        <f t="shared" si="82"/>
        <v>0.37458884304815182</v>
      </c>
      <c r="M865" s="1">
        <f t="shared" si="83"/>
        <v>-40.449046424755331</v>
      </c>
      <c r="N865" s="3" t="s">
        <v>866</v>
      </c>
      <c r="O865" s="1" t="s">
        <v>2973</v>
      </c>
      <c r="P865" s="1" t="s">
        <v>2968</v>
      </c>
      <c r="Q865" s="1">
        <v>8360</v>
      </c>
      <c r="R865" s="1" t="s">
        <v>3035</v>
      </c>
      <c r="S865" s="1">
        <v>86.29</v>
      </c>
    </row>
    <row r="866" spans="1:19" x14ac:dyDescent="0.3">
      <c r="A866" s="1" t="s">
        <v>923</v>
      </c>
      <c r="B866" s="1" t="s">
        <v>1790</v>
      </c>
      <c r="C866" s="1">
        <f t="shared" si="78"/>
        <v>1.0405092587461695E-2</v>
      </c>
      <c r="D866" s="1">
        <v>9</v>
      </c>
      <c r="E866" s="1">
        <v>19.440000000000001</v>
      </c>
      <c r="F866" s="1">
        <f>IF(A866="","",IF(E866&lt;_C1_MinTemp.,0,E866*M_a+M_b))</f>
        <v>0.46936860000000008</v>
      </c>
      <c r="G866" s="1">
        <f t="shared" si="79"/>
        <v>0.22030688266596007</v>
      </c>
      <c r="H866" s="1">
        <f t="shared" si="80"/>
        <v>9.5743973344615416E-2</v>
      </c>
      <c r="I866" s="1">
        <f t="shared" si="81"/>
        <v>2.390939777621251E-2</v>
      </c>
      <c r="J866" s="1">
        <f>IF(A866="","",MIN(J865+I866,Max_logcfu))</f>
        <v>3.99</v>
      </c>
      <c r="K866" s="1" cm="1">
        <f t="array" ref="K866">IF(A866="","",IF(E866&lt;_C1_MinTemp.,0,((E866-Tmin)/(PrefTemp-Tmin))^2))</f>
        <v>36.446915945736961</v>
      </c>
      <c r="L866" s="1">
        <f t="shared" si="82"/>
        <v>0.37923353494282713</v>
      </c>
      <c r="M866" s="1">
        <f t="shared" si="83"/>
        <v>-40.828279959698158</v>
      </c>
      <c r="N866" s="3" t="s">
        <v>866</v>
      </c>
      <c r="O866" s="1" t="s">
        <v>2973</v>
      </c>
      <c r="P866" s="1" t="s">
        <v>2968</v>
      </c>
      <c r="Q866" s="1">
        <v>8360</v>
      </c>
      <c r="R866" s="1" t="s">
        <v>3035</v>
      </c>
      <c r="S866" s="1">
        <v>86.29</v>
      </c>
    </row>
    <row r="867" spans="1:19" x14ac:dyDescent="0.3">
      <c r="A867" s="1" t="s">
        <v>923</v>
      </c>
      <c r="B867" s="1" t="s">
        <v>1791</v>
      </c>
      <c r="C867" s="1">
        <f t="shared" si="78"/>
        <v>1.0416666671517305E-2</v>
      </c>
      <c r="D867" s="1">
        <v>9</v>
      </c>
      <c r="E867" s="1">
        <v>19.45</v>
      </c>
      <c r="F867" s="1">
        <f>IF(A867="","",IF(E867&lt;_C1_MinTemp.,0,E867*M_a+M_b))</f>
        <v>0.46956500000000001</v>
      </c>
      <c r="G867" s="1">
        <f t="shared" si="79"/>
        <v>0.220491289225</v>
      </c>
      <c r="H867" s="1">
        <f t="shared" si="80"/>
        <v>9.5824115265102122E-2</v>
      </c>
      <c r="I867" s="1">
        <f t="shared" si="81"/>
        <v>2.3956028827430923E-2</v>
      </c>
      <c r="J867" s="1">
        <f>IF(A867="","",MIN(J866+I867,Max_logcfu))</f>
        <v>3.99</v>
      </c>
      <c r="K867" s="1" cm="1">
        <f t="array" ref="K867">IF(A867="","",IF(E867&lt;_C1_MinTemp.,0,((E867-Tmin)/(PrefTemp-Tmin))^2))</f>
        <v>36.477423618832958</v>
      </c>
      <c r="L867" s="1">
        <f t="shared" si="82"/>
        <v>0.37997316287311544</v>
      </c>
      <c r="M867" s="1">
        <f t="shared" si="83"/>
        <v>-41.208253122571271</v>
      </c>
      <c r="N867" s="3" t="s">
        <v>866</v>
      </c>
      <c r="O867" s="1" t="s">
        <v>2973</v>
      </c>
      <c r="P867" s="1" t="s">
        <v>2968</v>
      </c>
      <c r="Q867" s="1">
        <v>8360</v>
      </c>
      <c r="R867" s="1" t="s">
        <v>3035</v>
      </c>
      <c r="S867" s="1">
        <v>86.29</v>
      </c>
    </row>
    <row r="868" spans="1:19" x14ac:dyDescent="0.3">
      <c r="A868" s="1" t="s">
        <v>923</v>
      </c>
      <c r="B868" s="1" t="s">
        <v>1792</v>
      </c>
      <c r="C868" s="1">
        <f t="shared" si="78"/>
        <v>1.0416666664241347E-2</v>
      </c>
      <c r="D868" s="1">
        <v>9</v>
      </c>
      <c r="E868" s="1">
        <v>19.489999999999998</v>
      </c>
      <c r="F868" s="1">
        <f>IF(A868="","",IF(E868&lt;_C1_MinTemp.,0,E868*M_a+M_b))</f>
        <v>0.47035060000000001</v>
      </c>
      <c r="G868" s="1">
        <f t="shared" si="79"/>
        <v>0.22122968692036002</v>
      </c>
      <c r="H868" s="1">
        <f t="shared" si="80"/>
        <v>9.614501821832247E-2</v>
      </c>
      <c r="I868" s="1">
        <f t="shared" si="81"/>
        <v>2.4036254548984243E-2</v>
      </c>
      <c r="J868" s="1">
        <f>IF(A868="","",MIN(J867+I868,Max_logcfu))</f>
        <v>3.99</v>
      </c>
      <c r="K868" s="1" cm="1">
        <f t="array" ref="K868">IF(A868="","",IF(E868&lt;_C1_MinTemp.,0,((E868-Tmin)/(PrefTemp-Tmin))^2))</f>
        <v>36.59958193913436</v>
      </c>
      <c r="L868" s="1">
        <f t="shared" si="82"/>
        <v>0.38124564511055059</v>
      </c>
      <c r="M868" s="1">
        <f t="shared" si="83"/>
        <v>-41.589498767681825</v>
      </c>
      <c r="N868" s="3" t="s">
        <v>866</v>
      </c>
      <c r="O868" s="1" t="s">
        <v>2973</v>
      </c>
      <c r="P868" s="1" t="s">
        <v>2968</v>
      </c>
      <c r="Q868" s="1">
        <v>8360</v>
      </c>
      <c r="R868" s="1" t="s">
        <v>3035</v>
      </c>
      <c r="S868" s="1">
        <v>86.29</v>
      </c>
    </row>
    <row r="869" spans="1:19" x14ac:dyDescent="0.3">
      <c r="A869" s="1" t="s">
        <v>923</v>
      </c>
      <c r="B869" s="1" t="s">
        <v>1793</v>
      </c>
      <c r="C869" s="1">
        <f t="shared" si="78"/>
        <v>1.0416666664241347E-2</v>
      </c>
      <c r="D869" s="1">
        <v>9</v>
      </c>
      <c r="E869" s="1">
        <v>19.559999999999999</v>
      </c>
      <c r="F869" s="1">
        <f>IF(A869="","",IF(E869&lt;_C1_MinTemp.,0,E869*M_a+M_b))</f>
        <v>0.47172540000000002</v>
      </c>
      <c r="G869" s="1">
        <f t="shared" si="79"/>
        <v>0.22252485300516001</v>
      </c>
      <c r="H869" s="1">
        <f t="shared" si="80"/>
        <v>9.6707889180860485E-2</v>
      </c>
      <c r="I869" s="1">
        <f t="shared" si="81"/>
        <v>2.4176972289585982E-2</v>
      </c>
      <c r="J869" s="1">
        <f>IF(A869="","",MIN(J868+I869,Max_logcfu))</f>
        <v>3.99</v>
      </c>
      <c r="K869" s="1" cm="1">
        <f t="array" ref="K869">IF(A869="","",IF(E869&lt;_C1_MinTemp.,0,((E869-Tmin)/(PrefTemp-Tmin))^2))</f>
        <v>36.813850367143708</v>
      </c>
      <c r="L869" s="1">
        <f t="shared" si="82"/>
        <v>0.38347760790179497</v>
      </c>
      <c r="M869" s="1">
        <f t="shared" si="83"/>
        <v>-41.97297637558362</v>
      </c>
      <c r="N869" s="3" t="s">
        <v>866</v>
      </c>
      <c r="O869" s="1" t="s">
        <v>2973</v>
      </c>
      <c r="P869" s="1" t="s">
        <v>2968</v>
      </c>
      <c r="Q869" s="1">
        <v>8360</v>
      </c>
      <c r="R869" s="1" t="s">
        <v>3035</v>
      </c>
      <c r="S869" s="1">
        <v>86.29</v>
      </c>
    </row>
    <row r="870" spans="1:19" x14ac:dyDescent="0.3">
      <c r="A870" s="1" t="s">
        <v>923</v>
      </c>
      <c r="B870" s="1" t="s">
        <v>1794</v>
      </c>
      <c r="C870" s="1">
        <f t="shared" si="78"/>
        <v>1.0428240741021E-2</v>
      </c>
      <c r="D870" s="1">
        <v>9</v>
      </c>
      <c r="E870" s="1">
        <v>19.7</v>
      </c>
      <c r="F870" s="1">
        <f>IF(A870="","",IF(E870&lt;_C1_MinTemp.,0,E870*M_a+M_b))</f>
        <v>0.47447500000000004</v>
      </c>
      <c r="G870" s="1">
        <f t="shared" si="79"/>
        <v>0.22512652562500005</v>
      </c>
      <c r="H870" s="1">
        <f t="shared" si="80"/>
        <v>9.783855959365495E-2</v>
      </c>
      <c r="I870" s="1">
        <f t="shared" si="81"/>
        <v>2.4486817276736725E-2</v>
      </c>
      <c r="J870" s="1">
        <f>IF(A870="","",MIN(J869+I870,Max_logcfu))</f>
        <v>3.99</v>
      </c>
      <c r="K870" s="1" cm="1">
        <f t="array" ref="K870">IF(A870="","",IF(E870&lt;_C1_MinTemp.,0,((E870-Tmin)/(PrefTemp-Tmin))^2))</f>
        <v>37.244263353547815</v>
      </c>
      <c r="L870" s="1">
        <f t="shared" si="82"/>
        <v>0.38839214447278275</v>
      </c>
      <c r="M870" s="1">
        <f t="shared" si="83"/>
        <v>-42.361368520056402</v>
      </c>
      <c r="N870" s="3" t="s">
        <v>866</v>
      </c>
      <c r="O870" s="1" t="s">
        <v>2973</v>
      </c>
      <c r="P870" s="1" t="s">
        <v>2968</v>
      </c>
      <c r="Q870" s="1">
        <v>8360</v>
      </c>
      <c r="R870" s="1" t="s">
        <v>3035</v>
      </c>
      <c r="S870" s="1">
        <v>86.29</v>
      </c>
    </row>
    <row r="871" spans="1:19" x14ac:dyDescent="0.3">
      <c r="A871" s="1" t="s">
        <v>923</v>
      </c>
      <c r="B871" s="1" t="s">
        <v>1795</v>
      </c>
      <c r="C871" s="1">
        <f t="shared" si="78"/>
        <v>1.0416666671517305E-2</v>
      </c>
      <c r="D871" s="1">
        <v>9</v>
      </c>
      <c r="E871" s="1">
        <v>19.7</v>
      </c>
      <c r="F871" s="1">
        <f>IF(A871="","",IF(E871&lt;_C1_MinTemp.,0,E871*M_a+M_b))</f>
        <v>0.47447500000000004</v>
      </c>
      <c r="G871" s="1">
        <f t="shared" si="79"/>
        <v>0.22512652562500005</v>
      </c>
      <c r="H871" s="1">
        <f t="shared" si="80"/>
        <v>9.783855959365495E-2</v>
      </c>
      <c r="I871" s="1">
        <f t="shared" si="81"/>
        <v>2.4459639909803644E-2</v>
      </c>
      <c r="J871" s="1">
        <f>IF(A871="","",MIN(J870+I871,Max_logcfu))</f>
        <v>3.99</v>
      </c>
      <c r="K871" s="1" cm="1">
        <f t="array" ref="K871">IF(A871="","",IF(E871&lt;_C1_MinTemp.,0,((E871-Tmin)/(PrefTemp-Tmin))^2))</f>
        <v>37.244263353547815</v>
      </c>
      <c r="L871" s="1">
        <f t="shared" si="82"/>
        <v>0.38796107678011488</v>
      </c>
      <c r="M871" s="1">
        <f t="shared" si="83"/>
        <v>-42.749329596836517</v>
      </c>
      <c r="N871" s="3" t="s">
        <v>866</v>
      </c>
      <c r="O871" s="1" t="s">
        <v>2973</v>
      </c>
      <c r="P871" s="1" t="s">
        <v>2968</v>
      </c>
      <c r="Q871" s="1">
        <v>8360</v>
      </c>
      <c r="R871" s="1" t="s">
        <v>3035</v>
      </c>
      <c r="S871" s="1">
        <v>86.29</v>
      </c>
    </row>
    <row r="872" spans="1:19" x14ac:dyDescent="0.3">
      <c r="A872" s="1" t="s">
        <v>923</v>
      </c>
      <c r="B872" s="1" t="s">
        <v>1796</v>
      </c>
      <c r="C872" s="1">
        <f t="shared" si="78"/>
        <v>1.0416666664241347E-2</v>
      </c>
      <c r="D872" s="1">
        <v>9</v>
      </c>
      <c r="E872" s="1">
        <v>19.7</v>
      </c>
      <c r="F872" s="1">
        <f>IF(A872="","",IF(E872&lt;_C1_MinTemp.,0,E872*M_a+M_b))</f>
        <v>0.47447500000000004</v>
      </c>
      <c r="G872" s="1">
        <f t="shared" si="79"/>
        <v>0.22512652562500005</v>
      </c>
      <c r="H872" s="1">
        <f t="shared" si="80"/>
        <v>9.783855959365495E-2</v>
      </c>
      <c r="I872" s="1">
        <f t="shared" si="81"/>
        <v>2.4459639892718783E-2</v>
      </c>
      <c r="J872" s="1">
        <f>IF(A872="","",MIN(J871+I872,Max_logcfu))</f>
        <v>3.99</v>
      </c>
      <c r="K872" s="1" cm="1">
        <f t="array" ref="K872">IF(A872="","",IF(E872&lt;_C1_MinTemp.,0,((E872-Tmin)/(PrefTemp-Tmin))^2))</f>
        <v>37.244263353547815</v>
      </c>
      <c r="L872" s="1">
        <f t="shared" si="82"/>
        <v>0.3879610765091272</v>
      </c>
      <c r="M872" s="1">
        <f t="shared" si="83"/>
        <v>-43.137290673345646</v>
      </c>
      <c r="N872" s="3" t="s">
        <v>866</v>
      </c>
      <c r="O872" s="1" t="s">
        <v>2973</v>
      </c>
      <c r="P872" s="1" t="s">
        <v>2968</v>
      </c>
      <c r="Q872" s="1">
        <v>8360</v>
      </c>
      <c r="R872" s="1" t="s">
        <v>3035</v>
      </c>
      <c r="S872" s="1">
        <v>86.29</v>
      </c>
    </row>
    <row r="873" spans="1:19" x14ac:dyDescent="0.3">
      <c r="A873" s="1" t="s">
        <v>923</v>
      </c>
      <c r="B873" s="1" t="s">
        <v>1797</v>
      </c>
      <c r="C873" s="1">
        <f t="shared" si="78"/>
        <v>1.0416666664241347E-2</v>
      </c>
      <c r="D873" s="1">
        <v>9</v>
      </c>
      <c r="E873" s="1">
        <v>19.66</v>
      </c>
      <c r="F873" s="1">
        <f>IF(A873="","",IF(E873&lt;_C1_MinTemp.,0,E873*M_a+M_b))</f>
        <v>0.47368940000000004</v>
      </c>
      <c r="G873" s="1">
        <f t="shared" si="79"/>
        <v>0.22438164767236005</v>
      </c>
      <c r="H873" s="1">
        <f t="shared" si="80"/>
        <v>9.7514840361738395E-2</v>
      </c>
      <c r="I873" s="1">
        <f t="shared" si="81"/>
        <v>2.4378710084758486E-2</v>
      </c>
      <c r="J873" s="1">
        <f>IF(A873="","",MIN(J872+I873,Max_logcfu))</f>
        <v>3.99</v>
      </c>
      <c r="K873" s="1" cm="1">
        <f t="array" ref="K873">IF(A873="","",IF(E873&lt;_C1_MinTemp.,0,((E873-Tmin)/(PrefTemp-Tmin))^2))</f>
        <v>37.121032958740457</v>
      </c>
      <c r="L873" s="1">
        <f t="shared" si="82"/>
        <v>0.38667742656351606</v>
      </c>
      <c r="M873" s="1">
        <f t="shared" si="83"/>
        <v>-43.523968099909162</v>
      </c>
      <c r="N873" s="3" t="s">
        <v>866</v>
      </c>
      <c r="O873" s="1" t="s">
        <v>2973</v>
      </c>
      <c r="P873" s="1" t="s">
        <v>2968</v>
      </c>
      <c r="Q873" s="1">
        <v>8360</v>
      </c>
      <c r="R873" s="1" t="s">
        <v>3035</v>
      </c>
      <c r="S873" s="1">
        <v>86.29</v>
      </c>
    </row>
    <row r="874" spans="1:19" x14ac:dyDescent="0.3">
      <c r="A874" s="1" t="s">
        <v>923</v>
      </c>
      <c r="B874" s="1" t="s">
        <v>1798</v>
      </c>
      <c r="C874" s="1">
        <f t="shared" si="78"/>
        <v>1.0416666671517305E-2</v>
      </c>
      <c r="D874" s="1">
        <v>9</v>
      </c>
      <c r="E874" s="1">
        <v>19.850000000000001</v>
      </c>
      <c r="F874" s="1">
        <f>IF(A874="","",IF(E874&lt;_C1_MinTemp.,0,E874*M_a+M_b))</f>
        <v>0.47742100000000004</v>
      </c>
      <c r="G874" s="1">
        <f t="shared" si="79"/>
        <v>0.22793081124100004</v>
      </c>
      <c r="H874" s="1">
        <f t="shared" si="80"/>
        <v>9.9057284328987402E-2</v>
      </c>
      <c r="I874" s="1">
        <f t="shared" si="81"/>
        <v>2.4764321093778636E-2</v>
      </c>
      <c r="J874" s="1">
        <f>IF(A874="","",MIN(J873+I874,Max_logcfu))</f>
        <v>3.99</v>
      </c>
      <c r="K874" s="1" cm="1">
        <f t="array" ref="K874">IF(A874="","",IF(E874&lt;_C1_MinTemp.,0,((E874-Tmin)/(PrefTemp-Tmin))^2))</f>
        <v>37.708196031897963</v>
      </c>
      <c r="L874" s="1">
        <f t="shared" si="82"/>
        <v>0.39279370884851261</v>
      </c>
      <c r="M874" s="1">
        <f t="shared" si="83"/>
        <v>-43.916761808757677</v>
      </c>
      <c r="N874" s="3" t="s">
        <v>866</v>
      </c>
      <c r="O874" s="1" t="s">
        <v>2973</v>
      </c>
      <c r="P874" s="1" t="s">
        <v>2968</v>
      </c>
      <c r="Q874" s="1">
        <v>8360</v>
      </c>
      <c r="R874" s="1" t="s">
        <v>3035</v>
      </c>
      <c r="S874" s="1">
        <v>86.18</v>
      </c>
    </row>
    <row r="875" spans="1:19" x14ac:dyDescent="0.3">
      <c r="A875" s="1" t="s">
        <v>923</v>
      </c>
      <c r="B875" s="1" t="s">
        <v>1799</v>
      </c>
      <c r="C875" s="1">
        <f t="shared" si="78"/>
        <v>1.0416666664241347E-2</v>
      </c>
      <c r="D875" s="1">
        <v>9</v>
      </c>
      <c r="E875" s="1">
        <v>19.89</v>
      </c>
      <c r="F875" s="1">
        <f>IF(A875="","",IF(E875&lt;_C1_MinTemp.,0,E875*M_a+M_b))</f>
        <v>0.47820660000000004</v>
      </c>
      <c r="G875" s="1">
        <f t="shared" si="79"/>
        <v>0.22868155228356005</v>
      </c>
      <c r="H875" s="1">
        <f t="shared" si="80"/>
        <v>9.9383551622581501E-2</v>
      </c>
      <c r="I875" s="1">
        <f t="shared" si="81"/>
        <v>2.4845887899860492E-2</v>
      </c>
      <c r="J875" s="1">
        <f>IF(A875="","",MIN(J874+I875,Max_logcfu))</f>
        <v>3.99</v>
      </c>
      <c r="K875" s="1" cm="1">
        <f t="array" ref="K875">IF(A875="","",IF(E875&lt;_C1_MinTemp.,0,((E875-Tmin)/(PrefTemp-Tmin))^2))</f>
        <v>37.832396398877364</v>
      </c>
      <c r="L875" s="1">
        <f t="shared" si="82"/>
        <v>0.39408746239655024</v>
      </c>
      <c r="M875" s="1">
        <f t="shared" si="83"/>
        <v>-44.310849271154225</v>
      </c>
      <c r="N875" s="3" t="s">
        <v>866</v>
      </c>
      <c r="O875" s="1" t="s">
        <v>2973</v>
      </c>
      <c r="P875" s="1" t="s">
        <v>2968</v>
      </c>
      <c r="Q875" s="1">
        <v>8360</v>
      </c>
      <c r="R875" s="1" t="s">
        <v>3035</v>
      </c>
      <c r="S875" s="1">
        <v>86.18</v>
      </c>
    </row>
    <row r="876" spans="1:19" x14ac:dyDescent="0.3">
      <c r="A876" s="1" t="s">
        <v>923</v>
      </c>
      <c r="B876" s="1" t="s">
        <v>1800</v>
      </c>
      <c r="C876" s="1">
        <f t="shared" si="78"/>
        <v>1.0416666664241347E-2</v>
      </c>
      <c r="D876" s="1">
        <v>9</v>
      </c>
      <c r="E876" s="1">
        <v>19.91</v>
      </c>
      <c r="F876" s="1">
        <f>IF(A876="","",IF(E876&lt;_C1_MinTemp.,0,E876*M_a+M_b))</f>
        <v>0.47859940000000001</v>
      </c>
      <c r="G876" s="1">
        <f t="shared" si="79"/>
        <v>0.22905738568036002</v>
      </c>
      <c r="H876" s="1">
        <f t="shared" si="80"/>
        <v>9.9546886432142545E-2</v>
      </c>
      <c r="I876" s="1">
        <f t="shared" si="81"/>
        <v>2.4886721602241244E-2</v>
      </c>
      <c r="J876" s="1">
        <f>IF(A876="","",MIN(J875+I876,Max_logcfu))</f>
        <v>3.99</v>
      </c>
      <c r="K876" s="1" cm="1">
        <f t="array" ref="K876">IF(A876="","",IF(E876&lt;_C1_MinTemp.,0,((E876-Tmin)/(PrefTemp-Tmin))^2))</f>
        <v>37.894573159117478</v>
      </c>
      <c r="L876" s="1">
        <f t="shared" si="82"/>
        <v>0.39473513698223395</v>
      </c>
      <c r="M876" s="1">
        <f t="shared" si="83"/>
        <v>-44.70558440813646</v>
      </c>
      <c r="N876" s="3" t="s">
        <v>866</v>
      </c>
      <c r="O876" s="1" t="s">
        <v>2973</v>
      </c>
      <c r="P876" s="1" t="s">
        <v>2968</v>
      </c>
      <c r="Q876" s="1">
        <v>8360</v>
      </c>
      <c r="R876" s="1" t="s">
        <v>3035</v>
      </c>
      <c r="S876" s="1">
        <v>86.18</v>
      </c>
    </row>
    <row r="877" spans="1:19" x14ac:dyDescent="0.3">
      <c r="A877" s="1" t="s">
        <v>923</v>
      </c>
      <c r="B877" s="1" t="s">
        <v>1801</v>
      </c>
      <c r="C877" s="1">
        <f t="shared" si="78"/>
        <v>1.0416666671517305E-2</v>
      </c>
      <c r="D877" s="1">
        <v>9</v>
      </c>
      <c r="E877" s="1">
        <v>19.940000000000001</v>
      </c>
      <c r="F877" s="1">
        <f>IF(A877="","",IF(E877&lt;_C1_MinTemp.,0,E877*M_a+M_b))</f>
        <v>0.47918860000000008</v>
      </c>
      <c r="G877" s="1">
        <f t="shared" si="79"/>
        <v>0.22962171436996007</v>
      </c>
      <c r="H877" s="1">
        <f t="shared" si="80"/>
        <v>9.9792140099939183E-2</v>
      </c>
      <c r="I877" s="1">
        <f t="shared" si="81"/>
        <v>2.4948035036602128E-2</v>
      </c>
      <c r="J877" s="1">
        <f>IF(A877="","",MIN(J876+I877,Max_logcfu))</f>
        <v>3.99</v>
      </c>
      <c r="K877" s="1" cm="1">
        <f t="array" ref="K877">IF(A877="","",IF(E877&lt;_C1_MinTemp.,0,((E877-Tmin)/(PrefTemp-Tmin))^2))</f>
        <v>37.9879340204157</v>
      </c>
      <c r="L877" s="1">
        <f t="shared" si="82"/>
        <v>0.39570764623026261</v>
      </c>
      <c r="M877" s="1">
        <f t="shared" si="83"/>
        <v>-45.101292054366724</v>
      </c>
      <c r="N877" s="3" t="s">
        <v>866</v>
      </c>
      <c r="O877" s="1" t="s">
        <v>2973</v>
      </c>
      <c r="P877" s="1" t="s">
        <v>2968</v>
      </c>
      <c r="Q877" s="1">
        <v>8360</v>
      </c>
      <c r="R877" s="1" t="s">
        <v>3035</v>
      </c>
      <c r="S877" s="1">
        <v>86.18</v>
      </c>
    </row>
    <row r="878" spans="1:19" x14ac:dyDescent="0.3">
      <c r="A878" s="1" t="s">
        <v>923</v>
      </c>
      <c r="B878" s="1" t="s">
        <v>1802</v>
      </c>
      <c r="C878" s="1">
        <f t="shared" si="78"/>
        <v>1.0416666664241347E-2</v>
      </c>
      <c r="D878" s="1">
        <v>9</v>
      </c>
      <c r="E878" s="1">
        <v>20.05</v>
      </c>
      <c r="F878" s="1">
        <f>IF(A878="","",IF(E878&lt;_C1_MinTemp.,0,E878*M_a+M_b))</f>
        <v>0.48134900000000003</v>
      </c>
      <c r="G878" s="1">
        <f t="shared" si="79"/>
        <v>0.23169685980100002</v>
      </c>
      <c r="H878" s="1">
        <f t="shared" si="80"/>
        <v>0.1006939851373316</v>
      </c>
      <c r="I878" s="1">
        <f t="shared" si="81"/>
        <v>2.5173496278471739E-2</v>
      </c>
      <c r="J878" s="1">
        <f>IF(A878="","",MIN(J877+I878,Max_logcfu))</f>
        <v>3.99</v>
      </c>
      <c r="K878" s="1" cm="1">
        <f t="array" ref="K878">IF(A878="","",IF(E878&lt;_C1_MinTemp.,0,((E878-Tmin)/(PrefTemp-Tmin))^2))</f>
        <v>38.331239913472942</v>
      </c>
      <c r="L878" s="1">
        <f t="shared" si="82"/>
        <v>0.39928374900571101</v>
      </c>
      <c r="M878" s="1">
        <f t="shared" si="83"/>
        <v>-45.500575803372435</v>
      </c>
      <c r="N878" s="3" t="s">
        <v>866</v>
      </c>
      <c r="O878" s="1" t="s">
        <v>2973</v>
      </c>
      <c r="P878" s="1" t="s">
        <v>2968</v>
      </c>
      <c r="Q878" s="1">
        <v>8360</v>
      </c>
      <c r="R878" s="1" t="s">
        <v>3035</v>
      </c>
      <c r="S878" s="1">
        <v>86.18</v>
      </c>
    </row>
    <row r="879" spans="1:19" x14ac:dyDescent="0.3">
      <c r="A879" s="1" t="s">
        <v>923</v>
      </c>
      <c r="B879" s="1" t="s">
        <v>1803</v>
      </c>
      <c r="C879" s="1">
        <f t="shared" si="78"/>
        <v>1.0416666664241347E-2</v>
      </c>
      <c r="D879" s="1">
        <v>9</v>
      </c>
      <c r="E879" s="1">
        <v>20.03</v>
      </c>
      <c r="F879" s="1">
        <f>IF(A879="","",IF(E879&lt;_C1_MinTemp.,0,E879*M_a+M_b))</f>
        <v>0.48095620000000006</v>
      </c>
      <c r="G879" s="1">
        <f t="shared" si="79"/>
        <v>0.23131886631844006</v>
      </c>
      <c r="H879" s="1">
        <f t="shared" si="80"/>
        <v>0.10052971156820514</v>
      </c>
      <c r="I879" s="1">
        <f t="shared" si="81"/>
        <v>2.5132427886199689E-2</v>
      </c>
      <c r="J879" s="1">
        <f>IF(A879="","",MIN(J878+I879,Max_logcfu))</f>
        <v>3.99</v>
      </c>
      <c r="K879" s="1" cm="1">
        <f t="array" ref="K879">IF(A879="","",IF(E879&lt;_C1_MinTemp.,0,((E879-Tmin)/(PrefTemp-Tmin))^2))</f>
        <v>38.268705795064172</v>
      </c>
      <c r="L879" s="1">
        <f t="shared" si="82"/>
        <v>0.39863235193910462</v>
      </c>
      <c r="M879" s="1">
        <f t="shared" si="83"/>
        <v>-45.899208155311541</v>
      </c>
      <c r="N879" s="3" t="s">
        <v>866</v>
      </c>
      <c r="O879" s="1" t="s">
        <v>2973</v>
      </c>
      <c r="P879" s="1" t="s">
        <v>2968</v>
      </c>
      <c r="Q879" s="1">
        <v>8360</v>
      </c>
      <c r="R879" s="1" t="s">
        <v>3035</v>
      </c>
      <c r="S879" s="1">
        <v>86.18</v>
      </c>
    </row>
    <row r="880" spans="1:19" x14ac:dyDescent="0.3">
      <c r="A880" s="1" t="s">
        <v>923</v>
      </c>
      <c r="B880" s="1" t="s">
        <v>1804</v>
      </c>
      <c r="C880" s="1">
        <f t="shared" si="78"/>
        <v>1.0416666671517305E-2</v>
      </c>
      <c r="D880" s="1">
        <v>9</v>
      </c>
      <c r="E880" s="1">
        <v>20</v>
      </c>
      <c r="F880" s="1">
        <f>IF(A880="","",IF(E880&lt;_C1_MinTemp.,0,E880*M_a+M_b))</f>
        <v>0.48036700000000004</v>
      </c>
      <c r="G880" s="1">
        <f t="shared" si="79"/>
        <v>0.23075245468900005</v>
      </c>
      <c r="H880" s="1">
        <f t="shared" si="80"/>
        <v>0.10028355266797045</v>
      </c>
      <c r="I880" s="1">
        <f t="shared" si="81"/>
        <v>2.5070888178667157E-2</v>
      </c>
      <c r="J880" s="1">
        <f>IF(A880="","",MIN(J879+I880,Max_logcfu))</f>
        <v>3.99</v>
      </c>
      <c r="K880" s="1" cm="1">
        <f t="array" ref="K880">IF(A880="","",IF(E880&lt;_C1_MinTemp.,0,((E880-Tmin)/(PrefTemp-Tmin))^2))</f>
        <v>38.17500033838904</v>
      </c>
      <c r="L880" s="1">
        <f t="shared" si="82"/>
        <v>0.39765625371005897</v>
      </c>
      <c r="M880" s="1">
        <f t="shared" si="83"/>
        <v>-46.296864409021602</v>
      </c>
      <c r="N880" s="3" t="s">
        <v>866</v>
      </c>
      <c r="O880" s="1" t="s">
        <v>2973</v>
      </c>
      <c r="P880" s="1" t="s">
        <v>2968</v>
      </c>
      <c r="Q880" s="1">
        <v>8360</v>
      </c>
      <c r="R880" s="1" t="s">
        <v>3035</v>
      </c>
      <c r="S880" s="1">
        <v>86.18</v>
      </c>
    </row>
    <row r="881" spans="1:19" x14ac:dyDescent="0.3">
      <c r="A881" s="1" t="s">
        <v>923</v>
      </c>
      <c r="B881" s="1" t="s">
        <v>1805</v>
      </c>
      <c r="C881" s="1">
        <f t="shared" si="78"/>
        <v>1.0416666664241347E-2</v>
      </c>
      <c r="D881" s="1">
        <v>9</v>
      </c>
      <c r="E881" s="1">
        <v>19.940000000000001</v>
      </c>
      <c r="F881" s="1">
        <f>IF(A881="","",IF(E881&lt;_C1_MinTemp.,0,E881*M_a+M_b))</f>
        <v>0.47918860000000008</v>
      </c>
      <c r="G881" s="1">
        <f t="shared" si="79"/>
        <v>0.22962171436996007</v>
      </c>
      <c r="H881" s="1">
        <f t="shared" si="80"/>
        <v>9.9792140099939183E-2</v>
      </c>
      <c r="I881" s="1">
        <f t="shared" si="81"/>
        <v>2.4948035019176126E-2</v>
      </c>
      <c r="J881" s="1">
        <f>IF(A881="","",MIN(J880+I881,Max_logcfu))</f>
        <v>3.99</v>
      </c>
      <c r="K881" s="1" cm="1">
        <f t="array" ref="K881">IF(A881="","",IF(E881&lt;_C1_MinTemp.,0,((E881-Tmin)/(PrefTemp-Tmin))^2))</f>
        <v>37.9879340204157</v>
      </c>
      <c r="L881" s="1">
        <f t="shared" si="82"/>
        <v>0.39570764595386404</v>
      </c>
      <c r="M881" s="1">
        <f t="shared" si="83"/>
        <v>-46.692572054975464</v>
      </c>
      <c r="N881" s="3" t="s">
        <v>866</v>
      </c>
      <c r="O881" s="1" t="s">
        <v>2973</v>
      </c>
      <c r="P881" s="1" t="s">
        <v>2968</v>
      </c>
      <c r="Q881" s="1">
        <v>8360</v>
      </c>
      <c r="R881" s="1" t="s">
        <v>3035</v>
      </c>
      <c r="S881" s="1">
        <v>86.18</v>
      </c>
    </row>
    <row r="882" spans="1:19" x14ac:dyDescent="0.3">
      <c r="A882" s="1" t="s">
        <v>923</v>
      </c>
      <c r="B882" s="1" t="s">
        <v>1806</v>
      </c>
      <c r="C882" s="1">
        <f t="shared" si="78"/>
        <v>1.0405092594737653E-2</v>
      </c>
      <c r="D882" s="1">
        <v>9</v>
      </c>
      <c r="E882" s="1">
        <v>20</v>
      </c>
      <c r="F882" s="1">
        <f>IF(A882="","",IF(E882&lt;_C1_MinTemp.,0,E882*M_a+M_b))</f>
        <v>0.48036700000000004</v>
      </c>
      <c r="G882" s="1">
        <f t="shared" si="79"/>
        <v>0.23075245468900005</v>
      </c>
      <c r="H882" s="1">
        <f t="shared" si="80"/>
        <v>0.10028355266797045</v>
      </c>
      <c r="I882" s="1">
        <f t="shared" si="81"/>
        <v>2.5043031629747588E-2</v>
      </c>
      <c r="J882" s="1">
        <f>IF(A882="","",MIN(J881+I882,Max_logcfu))</f>
        <v>3.99</v>
      </c>
      <c r="K882" s="1" cm="1">
        <f t="array" ref="K882">IF(A882="","",IF(E882&lt;_C1_MinTemp.,0,((E882-Tmin)/(PrefTemp-Tmin))^2))</f>
        <v>38.17500033838904</v>
      </c>
      <c r="L882" s="1">
        <f t="shared" si="82"/>
        <v>0.39721441332507917</v>
      </c>
      <c r="M882" s="1">
        <f t="shared" si="83"/>
        <v>-47.089786468300545</v>
      </c>
      <c r="N882" s="3" t="s">
        <v>866</v>
      </c>
      <c r="O882" s="1" t="s">
        <v>2973</v>
      </c>
      <c r="P882" s="1" t="s">
        <v>2968</v>
      </c>
      <c r="Q882" s="1">
        <v>8360</v>
      </c>
      <c r="R882" s="1" t="s">
        <v>3035</v>
      </c>
      <c r="S882" s="1">
        <v>85.96</v>
      </c>
    </row>
    <row r="883" spans="1:19" x14ac:dyDescent="0.3">
      <c r="A883" s="1" t="s">
        <v>923</v>
      </c>
      <c r="B883" s="1" t="s">
        <v>1807</v>
      </c>
      <c r="C883" s="1">
        <f t="shared" si="78"/>
        <v>1.0416666664241347E-2</v>
      </c>
      <c r="D883" s="1">
        <v>9</v>
      </c>
      <c r="E883" s="1">
        <v>20</v>
      </c>
      <c r="F883" s="1">
        <f>IF(A883="","",IF(E883&lt;_C1_MinTemp.,0,E883*M_a+M_b))</f>
        <v>0.48036700000000004</v>
      </c>
      <c r="G883" s="1">
        <f t="shared" si="79"/>
        <v>0.23075245468900005</v>
      </c>
      <c r="H883" s="1">
        <f t="shared" si="80"/>
        <v>0.10028355266797045</v>
      </c>
      <c r="I883" s="1">
        <f t="shared" si="81"/>
        <v>2.5070888161155342E-2</v>
      </c>
      <c r="J883" s="1">
        <f>IF(A883="","",MIN(J882+I883,Max_logcfu))</f>
        <v>3.99</v>
      </c>
      <c r="K883" s="1" cm="1">
        <f t="array" ref="K883">IF(A883="","",IF(E883&lt;_C1_MinTemp.,0,((E883-Tmin)/(PrefTemp-Tmin))^2))</f>
        <v>38.17500033838904</v>
      </c>
      <c r="L883" s="1">
        <f t="shared" si="82"/>
        <v>0.39765625343229927</v>
      </c>
      <c r="M883" s="1">
        <f t="shared" si="83"/>
        <v>-47.487442721732847</v>
      </c>
      <c r="N883" s="3" t="s">
        <v>866</v>
      </c>
      <c r="O883" s="1" t="s">
        <v>2973</v>
      </c>
      <c r="P883" s="1" t="s">
        <v>2968</v>
      </c>
      <c r="Q883" s="1">
        <v>8360</v>
      </c>
      <c r="R883" s="1" t="s">
        <v>3035</v>
      </c>
      <c r="S883" s="1">
        <v>85.96</v>
      </c>
    </row>
    <row r="884" spans="1:19" x14ac:dyDescent="0.3">
      <c r="A884" s="1" t="s">
        <v>923</v>
      </c>
      <c r="B884" s="1" t="s">
        <v>1808</v>
      </c>
      <c r="C884" s="1">
        <f t="shared" si="78"/>
        <v>1.0416666664241347E-2</v>
      </c>
      <c r="D884" s="1">
        <v>9</v>
      </c>
      <c r="E884" s="1">
        <v>19.940000000000001</v>
      </c>
      <c r="F884" s="1">
        <f>IF(A884="","",IF(E884&lt;_C1_MinTemp.,0,E884*M_a+M_b))</f>
        <v>0.47918860000000008</v>
      </c>
      <c r="G884" s="1">
        <f t="shared" si="79"/>
        <v>0.22962171436996007</v>
      </c>
      <c r="H884" s="1">
        <f t="shared" si="80"/>
        <v>9.9792140099939183E-2</v>
      </c>
      <c r="I884" s="1">
        <f t="shared" si="81"/>
        <v>2.4948035019176126E-2</v>
      </c>
      <c r="J884" s="1">
        <f>IF(A884="","",MIN(J883+I884,Max_logcfu))</f>
        <v>3.99</v>
      </c>
      <c r="K884" s="1" cm="1">
        <f t="array" ref="K884">IF(A884="","",IF(E884&lt;_C1_MinTemp.,0,((E884-Tmin)/(PrefTemp-Tmin))^2))</f>
        <v>37.9879340204157</v>
      </c>
      <c r="L884" s="1">
        <f t="shared" si="82"/>
        <v>0.39570764595386404</v>
      </c>
      <c r="M884" s="1">
        <f t="shared" si="83"/>
        <v>-47.88315036768671</v>
      </c>
      <c r="N884" s="3" t="s">
        <v>866</v>
      </c>
      <c r="O884" s="1" t="s">
        <v>2973</v>
      </c>
      <c r="P884" s="1" t="s">
        <v>2968</v>
      </c>
      <c r="Q884" s="1">
        <v>8360</v>
      </c>
      <c r="R884" s="1" t="s">
        <v>3035</v>
      </c>
      <c r="S884" s="1">
        <v>85.96</v>
      </c>
    </row>
    <row r="885" spans="1:19" x14ac:dyDescent="0.3">
      <c r="A885" s="1" t="s">
        <v>923</v>
      </c>
      <c r="B885" s="1" t="s">
        <v>1809</v>
      </c>
      <c r="C885" s="1">
        <f t="shared" si="78"/>
        <v>1.0416666671517305E-2</v>
      </c>
      <c r="D885" s="1">
        <v>9</v>
      </c>
      <c r="E885" s="1">
        <v>19.97</v>
      </c>
      <c r="F885" s="1">
        <f>IF(A885="","",IF(E885&lt;_C1_MinTemp.,0,E885*M_a+M_b))</f>
        <v>0.47977780000000003</v>
      </c>
      <c r="G885" s="1">
        <f t="shared" si="79"/>
        <v>0.23018673737284004</v>
      </c>
      <c r="H885" s="1">
        <f t="shared" si="80"/>
        <v>0.1000376955118818</v>
      </c>
      <c r="I885" s="1">
        <f t="shared" si="81"/>
        <v>2.500942388961637E-2</v>
      </c>
      <c r="J885" s="1">
        <f>IF(A885="","",MIN(J884+I885,Max_logcfu))</f>
        <v>3.99</v>
      </c>
      <c r="K885" s="1" cm="1">
        <f t="array" ref="K885">IF(A885="","",IF(E885&lt;_C1_MinTemp.,0,((E885-Tmin)/(PrefTemp-Tmin))^2))</f>
        <v>38.08140974683954</v>
      </c>
      <c r="L885" s="1">
        <f t="shared" si="82"/>
        <v>0.39668135171429769</v>
      </c>
      <c r="M885" s="1">
        <f t="shared" si="83"/>
        <v>-48.27983171940101</v>
      </c>
      <c r="N885" s="3" t="s">
        <v>866</v>
      </c>
      <c r="O885" s="1" t="s">
        <v>2973</v>
      </c>
      <c r="P885" s="1" t="s">
        <v>2968</v>
      </c>
      <c r="Q885" s="1">
        <v>8360</v>
      </c>
      <c r="R885" s="1" t="s">
        <v>3035</v>
      </c>
      <c r="S885" s="1">
        <v>85.96</v>
      </c>
    </row>
    <row r="886" spans="1:19" x14ac:dyDescent="0.3">
      <c r="A886" s="1" t="s">
        <v>923</v>
      </c>
      <c r="B886" s="1" t="s">
        <v>1810</v>
      </c>
      <c r="C886" s="1">
        <f t="shared" si="78"/>
        <v>1.0428240741021E-2</v>
      </c>
      <c r="D886" s="1">
        <v>9</v>
      </c>
      <c r="E886" s="1">
        <v>20.13</v>
      </c>
      <c r="F886" s="1">
        <f>IF(A886="","",IF(E886&lt;_C1_MinTemp.,0,E886*M_a+M_b))</f>
        <v>0.48292020000000002</v>
      </c>
      <c r="G886" s="1">
        <f t="shared" si="79"/>
        <v>0.23321191956804002</v>
      </c>
      <c r="H886" s="1">
        <f t="shared" si="80"/>
        <v>0.1013524204989309</v>
      </c>
      <c r="I886" s="1">
        <f t="shared" si="81"/>
        <v>2.5366258575553035E-2</v>
      </c>
      <c r="J886" s="1">
        <f>IF(A886="","",MIN(J885+I886,Max_logcfu))</f>
        <v>3.99</v>
      </c>
      <c r="K886" s="1" cm="1">
        <f t="array" ref="K886">IF(A886="","",IF(E886&lt;_C1_MinTemp.,0,((E886-Tmin)/(PrefTemp-Tmin))^2))</f>
        <v>38.581886898777533</v>
      </c>
      <c r="L886" s="1">
        <f t="shared" si="82"/>
        <v>0.40234120482329622</v>
      </c>
      <c r="M886" s="1">
        <f t="shared" si="83"/>
        <v>-48.682172924224304</v>
      </c>
      <c r="N886" s="3" t="s">
        <v>866</v>
      </c>
      <c r="O886" s="1" t="s">
        <v>2973</v>
      </c>
      <c r="P886" s="1" t="s">
        <v>2968</v>
      </c>
      <c r="Q886" s="1">
        <v>8360</v>
      </c>
      <c r="R886" s="1" t="s">
        <v>3035</v>
      </c>
      <c r="S886" s="1">
        <v>85.96</v>
      </c>
    </row>
    <row r="887" spans="1:19" x14ac:dyDescent="0.3">
      <c r="A887" s="1" t="s">
        <v>923</v>
      </c>
      <c r="B887" s="1" t="s">
        <v>1811</v>
      </c>
      <c r="C887" s="1">
        <f t="shared" si="78"/>
        <v>1.0416666664241347E-2</v>
      </c>
      <c r="D887" s="1">
        <v>9</v>
      </c>
      <c r="E887" s="1">
        <v>20.100000000000001</v>
      </c>
      <c r="F887" s="1">
        <f>IF(A887="","",IF(E887&lt;_C1_MinTemp.,0,E887*M_a+M_b))</f>
        <v>0.48233100000000007</v>
      </c>
      <c r="G887" s="1">
        <f t="shared" si="79"/>
        <v>0.23264319356100005</v>
      </c>
      <c r="H887" s="1">
        <f t="shared" si="80"/>
        <v>0.10110525578487616</v>
      </c>
      <c r="I887" s="1">
        <f t="shared" si="81"/>
        <v>2.5276313940333937E-2</v>
      </c>
      <c r="J887" s="1">
        <f>IF(A887="","",MIN(J886+I887,Max_logcfu))</f>
        <v>3.99</v>
      </c>
      <c r="K887" s="1" cm="1">
        <f t="array" ref="K887">IF(A887="","",IF(E887&lt;_C1_MinTemp.,0,((E887-Tmin)/(PrefTemp-Tmin))^2))</f>
        <v>38.487798558350285</v>
      </c>
      <c r="L887" s="1">
        <f t="shared" si="82"/>
        <v>0.40091456822280358</v>
      </c>
      <c r="M887" s="1">
        <f t="shared" si="83"/>
        <v>-49.083087492447106</v>
      </c>
      <c r="N887" s="3" t="s">
        <v>866</v>
      </c>
      <c r="O887" s="1" t="s">
        <v>2973</v>
      </c>
      <c r="P887" s="1" t="s">
        <v>2968</v>
      </c>
      <c r="Q887" s="1">
        <v>8360</v>
      </c>
      <c r="R887" s="1" t="s">
        <v>3035</v>
      </c>
      <c r="S887" s="1">
        <v>85.96</v>
      </c>
    </row>
    <row r="888" spans="1:19" x14ac:dyDescent="0.3">
      <c r="A888" s="1" t="s">
        <v>923</v>
      </c>
      <c r="B888" s="1" t="s">
        <v>1812</v>
      </c>
      <c r="C888" s="1">
        <f t="shared" si="78"/>
        <v>1.0416666664241347E-2</v>
      </c>
      <c r="D888" s="1">
        <v>9</v>
      </c>
      <c r="E888" s="1">
        <v>20.100000000000001</v>
      </c>
      <c r="F888" s="1">
        <f>IF(A888="","",IF(E888&lt;_C1_MinTemp.,0,E888*M_a+M_b))</f>
        <v>0.48233100000000007</v>
      </c>
      <c r="G888" s="1">
        <f t="shared" si="79"/>
        <v>0.23264319356100005</v>
      </c>
      <c r="H888" s="1">
        <f t="shared" si="80"/>
        <v>0.10110525578487616</v>
      </c>
      <c r="I888" s="1">
        <f t="shared" si="81"/>
        <v>2.5276313940333937E-2</v>
      </c>
      <c r="J888" s="1">
        <f>IF(A888="","",MIN(J887+I888,Max_logcfu))</f>
        <v>3.99</v>
      </c>
      <c r="K888" s="1" cm="1">
        <f t="array" ref="K888">IF(A888="","",IF(E888&lt;_C1_MinTemp.,0,((E888-Tmin)/(PrefTemp-Tmin))^2))</f>
        <v>38.487798558350285</v>
      </c>
      <c r="L888" s="1">
        <f t="shared" si="82"/>
        <v>0.40091456822280358</v>
      </c>
      <c r="M888" s="1">
        <f t="shared" si="83"/>
        <v>-49.484002060669908</v>
      </c>
      <c r="N888" s="3" t="s">
        <v>866</v>
      </c>
      <c r="O888" s="1" t="s">
        <v>2973</v>
      </c>
      <c r="P888" s="1" t="s">
        <v>2968</v>
      </c>
      <c r="Q888" s="1">
        <v>8360</v>
      </c>
      <c r="R888" s="1" t="s">
        <v>3035</v>
      </c>
      <c r="S888" s="1">
        <v>85.96</v>
      </c>
    </row>
    <row r="889" spans="1:19" x14ac:dyDescent="0.3">
      <c r="A889" s="1" t="s">
        <v>923</v>
      </c>
      <c r="B889" s="1" t="s">
        <v>1813</v>
      </c>
      <c r="C889" s="1">
        <f t="shared" si="78"/>
        <v>1.0416666671517305E-2</v>
      </c>
      <c r="D889" s="1">
        <v>9</v>
      </c>
      <c r="E889" s="1">
        <v>20.05</v>
      </c>
      <c r="F889" s="1">
        <f>IF(A889="","",IF(E889&lt;_C1_MinTemp.,0,E889*M_a+M_b))</f>
        <v>0.48134900000000003</v>
      </c>
      <c r="G889" s="1">
        <f t="shared" si="79"/>
        <v>0.23169685980100002</v>
      </c>
      <c r="H889" s="1">
        <f t="shared" si="80"/>
        <v>0.1006939851373316</v>
      </c>
      <c r="I889" s="1">
        <f t="shared" si="81"/>
        <v>2.5173496296055222E-2</v>
      </c>
      <c r="J889" s="1">
        <f>IF(A889="","",MIN(J888+I889,Max_logcfu))</f>
        <v>3.99</v>
      </c>
      <c r="K889" s="1" cm="1">
        <f t="array" ref="K889">IF(A889="","",IF(E889&lt;_C1_MinTemp.,0,((E889-Tmin)/(PrefTemp-Tmin))^2))</f>
        <v>38.331239913472942</v>
      </c>
      <c r="L889" s="1">
        <f t="shared" si="82"/>
        <v>0.39928374928460747</v>
      </c>
      <c r="M889" s="1">
        <f t="shared" si="83"/>
        <v>-49.883285809954515</v>
      </c>
      <c r="N889" s="3" t="s">
        <v>866</v>
      </c>
      <c r="O889" s="1" t="s">
        <v>2973</v>
      </c>
      <c r="P889" s="1" t="s">
        <v>2968</v>
      </c>
      <c r="Q889" s="1">
        <v>8360</v>
      </c>
      <c r="R889" s="1" t="s">
        <v>3035</v>
      </c>
      <c r="S889" s="1">
        <v>85.96</v>
      </c>
    </row>
    <row r="890" spans="1:19" x14ac:dyDescent="0.3">
      <c r="A890" s="1" t="s">
        <v>923</v>
      </c>
      <c r="B890" s="1" t="s">
        <v>1814</v>
      </c>
      <c r="C890" s="1">
        <f t="shared" si="78"/>
        <v>1.0416666664241347E-2</v>
      </c>
      <c r="D890" s="1">
        <v>9</v>
      </c>
      <c r="E890" s="1">
        <v>20.16</v>
      </c>
      <c r="F890" s="1">
        <f>IF(A890="","",IF(E890&lt;_C1_MinTemp.,0,E890*M_a+M_b))</f>
        <v>0.48350940000000003</v>
      </c>
      <c r="G890" s="1">
        <f t="shared" si="79"/>
        <v>0.23378133988836003</v>
      </c>
      <c r="H890" s="1">
        <f t="shared" si="80"/>
        <v>0.10159988695713169</v>
      </c>
      <c r="I890" s="1">
        <f t="shared" si="81"/>
        <v>2.5399971733369033E-2</v>
      </c>
      <c r="J890" s="1">
        <f>IF(A890="","",MIN(J889+I890,Max_logcfu))</f>
        <v>3.99</v>
      </c>
      <c r="K890" s="1" cm="1">
        <f t="array" ref="K890">IF(A890="","",IF(E890&lt;_C1_MinTemp.,0,((E890-Tmin)/(PrefTemp-Tmin))^2))</f>
        <v>38.676090104330427</v>
      </c>
      <c r="L890" s="1">
        <f t="shared" si="82"/>
        <v>0.40287593849297343</v>
      </c>
      <c r="M890" s="1">
        <f t="shared" si="83"/>
        <v>-50.286161748447491</v>
      </c>
      <c r="N890" s="3" t="s">
        <v>866</v>
      </c>
      <c r="O890" s="1" t="s">
        <v>2973</v>
      </c>
      <c r="P890" s="1" t="s">
        <v>2968</v>
      </c>
      <c r="Q890" s="1">
        <v>8360</v>
      </c>
      <c r="R890" s="1" t="s">
        <v>3035</v>
      </c>
      <c r="S890" s="1">
        <v>85.86</v>
      </c>
    </row>
    <row r="891" spans="1:19" x14ac:dyDescent="0.3">
      <c r="A891" s="1" t="s">
        <v>923</v>
      </c>
      <c r="B891" s="1" t="s">
        <v>1815</v>
      </c>
      <c r="C891" s="1">
        <f t="shared" si="78"/>
        <v>1.0416666664241347E-2</v>
      </c>
      <c r="D891" s="1">
        <v>9</v>
      </c>
      <c r="E891" s="1">
        <v>20.079999999999998</v>
      </c>
      <c r="F891" s="1">
        <f>IF(A891="","",IF(E891&lt;_C1_MinTemp.,0,E891*M_a+M_b))</f>
        <v>0.48193819999999998</v>
      </c>
      <c r="G891" s="1">
        <f t="shared" si="79"/>
        <v>0.23226442861923999</v>
      </c>
      <c r="H891" s="1">
        <f t="shared" si="80"/>
        <v>0.1009406469444763</v>
      </c>
      <c r="I891" s="1">
        <f t="shared" si="81"/>
        <v>2.5235161730243556E-2</v>
      </c>
      <c r="J891" s="1">
        <f>IF(A891="","",MIN(J890+I891,Max_logcfu))</f>
        <v>3.99</v>
      </c>
      <c r="K891" s="1" cm="1">
        <f t="array" ref="K891">IF(A891="","",IF(E891&lt;_C1_MinTemp.,0,((E891-Tmin)/(PrefTemp-Tmin))^2))</f>
        <v>38.425136812024128</v>
      </c>
      <c r="L891" s="1">
        <f t="shared" si="82"/>
        <v>0.40026184169872475</v>
      </c>
      <c r="M891" s="1">
        <f t="shared" si="83"/>
        <v>-50.686423590146212</v>
      </c>
      <c r="N891" s="3" t="s">
        <v>866</v>
      </c>
      <c r="O891" s="1" t="s">
        <v>2973</v>
      </c>
      <c r="P891" s="1" t="s">
        <v>2968</v>
      </c>
      <c r="Q891" s="1">
        <v>8360</v>
      </c>
      <c r="R891" s="1" t="s">
        <v>3035</v>
      </c>
      <c r="S891" s="1">
        <v>85.86</v>
      </c>
    </row>
    <row r="892" spans="1:19" x14ac:dyDescent="0.3">
      <c r="A892" s="1" t="s">
        <v>923</v>
      </c>
      <c r="B892" s="1" t="s">
        <v>1816</v>
      </c>
      <c r="C892" s="1">
        <f t="shared" si="78"/>
        <v>1.0416666671517305E-2</v>
      </c>
      <c r="D892" s="1">
        <v>9</v>
      </c>
      <c r="E892" s="1">
        <v>20.059999999999999</v>
      </c>
      <c r="F892" s="1">
        <f>IF(A892="","",IF(E892&lt;_C1_MinTemp.,0,E892*M_a+M_b))</f>
        <v>0.48154540000000001</v>
      </c>
      <c r="G892" s="1">
        <f t="shared" si="79"/>
        <v>0.23188597226116001</v>
      </c>
      <c r="H892" s="1">
        <f t="shared" si="80"/>
        <v>0.10077617221258582</v>
      </c>
      <c r="I892" s="1">
        <f t="shared" si="81"/>
        <v>2.5194043064878345E-2</v>
      </c>
      <c r="J892" s="1">
        <f>IF(A892="","",MIN(J891+I892,Max_logcfu))</f>
        <v>3.99</v>
      </c>
      <c r="K892" s="1" cm="1">
        <f t="array" ref="K892">IF(A892="","",IF(E892&lt;_C1_MinTemp.,0,((E892-Tmin)/(PrefTemp-Tmin))^2))</f>
        <v>38.362526116864927</v>
      </c>
      <c r="L892" s="1">
        <f t="shared" si="82"/>
        <v>0.39960964723675907</v>
      </c>
      <c r="M892" s="1">
        <f t="shared" si="83"/>
        <v>-51.086033237382971</v>
      </c>
      <c r="N892" s="3" t="s">
        <v>866</v>
      </c>
      <c r="O892" s="1" t="s">
        <v>2973</v>
      </c>
      <c r="P892" s="1" t="s">
        <v>2968</v>
      </c>
      <c r="Q892" s="1">
        <v>8360</v>
      </c>
      <c r="R892" s="1" t="s">
        <v>3035</v>
      </c>
      <c r="S892" s="1">
        <v>85.86</v>
      </c>
    </row>
    <row r="893" spans="1:19" x14ac:dyDescent="0.3">
      <c r="A893" s="1" t="s">
        <v>923</v>
      </c>
      <c r="B893" s="1" t="s">
        <v>1817</v>
      </c>
      <c r="C893" s="1">
        <f t="shared" si="78"/>
        <v>1.0416666664241347E-2</v>
      </c>
      <c r="D893" s="1">
        <v>9</v>
      </c>
      <c r="E893" s="1">
        <v>20.079999999999998</v>
      </c>
      <c r="F893" s="1">
        <f>IF(A893="","",IF(E893&lt;_C1_MinTemp.,0,E893*M_a+M_b))</f>
        <v>0.48193819999999998</v>
      </c>
      <c r="G893" s="1">
        <f t="shared" si="79"/>
        <v>0.23226442861923999</v>
      </c>
      <c r="H893" s="1">
        <f t="shared" si="80"/>
        <v>0.1009406469444763</v>
      </c>
      <c r="I893" s="1">
        <f t="shared" si="81"/>
        <v>2.5235161730243556E-2</v>
      </c>
      <c r="J893" s="1">
        <f>IF(A893="","",MIN(J892+I893,Max_logcfu))</f>
        <v>3.99</v>
      </c>
      <c r="K893" s="1" cm="1">
        <f t="array" ref="K893">IF(A893="","",IF(E893&lt;_C1_MinTemp.,0,((E893-Tmin)/(PrefTemp-Tmin))^2))</f>
        <v>38.425136812024128</v>
      </c>
      <c r="L893" s="1">
        <f t="shared" si="82"/>
        <v>0.40026184169872475</v>
      </c>
      <c r="M893" s="1">
        <f t="shared" si="83"/>
        <v>-51.486295079081692</v>
      </c>
      <c r="N893" s="3" t="s">
        <v>866</v>
      </c>
      <c r="O893" s="1" t="s">
        <v>2973</v>
      </c>
      <c r="P893" s="1" t="s">
        <v>2968</v>
      </c>
      <c r="Q893" s="1">
        <v>8360</v>
      </c>
      <c r="R893" s="1" t="s">
        <v>3035</v>
      </c>
      <c r="S893" s="1">
        <v>85.86</v>
      </c>
    </row>
    <row r="894" spans="1:19" x14ac:dyDescent="0.3">
      <c r="A894" s="1" t="s">
        <v>923</v>
      </c>
      <c r="B894" s="1" t="s">
        <v>1818</v>
      </c>
      <c r="C894" s="1">
        <f t="shared" si="78"/>
        <v>1.0416666664241347E-2</v>
      </c>
      <c r="D894" s="1">
        <v>9</v>
      </c>
      <c r="E894" s="1">
        <v>19.41</v>
      </c>
      <c r="F894" s="1">
        <f>IF(A894="","",IF(E894&lt;_C1_MinTemp.,0,E894*M_a+M_b))</f>
        <v>0.46877940000000001</v>
      </c>
      <c r="G894" s="1">
        <f t="shared" si="79"/>
        <v>0.21975412586436002</v>
      </c>
      <c r="H894" s="1">
        <f t="shared" si="80"/>
        <v>9.5503748745919173E-2</v>
      </c>
      <c r="I894" s="1">
        <f t="shared" si="81"/>
        <v>2.3875937180920744E-2</v>
      </c>
      <c r="J894" s="1">
        <f>IF(A894="","",MIN(J893+I894,Max_logcfu))</f>
        <v>3.99</v>
      </c>
      <c r="K894" s="1" cm="1">
        <f t="array" ref="K894">IF(A894="","",IF(E894&lt;_C1_MinTemp.,0,((E894-Tmin)/(PrefTemp-Tmin))^2))</f>
        <v>36.355469503199359</v>
      </c>
      <c r="L894" s="1">
        <f t="shared" si="82"/>
        <v>0.37870280723681971</v>
      </c>
      <c r="M894" s="1">
        <f t="shared" si="83"/>
        <v>-51.864997886318513</v>
      </c>
      <c r="N894" s="3" t="s">
        <v>866</v>
      </c>
      <c r="O894" s="1" t="s">
        <v>2973</v>
      </c>
      <c r="P894" s="1" t="s">
        <v>2968</v>
      </c>
      <c r="Q894" s="1">
        <v>8360</v>
      </c>
      <c r="R894" s="1" t="s">
        <v>3035</v>
      </c>
      <c r="S894" s="1">
        <v>85.86</v>
      </c>
    </row>
    <row r="895" spans="1:19" x14ac:dyDescent="0.3">
      <c r="A895" s="1" t="s">
        <v>923</v>
      </c>
      <c r="B895" s="1" t="s">
        <v>1819</v>
      </c>
      <c r="C895" s="1">
        <f t="shared" si="78"/>
        <v>1.0416666671517305E-2</v>
      </c>
      <c r="D895" s="1">
        <v>9</v>
      </c>
      <c r="E895" s="1">
        <v>19.309999999999999</v>
      </c>
      <c r="F895" s="1">
        <f>IF(A895="","",IF(E895&lt;_C1_MinTemp.,0,E895*M_a+M_b))</f>
        <v>0.46681539999999999</v>
      </c>
      <c r="G895" s="1">
        <f t="shared" si="79"/>
        <v>0.21791661767716</v>
      </c>
      <c r="H895" s="1">
        <f t="shared" si="80"/>
        <v>9.4705179346875265E-2</v>
      </c>
      <c r="I895" s="1">
        <f t="shared" si="81"/>
        <v>2.3676294847743948E-2</v>
      </c>
      <c r="J895" s="1">
        <f>IF(A895="","",MIN(J894+I895,Max_logcfu))</f>
        <v>3.99</v>
      </c>
      <c r="K895" s="1" cm="1">
        <f t="array" ref="K895">IF(A895="","",IF(E895&lt;_C1_MinTemp.,0,((E895-Tmin)/(PrefTemp-Tmin))^2))</f>
        <v>36.051477609536974</v>
      </c>
      <c r="L895" s="1">
        <f t="shared" si="82"/>
        <v>0.37553622527421615</v>
      </c>
      <c r="M895" s="1">
        <f t="shared" si="83"/>
        <v>-52.24053411159273</v>
      </c>
      <c r="N895" s="3" t="s">
        <v>866</v>
      </c>
      <c r="O895" s="1" t="s">
        <v>2973</v>
      </c>
      <c r="P895" s="1" t="s">
        <v>2968</v>
      </c>
      <c r="Q895" s="1">
        <v>8360</v>
      </c>
      <c r="R895" s="1" t="s">
        <v>3035</v>
      </c>
      <c r="S895" s="1">
        <v>85.86</v>
      </c>
    </row>
    <row r="896" spans="1:19" x14ac:dyDescent="0.3">
      <c r="A896" s="1" t="s">
        <v>923</v>
      </c>
      <c r="B896" s="1" t="s">
        <v>1820</v>
      </c>
      <c r="C896" s="1">
        <f t="shared" si="78"/>
        <v>1.0416666664241347E-2</v>
      </c>
      <c r="D896" s="1">
        <v>9</v>
      </c>
      <c r="E896" s="1">
        <v>19.36</v>
      </c>
      <c r="F896" s="1">
        <f>IF(A896="","",IF(E896&lt;_C1_MinTemp.,0,E896*M_a+M_b))</f>
        <v>0.46779740000000003</v>
      </c>
      <c r="G896" s="1">
        <f t="shared" si="79"/>
        <v>0.21883440744676003</v>
      </c>
      <c r="H896" s="1">
        <f t="shared" si="80"/>
        <v>9.5104044957305525E-2</v>
      </c>
      <c r="I896" s="1">
        <f t="shared" si="81"/>
        <v>2.3776011233790598E-2</v>
      </c>
      <c r="J896" s="1">
        <f>IF(A896="","",MIN(J895+I896,Max_logcfu))</f>
        <v>3.99</v>
      </c>
      <c r="K896" s="1" cm="1">
        <f t="array" ref="K896">IF(A896="","",IF(E896&lt;_C1_MinTemp.,0,((E896-Tmin)/(PrefTemp-Tmin))^2))</f>
        <v>36.203314021471442</v>
      </c>
      <c r="L896" s="1">
        <f t="shared" si="82"/>
        <v>0.37711785430252293</v>
      </c>
      <c r="M896" s="1">
        <f t="shared" si="83"/>
        <v>-52.617651965895256</v>
      </c>
      <c r="N896" s="3" t="s">
        <v>866</v>
      </c>
      <c r="O896" s="1" t="s">
        <v>2973</v>
      </c>
      <c r="P896" s="1" t="s">
        <v>2968</v>
      </c>
      <c r="Q896" s="1">
        <v>8360</v>
      </c>
      <c r="R896" s="1" t="s">
        <v>3035</v>
      </c>
      <c r="S896" s="1">
        <v>85.86</v>
      </c>
    </row>
    <row r="897" spans="1:19" x14ac:dyDescent="0.3">
      <c r="A897" s="1" t="s">
        <v>923</v>
      </c>
      <c r="B897" s="1" t="s">
        <v>1821</v>
      </c>
      <c r="C897" s="1">
        <f t="shared" si="78"/>
        <v>1.0416666664241347E-2</v>
      </c>
      <c r="D897" s="1">
        <v>9</v>
      </c>
      <c r="E897" s="1">
        <v>19.41</v>
      </c>
      <c r="F897" s="1">
        <f>IF(A897="","",IF(E897&lt;_C1_MinTemp.,0,E897*M_a+M_b))</f>
        <v>0.46877940000000001</v>
      </c>
      <c r="G897" s="1">
        <f t="shared" si="79"/>
        <v>0.21975412586436002</v>
      </c>
      <c r="H897" s="1">
        <f t="shared" si="80"/>
        <v>9.5503748745919173E-2</v>
      </c>
      <c r="I897" s="1">
        <f t="shared" si="81"/>
        <v>2.3875937180920744E-2</v>
      </c>
      <c r="J897" s="1">
        <f>IF(A897="","",MIN(J896+I897,Max_logcfu))</f>
        <v>3.99</v>
      </c>
      <c r="K897" s="1" cm="1">
        <f t="array" ref="K897">IF(A897="","",IF(E897&lt;_C1_MinTemp.,0,((E897-Tmin)/(PrefTemp-Tmin))^2))</f>
        <v>36.355469503199359</v>
      </c>
      <c r="L897" s="1">
        <f t="shared" si="82"/>
        <v>0.37870280723681971</v>
      </c>
      <c r="M897" s="1">
        <f t="shared" si="83"/>
        <v>-52.996354773132076</v>
      </c>
      <c r="N897" s="3" t="s">
        <v>866</v>
      </c>
      <c r="O897" s="1" t="s">
        <v>2973</v>
      </c>
      <c r="P897" s="1" t="s">
        <v>2968</v>
      </c>
      <c r="Q897" s="1">
        <v>8360</v>
      </c>
      <c r="R897" s="1" t="s">
        <v>3035</v>
      </c>
      <c r="S897" s="1">
        <v>85.86</v>
      </c>
    </row>
    <row r="898" spans="1:19" x14ac:dyDescent="0.3">
      <c r="A898" s="1" t="s">
        <v>923</v>
      </c>
      <c r="B898" s="1" t="s">
        <v>1822</v>
      </c>
      <c r="C898" s="1">
        <f t="shared" si="78"/>
        <v>1.0405092594737653E-2</v>
      </c>
      <c r="D898" s="1">
        <v>9</v>
      </c>
      <c r="E898" s="1">
        <v>19.52</v>
      </c>
      <c r="F898" s="1">
        <f>IF(A898="","",IF(E898&lt;_C1_MinTemp.,0,E898*M_a+M_b))</f>
        <v>0.47093980000000002</v>
      </c>
      <c r="G898" s="1">
        <f t="shared" si="79"/>
        <v>0.22178429522404003</v>
      </c>
      <c r="H898" s="1">
        <f t="shared" si="80"/>
        <v>9.6386047468074762E-2</v>
      </c>
      <c r="I898" s="1">
        <f t="shared" si="81"/>
        <v>2.4069737969906316E-2</v>
      </c>
      <c r="J898" s="1">
        <f>IF(A898="","",MIN(J897+I898,Max_logcfu))</f>
        <v>3.99</v>
      </c>
      <c r="K898" s="1" cm="1">
        <f t="array" ref="K898">IF(A898="","",IF(E898&lt;_C1_MinTemp.,0,((E898-Tmin)/(PrefTemp-Tmin))^2))</f>
        <v>36.691334688673663</v>
      </c>
      <c r="L898" s="1">
        <f t="shared" si="82"/>
        <v>0.38177673486015912</v>
      </c>
      <c r="M898" s="1">
        <f t="shared" si="83"/>
        <v>-53.378131507992236</v>
      </c>
      <c r="N898" s="3" t="s">
        <v>866</v>
      </c>
      <c r="O898" s="1" t="s">
        <v>2973</v>
      </c>
      <c r="P898" s="1" t="s">
        <v>2968</v>
      </c>
      <c r="Q898" s="1">
        <v>8360</v>
      </c>
      <c r="R898" s="1" t="s">
        <v>3035</v>
      </c>
      <c r="S898" s="1">
        <v>85.86</v>
      </c>
    </row>
    <row r="899" spans="1:19" x14ac:dyDescent="0.3">
      <c r="A899" s="1" t="s">
        <v>923</v>
      </c>
      <c r="B899" s="1" t="s">
        <v>1823</v>
      </c>
      <c r="C899" s="1">
        <f t="shared" si="78"/>
        <v>1.0416666664241347E-2</v>
      </c>
      <c r="D899" s="1">
        <v>9</v>
      </c>
      <c r="E899" s="1">
        <v>19.440000000000001</v>
      </c>
      <c r="F899" s="1">
        <f>IF(A899="","",IF(E899&lt;_C1_MinTemp.,0,E899*M_a+M_b))</f>
        <v>0.46936860000000008</v>
      </c>
      <c r="G899" s="1">
        <f t="shared" si="79"/>
        <v>0.22030688266596007</v>
      </c>
      <c r="H899" s="1">
        <f t="shared" si="80"/>
        <v>9.5743973344615416E-2</v>
      </c>
      <c r="I899" s="1">
        <f t="shared" si="81"/>
        <v>2.3935993330580819E-2</v>
      </c>
      <c r="J899" s="1">
        <f>IF(A899="","",MIN(J898+I899,Max_logcfu))</f>
        <v>3.99</v>
      </c>
      <c r="K899" s="1" cm="1">
        <f t="array" ref="K899">IF(A899="","",IF(E899&lt;_C1_MinTemp.,0,((E899-Tmin)/(PrefTemp-Tmin))^2))</f>
        <v>36.446915945736961</v>
      </c>
      <c r="L899" s="1">
        <f t="shared" si="82"/>
        <v>0.37965537434636459</v>
      </c>
      <c r="M899" s="1">
        <f t="shared" si="83"/>
        <v>-53.7577868823386</v>
      </c>
      <c r="N899" s="3" t="s">
        <v>866</v>
      </c>
      <c r="O899" s="1" t="s">
        <v>2973</v>
      </c>
      <c r="P899" s="1" t="s">
        <v>2968</v>
      </c>
      <c r="Q899" s="1">
        <v>8360</v>
      </c>
      <c r="R899" s="1" t="s">
        <v>3035</v>
      </c>
      <c r="S899" s="1">
        <v>85.86</v>
      </c>
    </row>
    <row r="900" spans="1:19" x14ac:dyDescent="0.3">
      <c r="A900" s="1" t="s">
        <v>923</v>
      </c>
      <c r="B900" s="1" t="s">
        <v>1824</v>
      </c>
      <c r="C900" s="1">
        <f t="shared" ref="C900:C963" si="84">IF(A900="","",B900-B899)</f>
        <v>1.0416666671517305E-2</v>
      </c>
      <c r="D900" s="1">
        <v>9</v>
      </c>
      <c r="E900" s="1">
        <v>19.39</v>
      </c>
      <c r="F900" s="1">
        <f>IF(A900="","",IF(E900&lt;_C1_MinTemp.,0,E900*M_a+M_b))</f>
        <v>0.46838660000000004</v>
      </c>
      <c r="G900" s="1">
        <f t="shared" ref="G900:G963" si="85">IF(A900="","",F900^2)</f>
        <v>0.21938600705956005</v>
      </c>
      <c r="H900" s="1">
        <f t="shared" ref="H900:H963" si="86">IF(A900="","",G900/2.301)</f>
        <v>9.5343766649091707E-2</v>
      </c>
      <c r="I900" s="1">
        <f t="shared" ref="I900:I963" si="87">IF(A900="","",H900*24*(B900-B899))</f>
        <v>2.3835941673372402E-2</v>
      </c>
      <c r="J900" s="1">
        <f>IF(A900="","",MIN(J899+I900,Max_logcfu))</f>
        <v>3.99</v>
      </c>
      <c r="K900" s="1" cm="1">
        <f t="array" ref="K900">IF(A900="","",IF(E900&lt;_C1_MinTemp.,0,((E900-Tmin)/(PrefTemp-Tmin))^2))</f>
        <v>36.294569022132983</v>
      </c>
      <c r="L900" s="1">
        <f t="shared" ref="L900:L963" si="88">IF(A900="","",K900*(B900-B899))</f>
        <v>0.37806842748993708</v>
      </c>
      <c r="M900" s="1">
        <f t="shared" ref="M900:M963" si="89">IF(A900="","",M899-L900)</f>
        <v>-54.135855309828536</v>
      </c>
      <c r="N900" s="3" t="s">
        <v>866</v>
      </c>
      <c r="O900" s="1" t="s">
        <v>2973</v>
      </c>
      <c r="P900" s="1" t="s">
        <v>2968</v>
      </c>
      <c r="Q900" s="1">
        <v>8360</v>
      </c>
      <c r="R900" s="1" t="s">
        <v>3035</v>
      </c>
      <c r="S900" s="1">
        <v>85.86</v>
      </c>
    </row>
    <row r="901" spans="1:19" x14ac:dyDescent="0.3">
      <c r="A901" s="1" t="s">
        <v>923</v>
      </c>
      <c r="B901" s="1" t="s">
        <v>1825</v>
      </c>
      <c r="C901" s="1">
        <f t="shared" si="84"/>
        <v>1.0416666664241347E-2</v>
      </c>
      <c r="D901" s="1">
        <v>9</v>
      </c>
      <c r="E901" s="1">
        <v>19.28</v>
      </c>
      <c r="F901" s="1">
        <f>IF(A901="","",IF(E901&lt;_C1_MinTemp.,0,E901*M_a+M_b))</f>
        <v>0.46622620000000004</v>
      </c>
      <c r="G901" s="1">
        <f t="shared" si="85"/>
        <v>0.21736686956644002</v>
      </c>
      <c r="H901" s="1">
        <f t="shared" si="86"/>
        <v>9.446626230614516E-2</v>
      </c>
      <c r="I901" s="1">
        <f t="shared" si="87"/>
        <v>2.3616565571037626E-2</v>
      </c>
      <c r="J901" s="1">
        <f>IF(A901="","",MIN(J900+I901,Max_logcfu))</f>
        <v>3.99</v>
      </c>
      <c r="K901" s="1" cm="1">
        <f t="array" ref="K901">IF(A901="","",IF(E901&lt;_C1_MinTemp.,0,((E901-Tmin)/(PrefTemp-Tmin))^2))</f>
        <v>35.960528915877148</v>
      </c>
      <c r="L901" s="1">
        <f t="shared" si="88"/>
        <v>0.37458884278650456</v>
      </c>
      <c r="M901" s="1">
        <f t="shared" si="89"/>
        <v>-54.510444152615037</v>
      </c>
      <c r="N901" s="3" t="s">
        <v>866</v>
      </c>
      <c r="O901" s="1" t="s">
        <v>2973</v>
      </c>
      <c r="P901" s="1" t="s">
        <v>2968</v>
      </c>
      <c r="Q901" s="1">
        <v>8360</v>
      </c>
      <c r="R901" s="1" t="s">
        <v>3035</v>
      </c>
      <c r="S901" s="1">
        <v>85.86</v>
      </c>
    </row>
    <row r="902" spans="1:19" x14ac:dyDescent="0.3">
      <c r="A902" s="1" t="s">
        <v>923</v>
      </c>
      <c r="B902" s="1" t="s">
        <v>1826</v>
      </c>
      <c r="C902" s="1">
        <f t="shared" si="84"/>
        <v>1.0428240741021E-2</v>
      </c>
      <c r="D902" s="1">
        <v>9</v>
      </c>
      <c r="E902" s="1">
        <v>19.38</v>
      </c>
      <c r="F902" s="1">
        <f>IF(A902="","",IF(E902&lt;_C1_MinTemp.,0,E902*M_a+M_b))</f>
        <v>0.4681902</v>
      </c>
      <c r="G902" s="1">
        <f t="shared" si="85"/>
        <v>0.21920206337604001</v>
      </c>
      <c r="H902" s="1">
        <f t="shared" si="86"/>
        <v>9.5263825891368961E-2</v>
      </c>
      <c r="I902" s="1">
        <f t="shared" si="87"/>
        <v>2.3842418647341719E-2</v>
      </c>
      <c r="J902" s="1">
        <f>IF(A902="","",MIN(J901+I902,Max_logcfu))</f>
        <v>3.99</v>
      </c>
      <c r="K902" s="1" cm="1">
        <f t="array" ref="K902">IF(A902="","",IF(E902&lt;_C1_MinTemp.,0,((E902-Tmin)/(PrefTemp-Tmin))^2))</f>
        <v>36.264137925787395</v>
      </c>
      <c r="L902" s="1">
        <f t="shared" si="88"/>
        <v>0.37817116055570088</v>
      </c>
      <c r="M902" s="1">
        <f t="shared" si="89"/>
        <v>-54.888615313170739</v>
      </c>
      <c r="N902" s="3" t="s">
        <v>866</v>
      </c>
      <c r="O902" s="1" t="s">
        <v>2973</v>
      </c>
      <c r="P902" s="1" t="s">
        <v>2968</v>
      </c>
      <c r="Q902" s="1">
        <v>8360</v>
      </c>
      <c r="R902" s="1" t="s">
        <v>3035</v>
      </c>
      <c r="S902" s="1">
        <v>85.86</v>
      </c>
    </row>
    <row r="903" spans="1:19" x14ac:dyDescent="0.3">
      <c r="A903" s="1" t="s">
        <v>923</v>
      </c>
      <c r="B903" s="1" t="s">
        <v>1827</v>
      </c>
      <c r="C903" s="1">
        <f t="shared" si="84"/>
        <v>1.0416666664241347E-2</v>
      </c>
      <c r="D903" s="1">
        <v>9</v>
      </c>
      <c r="E903" s="1">
        <v>19.27</v>
      </c>
      <c r="F903" s="1">
        <f>IF(A903="","",IF(E903&lt;_C1_MinTemp.,0,E903*M_a+M_b))</f>
        <v>0.46602979999999999</v>
      </c>
      <c r="G903" s="1">
        <f t="shared" si="85"/>
        <v>0.21718377448803999</v>
      </c>
      <c r="H903" s="1">
        <f t="shared" si="86"/>
        <v>9.4386690346823107E-2</v>
      </c>
      <c r="I903" s="1">
        <f t="shared" si="87"/>
        <v>2.3596672581211748E-2</v>
      </c>
      <c r="J903" s="1">
        <f>IF(A903="","",MIN(J902+I903,Max_logcfu))</f>
        <v>3.99</v>
      </c>
      <c r="K903" s="1" cm="1">
        <f t="array" ref="K903">IF(A903="","",IF(E903&lt;_C1_MinTemp.,0,((E903-Tmin)/(PrefTemp-Tmin))^2))</f>
        <v>35.930238210240667</v>
      </c>
      <c r="L903" s="1">
        <f t="shared" si="88"/>
        <v>0.37427331460286467</v>
      </c>
      <c r="M903" s="1">
        <f t="shared" si="89"/>
        <v>-55.262888627773606</v>
      </c>
      <c r="N903" s="3" t="s">
        <v>866</v>
      </c>
      <c r="O903" s="1" t="s">
        <v>2973</v>
      </c>
      <c r="P903" s="1" t="s">
        <v>2968</v>
      </c>
      <c r="Q903" s="1">
        <v>8360</v>
      </c>
      <c r="R903" s="1" t="s">
        <v>3035</v>
      </c>
      <c r="S903" s="1">
        <v>85.86</v>
      </c>
    </row>
    <row r="904" spans="1:19" x14ac:dyDescent="0.3">
      <c r="A904" s="1" t="s">
        <v>923</v>
      </c>
      <c r="B904" s="1" t="s">
        <v>1828</v>
      </c>
      <c r="C904" s="1">
        <f t="shared" si="84"/>
        <v>1.0416666671517305E-2</v>
      </c>
      <c r="D904" s="1">
        <v>9</v>
      </c>
      <c r="E904" s="1">
        <v>19.170000000000002</v>
      </c>
      <c r="F904" s="1">
        <f>IF(A904="","",IF(E904&lt;_C1_MinTemp.,0,E904*M_a+M_b))</f>
        <v>0.46406580000000008</v>
      </c>
      <c r="G904" s="1">
        <f t="shared" si="85"/>
        <v>0.21535706672964008</v>
      </c>
      <c r="H904" s="1">
        <f t="shared" si="86"/>
        <v>9.3592814745606295E-2</v>
      </c>
      <c r="I904" s="1">
        <f t="shared" si="87"/>
        <v>2.3398203697297209E-2</v>
      </c>
      <c r="J904" s="1">
        <f>IF(A904="","",MIN(J903+I904,Max_logcfu))</f>
        <v>3.99</v>
      </c>
      <c r="K904" s="1" cm="1">
        <f t="array" ref="K904">IF(A904="","",IF(E904&lt;_C1_MinTemp.,0,((E904-Tmin)/(PrefTemp-Tmin))^2))</f>
        <v>35.628033107421537</v>
      </c>
      <c r="L904" s="1">
        <f t="shared" si="88"/>
        <v>0.37112534504179306</v>
      </c>
      <c r="M904" s="1">
        <f t="shared" si="89"/>
        <v>-55.634013972815396</v>
      </c>
      <c r="N904" s="3" t="s">
        <v>866</v>
      </c>
      <c r="O904" s="1" t="s">
        <v>2973</v>
      </c>
      <c r="P904" s="1" t="s">
        <v>2968</v>
      </c>
      <c r="Q904" s="1">
        <v>8360</v>
      </c>
      <c r="R904" s="1" t="s">
        <v>3035</v>
      </c>
      <c r="S904" s="1">
        <v>85.86</v>
      </c>
    </row>
    <row r="905" spans="1:19" x14ac:dyDescent="0.3">
      <c r="A905" s="1" t="s">
        <v>923</v>
      </c>
      <c r="B905" s="1" t="s">
        <v>1829</v>
      </c>
      <c r="C905" s="1">
        <f t="shared" si="84"/>
        <v>1.0416666664241347E-2</v>
      </c>
      <c r="D905" s="1">
        <v>9</v>
      </c>
      <c r="E905" s="1">
        <v>19.11</v>
      </c>
      <c r="F905" s="1">
        <f>IF(A905="","",IF(E905&lt;_C1_MinTemp.,0,E905*M_a+M_b))</f>
        <v>0.4628874</v>
      </c>
      <c r="G905" s="1">
        <f t="shared" si="85"/>
        <v>0.21426474507876</v>
      </c>
      <c r="H905" s="1">
        <f t="shared" si="86"/>
        <v>9.3118098686988268E-2</v>
      </c>
      <c r="I905" s="1">
        <f t="shared" si="87"/>
        <v>2.3279524666326878E-2</v>
      </c>
      <c r="J905" s="1">
        <f>IF(A905="","",MIN(J904+I905,Max_logcfu))</f>
        <v>3.99</v>
      </c>
      <c r="K905" s="1" cm="1">
        <f t="array" ref="K905">IF(A905="","",IF(E905&lt;_C1_MinTemp.,0,((E905-Tmin)/(PrefTemp-Tmin))^2))</f>
        <v>35.447322659733445</v>
      </c>
      <c r="L905" s="1">
        <f t="shared" si="88"/>
        <v>0.36924294428625232</v>
      </c>
      <c r="M905" s="1">
        <f t="shared" si="89"/>
        <v>-56.003256917101645</v>
      </c>
      <c r="N905" s="3" t="s">
        <v>866</v>
      </c>
      <c r="O905" s="1" t="s">
        <v>2973</v>
      </c>
      <c r="P905" s="1" t="s">
        <v>2968</v>
      </c>
      <c r="Q905" s="1">
        <v>8360</v>
      </c>
      <c r="R905" s="1" t="s">
        <v>3035</v>
      </c>
      <c r="S905" s="1">
        <v>85.86</v>
      </c>
    </row>
    <row r="906" spans="1:19" x14ac:dyDescent="0.3">
      <c r="A906" s="1" t="s">
        <v>923</v>
      </c>
      <c r="B906" s="1" t="s">
        <v>1830</v>
      </c>
      <c r="C906" s="1">
        <f t="shared" si="84"/>
        <v>1.0405092594737653E-2</v>
      </c>
      <c r="D906" s="1">
        <v>9</v>
      </c>
      <c r="E906" s="1">
        <v>19.170000000000002</v>
      </c>
      <c r="F906" s="1">
        <f>IF(A906="","",IF(E906&lt;_C1_MinTemp.,0,E906*M_a+M_b))</f>
        <v>0.46406580000000008</v>
      </c>
      <c r="G906" s="1">
        <f t="shared" si="85"/>
        <v>0.21535706672964008</v>
      </c>
      <c r="H906" s="1">
        <f t="shared" si="86"/>
        <v>9.3592814745606295E-2</v>
      </c>
      <c r="I906" s="1">
        <f t="shared" si="87"/>
        <v>2.3372205687123861E-2</v>
      </c>
      <c r="J906" s="1">
        <f>IF(A906="","",MIN(J905+I906,Max_logcfu))</f>
        <v>3.99</v>
      </c>
      <c r="K906" s="1" cm="1">
        <f t="array" ref="K906">IF(A906="","",IF(E906&lt;_C1_MinTemp.,0,((E906-Tmin)/(PrefTemp-Tmin))^2))</f>
        <v>35.628033107421537</v>
      </c>
      <c r="L906" s="1">
        <f t="shared" si="88"/>
        <v>0.37071298345109976</v>
      </c>
      <c r="M906" s="1">
        <f t="shared" si="89"/>
        <v>-56.373969900552744</v>
      </c>
      <c r="N906" s="3" t="s">
        <v>866</v>
      </c>
      <c r="O906" s="1" t="s">
        <v>2973</v>
      </c>
      <c r="P906" s="1" t="s">
        <v>2968</v>
      </c>
      <c r="Q906" s="1">
        <v>8360</v>
      </c>
      <c r="R906" s="1" t="s">
        <v>3035</v>
      </c>
      <c r="S906" s="1">
        <v>85.74</v>
      </c>
    </row>
    <row r="907" spans="1:19" x14ac:dyDescent="0.3">
      <c r="A907" s="1" t="s">
        <v>923</v>
      </c>
      <c r="B907" s="1" t="s">
        <v>1831</v>
      </c>
      <c r="C907" s="1">
        <f t="shared" si="84"/>
        <v>1.0416666664241347E-2</v>
      </c>
      <c r="D907" s="1">
        <v>9</v>
      </c>
      <c r="E907" s="1">
        <v>19.14</v>
      </c>
      <c r="F907" s="1">
        <f>IF(A907="","",IF(E907&lt;_C1_MinTemp.,0,E907*M_a+M_b))</f>
        <v>0.46347660000000002</v>
      </c>
      <c r="G907" s="1">
        <f t="shared" si="85"/>
        <v>0.21481055874756003</v>
      </c>
      <c r="H907" s="1">
        <f t="shared" si="86"/>
        <v>9.3355305844224259E-2</v>
      </c>
      <c r="I907" s="1">
        <f t="shared" si="87"/>
        <v>2.3338826455622071E-2</v>
      </c>
      <c r="J907" s="1">
        <f>IF(A907="","",MIN(J906+I907,Max_logcfu))</f>
        <v>3.99</v>
      </c>
      <c r="K907" s="1" cm="1">
        <f t="array" ref="K907">IF(A907="","",IF(E907&lt;_C1_MinTemp.,0,((E907-Tmin)/(PrefTemp-Tmin))^2))</f>
        <v>35.537620451014668</v>
      </c>
      <c r="L907" s="1">
        <f t="shared" si="88"/>
        <v>0.37018354627854605</v>
      </c>
      <c r="M907" s="1">
        <f t="shared" si="89"/>
        <v>-56.744153446831291</v>
      </c>
      <c r="N907" s="3" t="s">
        <v>866</v>
      </c>
      <c r="O907" s="1" t="s">
        <v>2973</v>
      </c>
      <c r="P907" s="1" t="s">
        <v>2968</v>
      </c>
      <c r="Q907" s="1">
        <v>8360</v>
      </c>
      <c r="R907" s="1" t="s">
        <v>3035</v>
      </c>
      <c r="S907" s="1">
        <v>85.74</v>
      </c>
    </row>
    <row r="908" spans="1:19" x14ac:dyDescent="0.3">
      <c r="A908" s="1" t="s">
        <v>923</v>
      </c>
      <c r="B908" s="1" t="s">
        <v>1832</v>
      </c>
      <c r="C908" s="1">
        <f t="shared" si="84"/>
        <v>1.0416666664241347E-2</v>
      </c>
      <c r="D908" s="1">
        <v>9</v>
      </c>
      <c r="E908" s="1">
        <v>19.059999999999999</v>
      </c>
      <c r="F908" s="1">
        <f>IF(A908="","",IF(E908&lt;_C1_MinTemp.,0,E908*M_a+M_b))</f>
        <v>0.46190540000000002</v>
      </c>
      <c r="G908" s="1">
        <f t="shared" si="85"/>
        <v>0.21335659854916003</v>
      </c>
      <c r="H908" s="1">
        <f t="shared" si="86"/>
        <v>9.2723423967475016E-2</v>
      </c>
      <c r="I908" s="1">
        <f t="shared" si="87"/>
        <v>2.318085598647154E-2</v>
      </c>
      <c r="J908" s="1">
        <f>IF(A908="","",MIN(J907+I908,Max_logcfu))</f>
        <v>3.99</v>
      </c>
      <c r="K908" s="1" cm="1">
        <f t="array" ref="K908">IF(A908="","",IF(E908&lt;_C1_MinTemp.,0,((E908-Tmin)/(PrefTemp-Tmin))^2))</f>
        <v>35.297081596766148</v>
      </c>
      <c r="L908" s="1">
        <f t="shared" si="88"/>
        <v>0.36767793321404069</v>
      </c>
      <c r="M908" s="1">
        <f t="shared" si="89"/>
        <v>-57.111831380045331</v>
      </c>
      <c r="N908" s="3" t="s">
        <v>866</v>
      </c>
      <c r="O908" s="1" t="s">
        <v>2973</v>
      </c>
      <c r="P908" s="1" t="s">
        <v>2968</v>
      </c>
      <c r="Q908" s="1">
        <v>8360</v>
      </c>
      <c r="R908" s="1" t="s">
        <v>3035</v>
      </c>
      <c r="S908" s="1">
        <v>85.74</v>
      </c>
    </row>
    <row r="909" spans="1:19" x14ac:dyDescent="0.3">
      <c r="A909" s="1" t="s">
        <v>923</v>
      </c>
      <c r="B909" s="1" t="s">
        <v>1833</v>
      </c>
      <c r="C909" s="1">
        <f t="shared" si="84"/>
        <v>1.0416666671517305E-2</v>
      </c>
      <c r="D909" s="1">
        <v>9</v>
      </c>
      <c r="E909" s="1">
        <v>19.03</v>
      </c>
      <c r="F909" s="1">
        <f>IF(A909="","",IF(E909&lt;_C1_MinTemp.,0,E909*M_a+M_b))</f>
        <v>0.46131620000000007</v>
      </c>
      <c r="G909" s="1">
        <f t="shared" si="85"/>
        <v>0.21281263638244005</v>
      </c>
      <c r="H909" s="1">
        <f t="shared" si="86"/>
        <v>9.2487021461295102E-2</v>
      </c>
      <c r="I909" s="1">
        <f t="shared" si="87"/>
        <v>2.312175537609068E-2</v>
      </c>
      <c r="J909" s="1">
        <f>IF(A909="","",MIN(J908+I909,Max_logcfu))</f>
        <v>3.99</v>
      </c>
      <c r="K909" s="1" cm="1">
        <f t="array" ref="K909">IF(A909="","",IF(E909&lt;_C1_MinTemp.,0,((E909-Tmin)/(PrefTemp-Tmin))^2))</f>
        <v>35.207090112486632</v>
      </c>
      <c r="L909" s="1">
        <f t="shared" si="88"/>
        <v>0.36674052217584596</v>
      </c>
      <c r="M909" s="1">
        <f t="shared" si="89"/>
        <v>-57.478571902221177</v>
      </c>
      <c r="N909" s="3" t="s">
        <v>866</v>
      </c>
      <c r="O909" s="1" t="s">
        <v>2973</v>
      </c>
      <c r="P909" s="1" t="s">
        <v>2968</v>
      </c>
      <c r="Q909" s="1">
        <v>8360</v>
      </c>
      <c r="R909" s="1" t="s">
        <v>3035</v>
      </c>
      <c r="S909" s="1">
        <v>85.74</v>
      </c>
    </row>
    <row r="910" spans="1:19" x14ac:dyDescent="0.3">
      <c r="A910" s="1" t="s">
        <v>923</v>
      </c>
      <c r="B910" s="1" t="s">
        <v>1834</v>
      </c>
      <c r="C910" s="1">
        <f t="shared" si="84"/>
        <v>1.0428240741021E-2</v>
      </c>
      <c r="D910" s="1">
        <v>9</v>
      </c>
      <c r="E910" s="1">
        <v>19.079999999999998</v>
      </c>
      <c r="F910" s="1">
        <f>IF(A910="","",IF(E910&lt;_C1_MinTemp.,0,E910*M_a+M_b))</f>
        <v>0.46229819999999999</v>
      </c>
      <c r="G910" s="1">
        <f t="shared" si="85"/>
        <v>0.21371962572323999</v>
      </c>
      <c r="H910" s="1">
        <f t="shared" si="86"/>
        <v>9.2881193273898294E-2</v>
      </c>
      <c r="I910" s="1">
        <f t="shared" si="87"/>
        <v>2.3246098650564283E-2</v>
      </c>
      <c r="J910" s="1">
        <f>IF(A910="","",MIN(J909+I910,Max_logcfu))</f>
        <v>3.99</v>
      </c>
      <c r="K910" s="1" cm="1">
        <f t="array" ref="K910">IF(A910="","",IF(E910&lt;_C1_MinTemp.,0,((E910-Tmin)/(PrefTemp-Tmin))^2))</f>
        <v>35.357139733577853</v>
      </c>
      <c r="L910" s="1">
        <f t="shared" si="88"/>
        <v>0.36871276505566897</v>
      </c>
      <c r="M910" s="1">
        <f t="shared" si="89"/>
        <v>-57.847284667276845</v>
      </c>
      <c r="N910" s="3" t="s">
        <v>866</v>
      </c>
      <c r="O910" s="1" t="s">
        <v>2973</v>
      </c>
      <c r="P910" s="1" t="s">
        <v>2968</v>
      </c>
      <c r="Q910" s="1">
        <v>8360</v>
      </c>
      <c r="R910" s="1" t="s">
        <v>3035</v>
      </c>
      <c r="S910" s="1">
        <v>85.63</v>
      </c>
    </row>
    <row r="911" spans="1:19" x14ac:dyDescent="0.3">
      <c r="A911" s="1" t="s">
        <v>923</v>
      </c>
      <c r="B911" s="1" t="s">
        <v>1835</v>
      </c>
      <c r="C911" s="1">
        <f t="shared" si="84"/>
        <v>1.0416666664241347E-2</v>
      </c>
      <c r="D911" s="1">
        <v>9</v>
      </c>
      <c r="E911" s="1">
        <v>18.989999999999998</v>
      </c>
      <c r="F911" s="1">
        <f>IF(A911="","",IF(E911&lt;_C1_MinTemp.,0,E911*M_a+M_b))</f>
        <v>0.46053060000000001</v>
      </c>
      <c r="G911" s="1">
        <f t="shared" si="85"/>
        <v>0.21208843353636</v>
      </c>
      <c r="H911" s="1">
        <f t="shared" si="86"/>
        <v>9.2172287499504554E-2</v>
      </c>
      <c r="I911" s="1">
        <f t="shared" si="87"/>
        <v>2.3043071869511003E-2</v>
      </c>
      <c r="J911" s="1">
        <f>IF(A911="","",MIN(J910+I911,Max_logcfu))</f>
        <v>3.99</v>
      </c>
      <c r="K911" s="1" cm="1">
        <f t="array" ref="K911">IF(A911="","",IF(E911&lt;_C1_MinTemp.,0,((E911-Tmin)/(PrefTemp-Tmin))^2))</f>
        <v>35.087280145864916</v>
      </c>
      <c r="L911" s="1">
        <f t="shared" si="88"/>
        <v>0.36549250143432838</v>
      </c>
      <c r="M911" s="1">
        <f t="shared" si="89"/>
        <v>-58.21277716871117</v>
      </c>
      <c r="N911" s="3" t="s">
        <v>866</v>
      </c>
      <c r="O911" s="1" t="s">
        <v>2973</v>
      </c>
      <c r="P911" s="1" t="s">
        <v>2968</v>
      </c>
      <c r="Q911" s="1">
        <v>8360</v>
      </c>
      <c r="R911" s="1" t="s">
        <v>3035</v>
      </c>
      <c r="S911" s="1">
        <v>85.63</v>
      </c>
    </row>
    <row r="912" spans="1:19" x14ac:dyDescent="0.3">
      <c r="A912" s="1" t="s">
        <v>923</v>
      </c>
      <c r="B912" s="1" t="s">
        <v>1836</v>
      </c>
      <c r="C912" s="1">
        <f t="shared" si="84"/>
        <v>1.0416666664241347E-2</v>
      </c>
      <c r="D912" s="1">
        <v>9</v>
      </c>
      <c r="E912" s="1">
        <v>18.940000000000001</v>
      </c>
      <c r="F912" s="1">
        <f>IF(A912="","",IF(E912&lt;_C1_MinTemp.,0,E912*M_a+M_b))</f>
        <v>0.45954860000000003</v>
      </c>
      <c r="G912" s="1">
        <f t="shared" si="85"/>
        <v>0.21118491576196002</v>
      </c>
      <c r="H912" s="1">
        <f t="shared" si="86"/>
        <v>9.1779624407631474E-2</v>
      </c>
      <c r="I912" s="1">
        <f t="shared" si="87"/>
        <v>2.294490609656559E-2</v>
      </c>
      <c r="J912" s="1">
        <f>IF(A912="","",MIN(J911+I912,Max_logcfu))</f>
        <v>3.99</v>
      </c>
      <c r="K912" s="1" cm="1">
        <f t="array" ref="K912">IF(A912="","",IF(E912&lt;_C1_MinTemp.,0,((E912-Tmin)/(PrefTemp-Tmin))^2))</f>
        <v>34.937804850401882</v>
      </c>
      <c r="L912" s="1">
        <f t="shared" si="88"/>
        <v>0.36393546710695096</v>
      </c>
      <c r="M912" s="1">
        <f t="shared" si="89"/>
        <v>-58.576712635818119</v>
      </c>
      <c r="N912" s="3" t="s">
        <v>866</v>
      </c>
      <c r="O912" s="1" t="s">
        <v>2973</v>
      </c>
      <c r="P912" s="1" t="s">
        <v>2968</v>
      </c>
      <c r="Q912" s="1">
        <v>8360</v>
      </c>
      <c r="R912" s="1" t="s">
        <v>3035</v>
      </c>
      <c r="S912" s="1">
        <v>85.63</v>
      </c>
    </row>
    <row r="913" spans="1:19" x14ac:dyDescent="0.3">
      <c r="A913" s="1" t="s">
        <v>923</v>
      </c>
      <c r="B913" s="1" t="s">
        <v>1837</v>
      </c>
      <c r="C913" s="1">
        <f t="shared" si="84"/>
        <v>1.0416666671517305E-2</v>
      </c>
      <c r="D913" s="1">
        <v>9</v>
      </c>
      <c r="E913" s="1">
        <v>18.86</v>
      </c>
      <c r="F913" s="1">
        <f>IF(A913="","",IF(E913&lt;_C1_MinTemp.,0,E913*M_a+M_b))</f>
        <v>0.45797740000000003</v>
      </c>
      <c r="G913" s="1">
        <f t="shared" si="85"/>
        <v>0.20974329891076005</v>
      </c>
      <c r="H913" s="1">
        <f t="shared" si="86"/>
        <v>9.1153106871255996E-2</v>
      </c>
      <c r="I913" s="1">
        <f t="shared" si="87"/>
        <v>2.2788276728425618E-2</v>
      </c>
      <c r="J913" s="1">
        <f>IF(A913="","",MIN(J912+I913,Max_logcfu))</f>
        <v>3.99</v>
      </c>
      <c r="K913" s="1" cm="1">
        <f t="array" ref="K913">IF(A913="","",IF(E913&lt;_C1_MinTemp.,0,((E913-Tmin)/(PrefTemp-Tmin))^2))</f>
        <v>34.699308042831362</v>
      </c>
      <c r="L913" s="1">
        <f t="shared" si="88"/>
        <v>0.36145112561447379</v>
      </c>
      <c r="M913" s="1">
        <f t="shared" si="89"/>
        <v>-58.938163761432591</v>
      </c>
      <c r="N913" s="3" t="s">
        <v>866</v>
      </c>
      <c r="O913" s="1" t="s">
        <v>2973</v>
      </c>
      <c r="P913" s="1" t="s">
        <v>2968</v>
      </c>
      <c r="Q913" s="1">
        <v>8360</v>
      </c>
      <c r="R913" s="1" t="s">
        <v>3035</v>
      </c>
      <c r="S913" s="1">
        <v>85.63</v>
      </c>
    </row>
    <row r="914" spans="1:19" x14ac:dyDescent="0.3">
      <c r="A914" s="1" t="s">
        <v>923</v>
      </c>
      <c r="B914" s="1" t="s">
        <v>1838</v>
      </c>
      <c r="C914" s="1">
        <f t="shared" si="84"/>
        <v>1.0416666664241347E-2</v>
      </c>
      <c r="D914" s="1">
        <v>9</v>
      </c>
      <c r="E914" s="1">
        <v>18.940000000000001</v>
      </c>
      <c r="F914" s="1">
        <f>IF(A914="","",IF(E914&lt;_C1_MinTemp.,0,E914*M_a+M_b))</f>
        <v>0.45954860000000003</v>
      </c>
      <c r="G914" s="1">
        <f t="shared" si="85"/>
        <v>0.21118491576196002</v>
      </c>
      <c r="H914" s="1">
        <f t="shared" si="86"/>
        <v>9.1779624407631474E-2</v>
      </c>
      <c r="I914" s="1">
        <f t="shared" si="87"/>
        <v>2.294490609656559E-2</v>
      </c>
      <c r="J914" s="1">
        <f>IF(A914="","",MIN(J913+I914,Max_logcfu))</f>
        <v>3.99</v>
      </c>
      <c r="K914" s="1" cm="1">
        <f t="array" ref="K914">IF(A914="","",IF(E914&lt;_C1_MinTemp.,0,((E914-Tmin)/(PrefTemp-Tmin))^2))</f>
        <v>34.937804850401882</v>
      </c>
      <c r="L914" s="1">
        <f t="shared" si="88"/>
        <v>0.36393546710695096</v>
      </c>
      <c r="M914" s="1">
        <f t="shared" si="89"/>
        <v>-59.302099228539539</v>
      </c>
      <c r="N914" s="3" t="s">
        <v>866</v>
      </c>
      <c r="O914" s="1" t="s">
        <v>2973</v>
      </c>
      <c r="P914" s="1" t="s">
        <v>2968</v>
      </c>
      <c r="Q914" s="1">
        <v>8360</v>
      </c>
      <c r="R914" s="1" t="s">
        <v>3035</v>
      </c>
      <c r="S914" s="1">
        <v>85.63</v>
      </c>
    </row>
    <row r="915" spans="1:19" x14ac:dyDescent="0.3">
      <c r="A915" s="1" t="s">
        <v>923</v>
      </c>
      <c r="B915" s="1" t="s">
        <v>1839</v>
      </c>
      <c r="C915" s="1">
        <f t="shared" si="84"/>
        <v>1.0416666664241347E-2</v>
      </c>
      <c r="D915" s="1">
        <v>9</v>
      </c>
      <c r="E915" s="1">
        <v>18.86</v>
      </c>
      <c r="F915" s="1">
        <f>IF(A915="","",IF(E915&lt;_C1_MinTemp.,0,E915*M_a+M_b))</f>
        <v>0.45797740000000003</v>
      </c>
      <c r="G915" s="1">
        <f t="shared" si="85"/>
        <v>0.20974329891076005</v>
      </c>
      <c r="H915" s="1">
        <f t="shared" si="86"/>
        <v>9.1153106871255996E-2</v>
      </c>
      <c r="I915" s="1">
        <f t="shared" si="87"/>
        <v>2.2788276712508191E-2</v>
      </c>
      <c r="J915" s="1">
        <f>IF(A915="","",MIN(J914+I915,Max_logcfu))</f>
        <v>3.99</v>
      </c>
      <c r="K915" s="1" cm="1">
        <f t="array" ref="K915">IF(A915="","",IF(E915&lt;_C1_MinTemp.,0,((E915-Tmin)/(PrefTemp-Tmin))^2))</f>
        <v>34.699308042831362</v>
      </c>
      <c r="L915" s="1">
        <f t="shared" si="88"/>
        <v>0.36145112536200313</v>
      </c>
      <c r="M915" s="1">
        <f t="shared" si="89"/>
        <v>-59.663550353901542</v>
      </c>
      <c r="N915" s="3" t="s">
        <v>866</v>
      </c>
      <c r="O915" s="1" t="s">
        <v>2973</v>
      </c>
      <c r="P915" s="1" t="s">
        <v>2968</v>
      </c>
      <c r="Q915" s="1">
        <v>8360</v>
      </c>
      <c r="R915" s="1" t="s">
        <v>3035</v>
      </c>
      <c r="S915" s="1">
        <v>85.63</v>
      </c>
    </row>
    <row r="916" spans="1:19" x14ac:dyDescent="0.3">
      <c r="A916" s="1" t="s">
        <v>923</v>
      </c>
      <c r="B916" s="1" t="s">
        <v>1840</v>
      </c>
      <c r="C916" s="1">
        <f t="shared" si="84"/>
        <v>1.0416666671517305E-2</v>
      </c>
      <c r="D916" s="1">
        <v>9</v>
      </c>
      <c r="E916" s="1">
        <v>18.86</v>
      </c>
      <c r="F916" s="1">
        <f>IF(A916="","",IF(E916&lt;_C1_MinTemp.,0,E916*M_a+M_b))</f>
        <v>0.45797740000000003</v>
      </c>
      <c r="G916" s="1">
        <f t="shared" si="85"/>
        <v>0.20974329891076005</v>
      </c>
      <c r="H916" s="1">
        <f t="shared" si="86"/>
        <v>9.1153106871255996E-2</v>
      </c>
      <c r="I916" s="1">
        <f t="shared" si="87"/>
        <v>2.2788276728425618E-2</v>
      </c>
      <c r="J916" s="1">
        <f>IF(A916="","",MIN(J915+I916,Max_logcfu))</f>
        <v>3.99</v>
      </c>
      <c r="K916" s="1" cm="1">
        <f t="array" ref="K916">IF(A916="","",IF(E916&lt;_C1_MinTemp.,0,((E916-Tmin)/(PrefTemp-Tmin))^2))</f>
        <v>34.699308042831362</v>
      </c>
      <c r="L916" s="1">
        <f t="shared" si="88"/>
        <v>0.36145112561447379</v>
      </c>
      <c r="M916" s="1">
        <f t="shared" si="89"/>
        <v>-60.025001479516014</v>
      </c>
      <c r="N916" s="3" t="s">
        <v>866</v>
      </c>
      <c r="O916" s="1" t="s">
        <v>2973</v>
      </c>
      <c r="P916" s="1" t="s">
        <v>2968</v>
      </c>
      <c r="Q916" s="1">
        <v>8360</v>
      </c>
      <c r="R916" s="1" t="s">
        <v>3035</v>
      </c>
      <c r="S916" s="1">
        <v>85.63</v>
      </c>
    </row>
    <row r="917" spans="1:19" x14ac:dyDescent="0.3">
      <c r="A917" s="1" t="s">
        <v>923</v>
      </c>
      <c r="B917" s="1" t="s">
        <v>1841</v>
      </c>
      <c r="C917" s="1">
        <f t="shared" si="84"/>
        <v>1.0416666664241347E-2</v>
      </c>
      <c r="D917" s="1">
        <v>9</v>
      </c>
      <c r="E917" s="1">
        <v>18.77</v>
      </c>
      <c r="F917" s="1">
        <f>IF(A917="","",IF(E917&lt;_C1_MinTemp.,0,E917*M_a+M_b))</f>
        <v>0.4562098</v>
      </c>
      <c r="G917" s="1">
        <f t="shared" si="85"/>
        <v>0.20812738161604</v>
      </c>
      <c r="H917" s="1">
        <f t="shared" si="86"/>
        <v>9.0450839468074737E-2</v>
      </c>
      <c r="I917" s="1">
        <f t="shared" si="87"/>
        <v>2.261270986175375E-2</v>
      </c>
      <c r="J917" s="1">
        <f>IF(A917="","",MIN(J916+I917,Max_logcfu))</f>
        <v>3.99</v>
      </c>
      <c r="K917" s="1" cm="1">
        <f t="array" ref="K917">IF(A917="","",IF(E917&lt;_C1_MinTemp.,0,((E917-Tmin)/(PrefTemp-Tmin))^2))</f>
        <v>34.431975487882447</v>
      </c>
      <c r="L917" s="1">
        <f t="shared" si="88"/>
        <v>0.35866641124860027</v>
      </c>
      <c r="M917" s="1">
        <f t="shared" si="89"/>
        <v>-60.383667890764613</v>
      </c>
      <c r="N917" s="3" t="s">
        <v>866</v>
      </c>
      <c r="O917" s="1" t="s">
        <v>2973</v>
      </c>
      <c r="P917" s="1" t="s">
        <v>2968</v>
      </c>
      <c r="Q917" s="1">
        <v>8360</v>
      </c>
      <c r="R917" s="1" t="s">
        <v>3035</v>
      </c>
      <c r="S917" s="1">
        <v>85.63</v>
      </c>
    </row>
    <row r="918" spans="1:19" x14ac:dyDescent="0.3">
      <c r="A918" s="1" t="s">
        <v>923</v>
      </c>
      <c r="B918" s="1" t="s">
        <v>1842</v>
      </c>
      <c r="C918" s="1">
        <f t="shared" si="84"/>
        <v>1.0416666664241347E-2</v>
      </c>
      <c r="D918" s="1">
        <v>9</v>
      </c>
      <c r="E918" s="1">
        <v>18.88</v>
      </c>
      <c r="F918" s="1">
        <f>IF(A918="","",IF(E918&lt;_C1_MinTemp.,0,E918*M_a+M_b))</f>
        <v>0.45837020000000001</v>
      </c>
      <c r="G918" s="1">
        <f t="shared" si="85"/>
        <v>0.21010324024804</v>
      </c>
      <c r="H918" s="1">
        <f t="shared" si="86"/>
        <v>9.1309535092585825E-2</v>
      </c>
      <c r="I918" s="1">
        <f t="shared" si="87"/>
        <v>2.2827383767831541E-2</v>
      </c>
      <c r="J918" s="1">
        <f>IF(A918="","",MIN(J917+I918,Max_logcfu))</f>
        <v>3.99</v>
      </c>
      <c r="K918" s="1" cm="1">
        <f t="array" ref="K918">IF(A918="","",IF(E918&lt;_C1_MinTemp.,0,((E918-Tmin)/(PrefTemp-Tmin))^2))</f>
        <v>34.758855667973556</v>
      </c>
      <c r="L918" s="1">
        <f t="shared" si="88"/>
        <v>0.36207141312375657</v>
      </c>
      <c r="M918" s="1">
        <f t="shared" si="89"/>
        <v>-60.745739303888371</v>
      </c>
      <c r="N918" s="3" t="s">
        <v>866</v>
      </c>
      <c r="O918" s="1" t="s">
        <v>2973</v>
      </c>
      <c r="P918" s="1" t="s">
        <v>2968</v>
      </c>
      <c r="Q918" s="1">
        <v>8360</v>
      </c>
      <c r="R918" s="1" t="s">
        <v>3035</v>
      </c>
      <c r="S918" s="1">
        <v>85.63</v>
      </c>
    </row>
    <row r="919" spans="1:19" x14ac:dyDescent="0.3">
      <c r="A919" s="1" t="s">
        <v>923</v>
      </c>
      <c r="B919" s="1" t="s">
        <v>1843</v>
      </c>
      <c r="C919" s="1">
        <f t="shared" si="84"/>
        <v>1.0416666671517305E-2</v>
      </c>
      <c r="D919" s="1">
        <v>9</v>
      </c>
      <c r="E919" s="1">
        <v>18.86</v>
      </c>
      <c r="F919" s="1">
        <f>IF(A919="","",IF(E919&lt;_C1_MinTemp.,0,E919*M_a+M_b))</f>
        <v>0.45797740000000003</v>
      </c>
      <c r="G919" s="1">
        <f t="shared" si="85"/>
        <v>0.20974329891076005</v>
      </c>
      <c r="H919" s="1">
        <f t="shared" si="86"/>
        <v>9.1153106871255996E-2</v>
      </c>
      <c r="I919" s="1">
        <f t="shared" si="87"/>
        <v>2.2788276728425618E-2</v>
      </c>
      <c r="J919" s="1">
        <f>IF(A919="","",MIN(J918+I919,Max_logcfu))</f>
        <v>3.99</v>
      </c>
      <c r="K919" s="1" cm="1">
        <f t="array" ref="K919">IF(A919="","",IF(E919&lt;_C1_MinTemp.,0,((E919-Tmin)/(PrefTemp-Tmin))^2))</f>
        <v>34.699308042831362</v>
      </c>
      <c r="L919" s="1">
        <f t="shared" si="88"/>
        <v>0.36145112561447379</v>
      </c>
      <c r="M919" s="1">
        <f t="shared" si="89"/>
        <v>-61.107190429502843</v>
      </c>
      <c r="N919" s="3" t="s">
        <v>866</v>
      </c>
      <c r="O919" s="1" t="s">
        <v>2973</v>
      </c>
      <c r="P919" s="1" t="s">
        <v>2968</v>
      </c>
      <c r="Q919" s="1">
        <v>8360</v>
      </c>
      <c r="R919" s="1" t="s">
        <v>3035</v>
      </c>
      <c r="S919" s="1">
        <v>85.63</v>
      </c>
    </row>
    <row r="920" spans="1:19" x14ac:dyDescent="0.3">
      <c r="A920" s="1" t="s">
        <v>923</v>
      </c>
      <c r="B920" s="1" t="s">
        <v>1844</v>
      </c>
      <c r="C920" s="1">
        <f t="shared" si="84"/>
        <v>1.0416666664241347E-2</v>
      </c>
      <c r="D920" s="1">
        <v>9</v>
      </c>
      <c r="E920" s="1">
        <v>18.78</v>
      </c>
      <c r="F920" s="1">
        <f>IF(A920="","",IF(E920&lt;_C1_MinTemp.,0,E920*M_a+M_b))</f>
        <v>0.45640620000000004</v>
      </c>
      <c r="G920" s="1">
        <f t="shared" si="85"/>
        <v>0.20830661939844003</v>
      </c>
      <c r="H920" s="1">
        <f t="shared" si="86"/>
        <v>9.052873507103E-2</v>
      </c>
      <c r="I920" s="1">
        <f t="shared" si="87"/>
        <v>2.2632183762488035E-2</v>
      </c>
      <c r="J920" s="1">
        <f>IF(A920="","",MIN(J919+I920,Max_logcfu))</f>
        <v>3.99</v>
      </c>
      <c r="K920" s="1" cm="1">
        <f t="array" ref="K920">IF(A920="","",IF(E920&lt;_C1_MinTemp.,0,((E920-Tmin)/(PrefTemp-Tmin))^2))</f>
        <v>34.461628053932046</v>
      </c>
      <c r="L920" s="1">
        <f t="shared" si="88"/>
        <v>0.35897529214487833</v>
      </c>
      <c r="M920" s="1">
        <f t="shared" si="89"/>
        <v>-61.46616572164772</v>
      </c>
      <c r="N920" s="3" t="s">
        <v>866</v>
      </c>
      <c r="O920" s="1" t="s">
        <v>2973</v>
      </c>
      <c r="P920" s="1" t="s">
        <v>2968</v>
      </c>
      <c r="Q920" s="1">
        <v>8360</v>
      </c>
      <c r="R920" s="1" t="s">
        <v>3035</v>
      </c>
      <c r="S920" s="1">
        <v>85.63</v>
      </c>
    </row>
    <row r="921" spans="1:19" x14ac:dyDescent="0.3">
      <c r="A921" s="1" t="s">
        <v>923</v>
      </c>
      <c r="B921" s="1" t="s">
        <v>1845</v>
      </c>
      <c r="C921" s="1">
        <f t="shared" si="84"/>
        <v>1.0416666664241347E-2</v>
      </c>
      <c r="D921" s="1">
        <v>9</v>
      </c>
      <c r="E921" s="1">
        <v>18.77</v>
      </c>
      <c r="F921" s="1">
        <f>IF(A921="","",IF(E921&lt;_C1_MinTemp.,0,E921*M_a+M_b))</f>
        <v>0.4562098</v>
      </c>
      <c r="G921" s="1">
        <f t="shared" si="85"/>
        <v>0.20812738161604</v>
      </c>
      <c r="H921" s="1">
        <f t="shared" si="86"/>
        <v>9.0450839468074737E-2</v>
      </c>
      <c r="I921" s="1">
        <f t="shared" si="87"/>
        <v>2.261270986175375E-2</v>
      </c>
      <c r="J921" s="1">
        <f>IF(A921="","",MIN(J920+I921,Max_logcfu))</f>
        <v>3.99</v>
      </c>
      <c r="K921" s="1" cm="1">
        <f t="array" ref="K921">IF(A921="","",IF(E921&lt;_C1_MinTemp.,0,((E921-Tmin)/(PrefTemp-Tmin))^2))</f>
        <v>34.431975487882447</v>
      </c>
      <c r="L921" s="1">
        <f t="shared" si="88"/>
        <v>0.35866641124860027</v>
      </c>
      <c r="M921" s="1">
        <f t="shared" si="89"/>
        <v>-61.824832132896319</v>
      </c>
      <c r="N921" s="3" t="s">
        <v>866</v>
      </c>
      <c r="O921" s="1" t="s">
        <v>2973</v>
      </c>
      <c r="P921" s="1" t="s">
        <v>2968</v>
      </c>
      <c r="Q921" s="1">
        <v>8360</v>
      </c>
      <c r="R921" s="1" t="s">
        <v>3035</v>
      </c>
      <c r="S921" s="1">
        <v>85.63</v>
      </c>
    </row>
    <row r="922" spans="1:19" x14ac:dyDescent="0.3">
      <c r="A922" s="1" t="s">
        <v>923</v>
      </c>
      <c r="B922" s="1" t="s">
        <v>1846</v>
      </c>
      <c r="C922" s="1">
        <f t="shared" si="84"/>
        <v>1.0416666671517305E-2</v>
      </c>
      <c r="D922" s="1">
        <v>9</v>
      </c>
      <c r="E922" s="1">
        <v>18.88</v>
      </c>
      <c r="F922" s="1">
        <f>IF(A922="","",IF(E922&lt;_C1_MinTemp.,0,E922*M_a+M_b))</f>
        <v>0.45837020000000001</v>
      </c>
      <c r="G922" s="1">
        <f t="shared" si="85"/>
        <v>0.21010324024804</v>
      </c>
      <c r="H922" s="1">
        <f t="shared" si="86"/>
        <v>9.1309535092585825E-2</v>
      </c>
      <c r="I922" s="1">
        <f t="shared" si="87"/>
        <v>2.2827383783776287E-2</v>
      </c>
      <c r="J922" s="1">
        <f>IF(A922="","",MIN(J921+I922,Max_logcfu))</f>
        <v>3.99</v>
      </c>
      <c r="K922" s="1" cm="1">
        <f t="array" ref="K922">IF(A922="","",IF(E922&lt;_C1_MinTemp.,0,((E922-Tmin)/(PrefTemp-Tmin))^2))</f>
        <v>34.758855667973556</v>
      </c>
      <c r="L922" s="1">
        <f t="shared" si="88"/>
        <v>0.36207141337666049</v>
      </c>
      <c r="M922" s="1">
        <f t="shared" si="89"/>
        <v>-62.18690354627298</v>
      </c>
      <c r="N922" s="3" t="s">
        <v>866</v>
      </c>
      <c r="O922" s="1" t="s">
        <v>2973</v>
      </c>
      <c r="P922" s="1" t="s">
        <v>2968</v>
      </c>
      <c r="Q922" s="1">
        <v>8360</v>
      </c>
      <c r="R922" s="1" t="s">
        <v>3035</v>
      </c>
      <c r="S922" s="1">
        <v>85.53</v>
      </c>
    </row>
    <row r="923" spans="1:19" x14ac:dyDescent="0.3">
      <c r="A923" s="1" t="s">
        <v>923</v>
      </c>
      <c r="B923" s="1" t="s">
        <v>1847</v>
      </c>
      <c r="C923" s="1">
        <f t="shared" si="84"/>
        <v>1.0416666664241347E-2</v>
      </c>
      <c r="D923" s="1">
        <v>9</v>
      </c>
      <c r="E923" s="1">
        <v>18.8</v>
      </c>
      <c r="F923" s="1">
        <f>IF(A923="","",IF(E923&lt;_C1_MinTemp.,0,E923*M_a+M_b))</f>
        <v>0.45679900000000007</v>
      </c>
      <c r="G923" s="1">
        <f t="shared" si="85"/>
        <v>0.20866532640100005</v>
      </c>
      <c r="H923" s="1">
        <f t="shared" si="86"/>
        <v>9.0684626858322487E-2</v>
      </c>
      <c r="I923" s="1">
        <f t="shared" si="87"/>
        <v>2.2671156709302084E-2</v>
      </c>
      <c r="J923" s="1">
        <f>IF(A923="","",MIN(J922+I923,Max_logcfu))</f>
        <v>3.99</v>
      </c>
      <c r="K923" s="1" cm="1">
        <f t="array" ref="K923">IF(A923="","",IF(E923&lt;_C1_MinTemp.,0,((E923-Tmin)/(PrefTemp-Tmin))^2))</f>
        <v>34.520971474406451</v>
      </c>
      <c r="L923" s="1">
        <f t="shared" si="88"/>
        <v>0.35959345277467614</v>
      </c>
      <c r="M923" s="1">
        <f t="shared" si="89"/>
        <v>-62.546496999047655</v>
      </c>
      <c r="N923" s="3" t="s">
        <v>866</v>
      </c>
      <c r="O923" s="1" t="s">
        <v>2973</v>
      </c>
      <c r="P923" s="1" t="s">
        <v>2968</v>
      </c>
      <c r="Q923" s="1">
        <v>8360</v>
      </c>
      <c r="R923" s="1" t="s">
        <v>3035</v>
      </c>
      <c r="S923" s="1">
        <v>85.53</v>
      </c>
    </row>
    <row r="924" spans="1:19" x14ac:dyDescent="0.3">
      <c r="A924" s="1" t="s">
        <v>923</v>
      </c>
      <c r="B924" s="1" t="s">
        <v>1848</v>
      </c>
      <c r="C924" s="1">
        <f t="shared" si="84"/>
        <v>1.0416666664241347E-2</v>
      </c>
      <c r="D924" s="1">
        <v>9</v>
      </c>
      <c r="E924" s="1">
        <v>18.739999999999998</v>
      </c>
      <c r="F924" s="1">
        <f>IF(A924="","",IF(E924&lt;_C1_MinTemp.,0,E924*M_a+M_b))</f>
        <v>0.45562059999999999</v>
      </c>
      <c r="G924" s="1">
        <f t="shared" si="85"/>
        <v>0.20759013114435998</v>
      </c>
      <c r="H924" s="1">
        <f t="shared" si="86"/>
        <v>9.0217353821973045E-2</v>
      </c>
      <c r="I924" s="1">
        <f t="shared" si="87"/>
        <v>2.255433845024192E-2</v>
      </c>
      <c r="J924" s="1">
        <f>IF(A924="","",MIN(J923+I924,Max_logcfu))</f>
        <v>3.99</v>
      </c>
      <c r="K924" s="1" cm="1">
        <f t="array" ref="K924">IF(A924="","",IF(E924&lt;_C1_MinTemp.,0,((E924-Tmin)/(PrefTemp-Tmin))^2))</f>
        <v>34.343094366484074</v>
      </c>
      <c r="L924" s="1">
        <f t="shared" si="88"/>
        <v>0.35774056623424949</v>
      </c>
      <c r="M924" s="1">
        <f t="shared" si="89"/>
        <v>-62.904237565281903</v>
      </c>
      <c r="N924" s="3" t="s">
        <v>866</v>
      </c>
      <c r="O924" s="1" t="s">
        <v>2973</v>
      </c>
      <c r="P924" s="1" t="s">
        <v>2968</v>
      </c>
      <c r="Q924" s="1">
        <v>8360</v>
      </c>
      <c r="R924" s="1" t="s">
        <v>3035</v>
      </c>
      <c r="S924" s="1">
        <v>85.53</v>
      </c>
    </row>
    <row r="925" spans="1:19" x14ac:dyDescent="0.3">
      <c r="A925" s="1" t="s">
        <v>923</v>
      </c>
      <c r="B925" s="1" t="s">
        <v>1849</v>
      </c>
      <c r="C925" s="1">
        <f t="shared" si="84"/>
        <v>1.0416666671517305E-2</v>
      </c>
      <c r="D925" s="1">
        <v>9</v>
      </c>
      <c r="E925" s="1">
        <v>18.7</v>
      </c>
      <c r="F925" s="1">
        <f>IF(A925="","",IF(E925&lt;_C1_MinTemp.,0,E925*M_a+M_b))</f>
        <v>0.45483499999999999</v>
      </c>
      <c r="G925" s="1">
        <f t="shared" si="85"/>
        <v>0.206874877225</v>
      </c>
      <c r="H925" s="1">
        <f t="shared" si="86"/>
        <v>8.9906509006953489E-2</v>
      </c>
      <c r="I925" s="1">
        <f t="shared" si="87"/>
        <v>2.2476627262204864E-2</v>
      </c>
      <c r="J925" s="1">
        <f>IF(A925="","",MIN(J924+I925,Max_logcfu))</f>
        <v>3.99</v>
      </c>
      <c r="K925" s="1" cm="1">
        <f t="array" ref="K925">IF(A925="","",IF(E925&lt;_C1_MinTemp.,0,((E925-Tmin)/(PrefTemp-Tmin))^2))</f>
        <v>34.224764883703912</v>
      </c>
      <c r="L925" s="1">
        <f t="shared" si="88"/>
        <v>0.35650796770459436</v>
      </c>
      <c r="M925" s="1">
        <f t="shared" si="89"/>
        <v>-63.260745532986498</v>
      </c>
      <c r="N925" s="3" t="s">
        <v>866</v>
      </c>
      <c r="O925" s="1" t="s">
        <v>2973</v>
      </c>
      <c r="P925" s="1" t="s">
        <v>2968</v>
      </c>
      <c r="Q925" s="1">
        <v>8360</v>
      </c>
      <c r="R925" s="1" t="s">
        <v>3035</v>
      </c>
      <c r="S925" s="1">
        <v>85.53</v>
      </c>
    </row>
    <row r="926" spans="1:19" x14ac:dyDescent="0.3">
      <c r="A926" s="1" t="s">
        <v>923</v>
      </c>
      <c r="B926" s="1" t="s">
        <v>1850</v>
      </c>
      <c r="C926" s="1">
        <f t="shared" si="84"/>
        <v>1.0416666664241347E-2</v>
      </c>
      <c r="D926" s="1">
        <v>9</v>
      </c>
      <c r="E926" s="1">
        <v>18.8</v>
      </c>
      <c r="F926" s="1">
        <f>IF(A926="","",IF(E926&lt;_C1_MinTemp.,0,E926*M_a+M_b))</f>
        <v>0.45679900000000007</v>
      </c>
      <c r="G926" s="1">
        <f t="shared" si="85"/>
        <v>0.20866532640100005</v>
      </c>
      <c r="H926" s="1">
        <f t="shared" si="86"/>
        <v>9.0684626858322487E-2</v>
      </c>
      <c r="I926" s="1">
        <f t="shared" si="87"/>
        <v>2.2671156709302084E-2</v>
      </c>
      <c r="J926" s="1">
        <f>IF(A926="","",MIN(J925+I926,Max_logcfu))</f>
        <v>3.99</v>
      </c>
      <c r="K926" s="1" cm="1">
        <f t="array" ref="K926">IF(A926="","",IF(E926&lt;_C1_MinTemp.,0,((E926-Tmin)/(PrefTemp-Tmin))^2))</f>
        <v>34.520971474406451</v>
      </c>
      <c r="L926" s="1">
        <f t="shared" si="88"/>
        <v>0.35959345277467614</v>
      </c>
      <c r="M926" s="1">
        <f t="shared" si="89"/>
        <v>-63.620338985761173</v>
      </c>
      <c r="N926" s="3" t="s">
        <v>866</v>
      </c>
      <c r="O926" s="1" t="s">
        <v>2973</v>
      </c>
      <c r="P926" s="1" t="s">
        <v>2968</v>
      </c>
      <c r="Q926" s="1">
        <v>8360</v>
      </c>
      <c r="R926" s="1" t="s">
        <v>3035</v>
      </c>
      <c r="S926" s="1">
        <v>85.43</v>
      </c>
    </row>
    <row r="927" spans="1:19" x14ac:dyDescent="0.3">
      <c r="A927" s="1" t="s">
        <v>923</v>
      </c>
      <c r="B927" s="1" t="s">
        <v>1851</v>
      </c>
      <c r="C927" s="1">
        <f t="shared" si="84"/>
        <v>1.0416666664241347E-2</v>
      </c>
      <c r="D927" s="1">
        <v>9</v>
      </c>
      <c r="E927" s="1">
        <v>18.7</v>
      </c>
      <c r="F927" s="1">
        <f>IF(A927="","",IF(E927&lt;_C1_MinTemp.,0,E927*M_a+M_b))</f>
        <v>0.45483499999999999</v>
      </c>
      <c r="G927" s="1">
        <f t="shared" si="85"/>
        <v>0.206874877225</v>
      </c>
      <c r="H927" s="1">
        <f t="shared" si="86"/>
        <v>8.9906509006953489E-2</v>
      </c>
      <c r="I927" s="1">
        <f t="shared" si="87"/>
        <v>2.2476627246505121E-2</v>
      </c>
      <c r="J927" s="1">
        <f>IF(A927="","",MIN(J926+I927,Max_logcfu))</f>
        <v>3.99</v>
      </c>
      <c r="K927" s="1" cm="1">
        <f t="array" ref="K927">IF(A927="","",IF(E927&lt;_C1_MinTemp.,0,((E927-Tmin)/(PrefTemp-Tmin))^2))</f>
        <v>34.224764883703912</v>
      </c>
      <c r="L927" s="1">
        <f t="shared" si="88"/>
        <v>0.35650796745557645</v>
      </c>
      <c r="M927" s="1">
        <f t="shared" si="89"/>
        <v>-63.97684695321675</v>
      </c>
      <c r="N927" s="3" t="s">
        <v>866</v>
      </c>
      <c r="O927" s="1" t="s">
        <v>2973</v>
      </c>
      <c r="P927" s="1" t="s">
        <v>2968</v>
      </c>
      <c r="Q927" s="1">
        <v>8360</v>
      </c>
      <c r="R927" s="1" t="s">
        <v>3035</v>
      </c>
      <c r="S927" s="1">
        <v>85.43</v>
      </c>
    </row>
    <row r="928" spans="1:19" x14ac:dyDescent="0.3">
      <c r="A928" s="1" t="s">
        <v>923</v>
      </c>
      <c r="B928" s="1" t="s">
        <v>1852</v>
      </c>
      <c r="C928" s="1">
        <f t="shared" si="84"/>
        <v>1.0416666671517305E-2</v>
      </c>
      <c r="D928" s="1">
        <v>9</v>
      </c>
      <c r="E928" s="1">
        <v>18.670000000000002</v>
      </c>
      <c r="F928" s="1">
        <f>IF(A928="","",IF(E928&lt;_C1_MinTemp.,0,E928*M_a+M_b))</f>
        <v>0.45424580000000009</v>
      </c>
      <c r="G928" s="1">
        <f t="shared" si="85"/>
        <v>0.20633924681764007</v>
      </c>
      <c r="H928" s="1">
        <f t="shared" si="86"/>
        <v>8.9673727430525887E-2</v>
      </c>
      <c r="I928" s="1">
        <f t="shared" si="87"/>
        <v>2.2418431868070868E-2</v>
      </c>
      <c r="J928" s="1">
        <f>IF(A928="","",MIN(J927+I928,Max_logcfu))</f>
        <v>3.99</v>
      </c>
      <c r="K928" s="1" cm="1">
        <f t="array" ref="K928">IF(A928="","",IF(E928&lt;_C1_MinTemp.,0,((E928-Tmin)/(PrefTemp-Tmin))^2))</f>
        <v>34.136151780932046</v>
      </c>
      <c r="L928" s="1">
        <f t="shared" si="88"/>
        <v>0.35558491455029095</v>
      </c>
      <c r="M928" s="1">
        <f t="shared" si="89"/>
        <v>-64.332431867767042</v>
      </c>
      <c r="N928" s="3" t="s">
        <v>866</v>
      </c>
      <c r="O928" s="1" t="s">
        <v>2973</v>
      </c>
      <c r="P928" s="1" t="s">
        <v>2968</v>
      </c>
      <c r="Q928" s="1">
        <v>8360</v>
      </c>
      <c r="R928" s="1" t="s">
        <v>3035</v>
      </c>
      <c r="S928" s="1">
        <v>85.43</v>
      </c>
    </row>
    <row r="929" spans="1:19" x14ac:dyDescent="0.3">
      <c r="A929" s="1" t="s">
        <v>923</v>
      </c>
      <c r="B929" s="1" t="s">
        <v>1853</v>
      </c>
      <c r="C929" s="1">
        <f t="shared" si="84"/>
        <v>1.0416666664241347E-2</v>
      </c>
      <c r="D929" s="1">
        <v>9</v>
      </c>
      <c r="E929" s="1">
        <v>18.64</v>
      </c>
      <c r="F929" s="1">
        <f>IF(A929="","",IF(E929&lt;_C1_MinTemp.,0,E929*M_a+M_b))</f>
        <v>0.45365660000000002</v>
      </c>
      <c r="G929" s="1">
        <f t="shared" si="85"/>
        <v>0.20580431072356001</v>
      </c>
      <c r="H929" s="1">
        <f t="shared" si="86"/>
        <v>8.9441247598244233E-2</v>
      </c>
      <c r="I929" s="1">
        <f t="shared" si="87"/>
        <v>2.2360311894354893E-2</v>
      </c>
      <c r="J929" s="1">
        <f>IF(A929="","",MIN(J928+I929,Max_logcfu))</f>
        <v>3.99</v>
      </c>
      <c r="K929" s="1" cm="1">
        <f t="array" ref="K929">IF(A929="","",IF(E929&lt;_C1_MinTemp.,0,((E929-Tmin)/(PrefTemp-Tmin))^2))</f>
        <v>34.047653543285804</v>
      </c>
      <c r="L929" s="1">
        <f t="shared" si="88"/>
        <v>0.35466305765998402</v>
      </c>
      <c r="M929" s="1">
        <f t="shared" si="89"/>
        <v>-64.687094925427033</v>
      </c>
      <c r="N929" s="3" t="s">
        <v>866</v>
      </c>
      <c r="O929" s="1" t="s">
        <v>2973</v>
      </c>
      <c r="P929" s="1" t="s">
        <v>2968</v>
      </c>
      <c r="Q929" s="1">
        <v>8360</v>
      </c>
      <c r="R929" s="1" t="s">
        <v>3035</v>
      </c>
      <c r="S929" s="1">
        <v>85.43</v>
      </c>
    </row>
    <row r="930" spans="1:19" x14ac:dyDescent="0.3">
      <c r="A930" s="1" t="s">
        <v>923</v>
      </c>
      <c r="B930" s="1" t="s">
        <v>1854</v>
      </c>
      <c r="C930" s="1">
        <f t="shared" si="84"/>
        <v>1.0416666664241347E-2</v>
      </c>
      <c r="D930" s="1">
        <v>9</v>
      </c>
      <c r="E930" s="1">
        <v>18.64</v>
      </c>
      <c r="F930" s="1">
        <f>IF(A930="","",IF(E930&lt;_C1_MinTemp.,0,E930*M_a+M_b))</f>
        <v>0.45365660000000002</v>
      </c>
      <c r="G930" s="1">
        <f t="shared" si="85"/>
        <v>0.20580431072356001</v>
      </c>
      <c r="H930" s="1">
        <f t="shared" si="86"/>
        <v>8.9441247598244233E-2</v>
      </c>
      <c r="I930" s="1">
        <f t="shared" si="87"/>
        <v>2.2360311894354893E-2</v>
      </c>
      <c r="J930" s="1">
        <f>IF(A930="","",MIN(J929+I930,Max_logcfu))</f>
        <v>3.99</v>
      </c>
      <c r="K930" s="1" cm="1">
        <f t="array" ref="K930">IF(A930="","",IF(E930&lt;_C1_MinTemp.,0,((E930-Tmin)/(PrefTemp-Tmin))^2))</f>
        <v>34.047653543285804</v>
      </c>
      <c r="L930" s="1">
        <f t="shared" si="88"/>
        <v>0.35466305765998402</v>
      </c>
      <c r="M930" s="1">
        <f t="shared" si="89"/>
        <v>-65.041757983087024</v>
      </c>
      <c r="N930" s="3" t="s">
        <v>866</v>
      </c>
      <c r="O930" s="1" t="s">
        <v>2973</v>
      </c>
      <c r="P930" s="1" t="s">
        <v>2968</v>
      </c>
      <c r="Q930" s="1">
        <v>8360</v>
      </c>
      <c r="R930" s="1" t="s">
        <v>3035</v>
      </c>
      <c r="S930" s="1">
        <v>85.33</v>
      </c>
    </row>
    <row r="931" spans="1:19" x14ac:dyDescent="0.3">
      <c r="A931" s="1" t="s">
        <v>923</v>
      </c>
      <c r="B931" s="1" t="s">
        <v>1855</v>
      </c>
      <c r="C931" s="1">
        <f t="shared" si="84"/>
        <v>1.0416666671517305E-2</v>
      </c>
      <c r="D931" s="1">
        <v>9</v>
      </c>
      <c r="E931" s="1">
        <v>18.559999999999999</v>
      </c>
      <c r="F931" s="1">
        <f>IF(A931="","",IF(E931&lt;_C1_MinTemp.,0,E931*M_a+M_b))</f>
        <v>0.45208540000000003</v>
      </c>
      <c r="G931" s="1">
        <f t="shared" si="85"/>
        <v>0.20438120889316003</v>
      </c>
      <c r="H931" s="1">
        <f t="shared" si="86"/>
        <v>8.8822776572429388E-2</v>
      </c>
      <c r="I931" s="1">
        <f t="shared" si="87"/>
        <v>2.220569415344768E-2</v>
      </c>
      <c r="J931" s="1">
        <f>IF(A931="","",MIN(J930+I931,Max_logcfu))</f>
        <v>3.99</v>
      </c>
      <c r="K931" s="1" cm="1">
        <f t="array" ref="K931">IF(A931="","",IF(E931&lt;_C1_MinTemp.,0,((E931-Tmin)/(PrefTemp-Tmin))^2))</f>
        <v>33.812219805732269</v>
      </c>
      <c r="L931" s="1">
        <f t="shared" si="88"/>
        <v>0.35221062314038865</v>
      </c>
      <c r="M931" s="1">
        <f t="shared" si="89"/>
        <v>-65.393968606227418</v>
      </c>
      <c r="N931" s="3" t="s">
        <v>866</v>
      </c>
      <c r="O931" s="1" t="s">
        <v>2973</v>
      </c>
      <c r="P931" s="1" t="s">
        <v>2968</v>
      </c>
      <c r="Q931" s="1">
        <v>8360</v>
      </c>
      <c r="R931" s="1" t="s">
        <v>3035</v>
      </c>
      <c r="S931" s="1">
        <v>85.33</v>
      </c>
    </row>
    <row r="932" spans="1:19" x14ac:dyDescent="0.3">
      <c r="A932" s="1" t="s">
        <v>923</v>
      </c>
      <c r="B932" s="1" t="s">
        <v>1856</v>
      </c>
      <c r="C932" s="1">
        <f t="shared" si="84"/>
        <v>1.0416666664241347E-2</v>
      </c>
      <c r="D932" s="1">
        <v>9</v>
      </c>
      <c r="E932" s="1">
        <v>18.45</v>
      </c>
      <c r="F932" s="1">
        <f>IF(A932="","",IF(E932&lt;_C1_MinTemp.,0,E932*M_a+M_b))</f>
        <v>0.44992500000000002</v>
      </c>
      <c r="G932" s="1">
        <f t="shared" si="85"/>
        <v>0.20243250562500001</v>
      </c>
      <c r="H932" s="1">
        <f t="shared" si="86"/>
        <v>8.7975882496740543E-2</v>
      </c>
      <c r="I932" s="1">
        <f t="shared" si="87"/>
        <v>2.1993970619064267E-2</v>
      </c>
      <c r="J932" s="1">
        <f>IF(A932="","",MIN(J931+I932,Max_logcfu))</f>
        <v>3.99</v>
      </c>
      <c r="K932" s="1" cm="1">
        <f t="array" ref="K932">IF(A932="","",IF(E932&lt;_C1_MinTemp.,0,((E932-Tmin)/(PrefTemp-Tmin))^2))</f>
        <v>33.489832128332736</v>
      </c>
      <c r="L932" s="1">
        <f t="shared" si="88"/>
        <v>0.34885241792224247</v>
      </c>
      <c r="M932" s="1">
        <f t="shared" si="89"/>
        <v>-65.742821024149663</v>
      </c>
      <c r="N932" s="3" t="s">
        <v>866</v>
      </c>
      <c r="O932" s="1" t="s">
        <v>2973</v>
      </c>
      <c r="P932" s="1" t="s">
        <v>2968</v>
      </c>
      <c r="Q932" s="1">
        <v>8360</v>
      </c>
      <c r="R932" s="1" t="s">
        <v>3035</v>
      </c>
      <c r="S932" s="1">
        <v>85.33</v>
      </c>
    </row>
    <row r="933" spans="1:19" x14ac:dyDescent="0.3">
      <c r="A933" s="1" t="s">
        <v>923</v>
      </c>
      <c r="B933" s="1" t="s">
        <v>1857</v>
      </c>
      <c r="C933" s="1">
        <f t="shared" si="84"/>
        <v>1.0416666664241347E-2</v>
      </c>
      <c r="D933" s="1">
        <v>9</v>
      </c>
      <c r="E933" s="1">
        <v>18.38</v>
      </c>
      <c r="F933" s="1">
        <f>IF(A933="","",IF(E933&lt;_C1_MinTemp.,0,E933*M_a+M_b))</f>
        <v>0.44855020000000001</v>
      </c>
      <c r="G933" s="1">
        <f t="shared" si="85"/>
        <v>0.20119728192004002</v>
      </c>
      <c r="H933" s="1">
        <f t="shared" si="86"/>
        <v>8.7439062112142557E-2</v>
      </c>
      <c r="I933" s="1">
        <f t="shared" si="87"/>
        <v>2.1859765522946013E-2</v>
      </c>
      <c r="J933" s="1">
        <f>IF(A933="","",MIN(J932+I933,Max_logcfu))</f>
        <v>3.99</v>
      </c>
      <c r="K933" s="1" cm="1">
        <f t="array" ref="K933">IF(A933="","",IF(E933&lt;_C1_MinTemp.,0,((E933-Tmin)/(PrefTemp-Tmin))^2))</f>
        <v>33.285480389503405</v>
      </c>
      <c r="L933" s="1">
        <f t="shared" si="88"/>
        <v>0.34672375397659921</v>
      </c>
      <c r="M933" s="1">
        <f t="shared" si="89"/>
        <v>-66.089544778126267</v>
      </c>
      <c r="N933" s="3" t="s">
        <v>866</v>
      </c>
      <c r="O933" s="1" t="s">
        <v>2973</v>
      </c>
      <c r="P933" s="1" t="s">
        <v>2968</v>
      </c>
      <c r="Q933" s="1">
        <v>8360</v>
      </c>
      <c r="R933" s="1" t="s">
        <v>3035</v>
      </c>
      <c r="S933" s="1">
        <v>85.33</v>
      </c>
    </row>
    <row r="934" spans="1:19" x14ac:dyDescent="0.3">
      <c r="A934" s="1" t="s">
        <v>923</v>
      </c>
      <c r="B934" s="1" t="s">
        <v>1858</v>
      </c>
      <c r="C934" s="1">
        <f t="shared" si="84"/>
        <v>1.0405092594737653E-2</v>
      </c>
      <c r="D934" s="1">
        <v>9</v>
      </c>
      <c r="E934" s="1">
        <v>18.420000000000002</v>
      </c>
      <c r="F934" s="1">
        <f>IF(A934="","",IF(E934&lt;_C1_MinTemp.,0,E934*M_a+M_b))</f>
        <v>0.44933580000000006</v>
      </c>
      <c r="G934" s="1">
        <f t="shared" si="85"/>
        <v>0.20190266116164005</v>
      </c>
      <c r="H934" s="1">
        <f t="shared" si="86"/>
        <v>8.7745615454863118E-2</v>
      </c>
      <c r="I934" s="1">
        <f t="shared" si="87"/>
        <v>2.1912030086162253E-2</v>
      </c>
      <c r="J934" s="1">
        <f>IF(A934="","",MIN(J933+I934,Max_logcfu))</f>
        <v>3.99</v>
      </c>
      <c r="K934" s="1" cm="1">
        <f t="array" ref="K934">IF(A934="","",IF(E934&lt;_C1_MinTemp.,0,((E934-Tmin)/(PrefTemp-Tmin))^2))</f>
        <v>33.402176234941173</v>
      </c>
      <c r="L934" s="1">
        <f t="shared" si="88"/>
        <v>0.34755273659030839</v>
      </c>
      <c r="M934" s="1">
        <f t="shared" si="89"/>
        <v>-66.437097514716569</v>
      </c>
      <c r="N934" s="3" t="s">
        <v>866</v>
      </c>
      <c r="O934" s="1" t="s">
        <v>2973</v>
      </c>
      <c r="P934" s="1" t="s">
        <v>2968</v>
      </c>
      <c r="Q934" s="1">
        <v>8360</v>
      </c>
      <c r="R934" s="1" t="s">
        <v>3035</v>
      </c>
      <c r="S934" s="1">
        <v>85.33</v>
      </c>
    </row>
    <row r="935" spans="1:19" x14ac:dyDescent="0.3">
      <c r="A935" s="1" t="s">
        <v>923</v>
      </c>
      <c r="B935" s="1" t="s">
        <v>1859</v>
      </c>
      <c r="C935" s="1">
        <f t="shared" si="84"/>
        <v>1.0416666664241347E-2</v>
      </c>
      <c r="D935" s="1">
        <v>9</v>
      </c>
      <c r="E935" s="1">
        <v>18.350000000000001</v>
      </c>
      <c r="F935" s="1">
        <f>IF(A935="","",IF(E935&lt;_C1_MinTemp.,0,E935*M_a+M_b))</f>
        <v>0.44796100000000005</v>
      </c>
      <c r="G935" s="1">
        <f t="shared" si="85"/>
        <v>0.20066905752100006</v>
      </c>
      <c r="H935" s="1">
        <f t="shared" si="86"/>
        <v>8.7209499139939181E-2</v>
      </c>
      <c r="I935" s="1">
        <f t="shared" si="87"/>
        <v>2.1802374779908533E-2</v>
      </c>
      <c r="J935" s="1">
        <f>IF(A935="","",MIN(J934+I935,Max_logcfu))</f>
        <v>3.99</v>
      </c>
      <c r="K935" s="1" cm="1">
        <f t="array" ref="K935">IF(A935="","",IF(E935&lt;_C1_MinTemp.,0,((E935-Tmin)/(PrefTemp-Tmin))^2))</f>
        <v>33.198092514738327</v>
      </c>
      <c r="L935" s="1">
        <f t="shared" si="88"/>
        <v>0.34581346361467497</v>
      </c>
      <c r="M935" s="1">
        <f t="shared" si="89"/>
        <v>-66.782910978331245</v>
      </c>
      <c r="N935" s="3" t="s">
        <v>866</v>
      </c>
      <c r="O935" s="1" t="s">
        <v>2973</v>
      </c>
      <c r="P935" s="1" t="s">
        <v>2968</v>
      </c>
      <c r="Q935" s="1">
        <v>8360</v>
      </c>
      <c r="R935" s="1" t="s">
        <v>3035</v>
      </c>
      <c r="S935" s="1">
        <v>85.33</v>
      </c>
    </row>
    <row r="936" spans="1:19" x14ac:dyDescent="0.3">
      <c r="A936" s="1" t="s">
        <v>923</v>
      </c>
      <c r="B936" s="1" t="s">
        <v>1860</v>
      </c>
      <c r="C936" s="1">
        <f t="shared" si="84"/>
        <v>1.0416666671517305E-2</v>
      </c>
      <c r="D936" s="1">
        <v>9</v>
      </c>
      <c r="E936" s="1">
        <v>18.3</v>
      </c>
      <c r="F936" s="1">
        <f>IF(A936="","",IF(E936&lt;_C1_MinTemp.,0,E936*M_a+M_b))</f>
        <v>0.44697900000000002</v>
      </c>
      <c r="G936" s="1">
        <f t="shared" si="85"/>
        <v>0.199790226441</v>
      </c>
      <c r="H936" s="1">
        <f t="shared" si="86"/>
        <v>8.6827564728813561E-2</v>
      </c>
      <c r="I936" s="1">
        <f t="shared" si="87"/>
        <v>2.1706891192311447E-2</v>
      </c>
      <c r="J936" s="1">
        <f>IF(A936="","",MIN(J935+I936,Max_logcfu))</f>
        <v>3.99</v>
      </c>
      <c r="K936" s="1" cm="1">
        <f t="array" ref="K936">IF(A936="","",IF(E936&lt;_C1_MinTemp.,0,((E936-Tmin)/(PrefTemp-Tmin))^2))</f>
        <v>33.052701312631271</v>
      </c>
      <c r="L936" s="1">
        <f t="shared" si="88"/>
        <v>0.34429897216690242</v>
      </c>
      <c r="M936" s="1">
        <f t="shared" si="89"/>
        <v>-67.127209950498141</v>
      </c>
      <c r="N936" s="3" t="s">
        <v>866</v>
      </c>
      <c r="O936" s="1" t="s">
        <v>2973</v>
      </c>
      <c r="P936" s="1" t="s">
        <v>2968</v>
      </c>
      <c r="Q936" s="1">
        <v>8360</v>
      </c>
      <c r="R936" s="1" t="s">
        <v>3035</v>
      </c>
      <c r="S936" s="1">
        <v>85.33</v>
      </c>
    </row>
    <row r="937" spans="1:19" x14ac:dyDescent="0.3">
      <c r="A937" s="1" t="s">
        <v>923</v>
      </c>
      <c r="B937" s="1" t="s">
        <v>1861</v>
      </c>
      <c r="C937" s="1">
        <f t="shared" si="84"/>
        <v>1.0416666664241347E-2</v>
      </c>
      <c r="D937" s="1">
        <v>9</v>
      </c>
      <c r="E937" s="1">
        <v>18.25</v>
      </c>
      <c r="F937" s="1">
        <f>IF(A937="","",IF(E937&lt;_C1_MinTemp.,0,E937*M_a+M_b))</f>
        <v>0.44599700000000003</v>
      </c>
      <c r="G937" s="1">
        <f t="shared" si="85"/>
        <v>0.19891332400900003</v>
      </c>
      <c r="H937" s="1">
        <f t="shared" si="86"/>
        <v>8.644646849587137E-2</v>
      </c>
      <c r="I937" s="1">
        <f t="shared" si="87"/>
        <v>2.1611617118936E-2</v>
      </c>
      <c r="J937" s="1">
        <f>IF(A937="","",MIN(J936+I937,Max_logcfu))</f>
        <v>3.99</v>
      </c>
      <c r="K937" s="1" cm="1">
        <f t="array" ref="K937">IF(A937="","",IF(E937&lt;_C1_MinTemp.,0,((E937-Tmin)/(PrefTemp-Tmin))^2))</f>
        <v>32.907629180317663</v>
      </c>
      <c r="L937" s="1">
        <f t="shared" si="88"/>
        <v>0.34278780388183083</v>
      </c>
      <c r="M937" s="1">
        <f t="shared" si="89"/>
        <v>-67.469997754379975</v>
      </c>
      <c r="N937" s="3" t="s">
        <v>866</v>
      </c>
      <c r="O937" s="1" t="s">
        <v>2973</v>
      </c>
      <c r="P937" s="1" t="s">
        <v>2968</v>
      </c>
      <c r="Q937" s="1">
        <v>8360</v>
      </c>
      <c r="R937" s="1" t="s">
        <v>3035</v>
      </c>
      <c r="S937" s="1">
        <v>85.33</v>
      </c>
    </row>
    <row r="938" spans="1:19" x14ac:dyDescent="0.3">
      <c r="A938" s="1" t="s">
        <v>923</v>
      </c>
      <c r="B938" s="1" t="s">
        <v>1862</v>
      </c>
      <c r="C938" s="1">
        <f t="shared" si="84"/>
        <v>1.0428240741021E-2</v>
      </c>
      <c r="D938" s="1">
        <v>9</v>
      </c>
      <c r="E938" s="1">
        <v>18.36</v>
      </c>
      <c r="F938" s="1">
        <f>IF(A938="","",IF(E938&lt;_C1_MinTemp.,0,E938*M_a+M_b))</f>
        <v>0.44815740000000004</v>
      </c>
      <c r="G938" s="1">
        <f t="shared" si="85"/>
        <v>0.20084505517476003</v>
      </c>
      <c r="H938" s="1">
        <f t="shared" si="86"/>
        <v>8.7285986603546292E-2</v>
      </c>
      <c r="I938" s="1">
        <f t="shared" si="87"/>
        <v>2.184574275886355E-2</v>
      </c>
      <c r="J938" s="1">
        <f>IF(A938="","",MIN(J937+I938,Max_logcfu))</f>
        <v>3.99</v>
      </c>
      <c r="K938" s="1" cm="1">
        <f t="array" ref="K938">IF(A938="","",IF(E938&lt;_C1_MinTemp.,0,((E938-Tmin)/(PrefTemp-Tmin))^2))</f>
        <v>33.227209043534941</v>
      </c>
      <c r="L938" s="1">
        <f t="shared" si="88"/>
        <v>0.34650133505821246</v>
      </c>
      <c r="M938" s="1">
        <f t="shared" si="89"/>
        <v>-67.816499089438182</v>
      </c>
      <c r="N938" s="3" t="s">
        <v>866</v>
      </c>
      <c r="O938" s="1" t="s">
        <v>2973</v>
      </c>
      <c r="P938" s="1" t="s">
        <v>2968</v>
      </c>
      <c r="Q938" s="1">
        <v>8360</v>
      </c>
      <c r="R938" s="1" t="s">
        <v>3035</v>
      </c>
      <c r="S938" s="1">
        <v>85.33</v>
      </c>
    </row>
    <row r="939" spans="1:19" x14ac:dyDescent="0.3">
      <c r="A939" s="1" t="s">
        <v>923</v>
      </c>
      <c r="B939" s="1" t="s">
        <v>1863</v>
      </c>
      <c r="C939" s="1">
        <f t="shared" si="84"/>
        <v>1.0416666664241347E-2</v>
      </c>
      <c r="D939" s="1">
        <v>9</v>
      </c>
      <c r="E939" s="1">
        <v>18.309999999999999</v>
      </c>
      <c r="F939" s="1">
        <f>IF(A939="","",IF(E939&lt;_C1_MinTemp.,0,E939*M_a+M_b))</f>
        <v>0.4471754</v>
      </c>
      <c r="G939" s="1">
        <f t="shared" si="85"/>
        <v>0.19996583836515999</v>
      </c>
      <c r="H939" s="1">
        <f t="shared" si="86"/>
        <v>8.6903884556783995E-2</v>
      </c>
      <c r="I939" s="1">
        <f t="shared" si="87"/>
        <v>2.1725971134137528E-2</v>
      </c>
      <c r="J939" s="1">
        <f>IF(A939="","",MIN(J938+I939,Max_logcfu))</f>
        <v>3.99</v>
      </c>
      <c r="K939" s="1" cm="1">
        <f t="array" ref="K939">IF(A939="","",IF(E939&lt;_C1_MinTemp.,0,((E939-Tmin)/(PrefTemp-Tmin))^2))</f>
        <v>33.081754027469209</v>
      </c>
      <c r="L939" s="1">
        <f t="shared" si="88"/>
        <v>0.34460160437257042</v>
      </c>
      <c r="M939" s="1">
        <f t="shared" si="89"/>
        <v>-68.161100693810752</v>
      </c>
      <c r="N939" s="3" t="s">
        <v>866</v>
      </c>
      <c r="O939" s="1" t="s">
        <v>2973</v>
      </c>
      <c r="P939" s="1" t="s">
        <v>2968</v>
      </c>
      <c r="Q939" s="1">
        <v>8360</v>
      </c>
      <c r="R939" s="1" t="s">
        <v>3035</v>
      </c>
      <c r="S939" s="1">
        <v>85.33</v>
      </c>
    </row>
    <row r="940" spans="1:19" x14ac:dyDescent="0.3">
      <c r="A940" s="1" t="s">
        <v>923</v>
      </c>
      <c r="B940" s="1" t="s">
        <v>1864</v>
      </c>
      <c r="C940" s="1">
        <f t="shared" si="84"/>
        <v>1.0416666671517305E-2</v>
      </c>
      <c r="D940" s="1">
        <v>9</v>
      </c>
      <c r="E940" s="1">
        <v>18.239999999999998</v>
      </c>
      <c r="F940" s="1">
        <f>IF(A940="","",IF(E940&lt;_C1_MinTemp.,0,E940*M_a+M_b))</f>
        <v>0.44580059999999999</v>
      </c>
      <c r="G940" s="1">
        <f t="shared" si="85"/>
        <v>0.19873817496036</v>
      </c>
      <c r="H940" s="1">
        <f t="shared" si="86"/>
        <v>8.6370349830664925E-2</v>
      </c>
      <c r="I940" s="1">
        <f t="shared" si="87"/>
        <v>2.1592587467721063E-2</v>
      </c>
      <c r="J940" s="1">
        <f>IF(A940="","",MIN(J939+I940,Max_logcfu))</f>
        <v>3.99</v>
      </c>
      <c r="K940" s="1" cm="1">
        <f t="array" ref="K940">IF(A940="","",IF(E940&lt;_C1_MinTemp.,0,((E940-Tmin)/(PrefTemp-Tmin))^2))</f>
        <v>32.878653042230141</v>
      </c>
      <c r="L940" s="1">
        <f t="shared" si="88"/>
        <v>0.34248596934937975</v>
      </c>
      <c r="M940" s="1">
        <f t="shared" si="89"/>
        <v>-68.503586663160135</v>
      </c>
      <c r="N940" s="3" t="s">
        <v>866</v>
      </c>
      <c r="O940" s="1" t="s">
        <v>2973</v>
      </c>
      <c r="P940" s="1" t="s">
        <v>2968</v>
      </c>
      <c r="Q940" s="1">
        <v>8360</v>
      </c>
      <c r="R940" s="1" t="s">
        <v>3035</v>
      </c>
      <c r="S940" s="1">
        <v>85.33</v>
      </c>
    </row>
    <row r="941" spans="1:19" x14ac:dyDescent="0.3">
      <c r="A941" s="1" t="s">
        <v>923</v>
      </c>
      <c r="B941" s="1" t="s">
        <v>1865</v>
      </c>
      <c r="C941" s="1">
        <f t="shared" si="84"/>
        <v>1.0416666664241347E-2</v>
      </c>
      <c r="D941" s="1">
        <v>9</v>
      </c>
      <c r="E941" s="1">
        <v>18.22</v>
      </c>
      <c r="F941" s="1">
        <f>IF(A941="","",IF(E941&lt;_C1_MinTemp.,0,E941*M_a+M_b))</f>
        <v>0.44540780000000002</v>
      </c>
      <c r="G941" s="1">
        <f t="shared" si="85"/>
        <v>0.19838810830084003</v>
      </c>
      <c r="H941" s="1">
        <f t="shared" si="86"/>
        <v>8.6218213081634076E-2</v>
      </c>
      <c r="I941" s="1">
        <f t="shared" si="87"/>
        <v>2.1554553265389957E-2</v>
      </c>
      <c r="J941" s="1">
        <f>IF(A941="","",MIN(J940+I941,Max_logcfu))</f>
        <v>3.99</v>
      </c>
      <c r="K941" s="1" cm="1">
        <f t="array" ref="K941">IF(A941="","",IF(E941&lt;_C1_MinTemp.,0,((E941-Tmin)/(PrefTemp-Tmin))^2))</f>
        <v>32.820739054430334</v>
      </c>
      <c r="L941" s="1">
        <f t="shared" si="88"/>
        <v>0.34188269840404856</v>
      </c>
      <c r="M941" s="1">
        <f t="shared" si="89"/>
        <v>-68.845469361564184</v>
      </c>
      <c r="N941" s="3" t="s">
        <v>866</v>
      </c>
      <c r="O941" s="1" t="s">
        <v>2973</v>
      </c>
      <c r="P941" s="1" t="s">
        <v>2968</v>
      </c>
      <c r="Q941" s="1">
        <v>8360</v>
      </c>
      <c r="R941" s="1" t="s">
        <v>3035</v>
      </c>
      <c r="S941" s="1">
        <v>85.33</v>
      </c>
    </row>
    <row r="942" spans="1:19" x14ac:dyDescent="0.3">
      <c r="A942" s="1" t="s">
        <v>923</v>
      </c>
      <c r="B942" s="1" t="s">
        <v>1866</v>
      </c>
      <c r="C942" s="1">
        <f t="shared" si="84"/>
        <v>1.0416666664241347E-2</v>
      </c>
      <c r="D942" s="1">
        <v>9</v>
      </c>
      <c r="E942" s="1">
        <v>18.3</v>
      </c>
      <c r="F942" s="1">
        <f>IF(A942="","",IF(E942&lt;_C1_MinTemp.,0,E942*M_a+M_b))</f>
        <v>0.44697900000000002</v>
      </c>
      <c r="G942" s="1">
        <f t="shared" si="85"/>
        <v>0.199790226441</v>
      </c>
      <c r="H942" s="1">
        <f t="shared" si="86"/>
        <v>8.6827564728813561E-2</v>
      </c>
      <c r="I942" s="1">
        <f t="shared" si="87"/>
        <v>2.170689117714936E-2</v>
      </c>
      <c r="J942" s="1">
        <f>IF(A942="","",MIN(J941+I942,Max_logcfu))</f>
        <v>3.99</v>
      </c>
      <c r="K942" s="1" cm="1">
        <f t="array" ref="K942">IF(A942="","",IF(E942&lt;_C1_MinTemp.,0,((E942-Tmin)/(PrefTemp-Tmin))^2))</f>
        <v>33.052701312631271</v>
      </c>
      <c r="L942" s="1">
        <f t="shared" si="88"/>
        <v>0.3442989719264124</v>
      </c>
      <c r="M942" s="1">
        <f t="shared" si="89"/>
        <v>-69.189768333490591</v>
      </c>
      <c r="N942" s="3" t="s">
        <v>866</v>
      </c>
      <c r="O942" s="1" t="s">
        <v>2973</v>
      </c>
      <c r="P942" s="1" t="s">
        <v>2968</v>
      </c>
      <c r="Q942" s="1">
        <v>8360</v>
      </c>
      <c r="R942" s="1" t="s">
        <v>3035</v>
      </c>
      <c r="S942" s="1">
        <v>85.33</v>
      </c>
    </row>
    <row r="943" spans="1:19" x14ac:dyDescent="0.3">
      <c r="A943" s="1" t="s">
        <v>923</v>
      </c>
      <c r="B943" s="1" t="s">
        <v>1867</v>
      </c>
      <c r="C943" s="1">
        <f t="shared" si="84"/>
        <v>1.0416666671517305E-2</v>
      </c>
      <c r="D943" s="1">
        <v>9</v>
      </c>
      <c r="E943" s="1">
        <v>18.3</v>
      </c>
      <c r="F943" s="1">
        <f>IF(A943="","",IF(E943&lt;_C1_MinTemp.,0,E943*M_a+M_b))</f>
        <v>0.44697900000000002</v>
      </c>
      <c r="G943" s="1">
        <f t="shared" si="85"/>
        <v>0.199790226441</v>
      </c>
      <c r="H943" s="1">
        <f t="shared" si="86"/>
        <v>8.6827564728813561E-2</v>
      </c>
      <c r="I943" s="1">
        <f t="shared" si="87"/>
        <v>2.1706891192311447E-2</v>
      </c>
      <c r="J943" s="1">
        <f>IF(A943="","",MIN(J942+I943,Max_logcfu))</f>
        <v>3.99</v>
      </c>
      <c r="K943" s="1" cm="1">
        <f t="array" ref="K943">IF(A943="","",IF(E943&lt;_C1_MinTemp.,0,((E943-Tmin)/(PrefTemp-Tmin))^2))</f>
        <v>33.052701312631271</v>
      </c>
      <c r="L943" s="1">
        <f t="shared" si="88"/>
        <v>0.34429897216690242</v>
      </c>
      <c r="M943" s="1">
        <f t="shared" si="89"/>
        <v>-69.534067305657487</v>
      </c>
      <c r="N943" s="3" t="s">
        <v>866</v>
      </c>
      <c r="O943" s="1" t="s">
        <v>2973</v>
      </c>
      <c r="P943" s="1" t="s">
        <v>2968</v>
      </c>
      <c r="Q943" s="1">
        <v>8360</v>
      </c>
      <c r="R943" s="1" t="s">
        <v>3035</v>
      </c>
      <c r="S943" s="1">
        <v>85.33</v>
      </c>
    </row>
    <row r="944" spans="1:19" x14ac:dyDescent="0.3">
      <c r="A944" s="1" t="s">
        <v>923</v>
      </c>
      <c r="B944" s="1" t="s">
        <v>1868</v>
      </c>
      <c r="C944" s="1">
        <f t="shared" si="84"/>
        <v>1.0416666664241347E-2</v>
      </c>
      <c r="D944" s="1">
        <v>9</v>
      </c>
      <c r="E944" s="1">
        <v>18.25</v>
      </c>
      <c r="F944" s="1">
        <f>IF(A944="","",IF(E944&lt;_C1_MinTemp.,0,E944*M_a+M_b))</f>
        <v>0.44599700000000003</v>
      </c>
      <c r="G944" s="1">
        <f t="shared" si="85"/>
        <v>0.19891332400900003</v>
      </c>
      <c r="H944" s="1">
        <f t="shared" si="86"/>
        <v>8.644646849587137E-2</v>
      </c>
      <c r="I944" s="1">
        <f t="shared" si="87"/>
        <v>2.1611617118936E-2</v>
      </c>
      <c r="J944" s="1">
        <f>IF(A944="","",MIN(J943+I944,Max_logcfu))</f>
        <v>3.99</v>
      </c>
      <c r="K944" s="1" cm="1">
        <f t="array" ref="K944">IF(A944="","",IF(E944&lt;_C1_MinTemp.,0,((E944-Tmin)/(PrefTemp-Tmin))^2))</f>
        <v>32.907629180317663</v>
      </c>
      <c r="L944" s="1">
        <f t="shared" si="88"/>
        <v>0.34278780388183083</v>
      </c>
      <c r="M944" s="1">
        <f t="shared" si="89"/>
        <v>-69.876855109539321</v>
      </c>
      <c r="N944" s="3" t="s">
        <v>866</v>
      </c>
      <c r="O944" s="1" t="s">
        <v>2973</v>
      </c>
      <c r="P944" s="1" t="s">
        <v>2968</v>
      </c>
      <c r="Q944" s="1">
        <v>8360</v>
      </c>
      <c r="R944" s="1" t="s">
        <v>3035</v>
      </c>
      <c r="S944" s="1">
        <v>85.33</v>
      </c>
    </row>
    <row r="945" spans="1:19" x14ac:dyDescent="0.3">
      <c r="A945" s="1" t="s">
        <v>923</v>
      </c>
      <c r="B945" s="1" t="s">
        <v>1869</v>
      </c>
      <c r="C945" s="1">
        <f t="shared" si="84"/>
        <v>1.0416666664241347E-2</v>
      </c>
      <c r="D945" s="1">
        <v>9</v>
      </c>
      <c r="E945" s="1">
        <v>18.25</v>
      </c>
      <c r="F945" s="1">
        <f>IF(A945="","",IF(E945&lt;_C1_MinTemp.,0,E945*M_a+M_b))</f>
        <v>0.44599700000000003</v>
      </c>
      <c r="G945" s="1">
        <f t="shared" si="85"/>
        <v>0.19891332400900003</v>
      </c>
      <c r="H945" s="1">
        <f t="shared" si="86"/>
        <v>8.644646849587137E-2</v>
      </c>
      <c r="I945" s="1">
        <f t="shared" si="87"/>
        <v>2.1611617118936E-2</v>
      </c>
      <c r="J945" s="1">
        <f>IF(A945="","",MIN(J944+I945,Max_logcfu))</f>
        <v>3.99</v>
      </c>
      <c r="K945" s="1" cm="1">
        <f t="array" ref="K945">IF(A945="","",IF(E945&lt;_C1_MinTemp.,0,((E945-Tmin)/(PrefTemp-Tmin))^2))</f>
        <v>32.907629180317663</v>
      </c>
      <c r="L945" s="1">
        <f t="shared" si="88"/>
        <v>0.34278780388183083</v>
      </c>
      <c r="M945" s="1">
        <f t="shared" si="89"/>
        <v>-70.219642913421154</v>
      </c>
      <c r="N945" s="3" t="s">
        <v>866</v>
      </c>
      <c r="O945" s="1" t="s">
        <v>2973</v>
      </c>
      <c r="P945" s="1" t="s">
        <v>2968</v>
      </c>
      <c r="Q945" s="1">
        <v>8360</v>
      </c>
      <c r="R945" s="1" t="s">
        <v>3035</v>
      </c>
      <c r="S945" s="1">
        <v>85.33</v>
      </c>
    </row>
    <row r="946" spans="1:19" x14ac:dyDescent="0.3">
      <c r="A946" s="1" t="s">
        <v>923</v>
      </c>
      <c r="B946" s="1" t="s">
        <v>1870</v>
      </c>
      <c r="C946" s="1">
        <f t="shared" si="84"/>
        <v>1.0416666671517305E-2</v>
      </c>
      <c r="D946" s="1">
        <v>9</v>
      </c>
      <c r="E946" s="1">
        <v>18.36</v>
      </c>
      <c r="F946" s="1">
        <f>IF(A946="","",IF(E946&lt;_C1_MinTemp.,0,E946*M_a+M_b))</f>
        <v>0.44815740000000004</v>
      </c>
      <c r="G946" s="1">
        <f t="shared" si="85"/>
        <v>0.20084505517476003</v>
      </c>
      <c r="H946" s="1">
        <f t="shared" si="86"/>
        <v>8.7285986603546292E-2</v>
      </c>
      <c r="I946" s="1">
        <f t="shared" si="87"/>
        <v>2.1821496661047997E-2</v>
      </c>
      <c r="J946" s="1">
        <f>IF(A946="","",MIN(J945+I946,Max_logcfu))</f>
        <v>3.99</v>
      </c>
      <c r="K946" s="1" cm="1">
        <f t="array" ref="K946">IF(A946="","",IF(E946&lt;_C1_MinTemp.,0,((E946-Tmin)/(PrefTemp-Tmin))^2))</f>
        <v>33.227209043534941</v>
      </c>
      <c r="L946" s="1">
        <f t="shared" si="88"/>
        <v>0.34611676103132882</v>
      </c>
      <c r="M946" s="1">
        <f t="shared" si="89"/>
        <v>-70.56575967445248</v>
      </c>
      <c r="N946" s="3" t="s">
        <v>866</v>
      </c>
      <c r="O946" s="1" t="s">
        <v>2973</v>
      </c>
      <c r="P946" s="1" t="s">
        <v>2968</v>
      </c>
      <c r="Q946" s="1">
        <v>8360</v>
      </c>
      <c r="R946" s="1" t="s">
        <v>3035</v>
      </c>
      <c r="S946" s="1">
        <v>85.19</v>
      </c>
    </row>
    <row r="947" spans="1:19" x14ac:dyDescent="0.3">
      <c r="A947" s="1" t="s">
        <v>923</v>
      </c>
      <c r="B947" s="1" t="s">
        <v>1871</v>
      </c>
      <c r="C947" s="1">
        <f t="shared" si="84"/>
        <v>1.0416666664241347E-2</v>
      </c>
      <c r="D947" s="1">
        <v>9</v>
      </c>
      <c r="E947" s="1">
        <v>18.350000000000001</v>
      </c>
      <c r="F947" s="1">
        <f>IF(A947="","",IF(E947&lt;_C1_MinTemp.,0,E947*M_a+M_b))</f>
        <v>0.44796100000000005</v>
      </c>
      <c r="G947" s="1">
        <f t="shared" si="85"/>
        <v>0.20066905752100006</v>
      </c>
      <c r="H947" s="1">
        <f t="shared" si="86"/>
        <v>8.7209499139939181E-2</v>
      </c>
      <c r="I947" s="1">
        <f t="shared" si="87"/>
        <v>2.1802374779908533E-2</v>
      </c>
      <c r="J947" s="1">
        <f>IF(A947="","",MIN(J946+I947,Max_logcfu))</f>
        <v>3.99</v>
      </c>
      <c r="K947" s="1" cm="1">
        <f t="array" ref="K947">IF(A947="","",IF(E947&lt;_C1_MinTemp.,0,((E947-Tmin)/(PrefTemp-Tmin))^2))</f>
        <v>33.198092514738327</v>
      </c>
      <c r="L947" s="1">
        <f t="shared" si="88"/>
        <v>0.34581346361467497</v>
      </c>
      <c r="M947" s="1">
        <f t="shared" si="89"/>
        <v>-70.911573138067155</v>
      </c>
      <c r="N947" s="3" t="s">
        <v>866</v>
      </c>
      <c r="O947" s="1" t="s">
        <v>2973</v>
      </c>
      <c r="P947" s="1" t="s">
        <v>2968</v>
      </c>
      <c r="Q947" s="1">
        <v>8360</v>
      </c>
      <c r="R947" s="1" t="s">
        <v>3035</v>
      </c>
      <c r="S947" s="1">
        <v>85.19</v>
      </c>
    </row>
    <row r="948" spans="1:19" x14ac:dyDescent="0.3">
      <c r="A948" s="1" t="s">
        <v>923</v>
      </c>
      <c r="B948" s="1" t="s">
        <v>1872</v>
      </c>
      <c r="C948" s="1">
        <f t="shared" si="84"/>
        <v>1.0416666664241347E-2</v>
      </c>
      <c r="D948" s="1">
        <v>9</v>
      </c>
      <c r="E948" s="1">
        <v>18.38</v>
      </c>
      <c r="F948" s="1">
        <f>IF(A948="","",IF(E948&lt;_C1_MinTemp.,0,E948*M_a+M_b))</f>
        <v>0.44855020000000001</v>
      </c>
      <c r="G948" s="1">
        <f t="shared" si="85"/>
        <v>0.20119728192004002</v>
      </c>
      <c r="H948" s="1">
        <f t="shared" si="86"/>
        <v>8.7439062112142557E-2</v>
      </c>
      <c r="I948" s="1">
        <f t="shared" si="87"/>
        <v>2.1859765522946013E-2</v>
      </c>
      <c r="J948" s="1">
        <f>IF(A948="","",MIN(J947+I948,Max_logcfu))</f>
        <v>3.99</v>
      </c>
      <c r="K948" s="1" cm="1">
        <f t="array" ref="K948">IF(A948="","",IF(E948&lt;_C1_MinTemp.,0,((E948-Tmin)/(PrefTemp-Tmin))^2))</f>
        <v>33.285480389503405</v>
      </c>
      <c r="L948" s="1">
        <f t="shared" si="88"/>
        <v>0.34672375397659921</v>
      </c>
      <c r="M948" s="1">
        <f t="shared" si="89"/>
        <v>-71.258296892043759</v>
      </c>
      <c r="N948" s="3" t="s">
        <v>866</v>
      </c>
      <c r="O948" s="1" t="s">
        <v>2973</v>
      </c>
      <c r="P948" s="1" t="s">
        <v>2968</v>
      </c>
      <c r="Q948" s="1">
        <v>8360</v>
      </c>
      <c r="R948" s="1" t="s">
        <v>3035</v>
      </c>
      <c r="S948" s="1">
        <v>85.19</v>
      </c>
    </row>
    <row r="949" spans="1:19" x14ac:dyDescent="0.3">
      <c r="A949" s="1" t="s">
        <v>923</v>
      </c>
      <c r="B949" s="1" t="s">
        <v>1873</v>
      </c>
      <c r="C949" s="1">
        <f t="shared" si="84"/>
        <v>1.0416666671517305E-2</v>
      </c>
      <c r="D949" s="1">
        <v>9</v>
      </c>
      <c r="E949" s="1">
        <v>18.41</v>
      </c>
      <c r="F949" s="1">
        <f>IF(A949="","",IF(E949&lt;_C1_MinTemp.,0,E949*M_a+M_b))</f>
        <v>0.44913940000000002</v>
      </c>
      <c r="G949" s="1">
        <f t="shared" si="85"/>
        <v>0.20172620063236002</v>
      </c>
      <c r="H949" s="1">
        <f t="shared" si="86"/>
        <v>8.7668926828491964E-2</v>
      </c>
      <c r="I949" s="1">
        <f t="shared" si="87"/>
        <v>2.1917231717328997E-2</v>
      </c>
      <c r="J949" s="1">
        <f>IF(A949="","",MIN(J948+I949,Max_logcfu))</f>
        <v>3.99</v>
      </c>
      <c r="K949" s="1" cm="1">
        <f t="array" ref="K949">IF(A949="","",IF(E949&lt;_C1_MinTemp.,0,((E949-Tmin)/(PrefTemp-Tmin))^2))</f>
        <v>33.372983129394122</v>
      </c>
      <c r="L949" s="1">
        <f t="shared" si="88"/>
        <v>0.34763524109306904</v>
      </c>
      <c r="M949" s="1">
        <f t="shared" si="89"/>
        <v>-71.605932133136832</v>
      </c>
      <c r="N949" s="3" t="s">
        <v>866</v>
      </c>
      <c r="O949" s="1" t="s">
        <v>2973</v>
      </c>
      <c r="P949" s="1" t="s">
        <v>2968</v>
      </c>
      <c r="Q949" s="1">
        <v>8360</v>
      </c>
      <c r="R949" s="1" t="s">
        <v>3035</v>
      </c>
      <c r="S949" s="1">
        <v>85.19</v>
      </c>
    </row>
    <row r="950" spans="1:19" x14ac:dyDescent="0.3">
      <c r="A950" s="1" t="s">
        <v>923</v>
      </c>
      <c r="B950" s="1" t="s">
        <v>1874</v>
      </c>
      <c r="C950" s="1">
        <f t="shared" si="84"/>
        <v>1.0416666664241347E-2</v>
      </c>
      <c r="D950" s="1">
        <v>9</v>
      </c>
      <c r="E950" s="1">
        <v>18.55</v>
      </c>
      <c r="F950" s="1">
        <f>IF(A950="","",IF(E950&lt;_C1_MinTemp.,0,E950*M_a+M_b))</f>
        <v>0.45188900000000004</v>
      </c>
      <c r="G950" s="1">
        <f t="shared" si="85"/>
        <v>0.20420366832100004</v>
      </c>
      <c r="H950" s="1">
        <f t="shared" si="86"/>
        <v>8.8745618566275539E-2</v>
      </c>
      <c r="I950" s="1">
        <f t="shared" si="87"/>
        <v>2.2186404636403208E-2</v>
      </c>
      <c r="J950" s="1">
        <f>IF(A950="","",MIN(J949+I950,Max_logcfu))</f>
        <v>3.99</v>
      </c>
      <c r="K950" s="1" cm="1">
        <f t="array" ref="K950">IF(A950="","",IF(E950&lt;_C1_MinTemp.,0,((E950-Tmin)/(PrefTemp-Tmin))^2))</f>
        <v>33.782848021100904</v>
      </c>
      <c r="L950" s="1">
        <f t="shared" si="88"/>
        <v>0.35190466680453358</v>
      </c>
      <c r="M950" s="1">
        <f t="shared" si="89"/>
        <v>-71.957836799941362</v>
      </c>
      <c r="N950" s="3" t="s">
        <v>866</v>
      </c>
      <c r="O950" s="1" t="s">
        <v>2973</v>
      </c>
      <c r="P950" s="1" t="s">
        <v>2968</v>
      </c>
      <c r="Q950" s="1">
        <v>8360</v>
      </c>
      <c r="R950" s="1" t="s">
        <v>3035</v>
      </c>
      <c r="S950" s="1">
        <v>85.19</v>
      </c>
    </row>
    <row r="951" spans="1:19" x14ac:dyDescent="0.3">
      <c r="A951" s="1" t="s">
        <v>923</v>
      </c>
      <c r="B951" s="1" t="s">
        <v>1875</v>
      </c>
      <c r="C951" s="1">
        <f t="shared" si="84"/>
        <v>1.0416666664241347E-2</v>
      </c>
      <c r="D951" s="1">
        <v>9</v>
      </c>
      <c r="E951" s="1">
        <v>18.53</v>
      </c>
      <c r="F951" s="1">
        <f>IF(A951="","",IF(E951&lt;_C1_MinTemp.,0,E951*M_a+M_b))</f>
        <v>0.45149620000000007</v>
      </c>
      <c r="G951" s="1">
        <f t="shared" si="85"/>
        <v>0.20384881861444007</v>
      </c>
      <c r="H951" s="1">
        <f t="shared" si="86"/>
        <v>8.8591403135349869E-2</v>
      </c>
      <c r="I951" s="1">
        <f t="shared" si="87"/>
        <v>2.2147850778680769E-2</v>
      </c>
      <c r="J951" s="1">
        <f>IF(A951="","",MIN(J950+I951,Max_logcfu))</f>
        <v>3.99</v>
      </c>
      <c r="K951" s="1" cm="1">
        <f t="array" ref="K951">IF(A951="","",IF(E951&lt;_C1_MinTemp.,0,((E951-Tmin)/(PrefTemp-Tmin))^2))</f>
        <v>33.724142740213374</v>
      </c>
      <c r="L951" s="1">
        <f t="shared" si="88"/>
        <v>0.3512931534620975</v>
      </c>
      <c r="M951" s="1">
        <f t="shared" si="89"/>
        <v>-72.309129953403456</v>
      </c>
      <c r="N951" s="3" t="s">
        <v>866</v>
      </c>
      <c r="O951" s="1" t="s">
        <v>2973</v>
      </c>
      <c r="P951" s="1" t="s">
        <v>2968</v>
      </c>
      <c r="Q951" s="1">
        <v>8360</v>
      </c>
      <c r="R951" s="1" t="s">
        <v>3035</v>
      </c>
      <c r="S951" s="1">
        <v>85.19</v>
      </c>
    </row>
    <row r="952" spans="1:19" x14ac:dyDescent="0.3">
      <c r="A952" s="1" t="s">
        <v>923</v>
      </c>
      <c r="B952" s="1" t="s">
        <v>1876</v>
      </c>
      <c r="C952" s="1">
        <f t="shared" si="84"/>
        <v>1.0416666671517305E-2</v>
      </c>
      <c r="D952" s="1">
        <v>9</v>
      </c>
      <c r="E952" s="1">
        <v>18.52</v>
      </c>
      <c r="F952" s="1">
        <f>IF(A952="","",IF(E952&lt;_C1_MinTemp.,0,E952*M_a+M_b))</f>
        <v>0.45129980000000003</v>
      </c>
      <c r="G952" s="1">
        <f t="shared" si="85"/>
        <v>0.20367150948004004</v>
      </c>
      <c r="H952" s="1">
        <f t="shared" si="86"/>
        <v>8.8514345710578021E-2</v>
      </c>
      <c r="I952" s="1">
        <f t="shared" si="87"/>
        <v>2.2128586437948929E-2</v>
      </c>
      <c r="J952" s="1">
        <f>IF(A952="","",MIN(J951+I952,Max_logcfu))</f>
        <v>3.99</v>
      </c>
      <c r="K952" s="1" cm="1">
        <f t="array" ref="K952">IF(A952="","",IF(E952&lt;_C1_MinTemp.,0,((E952-Tmin)/(PrefTemp-Tmin))^2))</f>
        <v>33.694809243957209</v>
      </c>
      <c r="L952" s="1">
        <f t="shared" si="88"/>
        <v>0.35098759645466227</v>
      </c>
      <c r="M952" s="1">
        <f t="shared" si="89"/>
        <v>-72.660117549858114</v>
      </c>
      <c r="N952" s="3" t="s">
        <v>866</v>
      </c>
      <c r="O952" s="1" t="s">
        <v>2973</v>
      </c>
      <c r="P952" s="1" t="s">
        <v>2968</v>
      </c>
      <c r="Q952" s="1">
        <v>8360</v>
      </c>
      <c r="R952" s="1" t="s">
        <v>3035</v>
      </c>
      <c r="S952" s="1">
        <v>85.19</v>
      </c>
    </row>
    <row r="953" spans="1:19" x14ac:dyDescent="0.3">
      <c r="A953" s="1" t="s">
        <v>923</v>
      </c>
      <c r="B953" s="1" t="s">
        <v>1877</v>
      </c>
      <c r="C953" s="1">
        <f t="shared" si="84"/>
        <v>1.0416666664241347E-2</v>
      </c>
      <c r="D953" s="1">
        <v>9</v>
      </c>
      <c r="E953" s="1">
        <v>18.489999999999998</v>
      </c>
      <c r="F953" s="1">
        <f>IF(A953="","",IF(E953&lt;_C1_MinTemp.,0,E953*M_a+M_b))</f>
        <v>0.45071060000000002</v>
      </c>
      <c r="G953" s="1">
        <f t="shared" si="85"/>
        <v>0.20314004495236002</v>
      </c>
      <c r="H953" s="1">
        <f t="shared" si="86"/>
        <v>8.8283374599026507E-2</v>
      </c>
      <c r="I953" s="1">
        <f t="shared" si="87"/>
        <v>2.2070843644617855E-2</v>
      </c>
      <c r="J953" s="1">
        <f>IF(A953="","",MIN(J952+I953,Max_logcfu))</f>
        <v>3.99</v>
      </c>
      <c r="K953" s="1" cm="1">
        <f t="array" ref="K953">IF(A953="","",IF(E953&lt;_C1_MinTemp.,0,((E953-Tmin)/(PrefTemp-Tmin))^2))</f>
        <v>33.606885331939154</v>
      </c>
      <c r="L953" s="1">
        <f t="shared" si="88"/>
        <v>0.35007172212619209</v>
      </c>
      <c r="M953" s="1">
        <f t="shared" si="89"/>
        <v>-73.010189271984302</v>
      </c>
      <c r="N953" s="3" t="s">
        <v>866</v>
      </c>
      <c r="O953" s="1" t="s">
        <v>2973</v>
      </c>
      <c r="P953" s="1" t="s">
        <v>2968</v>
      </c>
      <c r="Q953" s="1">
        <v>8360</v>
      </c>
      <c r="R953" s="1" t="s">
        <v>3035</v>
      </c>
      <c r="S953" s="1">
        <v>85.19</v>
      </c>
    </row>
    <row r="954" spans="1:19" x14ac:dyDescent="0.3">
      <c r="A954" s="1" t="s">
        <v>923</v>
      </c>
      <c r="B954" s="1" t="s">
        <v>1878</v>
      </c>
      <c r="C954" s="1">
        <f t="shared" si="84"/>
        <v>1.0416666664241347E-2</v>
      </c>
      <c r="D954" s="1">
        <v>9</v>
      </c>
      <c r="E954" s="1">
        <v>18.63</v>
      </c>
      <c r="F954" s="1">
        <f>IF(A954="","",IF(E954&lt;_C1_MinTemp.,0,E954*M_a+M_b))</f>
        <v>0.45346020000000004</v>
      </c>
      <c r="G954" s="1">
        <f t="shared" si="85"/>
        <v>0.20562615298404002</v>
      </c>
      <c r="H954" s="1">
        <f t="shared" si="86"/>
        <v>8.9363821375071706E-2</v>
      </c>
      <c r="I954" s="1">
        <f t="shared" si="87"/>
        <v>2.2340955338566268E-2</v>
      </c>
      <c r="J954" s="1">
        <f>IF(A954="","",MIN(J953+I954,Max_logcfu))</f>
        <v>3.99</v>
      </c>
      <c r="K954" s="1" cm="1">
        <f t="array" ref="K954">IF(A954="","",IF(E954&lt;_C1_MinTemp.,0,((E954-Tmin)/(PrefTemp-Tmin))^2))</f>
        <v>34.01817965632052</v>
      </c>
      <c r="L954" s="1">
        <f t="shared" si="88"/>
        <v>0.35435603800416715</v>
      </c>
      <c r="M954" s="1">
        <f t="shared" si="89"/>
        <v>-73.364545309988472</v>
      </c>
      <c r="N954" s="3" t="s">
        <v>866</v>
      </c>
      <c r="O954" s="1" t="s">
        <v>2973</v>
      </c>
      <c r="P954" s="1" t="s">
        <v>2968</v>
      </c>
      <c r="Q954" s="1">
        <v>8360</v>
      </c>
      <c r="R954" s="1" t="s">
        <v>3035</v>
      </c>
      <c r="S954" s="1">
        <v>85.11</v>
      </c>
    </row>
    <row r="955" spans="1:19" x14ac:dyDescent="0.3">
      <c r="A955" s="1" t="s">
        <v>923</v>
      </c>
      <c r="B955" s="1" t="s">
        <v>1879</v>
      </c>
      <c r="C955" s="1">
        <f t="shared" si="84"/>
        <v>1.0416666671517305E-2</v>
      </c>
      <c r="D955" s="1">
        <v>9</v>
      </c>
      <c r="E955" s="1">
        <v>18.559999999999999</v>
      </c>
      <c r="F955" s="1">
        <f>IF(A955="","",IF(E955&lt;_C1_MinTemp.,0,E955*M_a+M_b))</f>
        <v>0.45208540000000003</v>
      </c>
      <c r="G955" s="1">
        <f t="shared" si="85"/>
        <v>0.20438120889316003</v>
      </c>
      <c r="H955" s="1">
        <f t="shared" si="86"/>
        <v>8.8822776572429388E-2</v>
      </c>
      <c r="I955" s="1">
        <f t="shared" si="87"/>
        <v>2.220569415344768E-2</v>
      </c>
      <c r="J955" s="1">
        <f>IF(A955="","",MIN(J954+I955,Max_logcfu))</f>
        <v>3.99</v>
      </c>
      <c r="K955" s="1" cm="1">
        <f t="array" ref="K955">IF(A955="","",IF(E955&lt;_C1_MinTemp.,0,((E955-Tmin)/(PrefTemp-Tmin))^2))</f>
        <v>33.812219805732269</v>
      </c>
      <c r="L955" s="1">
        <f t="shared" si="88"/>
        <v>0.35221062314038865</v>
      </c>
      <c r="M955" s="1">
        <f t="shared" si="89"/>
        <v>-73.716755933128866</v>
      </c>
      <c r="N955" s="3" t="s">
        <v>866</v>
      </c>
      <c r="O955" s="1" t="s">
        <v>2973</v>
      </c>
      <c r="P955" s="1" t="s">
        <v>2968</v>
      </c>
      <c r="Q955" s="1">
        <v>8360</v>
      </c>
      <c r="R955" s="1" t="s">
        <v>3035</v>
      </c>
      <c r="S955" s="1">
        <v>85.11</v>
      </c>
    </row>
    <row r="956" spans="1:19" x14ac:dyDescent="0.3">
      <c r="A956" s="1" t="s">
        <v>923</v>
      </c>
      <c r="B956" s="1" t="s">
        <v>1880</v>
      </c>
      <c r="C956" s="1">
        <f t="shared" si="84"/>
        <v>1.0416666664241347E-2</v>
      </c>
      <c r="D956" s="1">
        <v>9</v>
      </c>
      <c r="E956" s="1">
        <v>18.559999999999999</v>
      </c>
      <c r="F956" s="1">
        <f>IF(A956="","",IF(E956&lt;_C1_MinTemp.,0,E956*M_a+M_b))</f>
        <v>0.45208540000000003</v>
      </c>
      <c r="G956" s="1">
        <f t="shared" si="85"/>
        <v>0.20438120889316003</v>
      </c>
      <c r="H956" s="1">
        <f t="shared" si="86"/>
        <v>8.8822776572429388E-2</v>
      </c>
      <c r="I956" s="1">
        <f t="shared" si="87"/>
        <v>2.2205694137937181E-2</v>
      </c>
      <c r="J956" s="1">
        <f>IF(A956="","",MIN(J955+I956,Max_logcfu))</f>
        <v>3.99</v>
      </c>
      <c r="K956" s="1" cm="1">
        <f t="array" ref="K956">IF(A956="","",IF(E956&lt;_C1_MinTemp.,0,((E956-Tmin)/(PrefTemp-Tmin))^2))</f>
        <v>33.812219805732269</v>
      </c>
      <c r="L956" s="1">
        <f t="shared" si="88"/>
        <v>0.35221062289437238</v>
      </c>
      <c r="M956" s="1">
        <f t="shared" si="89"/>
        <v>-74.068966556023241</v>
      </c>
      <c r="N956" s="3" t="s">
        <v>866</v>
      </c>
      <c r="O956" s="1" t="s">
        <v>2973</v>
      </c>
      <c r="P956" s="1" t="s">
        <v>2968</v>
      </c>
      <c r="Q956" s="1">
        <v>8360</v>
      </c>
      <c r="R956" s="1" t="s">
        <v>3035</v>
      </c>
      <c r="S956" s="1">
        <v>85.11</v>
      </c>
    </row>
    <row r="957" spans="1:19" x14ac:dyDescent="0.3">
      <c r="A957" s="1" t="s">
        <v>923</v>
      </c>
      <c r="B957" s="1" t="s">
        <v>1881</v>
      </c>
      <c r="C957" s="1">
        <f t="shared" si="84"/>
        <v>1.0416666664241347E-2</v>
      </c>
      <c r="D957" s="1">
        <v>9</v>
      </c>
      <c r="E957" s="1">
        <v>18.5</v>
      </c>
      <c r="F957" s="1">
        <f>IF(A957="","",IF(E957&lt;_C1_MinTemp.,0,E957*M_a+M_b))</f>
        <v>0.450907</v>
      </c>
      <c r="G957" s="1">
        <f t="shared" si="85"/>
        <v>0.20331712264900001</v>
      </c>
      <c r="H957" s="1">
        <f t="shared" si="86"/>
        <v>8.836033144241634E-2</v>
      </c>
      <c r="I957" s="1">
        <f t="shared" si="87"/>
        <v>2.2090082855460838E-2</v>
      </c>
      <c r="J957" s="1">
        <f>IF(A957="","",MIN(J956+I957,Max_logcfu))</f>
        <v>3.99</v>
      </c>
      <c r="K957" s="1" cm="1">
        <f t="array" ref="K957">IF(A957="","",IF(E957&lt;_C1_MinTemp.,0,((E957-Tmin)/(PrefTemp-Tmin))^2))</f>
        <v>33.636180539820103</v>
      </c>
      <c r="L957" s="1">
        <f t="shared" si="88"/>
        <v>0.35037688054154759</v>
      </c>
      <c r="M957" s="1">
        <f t="shared" si="89"/>
        <v>-74.419343436564787</v>
      </c>
      <c r="N957" s="3" t="s">
        <v>866</v>
      </c>
      <c r="O957" s="1" t="s">
        <v>2973</v>
      </c>
      <c r="P957" s="1" t="s">
        <v>2968</v>
      </c>
      <c r="Q957" s="1">
        <v>8360</v>
      </c>
      <c r="R957" s="1" t="s">
        <v>3035</v>
      </c>
      <c r="S957" s="1">
        <v>85.11</v>
      </c>
    </row>
    <row r="958" spans="1:19" x14ac:dyDescent="0.3">
      <c r="A958" s="1" t="s">
        <v>923</v>
      </c>
      <c r="B958" s="1" t="s">
        <v>1882</v>
      </c>
      <c r="C958" s="1">
        <f t="shared" si="84"/>
        <v>1.0416666671517305E-2</v>
      </c>
      <c r="D958" s="1">
        <v>10</v>
      </c>
      <c r="E958" s="1">
        <v>18.559999999999999</v>
      </c>
      <c r="F958" s="1">
        <f>IF(A958="","",IF(E958&lt;_C1_MinTemp.,0,E958*M_a+M_b))</f>
        <v>0.45208540000000003</v>
      </c>
      <c r="G958" s="1">
        <f t="shared" si="85"/>
        <v>0.20438120889316003</v>
      </c>
      <c r="H958" s="1">
        <f t="shared" si="86"/>
        <v>8.8822776572429388E-2</v>
      </c>
      <c r="I958" s="1">
        <f t="shared" si="87"/>
        <v>2.220569415344768E-2</v>
      </c>
      <c r="J958" s="1">
        <f>IF(A958="","",MIN(J957+I958,Max_logcfu))</f>
        <v>3.99</v>
      </c>
      <c r="K958" s="1" cm="1">
        <f t="array" ref="K958">IF(A958="","",IF(E958&lt;_C1_MinTemp.,0,((E958-Tmin)/(PrefTemp-Tmin))^2))</f>
        <v>33.812219805732269</v>
      </c>
      <c r="L958" s="1">
        <f t="shared" si="88"/>
        <v>0.35221062314038865</v>
      </c>
      <c r="M958" s="1">
        <f t="shared" si="89"/>
        <v>-74.771554059705181</v>
      </c>
      <c r="N958" s="3" t="s">
        <v>866</v>
      </c>
      <c r="O958" s="1" t="s">
        <v>2973</v>
      </c>
      <c r="P958" s="1" t="s">
        <v>2968</v>
      </c>
      <c r="Q958" s="1">
        <v>8360</v>
      </c>
      <c r="R958" s="1" t="s">
        <v>3035</v>
      </c>
      <c r="S958" s="1">
        <v>85</v>
      </c>
    </row>
    <row r="959" spans="1:19" x14ac:dyDescent="0.3">
      <c r="A959" s="1" t="s">
        <v>923</v>
      </c>
      <c r="B959" s="1" t="s">
        <v>1883</v>
      </c>
      <c r="C959" s="1">
        <f t="shared" si="84"/>
        <v>1.0416666664241347E-2</v>
      </c>
      <c r="D959" s="1">
        <v>10</v>
      </c>
      <c r="E959" s="1">
        <v>18.559999999999999</v>
      </c>
      <c r="F959" s="1">
        <f>IF(A959="","",IF(E959&lt;_C1_MinTemp.,0,E959*M_a+M_b))</f>
        <v>0.45208540000000003</v>
      </c>
      <c r="G959" s="1">
        <f t="shared" si="85"/>
        <v>0.20438120889316003</v>
      </c>
      <c r="H959" s="1">
        <f t="shared" si="86"/>
        <v>8.8822776572429388E-2</v>
      </c>
      <c r="I959" s="1">
        <f t="shared" si="87"/>
        <v>2.2205694137937181E-2</v>
      </c>
      <c r="J959" s="1">
        <f>IF(A959="","",MIN(J958+I959,Max_logcfu))</f>
        <v>3.99</v>
      </c>
      <c r="K959" s="1" cm="1">
        <f t="array" ref="K959">IF(A959="","",IF(E959&lt;_C1_MinTemp.,0,((E959-Tmin)/(PrefTemp-Tmin))^2))</f>
        <v>33.812219805732269</v>
      </c>
      <c r="L959" s="1">
        <f t="shared" si="88"/>
        <v>0.35221062289437238</v>
      </c>
      <c r="M959" s="1">
        <f t="shared" si="89"/>
        <v>-75.123764682599557</v>
      </c>
      <c r="N959" s="3" t="s">
        <v>866</v>
      </c>
      <c r="O959" s="1" t="s">
        <v>2973</v>
      </c>
      <c r="P959" s="1" t="s">
        <v>2968</v>
      </c>
      <c r="Q959" s="1">
        <v>8360</v>
      </c>
      <c r="R959" s="1" t="s">
        <v>3035</v>
      </c>
      <c r="S959" s="1">
        <v>85</v>
      </c>
    </row>
    <row r="960" spans="1:19" x14ac:dyDescent="0.3">
      <c r="A960" s="1" t="s">
        <v>923</v>
      </c>
      <c r="B960" s="1" t="s">
        <v>1884</v>
      </c>
      <c r="C960" s="1">
        <f t="shared" si="84"/>
        <v>1.0416666664241347E-2</v>
      </c>
      <c r="D960" s="1">
        <v>10</v>
      </c>
      <c r="E960" s="1">
        <v>18.559999999999999</v>
      </c>
      <c r="F960" s="1">
        <f>IF(A960="","",IF(E960&lt;_C1_MinTemp.,0,E960*M_a+M_b))</f>
        <v>0.45208540000000003</v>
      </c>
      <c r="G960" s="1">
        <f t="shared" si="85"/>
        <v>0.20438120889316003</v>
      </c>
      <c r="H960" s="1">
        <f t="shared" si="86"/>
        <v>8.8822776572429388E-2</v>
      </c>
      <c r="I960" s="1">
        <f t="shared" si="87"/>
        <v>2.2205694137937181E-2</v>
      </c>
      <c r="J960" s="1">
        <f>IF(A960="","",MIN(J959+I960,Max_logcfu))</f>
        <v>3.99</v>
      </c>
      <c r="K960" s="1" cm="1">
        <f t="array" ref="K960">IF(A960="","",IF(E960&lt;_C1_MinTemp.,0,((E960-Tmin)/(PrefTemp-Tmin))^2))</f>
        <v>33.812219805732269</v>
      </c>
      <c r="L960" s="1">
        <f t="shared" si="88"/>
        <v>0.35221062289437238</v>
      </c>
      <c r="M960" s="1">
        <f t="shared" si="89"/>
        <v>-75.475975305493932</v>
      </c>
      <c r="N960" s="3" t="s">
        <v>866</v>
      </c>
      <c r="O960" s="1" t="s">
        <v>2973</v>
      </c>
      <c r="P960" s="1" t="s">
        <v>2968</v>
      </c>
      <c r="Q960" s="1">
        <v>8360</v>
      </c>
      <c r="R960" s="1" t="s">
        <v>3035</v>
      </c>
      <c r="S960" s="1">
        <v>85</v>
      </c>
    </row>
    <row r="961" spans="1:19" x14ac:dyDescent="0.3">
      <c r="A961" s="1" t="s">
        <v>923</v>
      </c>
      <c r="B961" s="1" t="s">
        <v>1885</v>
      </c>
      <c r="C961" s="1">
        <f t="shared" si="84"/>
        <v>1.0416666671517305E-2</v>
      </c>
      <c r="D961" s="1">
        <v>10</v>
      </c>
      <c r="E961" s="1">
        <v>18.559999999999999</v>
      </c>
      <c r="F961" s="1">
        <f>IF(A961="","",IF(E961&lt;_C1_MinTemp.,0,E961*M_a+M_b))</f>
        <v>0.45208540000000003</v>
      </c>
      <c r="G961" s="1">
        <f t="shared" si="85"/>
        <v>0.20438120889316003</v>
      </c>
      <c r="H961" s="1">
        <f t="shared" si="86"/>
        <v>8.8822776572429388E-2</v>
      </c>
      <c r="I961" s="1">
        <f t="shared" si="87"/>
        <v>2.220569415344768E-2</v>
      </c>
      <c r="J961" s="1">
        <f>IF(A961="","",MIN(J960+I961,Max_logcfu))</f>
        <v>3.99</v>
      </c>
      <c r="K961" s="1" cm="1">
        <f t="array" ref="K961">IF(A961="","",IF(E961&lt;_C1_MinTemp.,0,((E961-Tmin)/(PrefTemp-Tmin))^2))</f>
        <v>33.812219805732269</v>
      </c>
      <c r="L961" s="1">
        <f t="shared" si="88"/>
        <v>0.35221062314038865</v>
      </c>
      <c r="M961" s="1">
        <f t="shared" si="89"/>
        <v>-75.828185928634326</v>
      </c>
      <c r="N961" s="3" t="s">
        <v>866</v>
      </c>
      <c r="O961" s="1" t="s">
        <v>2973</v>
      </c>
      <c r="P961" s="1" t="s">
        <v>2968</v>
      </c>
      <c r="Q961" s="1">
        <v>8360</v>
      </c>
      <c r="R961" s="1" t="s">
        <v>3035</v>
      </c>
      <c r="S961" s="1">
        <v>85</v>
      </c>
    </row>
    <row r="962" spans="1:19" x14ac:dyDescent="0.3">
      <c r="A962" s="1" t="s">
        <v>923</v>
      </c>
      <c r="B962" s="1" t="s">
        <v>1886</v>
      </c>
      <c r="C962" s="1">
        <f t="shared" si="84"/>
        <v>1.0405092587461695E-2</v>
      </c>
      <c r="D962" s="1">
        <v>10</v>
      </c>
      <c r="E962" s="1">
        <v>18.72</v>
      </c>
      <c r="F962" s="1">
        <f>IF(A962="","",IF(E962&lt;_C1_MinTemp.,0,E962*M_a+M_b))</f>
        <v>0.45522780000000002</v>
      </c>
      <c r="G962" s="1">
        <f t="shared" si="85"/>
        <v>0.20723234989284001</v>
      </c>
      <c r="H962" s="1">
        <f t="shared" si="86"/>
        <v>9.0061864360208604E-2</v>
      </c>
      <c r="I962" s="1">
        <f t="shared" si="87"/>
        <v>2.2490448894417293E-2</v>
      </c>
      <c r="J962" s="1">
        <f>IF(A962="","",MIN(J961+I962,Max_logcfu))</f>
        <v>3.99</v>
      </c>
      <c r="K962" s="1" cm="1">
        <f t="array" ref="K962">IF(A962="","",IF(E962&lt;_C1_MinTemp.,0,((E962-Tmin)/(PrefTemp-Tmin))^2))</f>
        <v>34.283904099510515</v>
      </c>
      <c r="L962" s="1">
        <f t="shared" si="88"/>
        <v>0.35672719641506451</v>
      </c>
      <c r="M962" s="1">
        <f t="shared" si="89"/>
        <v>-76.184913125049391</v>
      </c>
      <c r="N962" s="3" t="s">
        <v>866</v>
      </c>
      <c r="O962" s="1" t="s">
        <v>2973</v>
      </c>
      <c r="P962" s="1" t="s">
        <v>2968</v>
      </c>
      <c r="Q962" s="1">
        <v>8360</v>
      </c>
      <c r="R962" s="1" t="s">
        <v>3035</v>
      </c>
      <c r="S962" s="1">
        <v>85</v>
      </c>
    </row>
    <row r="963" spans="1:19" x14ac:dyDescent="0.3">
      <c r="A963" s="1" t="s">
        <v>923</v>
      </c>
      <c r="B963" s="1" t="s">
        <v>1887</v>
      </c>
      <c r="C963" s="1">
        <f t="shared" si="84"/>
        <v>1.0416666671517305E-2</v>
      </c>
      <c r="D963" s="1">
        <v>10</v>
      </c>
      <c r="E963" s="1">
        <v>18.72</v>
      </c>
      <c r="F963" s="1">
        <f>IF(A963="","",IF(E963&lt;_C1_MinTemp.,0,E963*M_a+M_b))</f>
        <v>0.45522780000000002</v>
      </c>
      <c r="G963" s="1">
        <f t="shared" si="85"/>
        <v>0.20723234989284001</v>
      </c>
      <c r="H963" s="1">
        <f t="shared" si="86"/>
        <v>9.0061864360208604E-2</v>
      </c>
      <c r="I963" s="1">
        <f t="shared" si="87"/>
        <v>2.2515466100536733E-2</v>
      </c>
      <c r="J963" s="1">
        <f>IF(A963="","",MIN(J962+I963,Max_logcfu))</f>
        <v>3.99</v>
      </c>
      <c r="K963" s="1" cm="1">
        <f t="array" ref="K963">IF(A963="","",IF(E963&lt;_C1_MinTemp.,0,((E963-Tmin)/(PrefTemp-Tmin))^2))</f>
        <v>34.283904099510515</v>
      </c>
      <c r="L963" s="1">
        <f t="shared" si="88"/>
        <v>0.35712400120286669</v>
      </c>
      <c r="M963" s="1">
        <f t="shared" si="89"/>
        <v>-76.542037126252254</v>
      </c>
      <c r="N963" s="3" t="s">
        <v>866</v>
      </c>
      <c r="O963" s="1" t="s">
        <v>2973</v>
      </c>
      <c r="P963" s="1" t="s">
        <v>2968</v>
      </c>
      <c r="Q963" s="1">
        <v>8360</v>
      </c>
      <c r="R963" s="1" t="s">
        <v>3035</v>
      </c>
      <c r="S963" s="1">
        <v>85</v>
      </c>
    </row>
    <row r="964" spans="1:19" x14ac:dyDescent="0.3">
      <c r="A964" s="1" t="s">
        <v>923</v>
      </c>
      <c r="B964" s="1" t="s">
        <v>1888</v>
      </c>
      <c r="C964" s="1">
        <f t="shared" ref="C964:C1027" si="90">IF(A964="","",B964-B963)</f>
        <v>1.0416666664241347E-2</v>
      </c>
      <c r="D964" s="1">
        <v>10</v>
      </c>
      <c r="E964" s="1">
        <v>18.66</v>
      </c>
      <c r="F964" s="1">
        <f>IF(A964="","",IF(E964&lt;_C1_MinTemp.,0,E964*M_a+M_b))</f>
        <v>0.45404940000000005</v>
      </c>
      <c r="G964" s="1">
        <f t="shared" ref="G964:G1027" si="91">IF(A964="","",F964^2)</f>
        <v>0.20616085764036005</v>
      </c>
      <c r="H964" s="1">
        <f t="shared" ref="H964:H1027" si="92">IF(A964="","",G964/2.301)</f>
        <v>8.9596200625971331E-2</v>
      </c>
      <c r="I964" s="1">
        <f t="shared" ref="I964:I1027" si="93">IF(A964="","",H964*24*(B964-B963))</f>
        <v>2.2399050151277647E-2</v>
      </c>
      <c r="J964" s="1">
        <f>IF(A964="","",MIN(J963+I964,Max_logcfu))</f>
        <v>3.99</v>
      </c>
      <c r="K964" s="1" cm="1">
        <f t="array" ref="K964">IF(A964="","",IF(E964&lt;_C1_MinTemp.,0,((E964-Tmin)/(PrefTemp-Tmin))^2))</f>
        <v>34.106639605591553</v>
      </c>
      <c r="L964" s="1">
        <f t="shared" ref="L964:L1027" si="94">IF(A964="","",K964*(B964-B963))</f>
        <v>0.3552774958088592</v>
      </c>
      <c r="M964" s="1">
        <f t="shared" ref="M964:M1027" si="95">IF(A964="","",M963-L964)</f>
        <v>-76.897314622061117</v>
      </c>
      <c r="N964" s="3" t="s">
        <v>866</v>
      </c>
      <c r="O964" s="1" t="s">
        <v>2973</v>
      </c>
      <c r="P964" s="1" t="s">
        <v>2968</v>
      </c>
      <c r="Q964" s="1">
        <v>8360</v>
      </c>
      <c r="R964" s="1" t="s">
        <v>3035</v>
      </c>
      <c r="S964" s="1">
        <v>85</v>
      </c>
    </row>
    <row r="965" spans="1:19" x14ac:dyDescent="0.3">
      <c r="A965" s="1" t="s">
        <v>923</v>
      </c>
      <c r="B965" s="1" t="s">
        <v>1889</v>
      </c>
      <c r="C965" s="1">
        <f t="shared" si="90"/>
        <v>1.0416666664241347E-2</v>
      </c>
      <c r="D965" s="1">
        <v>10</v>
      </c>
      <c r="E965" s="1">
        <v>18.61</v>
      </c>
      <c r="F965" s="1">
        <f>IF(A965="","",IF(E965&lt;_C1_MinTemp.,0,E965*M_a+M_b))</f>
        <v>0.45306740000000001</v>
      </c>
      <c r="G965" s="1">
        <f t="shared" si="91"/>
        <v>0.20527006894276001</v>
      </c>
      <c r="H965" s="1">
        <f t="shared" si="92"/>
        <v>8.9209069510108652E-2</v>
      </c>
      <c r="I965" s="1">
        <f t="shared" si="93"/>
        <v>2.2302267372334511E-2</v>
      </c>
      <c r="J965" s="1">
        <f>IF(A965="","",MIN(J964+I965,Max_logcfu))</f>
        <v>3.99</v>
      </c>
      <c r="K965" s="1" cm="1">
        <f t="array" ref="K965">IF(A965="","",IF(E965&lt;_C1_MinTemp.,0,((E965-Tmin)/(PrefTemp-Tmin))^2))</f>
        <v>33.959270170765201</v>
      </c>
      <c r="L965" s="1">
        <f t="shared" si="94"/>
        <v>0.35374239752977543</v>
      </c>
      <c r="M965" s="1">
        <f t="shared" si="95"/>
        <v>-77.251057019590888</v>
      </c>
      <c r="N965" s="3" t="s">
        <v>866</v>
      </c>
      <c r="O965" s="1" t="s">
        <v>2973</v>
      </c>
      <c r="P965" s="1" t="s">
        <v>2968</v>
      </c>
      <c r="Q965" s="1">
        <v>8360</v>
      </c>
      <c r="R965" s="1" t="s">
        <v>3035</v>
      </c>
      <c r="S965" s="1">
        <v>85</v>
      </c>
    </row>
    <row r="966" spans="1:19" x14ac:dyDescent="0.3">
      <c r="A966" s="1" t="s">
        <v>923</v>
      </c>
      <c r="B966" s="1" t="s">
        <v>1890</v>
      </c>
      <c r="C966" s="1">
        <f t="shared" si="90"/>
        <v>1.0428240741021E-2</v>
      </c>
      <c r="D966" s="1">
        <v>10</v>
      </c>
      <c r="E966" s="1">
        <v>18.72</v>
      </c>
      <c r="F966" s="1">
        <f>IF(A966="","",IF(E966&lt;_C1_MinTemp.,0,E966*M_a+M_b))</f>
        <v>0.45522780000000002</v>
      </c>
      <c r="G966" s="1">
        <f t="shared" si="91"/>
        <v>0.20723234989284001</v>
      </c>
      <c r="H966" s="1">
        <f t="shared" si="92"/>
        <v>9.0061864360208604E-2</v>
      </c>
      <c r="I966" s="1">
        <f t="shared" si="93"/>
        <v>2.254048327520243E-2</v>
      </c>
      <c r="J966" s="1">
        <f>IF(A966="","",MIN(J965+I966,Max_logcfu))</f>
        <v>3.99</v>
      </c>
      <c r="K966" s="1" cm="1">
        <f t="array" ref="K966">IF(A966="","",IF(E966&lt;_C1_MinTemp.,0,((E966-Tmin)/(PrefTemp-Tmin))^2))</f>
        <v>34.283904099510515</v>
      </c>
      <c r="L966" s="1">
        <f t="shared" si="94"/>
        <v>0.35752080549177245</v>
      </c>
      <c r="M966" s="1">
        <f t="shared" si="95"/>
        <v>-77.608577825082662</v>
      </c>
      <c r="N966" s="3" t="s">
        <v>866</v>
      </c>
      <c r="O966" s="1" t="s">
        <v>2973</v>
      </c>
      <c r="P966" s="1" t="s">
        <v>2968</v>
      </c>
      <c r="Q966" s="1">
        <v>8360</v>
      </c>
      <c r="R966" s="1" t="s">
        <v>3035</v>
      </c>
      <c r="S966" s="1">
        <v>84.91</v>
      </c>
    </row>
    <row r="967" spans="1:19" x14ac:dyDescent="0.3">
      <c r="A967" s="1" t="s">
        <v>923</v>
      </c>
      <c r="B967" s="1" t="s">
        <v>1891</v>
      </c>
      <c r="C967" s="1">
        <f t="shared" si="90"/>
        <v>1.0416666671517305E-2</v>
      </c>
      <c r="D967" s="1">
        <v>10</v>
      </c>
      <c r="E967" s="1">
        <v>18.7</v>
      </c>
      <c r="F967" s="1">
        <f>IF(A967="","",IF(E967&lt;_C1_MinTemp.,0,E967*M_a+M_b))</f>
        <v>0.45483499999999999</v>
      </c>
      <c r="G967" s="1">
        <f t="shared" si="91"/>
        <v>0.206874877225</v>
      </c>
      <c r="H967" s="1">
        <f t="shared" si="92"/>
        <v>8.9906509006953489E-2</v>
      </c>
      <c r="I967" s="1">
        <f t="shared" si="93"/>
        <v>2.2476627262204864E-2</v>
      </c>
      <c r="J967" s="1">
        <f>IF(A967="","",MIN(J966+I967,Max_logcfu))</f>
        <v>3.99</v>
      </c>
      <c r="K967" s="1" cm="1">
        <f t="array" ref="K967">IF(A967="","",IF(E967&lt;_C1_MinTemp.,0,((E967-Tmin)/(PrefTemp-Tmin))^2))</f>
        <v>34.224764883703912</v>
      </c>
      <c r="L967" s="1">
        <f t="shared" si="94"/>
        <v>0.35650796770459436</v>
      </c>
      <c r="M967" s="1">
        <f t="shared" si="95"/>
        <v>-77.965085792787249</v>
      </c>
      <c r="N967" s="3" t="s">
        <v>866</v>
      </c>
      <c r="O967" s="1" t="s">
        <v>2973</v>
      </c>
      <c r="P967" s="1" t="s">
        <v>2968</v>
      </c>
      <c r="Q967" s="1">
        <v>8360</v>
      </c>
      <c r="R967" s="1" t="s">
        <v>3035</v>
      </c>
      <c r="S967" s="1">
        <v>84.91</v>
      </c>
    </row>
    <row r="968" spans="1:19" x14ac:dyDescent="0.3">
      <c r="A968" s="1" t="s">
        <v>923</v>
      </c>
      <c r="B968" s="1" t="s">
        <v>1892</v>
      </c>
      <c r="C968" s="1">
        <f t="shared" si="90"/>
        <v>1.0416666664241347E-2</v>
      </c>
      <c r="D968" s="1">
        <v>10</v>
      </c>
      <c r="E968" s="1">
        <v>18.7</v>
      </c>
      <c r="F968" s="1">
        <f>IF(A968="","",IF(E968&lt;_C1_MinTemp.,0,E968*M_a+M_b))</f>
        <v>0.45483499999999999</v>
      </c>
      <c r="G968" s="1">
        <f t="shared" si="91"/>
        <v>0.206874877225</v>
      </c>
      <c r="H968" s="1">
        <f t="shared" si="92"/>
        <v>8.9906509006953489E-2</v>
      </c>
      <c r="I968" s="1">
        <f t="shared" si="93"/>
        <v>2.2476627246505121E-2</v>
      </c>
      <c r="J968" s="1">
        <f>IF(A968="","",MIN(J967+I968,Max_logcfu))</f>
        <v>3.99</v>
      </c>
      <c r="K968" s="1" cm="1">
        <f t="array" ref="K968">IF(A968="","",IF(E968&lt;_C1_MinTemp.,0,((E968-Tmin)/(PrefTemp-Tmin))^2))</f>
        <v>34.224764883703912</v>
      </c>
      <c r="L968" s="1">
        <f t="shared" si="94"/>
        <v>0.35650796745557645</v>
      </c>
      <c r="M968" s="1">
        <f t="shared" si="95"/>
        <v>-78.32159376024282</v>
      </c>
      <c r="N968" s="3" t="s">
        <v>866</v>
      </c>
      <c r="O968" s="1" t="s">
        <v>2973</v>
      </c>
      <c r="P968" s="1" t="s">
        <v>2968</v>
      </c>
      <c r="Q968" s="1">
        <v>8360</v>
      </c>
      <c r="R968" s="1" t="s">
        <v>3035</v>
      </c>
      <c r="S968" s="1">
        <v>84.91</v>
      </c>
    </row>
    <row r="969" spans="1:19" x14ac:dyDescent="0.3">
      <c r="A969" s="1" t="s">
        <v>923</v>
      </c>
      <c r="B969" s="1" t="s">
        <v>1893</v>
      </c>
      <c r="C969" s="1">
        <f t="shared" si="90"/>
        <v>1.0416666664241347E-2</v>
      </c>
      <c r="D969" s="1">
        <v>10</v>
      </c>
      <c r="E969" s="1">
        <v>18.72</v>
      </c>
      <c r="F969" s="1">
        <f>IF(A969="","",IF(E969&lt;_C1_MinTemp.,0,E969*M_a+M_b))</f>
        <v>0.45522780000000002</v>
      </c>
      <c r="G969" s="1">
        <f t="shared" si="91"/>
        <v>0.20723234989284001</v>
      </c>
      <c r="H969" s="1">
        <f t="shared" si="92"/>
        <v>9.0061864360208604E-2</v>
      </c>
      <c r="I969" s="1">
        <f t="shared" si="93"/>
        <v>2.2515466084809862E-2</v>
      </c>
      <c r="J969" s="1">
        <f>IF(A969="","",MIN(J968+I969,Max_logcfu))</f>
        <v>3.99</v>
      </c>
      <c r="K969" s="1" cm="1">
        <f t="array" ref="K969">IF(A969="","",IF(E969&lt;_C1_MinTemp.,0,((E969-Tmin)/(PrefTemp-Tmin))^2))</f>
        <v>34.283904099510515</v>
      </c>
      <c r="L969" s="1">
        <f t="shared" si="94"/>
        <v>0.35712400095341845</v>
      </c>
      <c r="M969" s="1">
        <f t="shared" si="95"/>
        <v>-78.678717761196239</v>
      </c>
      <c r="N969" s="3" t="s">
        <v>866</v>
      </c>
      <c r="O969" s="1" t="s">
        <v>2973</v>
      </c>
      <c r="P969" s="1" t="s">
        <v>2968</v>
      </c>
      <c r="Q969" s="1">
        <v>8360</v>
      </c>
      <c r="R969" s="1" t="s">
        <v>3035</v>
      </c>
      <c r="S969" s="1">
        <v>84.91</v>
      </c>
    </row>
    <row r="970" spans="1:19" x14ac:dyDescent="0.3">
      <c r="A970" s="1" t="s">
        <v>923</v>
      </c>
      <c r="B970" s="1" t="s">
        <v>1894</v>
      </c>
      <c r="C970" s="1">
        <f t="shared" si="90"/>
        <v>1.0405092594737653E-2</v>
      </c>
      <c r="D970" s="1">
        <v>10</v>
      </c>
      <c r="E970" s="1">
        <v>18.88</v>
      </c>
      <c r="F970" s="1">
        <f>IF(A970="","",IF(E970&lt;_C1_MinTemp.,0,E970*M_a+M_b))</f>
        <v>0.45837020000000001</v>
      </c>
      <c r="G970" s="1">
        <f t="shared" si="91"/>
        <v>0.21010324024804</v>
      </c>
      <c r="H970" s="1">
        <f t="shared" si="92"/>
        <v>9.1309535092585825E-2</v>
      </c>
      <c r="I970" s="1">
        <f t="shared" si="93"/>
        <v>2.2802020018099261E-2</v>
      </c>
      <c r="J970" s="1">
        <f>IF(A970="","",MIN(J969+I970,Max_logcfu))</f>
        <v>3.99</v>
      </c>
      <c r="K970" s="1" cm="1">
        <f t="array" ref="K970">IF(A970="","",IF(E970&lt;_C1_MinTemp.,0,((E970-Tmin)/(PrefTemp-Tmin))^2))</f>
        <v>34.758855667973556</v>
      </c>
      <c r="L970" s="1">
        <f t="shared" si="94"/>
        <v>0.36166911171238653</v>
      </c>
      <c r="M970" s="1">
        <f t="shared" si="95"/>
        <v>-79.040386872908627</v>
      </c>
      <c r="N970" s="3" t="s">
        <v>866</v>
      </c>
      <c r="O970" s="1" t="s">
        <v>2973</v>
      </c>
      <c r="P970" s="1" t="s">
        <v>2968</v>
      </c>
      <c r="Q970" s="1">
        <v>8360</v>
      </c>
      <c r="R970" s="1" t="s">
        <v>3035</v>
      </c>
      <c r="S970" s="1">
        <v>84.91</v>
      </c>
    </row>
    <row r="971" spans="1:19" x14ac:dyDescent="0.3">
      <c r="A971" s="1" t="s">
        <v>923</v>
      </c>
      <c r="B971" s="1" t="s">
        <v>1895</v>
      </c>
      <c r="C971" s="1">
        <f t="shared" si="90"/>
        <v>1.0416666664241347E-2</v>
      </c>
      <c r="D971" s="1">
        <v>10</v>
      </c>
      <c r="E971" s="1">
        <v>18.86</v>
      </c>
      <c r="F971" s="1">
        <f>IF(A971="","",IF(E971&lt;_C1_MinTemp.,0,E971*M_a+M_b))</f>
        <v>0.45797740000000003</v>
      </c>
      <c r="G971" s="1">
        <f t="shared" si="91"/>
        <v>0.20974329891076005</v>
      </c>
      <c r="H971" s="1">
        <f t="shared" si="92"/>
        <v>9.1153106871255996E-2</v>
      </c>
      <c r="I971" s="1">
        <f t="shared" si="93"/>
        <v>2.2788276712508191E-2</v>
      </c>
      <c r="J971" s="1">
        <f>IF(A971="","",MIN(J970+I971,Max_logcfu))</f>
        <v>3.99</v>
      </c>
      <c r="K971" s="1" cm="1">
        <f t="array" ref="K971">IF(A971="","",IF(E971&lt;_C1_MinTemp.,0,((E971-Tmin)/(PrefTemp-Tmin))^2))</f>
        <v>34.699308042831362</v>
      </c>
      <c r="L971" s="1">
        <f t="shared" si="94"/>
        <v>0.36145112536200313</v>
      </c>
      <c r="M971" s="1">
        <f t="shared" si="95"/>
        <v>-79.401837998270636</v>
      </c>
      <c r="N971" s="3" t="s">
        <v>866</v>
      </c>
      <c r="O971" s="1" t="s">
        <v>2973</v>
      </c>
      <c r="P971" s="1" t="s">
        <v>2968</v>
      </c>
      <c r="Q971" s="1">
        <v>8360</v>
      </c>
      <c r="R971" s="1" t="s">
        <v>3035</v>
      </c>
      <c r="S971" s="1">
        <v>84.91</v>
      </c>
    </row>
    <row r="972" spans="1:19" x14ac:dyDescent="0.3">
      <c r="A972" s="1" t="s">
        <v>923</v>
      </c>
      <c r="B972" s="1" t="s">
        <v>1896</v>
      </c>
      <c r="C972" s="1">
        <f t="shared" si="90"/>
        <v>1.0416666671517305E-2</v>
      </c>
      <c r="D972" s="1">
        <v>10</v>
      </c>
      <c r="E972" s="1">
        <v>18.829999999999998</v>
      </c>
      <c r="F972" s="1">
        <f>IF(A972="","",IF(E972&lt;_C1_MinTemp.,0,E972*M_a+M_b))</f>
        <v>0.45738820000000002</v>
      </c>
      <c r="G972" s="1">
        <f t="shared" si="91"/>
        <v>0.20920396549924003</v>
      </c>
      <c r="H972" s="1">
        <f t="shared" si="92"/>
        <v>9.0918715992716212E-2</v>
      </c>
      <c r="I972" s="1">
        <f t="shared" si="93"/>
        <v>2.2729679008763385E-2</v>
      </c>
      <c r="J972" s="1">
        <f>IF(A972="","",MIN(J971+I972,Max_logcfu))</f>
        <v>3.99</v>
      </c>
      <c r="K972" s="1" cm="1">
        <f t="array" ref="K972">IF(A972="","",IF(E972&lt;_C1_MinTemp.,0,((E972-Tmin)/(PrefTemp-Tmin))^2))</f>
        <v>34.61008232605608</v>
      </c>
      <c r="L972" s="1">
        <f t="shared" si="94"/>
        <v>0.36052169106429849</v>
      </c>
      <c r="M972" s="1">
        <f t="shared" si="95"/>
        <v>-79.762359689334929</v>
      </c>
      <c r="N972" s="3" t="s">
        <v>866</v>
      </c>
      <c r="O972" s="1" t="s">
        <v>2973</v>
      </c>
      <c r="P972" s="1" t="s">
        <v>2968</v>
      </c>
      <c r="Q972" s="1">
        <v>8360</v>
      </c>
      <c r="R972" s="1" t="s">
        <v>3035</v>
      </c>
      <c r="S972" s="1">
        <v>84.91</v>
      </c>
    </row>
    <row r="973" spans="1:19" x14ac:dyDescent="0.3">
      <c r="A973" s="1" t="s">
        <v>923</v>
      </c>
      <c r="B973" s="1" t="s">
        <v>1897</v>
      </c>
      <c r="C973" s="1">
        <f t="shared" si="90"/>
        <v>1.0416666664241347E-2</v>
      </c>
      <c r="D973" s="1">
        <v>10</v>
      </c>
      <c r="E973" s="1">
        <v>18.91</v>
      </c>
      <c r="F973" s="1">
        <f>IF(A973="","",IF(E973&lt;_C1_MinTemp.,0,E973*M_a+M_b))</f>
        <v>0.45895940000000002</v>
      </c>
      <c r="G973" s="1">
        <f t="shared" si="91"/>
        <v>0.21064373084836002</v>
      </c>
      <c r="H973" s="1">
        <f t="shared" si="92"/>
        <v>9.1544428878035641E-2</v>
      </c>
      <c r="I973" s="1">
        <f t="shared" si="93"/>
        <v>2.2886107214180322E-2</v>
      </c>
      <c r="J973" s="1">
        <f>IF(A973="","",MIN(J972+I973,Max_logcfu))</f>
        <v>3.99</v>
      </c>
      <c r="K973" s="1" cm="1">
        <f t="array" ref="K973">IF(A973="","",IF(E973&lt;_C1_MinTemp.,0,((E973-Tmin)/(PrefTemp-Tmin))^2))</f>
        <v>34.8482728266249</v>
      </c>
      <c r="L973" s="1">
        <f t="shared" si="94"/>
        <v>0.36300284185949117</v>
      </c>
      <c r="M973" s="1">
        <f t="shared" si="95"/>
        <v>-80.125362531194426</v>
      </c>
      <c r="N973" s="3" t="s">
        <v>866</v>
      </c>
      <c r="O973" s="1" t="s">
        <v>2973</v>
      </c>
      <c r="P973" s="1" t="s">
        <v>2968</v>
      </c>
      <c r="Q973" s="1">
        <v>8360</v>
      </c>
      <c r="R973" s="1" t="s">
        <v>3035</v>
      </c>
      <c r="S973" s="1">
        <v>84.91</v>
      </c>
    </row>
    <row r="974" spans="1:19" x14ac:dyDescent="0.3">
      <c r="A974" s="1" t="s">
        <v>923</v>
      </c>
      <c r="B974" s="1" t="s">
        <v>1898</v>
      </c>
      <c r="C974" s="1">
        <f t="shared" si="90"/>
        <v>1.0428240741021E-2</v>
      </c>
      <c r="D974" s="1">
        <v>10</v>
      </c>
      <c r="E974" s="1">
        <v>19.079999999999998</v>
      </c>
      <c r="F974" s="1">
        <f>IF(A974="","",IF(E974&lt;_C1_MinTemp.,0,E974*M_a+M_b))</f>
        <v>0.46229819999999999</v>
      </c>
      <c r="G974" s="1">
        <f t="shared" si="91"/>
        <v>0.21371962572323999</v>
      </c>
      <c r="H974" s="1">
        <f t="shared" si="92"/>
        <v>9.2881193273898294E-2</v>
      </c>
      <c r="I974" s="1">
        <f t="shared" si="93"/>
        <v>2.3246098650564283E-2</v>
      </c>
      <c r="J974" s="1">
        <f>IF(A974="","",MIN(J973+I974,Max_logcfu))</f>
        <v>3.99</v>
      </c>
      <c r="K974" s="1" cm="1">
        <f t="array" ref="K974">IF(A974="","",IF(E974&lt;_C1_MinTemp.,0,((E974-Tmin)/(PrefTemp-Tmin))^2))</f>
        <v>35.357139733577853</v>
      </c>
      <c r="L974" s="1">
        <f t="shared" si="94"/>
        <v>0.36871276505566897</v>
      </c>
      <c r="M974" s="1">
        <f t="shared" si="95"/>
        <v>-80.494075296250088</v>
      </c>
      <c r="N974" s="3" t="s">
        <v>866</v>
      </c>
      <c r="O974" s="1" t="s">
        <v>2973</v>
      </c>
      <c r="P974" s="1" t="s">
        <v>2968</v>
      </c>
      <c r="Q974" s="1">
        <v>8360</v>
      </c>
      <c r="R974" s="1" t="s">
        <v>3035</v>
      </c>
      <c r="S974" s="1">
        <v>84.79</v>
      </c>
    </row>
    <row r="975" spans="1:19" x14ac:dyDescent="0.3">
      <c r="A975" s="1" t="s">
        <v>923</v>
      </c>
      <c r="B975" s="1" t="s">
        <v>1899</v>
      </c>
      <c r="C975" s="1">
        <f t="shared" si="90"/>
        <v>1.0416666664241347E-2</v>
      </c>
      <c r="D975" s="1">
        <v>10</v>
      </c>
      <c r="E975" s="1">
        <v>19.100000000000001</v>
      </c>
      <c r="F975" s="1">
        <f>IF(A975="","",IF(E975&lt;_C1_MinTemp.,0,E975*M_a+M_b))</f>
        <v>0.46269100000000007</v>
      </c>
      <c r="G975" s="1">
        <f t="shared" si="91"/>
        <v>0.21408296148100006</v>
      </c>
      <c r="H975" s="1">
        <f t="shared" si="92"/>
        <v>9.3039096688830966E-2</v>
      </c>
      <c r="I975" s="1">
        <f t="shared" si="93"/>
        <v>2.3259774166792153E-2</v>
      </c>
      <c r="J975" s="1">
        <f>IF(A975="","",MIN(J974+I975,Max_logcfu))</f>
        <v>3.99</v>
      </c>
      <c r="K975" s="1" cm="1">
        <f t="array" ref="K975">IF(A975="","",IF(E975&lt;_C1_MinTemp.,0,((E975-Tmin)/(PrefTemp-Tmin))^2))</f>
        <v>35.417248921556521</v>
      </c>
      <c r="L975" s="1">
        <f t="shared" si="94"/>
        <v>0.36892967618031564</v>
      </c>
      <c r="M975" s="1">
        <f t="shared" si="95"/>
        <v>-80.863004972430403</v>
      </c>
      <c r="N975" s="3" t="s">
        <v>866</v>
      </c>
      <c r="O975" s="1" t="s">
        <v>2973</v>
      </c>
      <c r="P975" s="1" t="s">
        <v>2968</v>
      </c>
      <c r="Q975" s="1">
        <v>8360</v>
      </c>
      <c r="R975" s="1" t="s">
        <v>3035</v>
      </c>
      <c r="S975" s="1">
        <v>84.79</v>
      </c>
    </row>
    <row r="976" spans="1:19" x14ac:dyDescent="0.3">
      <c r="A976" s="1" t="s">
        <v>923</v>
      </c>
      <c r="B976" s="1" t="s">
        <v>1900</v>
      </c>
      <c r="C976" s="1">
        <f t="shared" si="90"/>
        <v>1.0416666671517305E-2</v>
      </c>
      <c r="D976" s="1">
        <v>10</v>
      </c>
      <c r="E976" s="1">
        <v>19.13</v>
      </c>
      <c r="F976" s="1">
        <f>IF(A976="","",IF(E976&lt;_C1_MinTemp.,0,E976*M_a+M_b))</f>
        <v>0.46328020000000003</v>
      </c>
      <c r="G976" s="1">
        <f t="shared" si="91"/>
        <v>0.21462854371204002</v>
      </c>
      <c r="H976" s="1">
        <f t="shared" si="92"/>
        <v>9.3276203264684915E-2</v>
      </c>
      <c r="I976" s="1">
        <f t="shared" si="93"/>
        <v>2.3319050827030011E-2</v>
      </c>
      <c r="J976" s="1">
        <f>IF(A976="","",MIN(J975+I976,Max_logcfu))</f>
        <v>3.99</v>
      </c>
      <c r="K976" s="1" cm="1">
        <f t="array" ref="K976">IF(A976="","",IF(E976&lt;_C1_MinTemp.,0,((E976-Tmin)/(PrefTemp-Tmin))^2))</f>
        <v>35.507508424462522</v>
      </c>
      <c r="L976" s="1">
        <f t="shared" si="94"/>
        <v>0.3698698795937187</v>
      </c>
      <c r="M976" s="1">
        <f t="shared" si="95"/>
        <v>-81.232874852024125</v>
      </c>
      <c r="N976" s="3" t="s">
        <v>866</v>
      </c>
      <c r="O976" s="1" t="s">
        <v>2973</v>
      </c>
      <c r="P976" s="1" t="s">
        <v>2968</v>
      </c>
      <c r="Q976" s="1">
        <v>8360</v>
      </c>
      <c r="R976" s="1" t="s">
        <v>3035</v>
      </c>
      <c r="S976" s="1">
        <v>84.79</v>
      </c>
    </row>
    <row r="977" spans="1:19" x14ac:dyDescent="0.3">
      <c r="A977" s="1" t="s">
        <v>923</v>
      </c>
      <c r="B977" s="1" t="s">
        <v>1901</v>
      </c>
      <c r="C977" s="1">
        <f t="shared" si="90"/>
        <v>1.0416666664241347E-2</v>
      </c>
      <c r="D977" s="1">
        <v>10</v>
      </c>
      <c r="E977" s="1">
        <v>19.14</v>
      </c>
      <c r="F977" s="1">
        <f>IF(A977="","",IF(E977&lt;_C1_MinTemp.,0,E977*M_a+M_b))</f>
        <v>0.46347660000000002</v>
      </c>
      <c r="G977" s="1">
        <f t="shared" si="91"/>
        <v>0.21481055874756003</v>
      </c>
      <c r="H977" s="1">
        <f t="shared" si="92"/>
        <v>9.3355305844224259E-2</v>
      </c>
      <c r="I977" s="1">
        <f t="shared" si="93"/>
        <v>2.3338826455622071E-2</v>
      </c>
      <c r="J977" s="1">
        <f>IF(A977="","",MIN(J976+I977,Max_logcfu))</f>
        <v>3.99</v>
      </c>
      <c r="K977" s="1" cm="1">
        <f t="array" ref="K977">IF(A977="","",IF(E977&lt;_C1_MinTemp.,0,((E977-Tmin)/(PrefTemp-Tmin))^2))</f>
        <v>35.537620451014668</v>
      </c>
      <c r="L977" s="1">
        <f t="shared" si="94"/>
        <v>0.37018354627854605</v>
      </c>
      <c r="M977" s="1">
        <f t="shared" si="95"/>
        <v>-81.603058398302665</v>
      </c>
      <c r="N977" s="3" t="s">
        <v>866</v>
      </c>
      <c r="O977" s="1" t="s">
        <v>2973</v>
      </c>
      <c r="P977" s="1" t="s">
        <v>2968</v>
      </c>
      <c r="Q977" s="1">
        <v>8360</v>
      </c>
      <c r="R977" s="1" t="s">
        <v>3035</v>
      </c>
      <c r="S977" s="1">
        <v>84.79</v>
      </c>
    </row>
    <row r="978" spans="1:19" x14ac:dyDescent="0.3">
      <c r="A978" s="1" t="s">
        <v>923</v>
      </c>
      <c r="B978" s="1" t="s">
        <v>1902</v>
      </c>
      <c r="C978" s="1">
        <f t="shared" si="90"/>
        <v>1.0416666664241347E-2</v>
      </c>
      <c r="D978" s="1">
        <v>10</v>
      </c>
      <c r="E978" s="1">
        <v>19.3</v>
      </c>
      <c r="F978" s="1">
        <f>IF(A978="","",IF(E978&lt;_C1_MinTemp.,0,E978*M_a+M_b))</f>
        <v>0.46661900000000006</v>
      </c>
      <c r="G978" s="1">
        <f t="shared" si="91"/>
        <v>0.21773329116100007</v>
      </c>
      <c r="H978" s="1">
        <f t="shared" si="92"/>
        <v>9.4625506806171253E-2</v>
      </c>
      <c r="I978" s="1">
        <f t="shared" si="93"/>
        <v>2.3656376696034882E-2</v>
      </c>
      <c r="J978" s="1">
        <f>IF(A978="","",MIN(J977+I978,Max_logcfu))</f>
        <v>3.99</v>
      </c>
      <c r="K978" s="1" cm="1">
        <f t="array" ref="K978">IF(A978="","",IF(E978&lt;_C1_MinTemp.,0,((E978-Tmin)/(PrefTemp-Tmin))^2))</f>
        <v>36.021148615525291</v>
      </c>
      <c r="L978" s="1">
        <f t="shared" si="94"/>
        <v>0.37522029799102569</v>
      </c>
      <c r="M978" s="1">
        <f t="shared" si="95"/>
        <v>-81.978278696293685</v>
      </c>
      <c r="N978" s="3" t="s">
        <v>866</v>
      </c>
      <c r="O978" s="1" t="s">
        <v>2973</v>
      </c>
      <c r="P978" s="1" t="s">
        <v>2968</v>
      </c>
      <c r="Q978" s="1">
        <v>8360</v>
      </c>
      <c r="R978" s="1" t="s">
        <v>3035</v>
      </c>
      <c r="S978" s="1">
        <v>84.79</v>
      </c>
    </row>
    <row r="979" spans="1:19" x14ac:dyDescent="0.3">
      <c r="A979" s="1" t="s">
        <v>923</v>
      </c>
      <c r="B979" s="1" t="s">
        <v>1903</v>
      </c>
      <c r="C979" s="1">
        <f t="shared" si="90"/>
        <v>1.0416666671517305E-2</v>
      </c>
      <c r="D979" s="1">
        <v>10</v>
      </c>
      <c r="E979" s="1">
        <v>19.350000000000001</v>
      </c>
      <c r="F979" s="1">
        <f>IF(A979="","",IF(E979&lt;_C1_MinTemp.,0,E979*M_a+M_b))</f>
        <v>0.46760100000000004</v>
      </c>
      <c r="G979" s="1">
        <f t="shared" si="91"/>
        <v>0.21865069520100003</v>
      </c>
      <c r="H979" s="1">
        <f t="shared" si="92"/>
        <v>9.5024204780964808E-2</v>
      </c>
      <c r="I979" s="1">
        <f t="shared" si="93"/>
        <v>2.3756051206303478E-2</v>
      </c>
      <c r="J979" s="1">
        <f>IF(A979="","",MIN(J978+I979,Max_logcfu))</f>
        <v>3.99</v>
      </c>
      <c r="K979" s="1" cm="1">
        <f t="array" ref="K979">IF(A979="","",IF(E979&lt;_C1_MinTemp.,0,((E979-Tmin)/(PrefTemp-Tmin))^2))</f>
        <v>36.172921213501084</v>
      </c>
      <c r="L979" s="1">
        <f t="shared" si="94"/>
        <v>0.37680126281609805</v>
      </c>
      <c r="M979" s="1">
        <f t="shared" si="95"/>
        <v>-82.355079959109787</v>
      </c>
      <c r="N979" s="3" t="s">
        <v>866</v>
      </c>
      <c r="O979" s="1" t="s">
        <v>2973</v>
      </c>
      <c r="P979" s="1" t="s">
        <v>2968</v>
      </c>
      <c r="Q979" s="1">
        <v>8360</v>
      </c>
      <c r="R979" s="1" t="s">
        <v>3035</v>
      </c>
      <c r="S979" s="1">
        <v>84.79</v>
      </c>
    </row>
    <row r="980" spans="1:19" x14ac:dyDescent="0.3">
      <c r="A980" s="1" t="s">
        <v>923</v>
      </c>
      <c r="B980" s="1" t="s">
        <v>1904</v>
      </c>
      <c r="C980" s="1">
        <f t="shared" si="90"/>
        <v>1.0416666664241347E-2</v>
      </c>
      <c r="D980" s="1">
        <v>10</v>
      </c>
      <c r="E980" s="1">
        <v>19.36</v>
      </c>
      <c r="F980" s="1">
        <f>IF(A980="","",IF(E980&lt;_C1_MinTemp.,0,E980*M_a+M_b))</f>
        <v>0.46779740000000003</v>
      </c>
      <c r="G980" s="1">
        <f t="shared" si="91"/>
        <v>0.21883440744676003</v>
      </c>
      <c r="H980" s="1">
        <f t="shared" si="92"/>
        <v>9.5104044957305525E-2</v>
      </c>
      <c r="I980" s="1">
        <f t="shared" si="93"/>
        <v>2.3776011233790598E-2</v>
      </c>
      <c r="J980" s="1">
        <f>IF(A980="","",MIN(J979+I980,Max_logcfu))</f>
        <v>3.99</v>
      </c>
      <c r="K980" s="1" cm="1">
        <f t="array" ref="K980">IF(A980="","",IF(E980&lt;_C1_MinTemp.,0,((E980-Tmin)/(PrefTemp-Tmin))^2))</f>
        <v>36.203314021471442</v>
      </c>
      <c r="L980" s="1">
        <f t="shared" si="94"/>
        <v>0.37711785430252293</v>
      </c>
      <c r="M980" s="1">
        <f t="shared" si="95"/>
        <v>-82.732197813412313</v>
      </c>
      <c r="N980" s="3" t="s">
        <v>866</v>
      </c>
      <c r="O980" s="1" t="s">
        <v>2973</v>
      </c>
      <c r="P980" s="1" t="s">
        <v>2968</v>
      </c>
      <c r="Q980" s="1">
        <v>8360</v>
      </c>
      <c r="R980" s="1" t="s">
        <v>3035</v>
      </c>
      <c r="S980" s="1">
        <v>84.79</v>
      </c>
    </row>
    <row r="981" spans="1:19" x14ac:dyDescent="0.3">
      <c r="A981" s="1" t="s">
        <v>923</v>
      </c>
      <c r="B981" s="1" t="s">
        <v>1905</v>
      </c>
      <c r="C981" s="1">
        <f t="shared" si="90"/>
        <v>1.0416666664241347E-2</v>
      </c>
      <c r="D981" s="1">
        <v>10</v>
      </c>
      <c r="E981" s="1">
        <v>19.39</v>
      </c>
      <c r="F981" s="1">
        <f>IF(A981="","",IF(E981&lt;_C1_MinTemp.,0,E981*M_a+M_b))</f>
        <v>0.46838660000000004</v>
      </c>
      <c r="G981" s="1">
        <f t="shared" si="91"/>
        <v>0.21938600705956005</v>
      </c>
      <c r="H981" s="1">
        <f t="shared" si="92"/>
        <v>9.5343766649091707E-2</v>
      </c>
      <c r="I981" s="1">
        <f t="shared" si="93"/>
        <v>2.3835941656723189E-2</v>
      </c>
      <c r="J981" s="1">
        <f>IF(A981="","",MIN(J980+I981,Max_logcfu))</f>
        <v>3.99</v>
      </c>
      <c r="K981" s="1" cm="1">
        <f t="array" ref="K981">IF(A981="","",IF(E981&lt;_C1_MinTemp.,0,((E981-Tmin)/(PrefTemp-Tmin))^2))</f>
        <v>36.294569022132983</v>
      </c>
      <c r="L981" s="1">
        <f t="shared" si="94"/>
        <v>0.37806842722585932</v>
      </c>
      <c r="M981" s="1">
        <f t="shared" si="95"/>
        <v>-83.110266240638168</v>
      </c>
      <c r="N981" s="3" t="s">
        <v>866</v>
      </c>
      <c r="O981" s="1" t="s">
        <v>2973</v>
      </c>
      <c r="P981" s="1" t="s">
        <v>2968</v>
      </c>
      <c r="Q981" s="1">
        <v>8360</v>
      </c>
      <c r="R981" s="1" t="s">
        <v>3035</v>
      </c>
      <c r="S981" s="1">
        <v>84.79</v>
      </c>
    </row>
    <row r="982" spans="1:19" x14ac:dyDescent="0.3">
      <c r="A982" s="1" t="s">
        <v>923</v>
      </c>
      <c r="B982" s="1" t="s">
        <v>1906</v>
      </c>
      <c r="C982" s="1">
        <f t="shared" si="90"/>
        <v>1.0416666671517305E-2</v>
      </c>
      <c r="D982" s="1">
        <v>10</v>
      </c>
      <c r="E982" s="1">
        <v>19.63</v>
      </c>
      <c r="F982" s="1">
        <f>IF(A982="","",IF(E982&lt;_C1_MinTemp.,0,E982*M_a+M_b))</f>
        <v>0.47310020000000003</v>
      </c>
      <c r="G982" s="1">
        <f t="shared" si="91"/>
        <v>0.22382379924004003</v>
      </c>
      <c r="H982" s="1">
        <f t="shared" si="92"/>
        <v>9.7272402972637992E-2</v>
      </c>
      <c r="I982" s="1">
        <f t="shared" si="93"/>
        <v>2.4318100754483495E-2</v>
      </c>
      <c r="J982" s="1">
        <f>IF(A982="","",MIN(J981+I982,Max_logcfu))</f>
        <v>3.99</v>
      </c>
      <c r="K982" s="1" cm="1">
        <f t="array" ref="K982">IF(A982="","",IF(E982&lt;_C1_MinTemp.,0,((E982-Tmin)/(PrefTemp-Tmin))^2))</f>
        <v>37.028744171948183</v>
      </c>
      <c r="L982" s="1">
        <f t="shared" si="94"/>
        <v>0.38571608530407331</v>
      </c>
      <c r="M982" s="1">
        <f t="shared" si="95"/>
        <v>-83.495982325942236</v>
      </c>
      <c r="N982" s="3" t="s">
        <v>866</v>
      </c>
      <c r="O982" s="1" t="s">
        <v>2973</v>
      </c>
      <c r="P982" s="1" t="s">
        <v>2968</v>
      </c>
      <c r="Q982" s="1">
        <v>8360</v>
      </c>
      <c r="R982" s="1" t="s">
        <v>3035</v>
      </c>
      <c r="S982" s="1">
        <v>84.69</v>
      </c>
    </row>
    <row r="983" spans="1:19" x14ac:dyDescent="0.3">
      <c r="A983" s="1" t="s">
        <v>923</v>
      </c>
      <c r="B983" s="1" t="s">
        <v>1907</v>
      </c>
      <c r="C983" s="1">
        <f t="shared" si="90"/>
        <v>1.0416666664241347E-2</v>
      </c>
      <c r="D983" s="1">
        <v>10</v>
      </c>
      <c r="E983" s="1">
        <v>19.61</v>
      </c>
      <c r="F983" s="1">
        <f>IF(A983="","",IF(E983&lt;_C1_MinTemp.,0,E983*M_a+M_b))</f>
        <v>0.4727074</v>
      </c>
      <c r="G983" s="1">
        <f t="shared" si="91"/>
        <v>0.22345228601476</v>
      </c>
      <c r="H983" s="1">
        <f t="shared" si="92"/>
        <v>9.7110945682207725E-2</v>
      </c>
      <c r="I983" s="1">
        <f t="shared" si="93"/>
        <v>2.4277736414899328E-2</v>
      </c>
      <c r="J983" s="1">
        <f>IF(A983="","",MIN(J982+I983,Max_logcfu))</f>
        <v>3.99</v>
      </c>
      <c r="K983" s="1" cm="1">
        <f t="array" ref="K983">IF(A983="","",IF(E983&lt;_C1_MinTemp.,0,((E983-Tmin)/(PrefTemp-Tmin))^2))</f>
        <v>36.967282128045369</v>
      </c>
      <c r="L983" s="1">
        <f t="shared" si="94"/>
        <v>0.38507585541081513</v>
      </c>
      <c r="M983" s="1">
        <f t="shared" si="95"/>
        <v>-83.881058181353055</v>
      </c>
      <c r="N983" s="3" t="s">
        <v>866</v>
      </c>
      <c r="O983" s="1" t="s">
        <v>2973</v>
      </c>
      <c r="P983" s="1" t="s">
        <v>2968</v>
      </c>
      <c r="Q983" s="1">
        <v>8360</v>
      </c>
      <c r="R983" s="1" t="s">
        <v>3035</v>
      </c>
      <c r="S983" s="1">
        <v>84.69</v>
      </c>
    </row>
    <row r="984" spans="1:19" x14ac:dyDescent="0.3">
      <c r="A984" s="1" t="s">
        <v>923</v>
      </c>
      <c r="B984" s="1" t="s">
        <v>1908</v>
      </c>
      <c r="C984" s="1">
        <f t="shared" si="90"/>
        <v>1.0416666664241347E-2</v>
      </c>
      <c r="D984" s="1">
        <v>10</v>
      </c>
      <c r="E984" s="1">
        <v>19.63</v>
      </c>
      <c r="F984" s="1">
        <f>IF(A984="","",IF(E984&lt;_C1_MinTemp.,0,E984*M_a+M_b))</f>
        <v>0.47310020000000003</v>
      </c>
      <c r="G984" s="1">
        <f t="shared" si="91"/>
        <v>0.22382379924004003</v>
      </c>
      <c r="H984" s="1">
        <f t="shared" si="92"/>
        <v>9.7272402972637992E-2</v>
      </c>
      <c r="I984" s="1">
        <f t="shared" si="93"/>
        <v>2.4318100737497499E-2</v>
      </c>
      <c r="J984" s="1">
        <f>IF(A984="","",MIN(J983+I984,Max_logcfu))</f>
        <v>3.99</v>
      </c>
      <c r="K984" s="1" cm="1">
        <f t="array" ref="K984">IF(A984="","",IF(E984&lt;_C1_MinTemp.,0,((E984-Tmin)/(PrefTemp-Tmin))^2))</f>
        <v>37.028744171948183</v>
      </c>
      <c r="L984" s="1">
        <f t="shared" si="94"/>
        <v>0.38571608503465371</v>
      </c>
      <c r="M984" s="1">
        <f t="shared" si="95"/>
        <v>-84.266774266387714</v>
      </c>
      <c r="N984" s="3" t="s">
        <v>866</v>
      </c>
      <c r="O984" s="1" t="s">
        <v>2973</v>
      </c>
      <c r="P984" s="1" t="s">
        <v>2968</v>
      </c>
      <c r="Q984" s="1">
        <v>8360</v>
      </c>
      <c r="R984" s="1" t="s">
        <v>3035</v>
      </c>
      <c r="S984" s="1">
        <v>84.69</v>
      </c>
    </row>
    <row r="985" spans="1:19" x14ac:dyDescent="0.3">
      <c r="A985" s="1" t="s">
        <v>923</v>
      </c>
      <c r="B985" s="1" t="s">
        <v>1909</v>
      </c>
      <c r="C985" s="1">
        <f t="shared" si="90"/>
        <v>1.0416666671517305E-2</v>
      </c>
      <c r="D985" s="1">
        <v>10</v>
      </c>
      <c r="E985" s="1">
        <v>19.7</v>
      </c>
      <c r="F985" s="1">
        <f>IF(A985="","",IF(E985&lt;_C1_MinTemp.,0,E985*M_a+M_b))</f>
        <v>0.47447500000000004</v>
      </c>
      <c r="G985" s="1">
        <f t="shared" si="91"/>
        <v>0.22512652562500005</v>
      </c>
      <c r="H985" s="1">
        <f t="shared" si="92"/>
        <v>9.783855959365495E-2</v>
      </c>
      <c r="I985" s="1">
        <f t="shared" si="93"/>
        <v>2.4459639909803644E-2</v>
      </c>
      <c r="J985" s="1">
        <f>IF(A985="","",MIN(J984+I985,Max_logcfu))</f>
        <v>3.99</v>
      </c>
      <c r="K985" s="1" cm="1">
        <f t="array" ref="K985">IF(A985="","",IF(E985&lt;_C1_MinTemp.,0,((E985-Tmin)/(PrefTemp-Tmin))^2))</f>
        <v>37.244263353547815</v>
      </c>
      <c r="L985" s="1">
        <f t="shared" si="94"/>
        <v>0.38796107678011488</v>
      </c>
      <c r="M985" s="1">
        <f t="shared" si="95"/>
        <v>-84.654735343167829</v>
      </c>
      <c r="N985" s="3" t="s">
        <v>866</v>
      </c>
      <c r="O985" s="1" t="s">
        <v>2973</v>
      </c>
      <c r="P985" s="1" t="s">
        <v>2968</v>
      </c>
      <c r="Q985" s="1">
        <v>8360</v>
      </c>
      <c r="R985" s="1" t="s">
        <v>3035</v>
      </c>
      <c r="S985" s="1">
        <v>84.69</v>
      </c>
    </row>
    <row r="986" spans="1:19" x14ac:dyDescent="0.3">
      <c r="A986" s="1" t="s">
        <v>923</v>
      </c>
      <c r="B986" s="1" t="s">
        <v>1910</v>
      </c>
      <c r="C986" s="1">
        <f t="shared" si="90"/>
        <v>1.0416666664241347E-2</v>
      </c>
      <c r="D986" s="1">
        <v>10</v>
      </c>
      <c r="E986" s="1">
        <v>19.8</v>
      </c>
      <c r="F986" s="1">
        <f>IF(A986="","",IF(E986&lt;_C1_MinTemp.,0,E986*M_a+M_b))</f>
        <v>0.47643900000000006</v>
      </c>
      <c r="G986" s="1">
        <f t="shared" si="91"/>
        <v>0.22699412072100006</v>
      </c>
      <c r="H986" s="1">
        <f t="shared" si="92"/>
        <v>9.8650204572359859E-2</v>
      </c>
      <c r="I986" s="1">
        <f t="shared" si="93"/>
        <v>2.466255113734777E-2</v>
      </c>
      <c r="J986" s="1">
        <f>IF(A986="","",MIN(J985+I986,Max_logcfu))</f>
        <v>3.99</v>
      </c>
      <c r="K986" s="1" cm="1">
        <f t="array" ref="K986">IF(A986="","",IF(E986&lt;_C1_MinTemp.,0,((E986-Tmin)/(PrefTemp-Tmin))^2))</f>
        <v>37.553232735987812</v>
      </c>
      <c r="L986" s="1">
        <f t="shared" si="94"/>
        <v>0.39117950757546116</v>
      </c>
      <c r="M986" s="1">
        <f t="shared" si="95"/>
        <v>-85.045914850743287</v>
      </c>
      <c r="N986" s="3" t="s">
        <v>866</v>
      </c>
      <c r="O986" s="1" t="s">
        <v>2973</v>
      </c>
      <c r="P986" s="1" t="s">
        <v>2968</v>
      </c>
      <c r="Q986" s="1">
        <v>8360</v>
      </c>
      <c r="R986" s="1" t="s">
        <v>3035</v>
      </c>
      <c r="S986" s="1">
        <v>84.69</v>
      </c>
    </row>
    <row r="987" spans="1:19" x14ac:dyDescent="0.3">
      <c r="A987" s="1" t="s">
        <v>923</v>
      </c>
      <c r="B987" s="1" t="s">
        <v>1911</v>
      </c>
      <c r="C987" s="1">
        <f t="shared" si="90"/>
        <v>1.0416666664241347E-2</v>
      </c>
      <c r="D987" s="1">
        <v>10</v>
      </c>
      <c r="E987" s="1">
        <v>19.86</v>
      </c>
      <c r="F987" s="1">
        <f>IF(A987="","",IF(E987&lt;_C1_MinTemp.,0,E987*M_a+M_b))</f>
        <v>0.47761740000000003</v>
      </c>
      <c r="G987" s="1">
        <f t="shared" si="91"/>
        <v>0.22811838078276003</v>
      </c>
      <c r="H987" s="1">
        <f t="shared" si="92"/>
        <v>9.9138800861694923E-2</v>
      </c>
      <c r="I987" s="1">
        <f t="shared" si="93"/>
        <v>2.4784700209653093E-2</v>
      </c>
      <c r="J987" s="1">
        <f>IF(A987="","",MIN(J986+I987,Max_logcfu))</f>
        <v>3.99</v>
      </c>
      <c r="K987" s="1" cm="1">
        <f t="array" ref="K987">IF(A987="","",IF(E987&lt;_C1_MinTemp.,0,((E987-Tmin)/(PrefTemp-Tmin))^2))</f>
        <v>37.739226979455204</v>
      </c>
      <c r="L987" s="1">
        <f t="shared" si="94"/>
        <v>0.3931169476111287</v>
      </c>
      <c r="M987" s="1">
        <f t="shared" si="95"/>
        <v>-85.439031798354421</v>
      </c>
      <c r="N987" s="3" t="s">
        <v>866</v>
      </c>
      <c r="O987" s="1" t="s">
        <v>2973</v>
      </c>
      <c r="P987" s="1" t="s">
        <v>2968</v>
      </c>
      <c r="Q987" s="1">
        <v>8360</v>
      </c>
      <c r="R987" s="1" t="s">
        <v>3035</v>
      </c>
      <c r="S987" s="1">
        <v>84.69</v>
      </c>
    </row>
    <row r="988" spans="1:19" x14ac:dyDescent="0.3">
      <c r="A988" s="1" t="s">
        <v>923</v>
      </c>
      <c r="B988" s="1" t="s">
        <v>1912</v>
      </c>
      <c r="C988" s="1">
        <f t="shared" si="90"/>
        <v>1.0416666671517305E-2</v>
      </c>
      <c r="D988" s="1">
        <v>10</v>
      </c>
      <c r="E988" s="1">
        <v>19.809999999999999</v>
      </c>
      <c r="F988" s="1">
        <f>IF(A988="","",IF(E988&lt;_C1_MinTemp.,0,E988*M_a+M_b))</f>
        <v>0.47663539999999999</v>
      </c>
      <c r="G988" s="1">
        <f t="shared" si="91"/>
        <v>0.22718130453315999</v>
      </c>
      <c r="H988" s="1">
        <f t="shared" si="92"/>
        <v>9.8731553469430675E-2</v>
      </c>
      <c r="I988" s="1">
        <f t="shared" si="93"/>
        <v>2.4682888378851534E-2</v>
      </c>
      <c r="J988" s="1">
        <f>IF(A988="","",MIN(J987+I988,Max_logcfu))</f>
        <v>3.99</v>
      </c>
      <c r="K988" s="1" cm="1">
        <f t="array" ref="K988">IF(A988="","",IF(E988&lt;_C1_MinTemp.,0,((E988-Tmin)/(PrefTemp-Tmin))^2))</f>
        <v>37.584199869586357</v>
      </c>
      <c r="L988" s="1">
        <f t="shared" si="94"/>
        <v>0.39150208215716525</v>
      </c>
      <c r="M988" s="1">
        <f t="shared" si="95"/>
        <v>-85.830533880511581</v>
      </c>
      <c r="N988" s="3" t="s">
        <v>866</v>
      </c>
      <c r="O988" s="1" t="s">
        <v>2973</v>
      </c>
      <c r="P988" s="1" t="s">
        <v>2968</v>
      </c>
      <c r="Q988" s="1">
        <v>8360</v>
      </c>
      <c r="R988" s="1" t="s">
        <v>3035</v>
      </c>
      <c r="S988" s="1">
        <v>84.69</v>
      </c>
    </row>
    <row r="989" spans="1:19" x14ac:dyDescent="0.3">
      <c r="A989" s="1" t="s">
        <v>923</v>
      </c>
      <c r="B989" s="1" t="s">
        <v>1913</v>
      </c>
      <c r="C989" s="1">
        <f t="shared" si="90"/>
        <v>1.0416666664241347E-2</v>
      </c>
      <c r="D989" s="1">
        <v>10</v>
      </c>
      <c r="E989" s="1">
        <v>19.88</v>
      </c>
      <c r="F989" s="1">
        <f>IF(A989="","",IF(E989&lt;_C1_MinTemp.,0,E989*M_a+M_b))</f>
        <v>0.4780102</v>
      </c>
      <c r="G989" s="1">
        <f t="shared" si="91"/>
        <v>0.22849375130403998</v>
      </c>
      <c r="H989" s="1">
        <f t="shared" si="92"/>
        <v>9.9301934508491951E-2</v>
      </c>
      <c r="I989" s="1">
        <f t="shared" si="93"/>
        <v>2.4825483621342855E-2</v>
      </c>
      <c r="J989" s="1">
        <f>IF(A989="","",MIN(J988+I989,Max_logcfu))</f>
        <v>3.99</v>
      </c>
      <c r="K989" s="1" cm="1">
        <f t="array" ref="K989">IF(A989="","",IF(E989&lt;_C1_MinTemp.,0,((E989-Tmin)/(PrefTemp-Tmin))^2))</f>
        <v>37.801327162944894</v>
      </c>
      <c r="L989" s="1">
        <f t="shared" si="94"/>
        <v>0.393763824522329</v>
      </c>
      <c r="M989" s="1">
        <f t="shared" si="95"/>
        <v>-86.224297705033905</v>
      </c>
      <c r="N989" s="3" t="s">
        <v>866</v>
      </c>
      <c r="O989" s="1" t="s">
        <v>2973</v>
      </c>
      <c r="P989" s="1" t="s">
        <v>2968</v>
      </c>
      <c r="Q989" s="1">
        <v>8360</v>
      </c>
      <c r="R989" s="1" t="s">
        <v>3035</v>
      </c>
      <c r="S989" s="1">
        <v>84.69</v>
      </c>
    </row>
    <row r="990" spans="1:19" x14ac:dyDescent="0.3">
      <c r="A990" s="1" t="s">
        <v>923</v>
      </c>
      <c r="B990" s="1" t="s">
        <v>1914</v>
      </c>
      <c r="C990" s="1">
        <f t="shared" si="90"/>
        <v>1.0416666664241347E-2</v>
      </c>
      <c r="D990" s="1">
        <v>10</v>
      </c>
      <c r="E990" s="1">
        <v>20</v>
      </c>
      <c r="F990" s="1">
        <f>IF(A990="","",IF(E990&lt;_C1_MinTemp.,0,E990*M_a+M_b))</f>
        <v>0.48036700000000004</v>
      </c>
      <c r="G990" s="1">
        <f t="shared" si="91"/>
        <v>0.23075245468900005</v>
      </c>
      <c r="H990" s="1">
        <f t="shared" si="92"/>
        <v>0.10028355266797045</v>
      </c>
      <c r="I990" s="1">
        <f t="shared" si="93"/>
        <v>2.5070888161155342E-2</v>
      </c>
      <c r="J990" s="1">
        <f>IF(A990="","",MIN(J989+I990,Max_logcfu))</f>
        <v>3.99</v>
      </c>
      <c r="K990" s="1" cm="1">
        <f t="array" ref="K990">IF(A990="","",IF(E990&lt;_C1_MinTemp.,0,((E990-Tmin)/(PrefTemp-Tmin))^2))</f>
        <v>38.17500033838904</v>
      </c>
      <c r="L990" s="1">
        <f t="shared" si="94"/>
        <v>0.39765625343229927</v>
      </c>
      <c r="M990" s="1">
        <f t="shared" si="95"/>
        <v>-86.621953958466207</v>
      </c>
      <c r="N990" s="3" t="s">
        <v>866</v>
      </c>
      <c r="O990" s="1" t="s">
        <v>2973</v>
      </c>
      <c r="P990" s="1" t="s">
        <v>2968</v>
      </c>
      <c r="Q990" s="1">
        <v>8360</v>
      </c>
      <c r="R990" s="1" t="s">
        <v>3035</v>
      </c>
      <c r="S990" s="1">
        <v>84.6</v>
      </c>
    </row>
    <row r="991" spans="1:19" x14ac:dyDescent="0.3">
      <c r="A991" s="1" t="s">
        <v>923</v>
      </c>
      <c r="B991" s="1" t="s">
        <v>1915</v>
      </c>
      <c r="C991" s="1">
        <f t="shared" si="90"/>
        <v>1.0416666671517305E-2</v>
      </c>
      <c r="D991" s="1">
        <v>10</v>
      </c>
      <c r="E991" s="1">
        <v>20</v>
      </c>
      <c r="F991" s="1">
        <f>IF(A991="","",IF(E991&lt;_C1_MinTemp.,0,E991*M_a+M_b))</f>
        <v>0.48036700000000004</v>
      </c>
      <c r="G991" s="1">
        <f t="shared" si="91"/>
        <v>0.23075245468900005</v>
      </c>
      <c r="H991" s="1">
        <f t="shared" si="92"/>
        <v>0.10028355266797045</v>
      </c>
      <c r="I991" s="1">
        <f t="shared" si="93"/>
        <v>2.5070888178667157E-2</v>
      </c>
      <c r="J991" s="1">
        <f>IF(A991="","",MIN(J990+I991,Max_logcfu))</f>
        <v>3.99</v>
      </c>
      <c r="K991" s="1" cm="1">
        <f t="array" ref="K991">IF(A991="","",IF(E991&lt;_C1_MinTemp.,0,((E991-Tmin)/(PrefTemp-Tmin))^2))</f>
        <v>38.17500033838904</v>
      </c>
      <c r="L991" s="1">
        <f t="shared" si="94"/>
        <v>0.39765625371005897</v>
      </c>
      <c r="M991" s="1">
        <f t="shared" si="95"/>
        <v>-87.019610212176261</v>
      </c>
      <c r="N991" s="3" t="s">
        <v>866</v>
      </c>
      <c r="O991" s="1" t="s">
        <v>2973</v>
      </c>
      <c r="P991" s="1" t="s">
        <v>2968</v>
      </c>
      <c r="Q991" s="1">
        <v>8360</v>
      </c>
      <c r="R991" s="1" t="s">
        <v>3035</v>
      </c>
      <c r="S991" s="1">
        <v>84.6</v>
      </c>
    </row>
    <row r="992" spans="1:19" x14ac:dyDescent="0.3">
      <c r="A992" s="1" t="s">
        <v>923</v>
      </c>
      <c r="B992" s="1" t="s">
        <v>1916</v>
      </c>
      <c r="C992" s="1">
        <f t="shared" si="90"/>
        <v>1.0416666664241347E-2</v>
      </c>
      <c r="D992" s="1">
        <v>10</v>
      </c>
      <c r="E992" s="1">
        <v>19.97</v>
      </c>
      <c r="F992" s="1">
        <f>IF(A992="","",IF(E992&lt;_C1_MinTemp.,0,E992*M_a+M_b))</f>
        <v>0.47977780000000003</v>
      </c>
      <c r="G992" s="1">
        <f t="shared" si="91"/>
        <v>0.23018673737284004</v>
      </c>
      <c r="H992" s="1">
        <f t="shared" si="92"/>
        <v>0.1000376955118818</v>
      </c>
      <c r="I992" s="1">
        <f t="shared" si="93"/>
        <v>2.5009423872147489E-2</v>
      </c>
      <c r="J992" s="1">
        <f>IF(A992="","",MIN(J991+I992,Max_logcfu))</f>
        <v>3.99</v>
      </c>
      <c r="K992" s="1" cm="1">
        <f t="array" ref="K992">IF(A992="","",IF(E992&lt;_C1_MinTemp.,0,((E992-Tmin)/(PrefTemp-Tmin))^2))</f>
        <v>38.08140974683954</v>
      </c>
      <c r="L992" s="1">
        <f t="shared" si="94"/>
        <v>0.39668135143721894</v>
      </c>
      <c r="M992" s="1">
        <f t="shared" si="95"/>
        <v>-87.416291563613484</v>
      </c>
      <c r="N992" s="3" t="s">
        <v>866</v>
      </c>
      <c r="O992" s="1" t="s">
        <v>2973</v>
      </c>
      <c r="P992" s="1" t="s">
        <v>2968</v>
      </c>
      <c r="Q992" s="1">
        <v>8360</v>
      </c>
      <c r="R992" s="1" t="s">
        <v>3035</v>
      </c>
      <c r="S992" s="1">
        <v>84.6</v>
      </c>
    </row>
    <row r="993" spans="1:19" x14ac:dyDescent="0.3">
      <c r="A993" s="1" t="s">
        <v>923</v>
      </c>
      <c r="B993" s="1" t="s">
        <v>1917</v>
      </c>
      <c r="C993" s="1">
        <f t="shared" si="90"/>
        <v>1.0416666664241347E-2</v>
      </c>
      <c r="D993" s="1">
        <v>10</v>
      </c>
      <c r="E993" s="1">
        <v>19.989999999999998</v>
      </c>
      <c r="F993" s="1">
        <f>IF(A993="","",IF(E993&lt;_C1_MinTemp.,0,E993*M_a+M_b))</f>
        <v>0.4801706</v>
      </c>
      <c r="G993" s="1">
        <f t="shared" si="91"/>
        <v>0.23056380510436</v>
      </c>
      <c r="H993" s="1">
        <f t="shared" si="92"/>
        <v>0.10020156675548023</v>
      </c>
      <c r="I993" s="1">
        <f t="shared" si="93"/>
        <v>2.5050391683037559E-2</v>
      </c>
      <c r="J993" s="1">
        <f>IF(A993="","",MIN(J992+I993,Max_logcfu))</f>
        <v>3.99</v>
      </c>
      <c r="K993" s="1" cm="1">
        <f t="array" ref="K993">IF(A993="","",IF(E993&lt;_C1_MinTemp.,0,((E993-Tmin)/(PrefTemp-Tmin))^2))</f>
        <v>38.143790711747471</v>
      </c>
      <c r="L993" s="1">
        <f t="shared" si="94"/>
        <v>0.39733115315485862</v>
      </c>
      <c r="M993" s="1">
        <f t="shared" si="95"/>
        <v>-87.813622716768336</v>
      </c>
      <c r="N993" s="3" t="s">
        <v>866</v>
      </c>
      <c r="O993" s="1" t="s">
        <v>2973</v>
      </c>
      <c r="P993" s="1" t="s">
        <v>2968</v>
      </c>
      <c r="Q993" s="1">
        <v>8360</v>
      </c>
      <c r="R993" s="1" t="s">
        <v>3035</v>
      </c>
      <c r="S993" s="1">
        <v>84.6</v>
      </c>
    </row>
    <row r="994" spans="1:19" x14ac:dyDescent="0.3">
      <c r="A994" s="1" t="s">
        <v>923</v>
      </c>
      <c r="B994" s="1" t="s">
        <v>1918</v>
      </c>
      <c r="C994" s="1">
        <f t="shared" si="90"/>
        <v>1.0416666671517305E-2</v>
      </c>
      <c r="D994" s="1">
        <v>10</v>
      </c>
      <c r="E994" s="1">
        <v>20.059999999999999</v>
      </c>
      <c r="F994" s="1">
        <f>IF(A994="","",IF(E994&lt;_C1_MinTemp.,0,E994*M_a+M_b))</f>
        <v>0.48154540000000001</v>
      </c>
      <c r="G994" s="1">
        <f t="shared" si="91"/>
        <v>0.23188597226116001</v>
      </c>
      <c r="H994" s="1">
        <f t="shared" si="92"/>
        <v>0.10077617221258582</v>
      </c>
      <c r="I994" s="1">
        <f t="shared" si="93"/>
        <v>2.5194043064878345E-2</v>
      </c>
      <c r="J994" s="1">
        <f>IF(A994="","",MIN(J993+I994,Max_logcfu))</f>
        <v>3.99</v>
      </c>
      <c r="K994" s="1" cm="1">
        <f t="array" ref="K994">IF(A994="","",IF(E994&lt;_C1_MinTemp.,0,((E994-Tmin)/(PrefTemp-Tmin))^2))</f>
        <v>38.362526116864927</v>
      </c>
      <c r="L994" s="1">
        <f t="shared" si="94"/>
        <v>0.39960964723675907</v>
      </c>
      <c r="M994" s="1">
        <f t="shared" si="95"/>
        <v>-88.213232364005094</v>
      </c>
      <c r="N994" s="3" t="s">
        <v>866</v>
      </c>
      <c r="O994" s="1" t="s">
        <v>2973</v>
      </c>
      <c r="P994" s="1" t="s">
        <v>2968</v>
      </c>
      <c r="Q994" s="1">
        <v>8360</v>
      </c>
      <c r="R994" s="1" t="s">
        <v>3035</v>
      </c>
      <c r="S994" s="1">
        <v>84.51</v>
      </c>
    </row>
    <row r="995" spans="1:19" x14ac:dyDescent="0.3">
      <c r="A995" s="1" t="s">
        <v>923</v>
      </c>
      <c r="B995" s="1" t="s">
        <v>1919</v>
      </c>
      <c r="C995" s="1">
        <f t="shared" si="90"/>
        <v>1.0416666664241347E-2</v>
      </c>
      <c r="D995" s="1">
        <v>10</v>
      </c>
      <c r="E995" s="1">
        <v>20.03</v>
      </c>
      <c r="F995" s="1">
        <f>IF(A995="","",IF(E995&lt;_C1_MinTemp.,0,E995*M_a+M_b))</f>
        <v>0.48095620000000006</v>
      </c>
      <c r="G995" s="1">
        <f t="shared" si="91"/>
        <v>0.23131886631844006</v>
      </c>
      <c r="H995" s="1">
        <f t="shared" si="92"/>
        <v>0.10052971156820514</v>
      </c>
      <c r="I995" s="1">
        <f t="shared" si="93"/>
        <v>2.5132427886199689E-2</v>
      </c>
      <c r="J995" s="1">
        <f>IF(A995="","",MIN(J994+I995,Max_logcfu))</f>
        <v>3.99</v>
      </c>
      <c r="K995" s="1" cm="1">
        <f t="array" ref="K995">IF(A995="","",IF(E995&lt;_C1_MinTemp.,0,((E995-Tmin)/(PrefTemp-Tmin))^2))</f>
        <v>38.268705795064172</v>
      </c>
      <c r="L995" s="1">
        <f t="shared" si="94"/>
        <v>0.39863235193910462</v>
      </c>
      <c r="M995" s="1">
        <f t="shared" si="95"/>
        <v>-88.611864715944193</v>
      </c>
      <c r="N995" s="3" t="s">
        <v>866</v>
      </c>
      <c r="O995" s="1" t="s">
        <v>2973</v>
      </c>
      <c r="P995" s="1" t="s">
        <v>2968</v>
      </c>
      <c r="Q995" s="1">
        <v>8360</v>
      </c>
      <c r="R995" s="1" t="s">
        <v>3035</v>
      </c>
      <c r="S995" s="1">
        <v>84.51</v>
      </c>
    </row>
    <row r="996" spans="1:19" x14ac:dyDescent="0.3">
      <c r="A996" s="1" t="s">
        <v>923</v>
      </c>
      <c r="B996" s="1" t="s">
        <v>1920</v>
      </c>
      <c r="C996" s="1">
        <f t="shared" si="90"/>
        <v>1.0416666664241347E-2</v>
      </c>
      <c r="D996" s="1">
        <v>10</v>
      </c>
      <c r="E996" s="1">
        <v>19.95</v>
      </c>
      <c r="F996" s="1">
        <f>IF(A996="","",IF(E996&lt;_C1_MinTemp.,0,E996*M_a+M_b))</f>
        <v>0.47938500000000001</v>
      </c>
      <c r="G996" s="1">
        <f t="shared" si="91"/>
        <v>0.22980997822500002</v>
      </c>
      <c r="H996" s="1">
        <f t="shared" si="92"/>
        <v>9.9873958376792693E-2</v>
      </c>
      <c r="I996" s="1">
        <f t="shared" si="93"/>
        <v>2.4968489588384744E-2</v>
      </c>
      <c r="J996" s="1">
        <f>IF(A996="","",MIN(J995+I996,Max_logcfu))</f>
        <v>3.99</v>
      </c>
      <c r="K996" s="1" cm="1">
        <f t="array" ref="K996">IF(A996="","",IF(E996&lt;_C1_MinTemp.,0,((E996-Tmin)/(PrefTemp-Tmin))^2))</f>
        <v>38.01907983309858</v>
      </c>
      <c r="L996" s="1">
        <f t="shared" si="94"/>
        <v>0.39603208150256847</v>
      </c>
      <c r="M996" s="1">
        <f t="shared" si="95"/>
        <v>-89.007896797446762</v>
      </c>
      <c r="N996" s="3" t="s">
        <v>866</v>
      </c>
      <c r="O996" s="1" t="s">
        <v>2973</v>
      </c>
      <c r="P996" s="1" t="s">
        <v>2968</v>
      </c>
      <c r="Q996" s="1">
        <v>8360</v>
      </c>
      <c r="R996" s="1" t="s">
        <v>3035</v>
      </c>
      <c r="S996" s="1">
        <v>84.51</v>
      </c>
    </row>
    <row r="997" spans="1:19" x14ac:dyDescent="0.3">
      <c r="A997" s="1" t="s">
        <v>923</v>
      </c>
      <c r="B997" s="1" t="s">
        <v>1921</v>
      </c>
      <c r="C997" s="1">
        <f t="shared" si="90"/>
        <v>1.0416666671517305E-2</v>
      </c>
      <c r="D997" s="1">
        <v>10</v>
      </c>
      <c r="E997" s="1">
        <v>19.920000000000002</v>
      </c>
      <c r="F997" s="1">
        <f>IF(A997="","",IF(E997&lt;_C1_MinTemp.,0,E997*M_a+M_b))</f>
        <v>0.47879580000000005</v>
      </c>
      <c r="G997" s="1">
        <f t="shared" si="91"/>
        <v>0.22924541809764004</v>
      </c>
      <c r="H997" s="1">
        <f t="shared" si="92"/>
        <v>9.9628604127614095E-2</v>
      </c>
      <c r="I997" s="1">
        <f t="shared" si="93"/>
        <v>2.4907151043501819E-2</v>
      </c>
      <c r="J997" s="1">
        <f>IF(A997="","",MIN(J996+I997,Max_logcfu))</f>
        <v>3.99</v>
      </c>
      <c r="K997" s="1" cm="1">
        <f t="array" ref="K997">IF(A997="","",IF(E997&lt;_C1_MinTemp.,0,((E997-Tmin)/(PrefTemp-Tmin))^2))</f>
        <v>37.925680683425156</v>
      </c>
      <c r="L997" s="1">
        <f t="shared" si="94"/>
        <v>0.39505917396964246</v>
      </c>
      <c r="M997" s="1">
        <f t="shared" si="95"/>
        <v>-89.402955971416404</v>
      </c>
      <c r="N997" s="3" t="s">
        <v>866</v>
      </c>
      <c r="O997" s="1" t="s">
        <v>2973</v>
      </c>
      <c r="P997" s="1" t="s">
        <v>2968</v>
      </c>
      <c r="Q997" s="1">
        <v>8360</v>
      </c>
      <c r="R997" s="1" t="s">
        <v>3035</v>
      </c>
      <c r="S997" s="1">
        <v>84.51</v>
      </c>
    </row>
    <row r="998" spans="1:19" x14ac:dyDescent="0.3">
      <c r="A998" s="1" t="s">
        <v>923</v>
      </c>
      <c r="B998" s="1" t="s">
        <v>1922</v>
      </c>
      <c r="C998" s="1">
        <f t="shared" si="90"/>
        <v>1.0416666664241347E-2</v>
      </c>
      <c r="D998" s="1">
        <v>10</v>
      </c>
      <c r="E998" s="1">
        <v>19.829999999999998</v>
      </c>
      <c r="F998" s="1">
        <f>IF(A998="","",IF(E998&lt;_C1_MinTemp.,0,E998*M_a+M_b))</f>
        <v>0.47702820000000001</v>
      </c>
      <c r="G998" s="1">
        <f t="shared" si="91"/>
        <v>0.22755590359524</v>
      </c>
      <c r="H998" s="1">
        <f t="shared" si="92"/>
        <v>9.8894351844954362E-2</v>
      </c>
      <c r="I998" s="1">
        <f t="shared" si="93"/>
        <v>2.4723587955482181E-2</v>
      </c>
      <c r="J998" s="1">
        <f>IF(A998="","",MIN(J997+I998,Max_logcfu))</f>
        <v>3.99</v>
      </c>
      <c r="K998" s="1" cm="1">
        <f t="array" ref="K998">IF(A998="","",IF(E998&lt;_C1_MinTemp.,0,((E998-Tmin)/(PrefTemp-Tmin))^2))</f>
        <v>37.646172425158682</v>
      </c>
      <c r="L998" s="1">
        <f t="shared" si="94"/>
        <v>0.3921476293374323</v>
      </c>
      <c r="M998" s="1">
        <f t="shared" si="95"/>
        <v>-89.795103600753833</v>
      </c>
      <c r="N998" s="3" t="s">
        <v>866</v>
      </c>
      <c r="O998" s="1" t="s">
        <v>2973</v>
      </c>
      <c r="P998" s="1" t="s">
        <v>2968</v>
      </c>
      <c r="Q998" s="1">
        <v>8360</v>
      </c>
      <c r="R998" s="1" t="s">
        <v>3035</v>
      </c>
      <c r="S998" s="1">
        <v>84.51</v>
      </c>
    </row>
    <row r="999" spans="1:19" x14ac:dyDescent="0.3">
      <c r="A999" s="1" t="s">
        <v>923</v>
      </c>
      <c r="B999" s="1" t="s">
        <v>1923</v>
      </c>
      <c r="C999" s="1">
        <f t="shared" si="90"/>
        <v>1.0416666664241347E-2</v>
      </c>
      <c r="D999" s="1">
        <v>10</v>
      </c>
      <c r="E999" s="1">
        <v>19.690000000000001</v>
      </c>
      <c r="F999" s="1">
        <f>IF(A999="","",IF(E999&lt;_C1_MinTemp.,0,E999*M_a+M_b))</f>
        <v>0.47427860000000005</v>
      </c>
      <c r="G999" s="1">
        <f t="shared" si="91"/>
        <v>0.22494019041796004</v>
      </c>
      <c r="H999" s="1">
        <f t="shared" si="92"/>
        <v>9.77575794949848E-2</v>
      </c>
      <c r="I999" s="1">
        <f t="shared" si="93"/>
        <v>2.443939486805596E-2</v>
      </c>
      <c r="J999" s="1">
        <f>IF(A999="","",MIN(J998+I999,Max_logcfu))</f>
        <v>3.99</v>
      </c>
      <c r="K999" s="1" cm="1">
        <f t="array" ref="K999">IF(A999="","",IF(E999&lt;_C1_MinTemp.,0,((E999-Tmin)/(PrefTemp-Tmin))^2))</f>
        <v>37.21343661065837</v>
      </c>
      <c r="L999" s="1">
        <f t="shared" si="94"/>
        <v>0.38763996460410355</v>
      </c>
      <c r="M999" s="1">
        <f t="shared" si="95"/>
        <v>-90.182743565357939</v>
      </c>
      <c r="N999" s="3" t="s">
        <v>866</v>
      </c>
      <c r="O999" s="1" t="s">
        <v>2973</v>
      </c>
      <c r="P999" s="1" t="s">
        <v>2968</v>
      </c>
      <c r="Q999" s="1">
        <v>8360</v>
      </c>
      <c r="R999" s="1" t="s">
        <v>3035</v>
      </c>
      <c r="S999" s="1">
        <v>84.51</v>
      </c>
    </row>
    <row r="1000" spans="1:19" x14ac:dyDescent="0.3">
      <c r="A1000" s="1" t="s">
        <v>923</v>
      </c>
      <c r="B1000" s="1" t="s">
        <v>1924</v>
      </c>
      <c r="C1000" s="1">
        <f t="shared" si="90"/>
        <v>1.0416666671517305E-2</v>
      </c>
      <c r="D1000" s="1">
        <v>10</v>
      </c>
      <c r="E1000" s="1">
        <v>19.489999999999998</v>
      </c>
      <c r="F1000" s="1">
        <f>IF(A1000="","",IF(E1000&lt;_C1_MinTemp.,0,E1000*M_a+M_b))</f>
        <v>0.47035060000000001</v>
      </c>
      <c r="G1000" s="1">
        <f t="shared" si="91"/>
        <v>0.22122968692036002</v>
      </c>
      <c r="H1000" s="1">
        <f t="shared" si="92"/>
        <v>9.614501821832247E-2</v>
      </c>
      <c r="I1000" s="1">
        <f t="shared" si="93"/>
        <v>2.4036254565773373E-2</v>
      </c>
      <c r="J1000" s="1">
        <f>IF(A1000="","",MIN(J999+I1000,Max_logcfu))</f>
        <v>3.99</v>
      </c>
      <c r="K1000" s="1" cm="1">
        <f t="array" ref="K1000">IF(A1000="","",IF(E1000&lt;_C1_MinTemp.,0,((E1000-Tmin)/(PrefTemp-Tmin))^2))</f>
        <v>36.59958193913436</v>
      </c>
      <c r="L1000" s="1">
        <f t="shared" si="94"/>
        <v>0.38124564537684758</v>
      </c>
      <c r="M1000" s="1">
        <f t="shared" si="95"/>
        <v>-90.563989210734789</v>
      </c>
      <c r="N1000" s="3" t="s">
        <v>866</v>
      </c>
      <c r="O1000" s="1" t="s">
        <v>2973</v>
      </c>
      <c r="P1000" s="1" t="s">
        <v>2968</v>
      </c>
      <c r="Q1000" s="1">
        <v>8360</v>
      </c>
      <c r="R1000" s="1" t="s">
        <v>3035</v>
      </c>
      <c r="S1000" s="1">
        <v>84.51</v>
      </c>
    </row>
    <row r="1001" spans="1:19" x14ac:dyDescent="0.3">
      <c r="A1001" s="1" t="s">
        <v>923</v>
      </c>
      <c r="B1001" s="1" t="s">
        <v>1925</v>
      </c>
      <c r="C1001" s="1">
        <f t="shared" si="90"/>
        <v>1.0416666664241347E-2</v>
      </c>
      <c r="D1001" s="1">
        <v>10</v>
      </c>
      <c r="E1001" s="1">
        <v>19.41</v>
      </c>
      <c r="F1001" s="1">
        <f>IF(A1001="","",IF(E1001&lt;_C1_MinTemp.,0,E1001*M_a+M_b))</f>
        <v>0.46877940000000001</v>
      </c>
      <c r="G1001" s="1">
        <f t="shared" si="91"/>
        <v>0.21975412586436002</v>
      </c>
      <c r="H1001" s="1">
        <f t="shared" si="92"/>
        <v>9.5503748745919173E-2</v>
      </c>
      <c r="I1001" s="1">
        <f t="shared" si="93"/>
        <v>2.3875937180920744E-2</v>
      </c>
      <c r="J1001" s="1">
        <f>IF(A1001="","",MIN(J1000+I1001,Max_logcfu))</f>
        <v>3.99</v>
      </c>
      <c r="K1001" s="1" cm="1">
        <f t="array" ref="K1001">IF(A1001="","",IF(E1001&lt;_C1_MinTemp.,0,((E1001-Tmin)/(PrefTemp-Tmin))^2))</f>
        <v>36.355469503199359</v>
      </c>
      <c r="L1001" s="1">
        <f t="shared" si="94"/>
        <v>0.37870280723681971</v>
      </c>
      <c r="M1001" s="1">
        <f t="shared" si="95"/>
        <v>-90.942692017971609</v>
      </c>
      <c r="N1001" s="3" t="s">
        <v>866</v>
      </c>
      <c r="O1001" s="1" t="s">
        <v>2973</v>
      </c>
      <c r="P1001" s="1" t="s">
        <v>2968</v>
      </c>
      <c r="Q1001" s="1">
        <v>8360</v>
      </c>
      <c r="R1001" s="1" t="s">
        <v>3035</v>
      </c>
      <c r="S1001" s="1">
        <v>84.51</v>
      </c>
    </row>
    <row r="1002" spans="1:19" x14ac:dyDescent="0.3">
      <c r="A1002" s="1" t="s">
        <v>923</v>
      </c>
      <c r="B1002" s="1" t="s">
        <v>1926</v>
      </c>
      <c r="C1002" s="1">
        <f t="shared" si="90"/>
        <v>1.0416666664241347E-2</v>
      </c>
      <c r="D1002" s="1">
        <v>10</v>
      </c>
      <c r="E1002" s="1">
        <v>19.420000000000002</v>
      </c>
      <c r="F1002" s="1">
        <f>IF(A1002="","",IF(E1002&lt;_C1_MinTemp.,0,E1002*M_a+M_b))</f>
        <v>0.46897580000000005</v>
      </c>
      <c r="G1002" s="1">
        <f t="shared" si="91"/>
        <v>0.21993830098564005</v>
      </c>
      <c r="H1002" s="1">
        <f t="shared" si="92"/>
        <v>9.558379008502392E-2</v>
      </c>
      <c r="I1002" s="1">
        <f t="shared" si="93"/>
        <v>2.3895947515692271E-2</v>
      </c>
      <c r="J1002" s="1">
        <f>IF(A1002="","",MIN(J1001+I1002,Max_logcfu))</f>
        <v>3.99</v>
      </c>
      <c r="K1002" s="1" cm="1">
        <f t="array" ref="K1002">IF(A1002="","",IF(E1002&lt;_C1_MinTemp.,0,((E1002-Tmin)/(PrefTemp-Tmin))^2))</f>
        <v>36.385938887920155</v>
      </c>
      <c r="L1002" s="1">
        <f t="shared" si="94"/>
        <v>0.37902019666092074</v>
      </c>
      <c r="M1002" s="1">
        <f t="shared" si="95"/>
        <v>-91.321712214632527</v>
      </c>
      <c r="N1002" s="3" t="s">
        <v>866</v>
      </c>
      <c r="O1002" s="1" t="s">
        <v>2973</v>
      </c>
      <c r="P1002" s="1" t="s">
        <v>2968</v>
      </c>
      <c r="Q1002" s="1">
        <v>8360</v>
      </c>
      <c r="R1002" s="1" t="s">
        <v>3035</v>
      </c>
      <c r="S1002" s="1">
        <v>84.39</v>
      </c>
    </row>
    <row r="1003" spans="1:19" x14ac:dyDescent="0.3">
      <c r="A1003" s="1" t="s">
        <v>923</v>
      </c>
      <c r="B1003" s="1" t="s">
        <v>1927</v>
      </c>
      <c r="C1003" s="1">
        <f t="shared" si="90"/>
        <v>1.0416666671517305E-2</v>
      </c>
      <c r="D1003" s="1">
        <v>10</v>
      </c>
      <c r="E1003" s="1">
        <v>19.36</v>
      </c>
      <c r="F1003" s="1">
        <f>IF(A1003="","",IF(E1003&lt;_C1_MinTemp.,0,E1003*M_a+M_b))</f>
        <v>0.46779740000000003</v>
      </c>
      <c r="G1003" s="1">
        <f t="shared" si="91"/>
        <v>0.21883440744676003</v>
      </c>
      <c r="H1003" s="1">
        <f t="shared" si="92"/>
        <v>9.5104044957305525E-2</v>
      </c>
      <c r="I1003" s="1">
        <f t="shared" si="93"/>
        <v>2.3776011250397952E-2</v>
      </c>
      <c r="J1003" s="1">
        <f>IF(A1003="","",MIN(J1002+I1003,Max_logcfu))</f>
        <v>3.99</v>
      </c>
      <c r="K1003" s="1" cm="1">
        <f t="array" ref="K1003">IF(A1003="","",IF(E1003&lt;_C1_MinTemp.,0,((E1003-Tmin)/(PrefTemp-Tmin))^2))</f>
        <v>36.203314021471442</v>
      </c>
      <c r="L1003" s="1">
        <f t="shared" si="94"/>
        <v>0.37711785456593672</v>
      </c>
      <c r="M1003" s="1">
        <f t="shared" si="95"/>
        <v>-91.698830069198465</v>
      </c>
      <c r="N1003" s="3" t="s">
        <v>866</v>
      </c>
      <c r="O1003" s="1" t="s">
        <v>2973</v>
      </c>
      <c r="P1003" s="1" t="s">
        <v>2968</v>
      </c>
      <c r="Q1003" s="1">
        <v>8360</v>
      </c>
      <c r="R1003" s="1" t="s">
        <v>3035</v>
      </c>
      <c r="S1003" s="1">
        <v>84.39</v>
      </c>
    </row>
    <row r="1004" spans="1:19" x14ac:dyDescent="0.3">
      <c r="A1004" s="1" t="s">
        <v>923</v>
      </c>
      <c r="B1004" s="1" t="s">
        <v>1928</v>
      </c>
      <c r="C1004" s="1">
        <f t="shared" si="90"/>
        <v>1.0416666664241347E-2</v>
      </c>
      <c r="D1004" s="1">
        <v>10</v>
      </c>
      <c r="E1004" s="1">
        <v>19.28</v>
      </c>
      <c r="F1004" s="1">
        <f>IF(A1004="","",IF(E1004&lt;_C1_MinTemp.,0,E1004*M_a+M_b))</f>
        <v>0.46622620000000004</v>
      </c>
      <c r="G1004" s="1">
        <f t="shared" si="91"/>
        <v>0.21736686956644002</v>
      </c>
      <c r="H1004" s="1">
        <f t="shared" si="92"/>
        <v>9.446626230614516E-2</v>
      </c>
      <c r="I1004" s="1">
        <f t="shared" si="93"/>
        <v>2.3616565571037626E-2</v>
      </c>
      <c r="J1004" s="1">
        <f>IF(A1004="","",MIN(J1003+I1004,Max_logcfu))</f>
        <v>3.99</v>
      </c>
      <c r="K1004" s="1" cm="1">
        <f t="array" ref="K1004">IF(A1004="","",IF(E1004&lt;_C1_MinTemp.,0,((E1004-Tmin)/(PrefTemp-Tmin))^2))</f>
        <v>35.960528915877148</v>
      </c>
      <c r="L1004" s="1">
        <f t="shared" si="94"/>
        <v>0.37458884278650456</v>
      </c>
      <c r="M1004" s="1">
        <f t="shared" si="95"/>
        <v>-92.073418911984973</v>
      </c>
      <c r="N1004" s="3" t="s">
        <v>866</v>
      </c>
      <c r="O1004" s="1" t="s">
        <v>2973</v>
      </c>
      <c r="P1004" s="1" t="s">
        <v>2968</v>
      </c>
      <c r="Q1004" s="1">
        <v>8360</v>
      </c>
      <c r="R1004" s="1" t="s">
        <v>3035</v>
      </c>
      <c r="S1004" s="1">
        <v>84.39</v>
      </c>
    </row>
    <row r="1005" spans="1:19" x14ac:dyDescent="0.3">
      <c r="A1005" s="1" t="s">
        <v>923</v>
      </c>
      <c r="B1005" s="1" t="s">
        <v>1929</v>
      </c>
      <c r="C1005" s="1">
        <f t="shared" si="90"/>
        <v>1.0416666664241347E-2</v>
      </c>
      <c r="D1005" s="1">
        <v>10</v>
      </c>
      <c r="E1005" s="1">
        <v>19.22</v>
      </c>
      <c r="F1005" s="1">
        <f>IF(A1005="","",IF(E1005&lt;_C1_MinTemp.,0,E1005*M_a+M_b))</f>
        <v>0.46504780000000001</v>
      </c>
      <c r="G1005" s="1">
        <f t="shared" si="91"/>
        <v>0.21626945628484001</v>
      </c>
      <c r="H1005" s="1">
        <f t="shared" si="92"/>
        <v>9.3989333457122987E-2</v>
      </c>
      <c r="I1005" s="1">
        <f t="shared" si="93"/>
        <v>2.3497333358809845E-2</v>
      </c>
      <c r="J1005" s="1">
        <f>IF(A1005="","",MIN(J1004+I1005,Max_logcfu))</f>
        <v>3.99</v>
      </c>
      <c r="K1005" s="1" cm="1">
        <f t="array" ref="K1005">IF(A1005="","",IF(E1005&lt;_C1_MinTemp.,0,((E1005-Tmin)/(PrefTemp-Tmin))^2))</f>
        <v>35.778976123934385</v>
      </c>
      <c r="L1005" s="1">
        <f t="shared" si="94"/>
        <v>0.37269766787087438</v>
      </c>
      <c r="M1005" s="1">
        <f t="shared" si="95"/>
        <v>-92.446116579855854</v>
      </c>
      <c r="N1005" s="3" t="s">
        <v>866</v>
      </c>
      <c r="O1005" s="1" t="s">
        <v>2973</v>
      </c>
      <c r="P1005" s="1" t="s">
        <v>2968</v>
      </c>
      <c r="Q1005" s="1">
        <v>8360</v>
      </c>
      <c r="R1005" s="1" t="s">
        <v>3035</v>
      </c>
      <c r="S1005" s="1">
        <v>84.39</v>
      </c>
    </row>
    <row r="1006" spans="1:19" x14ac:dyDescent="0.3">
      <c r="A1006" s="1" t="s">
        <v>923</v>
      </c>
      <c r="B1006" s="1" t="s">
        <v>1930</v>
      </c>
      <c r="C1006" s="1">
        <f t="shared" si="90"/>
        <v>1.0405092594737653E-2</v>
      </c>
      <c r="D1006" s="1">
        <v>10</v>
      </c>
      <c r="E1006" s="1">
        <v>19.309999999999999</v>
      </c>
      <c r="F1006" s="1">
        <f>IF(A1006="","",IF(E1006&lt;_C1_MinTemp.,0,E1006*M_a+M_b))</f>
        <v>0.46681539999999999</v>
      </c>
      <c r="G1006" s="1">
        <f t="shared" si="91"/>
        <v>0.21791661767716</v>
      </c>
      <c r="H1006" s="1">
        <f t="shared" si="92"/>
        <v>9.4705179346875265E-2</v>
      </c>
      <c r="I1006" s="1">
        <f t="shared" si="93"/>
        <v>2.3649987847331352E-2</v>
      </c>
      <c r="J1006" s="1">
        <f>IF(A1006="","",MIN(J1005+I1006,Max_logcfu))</f>
        <v>3.99</v>
      </c>
      <c r="K1006" s="1" cm="1">
        <f t="array" ref="K1006">IF(A1006="","",IF(E1006&lt;_C1_MinTemp.,0,((E1006-Tmin)/(PrefTemp-Tmin))^2))</f>
        <v>36.051477609536974</v>
      </c>
      <c r="L1006" s="1">
        <f t="shared" si="94"/>
        <v>0.37511896270434347</v>
      </c>
      <c r="M1006" s="1">
        <f t="shared" si="95"/>
        <v>-92.821235542560203</v>
      </c>
      <c r="N1006" s="3" t="s">
        <v>866</v>
      </c>
      <c r="O1006" s="1" t="s">
        <v>2973</v>
      </c>
      <c r="P1006" s="1" t="s">
        <v>2968</v>
      </c>
      <c r="Q1006" s="1">
        <v>8360</v>
      </c>
      <c r="R1006" s="1" t="s">
        <v>3035</v>
      </c>
      <c r="S1006" s="1">
        <v>84.39</v>
      </c>
    </row>
    <row r="1007" spans="1:19" x14ac:dyDescent="0.3">
      <c r="A1007" s="1" t="s">
        <v>923</v>
      </c>
      <c r="B1007" s="1" t="s">
        <v>1931</v>
      </c>
      <c r="C1007" s="1">
        <f t="shared" si="90"/>
        <v>1.0416666664241347E-2</v>
      </c>
      <c r="D1007" s="1">
        <v>10</v>
      </c>
      <c r="E1007" s="1">
        <v>19.22</v>
      </c>
      <c r="F1007" s="1">
        <f>IF(A1007="","",IF(E1007&lt;_C1_MinTemp.,0,E1007*M_a+M_b))</f>
        <v>0.46504780000000001</v>
      </c>
      <c r="G1007" s="1">
        <f t="shared" si="91"/>
        <v>0.21626945628484001</v>
      </c>
      <c r="H1007" s="1">
        <f t="shared" si="92"/>
        <v>9.3989333457122987E-2</v>
      </c>
      <c r="I1007" s="1">
        <f t="shared" si="93"/>
        <v>2.3497333358809845E-2</v>
      </c>
      <c r="J1007" s="1">
        <f>IF(A1007="","",MIN(J1006+I1007,Max_logcfu))</f>
        <v>3.99</v>
      </c>
      <c r="K1007" s="1" cm="1">
        <f t="array" ref="K1007">IF(A1007="","",IF(E1007&lt;_C1_MinTemp.,0,((E1007-Tmin)/(PrefTemp-Tmin))^2))</f>
        <v>35.778976123934385</v>
      </c>
      <c r="L1007" s="1">
        <f t="shared" si="94"/>
        <v>0.37269766787087438</v>
      </c>
      <c r="M1007" s="1">
        <f t="shared" si="95"/>
        <v>-93.193933210431084</v>
      </c>
      <c r="N1007" s="3" t="s">
        <v>866</v>
      </c>
      <c r="O1007" s="1" t="s">
        <v>2973</v>
      </c>
      <c r="P1007" s="1" t="s">
        <v>2968</v>
      </c>
      <c r="Q1007" s="1">
        <v>8360</v>
      </c>
      <c r="R1007" s="1" t="s">
        <v>3035</v>
      </c>
      <c r="S1007" s="1">
        <v>84.39</v>
      </c>
    </row>
    <row r="1008" spans="1:19" x14ac:dyDescent="0.3">
      <c r="A1008" s="1" t="s">
        <v>923</v>
      </c>
      <c r="B1008" s="1" t="s">
        <v>1932</v>
      </c>
      <c r="C1008" s="1">
        <f t="shared" si="90"/>
        <v>1.0416666671517305E-2</v>
      </c>
      <c r="D1008" s="1">
        <v>10</v>
      </c>
      <c r="E1008" s="1">
        <v>19.14</v>
      </c>
      <c r="F1008" s="1">
        <f>IF(A1008="","",IF(E1008&lt;_C1_MinTemp.,0,E1008*M_a+M_b))</f>
        <v>0.46347660000000002</v>
      </c>
      <c r="G1008" s="1">
        <f t="shared" si="91"/>
        <v>0.21481055874756003</v>
      </c>
      <c r="H1008" s="1">
        <f t="shared" si="92"/>
        <v>9.3355305844224259E-2</v>
      </c>
      <c r="I1008" s="1">
        <f t="shared" si="93"/>
        <v>2.3338826471924055E-2</v>
      </c>
      <c r="J1008" s="1">
        <f>IF(A1008="","",MIN(J1007+I1008,Max_logcfu))</f>
        <v>3.99</v>
      </c>
      <c r="K1008" s="1" cm="1">
        <f t="array" ref="K1008">IF(A1008="","",IF(E1008&lt;_C1_MinTemp.,0,((E1008-Tmin)/(PrefTemp-Tmin))^2))</f>
        <v>35.537620451014668</v>
      </c>
      <c r="L1008" s="1">
        <f t="shared" si="94"/>
        <v>0.37018354653711627</v>
      </c>
      <c r="M1008" s="1">
        <f t="shared" si="95"/>
        <v>-93.564116756968204</v>
      </c>
      <c r="N1008" s="3" t="s">
        <v>866</v>
      </c>
      <c r="O1008" s="1" t="s">
        <v>2973</v>
      </c>
      <c r="P1008" s="1" t="s">
        <v>2968</v>
      </c>
      <c r="Q1008" s="1">
        <v>8360</v>
      </c>
      <c r="R1008" s="1" t="s">
        <v>3035</v>
      </c>
      <c r="S1008" s="1">
        <v>84.39</v>
      </c>
    </row>
    <row r="1009" spans="1:19" x14ac:dyDescent="0.3">
      <c r="A1009" s="1" t="s">
        <v>923</v>
      </c>
      <c r="B1009" s="1" t="s">
        <v>1933</v>
      </c>
      <c r="C1009" s="1">
        <f t="shared" si="90"/>
        <v>1.0416666664241347E-2</v>
      </c>
      <c r="D1009" s="1">
        <v>10</v>
      </c>
      <c r="E1009" s="1">
        <v>19.11</v>
      </c>
      <c r="F1009" s="1">
        <f>IF(A1009="","",IF(E1009&lt;_C1_MinTemp.,0,E1009*M_a+M_b))</f>
        <v>0.4628874</v>
      </c>
      <c r="G1009" s="1">
        <f t="shared" si="91"/>
        <v>0.21426474507876</v>
      </c>
      <c r="H1009" s="1">
        <f t="shared" si="92"/>
        <v>9.3118098686988268E-2</v>
      </c>
      <c r="I1009" s="1">
        <f t="shared" si="93"/>
        <v>2.3279524666326878E-2</v>
      </c>
      <c r="J1009" s="1">
        <f>IF(A1009="","",MIN(J1008+I1009,Max_logcfu))</f>
        <v>3.99</v>
      </c>
      <c r="K1009" s="1" cm="1">
        <f t="array" ref="K1009">IF(A1009="","",IF(E1009&lt;_C1_MinTemp.,0,((E1009-Tmin)/(PrefTemp-Tmin))^2))</f>
        <v>35.447322659733445</v>
      </c>
      <c r="L1009" s="1">
        <f t="shared" si="94"/>
        <v>0.36924294428625232</v>
      </c>
      <c r="M1009" s="1">
        <f t="shared" si="95"/>
        <v>-93.93335970125446</v>
      </c>
      <c r="N1009" s="3" t="s">
        <v>866</v>
      </c>
      <c r="O1009" s="1" t="s">
        <v>2973</v>
      </c>
      <c r="P1009" s="1" t="s">
        <v>2968</v>
      </c>
      <c r="Q1009" s="1">
        <v>8360</v>
      </c>
      <c r="R1009" s="1" t="s">
        <v>3035</v>
      </c>
      <c r="S1009" s="1">
        <v>84.39</v>
      </c>
    </row>
    <row r="1010" spans="1:19" x14ac:dyDescent="0.3">
      <c r="A1010" s="1" t="s">
        <v>923</v>
      </c>
      <c r="B1010" s="1" t="s">
        <v>1934</v>
      </c>
      <c r="C1010" s="1">
        <f t="shared" si="90"/>
        <v>1.0428240741021E-2</v>
      </c>
      <c r="D1010" s="1">
        <v>10</v>
      </c>
      <c r="E1010" s="1">
        <v>19.16</v>
      </c>
      <c r="F1010" s="1">
        <f>IF(A1010="","",IF(E1010&lt;_C1_MinTemp.,0,E1010*M_a+M_b))</f>
        <v>0.46386940000000004</v>
      </c>
      <c r="G1010" s="1">
        <f t="shared" si="91"/>
        <v>0.21517482025636003</v>
      </c>
      <c r="H1010" s="1">
        <f t="shared" si="92"/>
        <v>9.3513611584684922E-2</v>
      </c>
      <c r="I1010" s="1">
        <f t="shared" si="93"/>
        <v>2.3404378900018192E-2</v>
      </c>
      <c r="J1010" s="1">
        <f>IF(A1010="","",MIN(J1009+I1010,Max_logcfu))</f>
        <v>3.99</v>
      </c>
      <c r="K1010" s="1" cm="1">
        <f t="array" ref="K1010">IF(A1010="","",IF(E1010&lt;_C1_MinTemp.,0,((E1010-Tmin)/(PrefTemp-Tmin))^2))</f>
        <v>35.597882792494175</v>
      </c>
      <c r="L1010" s="1">
        <f t="shared" si="94"/>
        <v>0.37122329163077816</v>
      </c>
      <c r="M1010" s="1">
        <f t="shared" si="95"/>
        <v>-94.304582992885244</v>
      </c>
      <c r="N1010" s="3" t="s">
        <v>866</v>
      </c>
      <c r="O1010" s="1" t="s">
        <v>2973</v>
      </c>
      <c r="P1010" s="1" t="s">
        <v>2968</v>
      </c>
      <c r="Q1010" s="1">
        <v>8360</v>
      </c>
      <c r="R1010" s="1" t="s">
        <v>3035</v>
      </c>
      <c r="S1010" s="1">
        <v>84.27</v>
      </c>
    </row>
    <row r="1011" spans="1:19" x14ac:dyDescent="0.3">
      <c r="A1011" s="1" t="s">
        <v>923</v>
      </c>
      <c r="B1011" s="1" t="s">
        <v>1935</v>
      </c>
      <c r="C1011" s="1">
        <f t="shared" si="90"/>
        <v>1.0416666664241347E-2</v>
      </c>
      <c r="D1011" s="1">
        <v>10</v>
      </c>
      <c r="E1011" s="1">
        <v>19.13</v>
      </c>
      <c r="F1011" s="1">
        <f>IF(A1011="","",IF(E1011&lt;_C1_MinTemp.,0,E1011*M_a+M_b))</f>
        <v>0.46328020000000003</v>
      </c>
      <c r="G1011" s="1">
        <f t="shared" si="91"/>
        <v>0.21462854371204002</v>
      </c>
      <c r="H1011" s="1">
        <f t="shared" si="92"/>
        <v>9.3276203264684915E-2</v>
      </c>
      <c r="I1011" s="1">
        <f t="shared" si="93"/>
        <v>2.3319050810741843E-2</v>
      </c>
      <c r="J1011" s="1">
        <f>IF(A1011="","",MIN(J1010+I1011,Max_logcfu))</f>
        <v>3.99</v>
      </c>
      <c r="K1011" s="1" cm="1">
        <f t="array" ref="K1011">IF(A1011="","",IF(E1011&lt;_C1_MinTemp.,0,((E1011-Tmin)/(PrefTemp-Tmin))^2))</f>
        <v>35.507508424462522</v>
      </c>
      <c r="L1011" s="1">
        <f t="shared" si="94"/>
        <v>0.36986987933536758</v>
      </c>
      <c r="M1011" s="1">
        <f t="shared" si="95"/>
        <v>-94.674452872220613</v>
      </c>
      <c r="N1011" s="3" t="s">
        <v>866</v>
      </c>
      <c r="O1011" s="1" t="s">
        <v>2973</v>
      </c>
      <c r="P1011" s="1" t="s">
        <v>2968</v>
      </c>
      <c r="Q1011" s="1">
        <v>8360</v>
      </c>
      <c r="R1011" s="1" t="s">
        <v>3035</v>
      </c>
      <c r="S1011" s="1">
        <v>84.27</v>
      </c>
    </row>
    <row r="1012" spans="1:19" x14ac:dyDescent="0.3">
      <c r="A1012" s="1" t="s">
        <v>923</v>
      </c>
      <c r="B1012" s="1" t="s">
        <v>1936</v>
      </c>
      <c r="C1012" s="1">
        <f t="shared" si="90"/>
        <v>1.0416666671517305E-2</v>
      </c>
      <c r="D1012" s="1">
        <v>10</v>
      </c>
      <c r="E1012" s="1">
        <v>19.059999999999999</v>
      </c>
      <c r="F1012" s="1">
        <f>IF(A1012="","",IF(E1012&lt;_C1_MinTemp.,0,E1012*M_a+M_b))</f>
        <v>0.46190540000000002</v>
      </c>
      <c r="G1012" s="1">
        <f t="shared" si="91"/>
        <v>0.21335659854916003</v>
      </c>
      <c r="H1012" s="1">
        <f t="shared" si="92"/>
        <v>9.2723423967475016E-2</v>
      </c>
      <c r="I1012" s="1">
        <f t="shared" si="93"/>
        <v>2.3180856002663182E-2</v>
      </c>
      <c r="J1012" s="1">
        <f>IF(A1012="","",MIN(J1011+I1012,Max_logcfu))</f>
        <v>3.99</v>
      </c>
      <c r="K1012" s="1" cm="1">
        <f t="array" ref="K1012">IF(A1012="","",IF(E1012&lt;_C1_MinTemp.,0,((E1012-Tmin)/(PrefTemp-Tmin))^2))</f>
        <v>35.297081596766148</v>
      </c>
      <c r="L1012" s="1">
        <f t="shared" si="94"/>
        <v>0.36767793347086075</v>
      </c>
      <c r="M1012" s="1">
        <f t="shared" si="95"/>
        <v>-95.042130805691471</v>
      </c>
      <c r="N1012" s="3" t="s">
        <v>866</v>
      </c>
      <c r="O1012" s="1" t="s">
        <v>2973</v>
      </c>
      <c r="P1012" s="1" t="s">
        <v>2968</v>
      </c>
      <c r="Q1012" s="1">
        <v>8360</v>
      </c>
      <c r="R1012" s="1" t="s">
        <v>3035</v>
      </c>
      <c r="S1012" s="1">
        <v>84.27</v>
      </c>
    </row>
    <row r="1013" spans="1:19" x14ac:dyDescent="0.3">
      <c r="A1013" s="1" t="s">
        <v>923</v>
      </c>
      <c r="B1013" s="1" t="s">
        <v>1937</v>
      </c>
      <c r="C1013" s="1">
        <f t="shared" si="90"/>
        <v>1.0416666664241347E-2</v>
      </c>
      <c r="D1013" s="1">
        <v>10</v>
      </c>
      <c r="E1013" s="1">
        <v>19.05</v>
      </c>
      <c r="F1013" s="1">
        <f>IF(A1013="","",IF(E1013&lt;_C1_MinTemp.,0,E1013*M_a+M_b))</f>
        <v>0.46170900000000004</v>
      </c>
      <c r="G1013" s="1">
        <f t="shared" si="91"/>
        <v>0.21317520068100004</v>
      </c>
      <c r="H1013" s="1">
        <f t="shared" si="92"/>
        <v>9.2644589604954378E-2</v>
      </c>
      <c r="I1013" s="1">
        <f t="shared" si="93"/>
        <v>2.3161147395845971E-2</v>
      </c>
      <c r="J1013" s="1">
        <f>IF(A1013="","",MIN(J1012+I1013,Max_logcfu))</f>
        <v>3.99</v>
      </c>
      <c r="K1013" s="1" cm="1">
        <f t="array" ref="K1013">IF(A1013="","",IF(E1013&lt;_C1_MinTemp.,0,((E1013-Tmin)/(PrefTemp-Tmin))^2))</f>
        <v>35.267071672547914</v>
      </c>
      <c r="L1013" s="1">
        <f t="shared" si="94"/>
        <v>0.36736532983684017</v>
      </c>
      <c r="M1013" s="1">
        <f t="shared" si="95"/>
        <v>-95.409496135528315</v>
      </c>
      <c r="N1013" s="3" t="s">
        <v>866</v>
      </c>
      <c r="O1013" s="1" t="s">
        <v>2973</v>
      </c>
      <c r="P1013" s="1" t="s">
        <v>2968</v>
      </c>
      <c r="Q1013" s="1">
        <v>8360</v>
      </c>
      <c r="R1013" s="1" t="s">
        <v>3035</v>
      </c>
      <c r="S1013" s="1">
        <v>84.27</v>
      </c>
    </row>
    <row r="1014" spans="1:19" x14ac:dyDescent="0.3">
      <c r="A1014" s="1" t="s">
        <v>923</v>
      </c>
      <c r="B1014" s="1" t="s">
        <v>1938</v>
      </c>
      <c r="C1014" s="1">
        <f t="shared" si="90"/>
        <v>1.0416666664241347E-2</v>
      </c>
      <c r="D1014" s="1">
        <v>10</v>
      </c>
      <c r="E1014" s="1">
        <v>19.13</v>
      </c>
      <c r="F1014" s="1">
        <f>IF(A1014="","",IF(E1014&lt;_C1_MinTemp.,0,E1014*M_a+M_b))</f>
        <v>0.46328020000000003</v>
      </c>
      <c r="G1014" s="1">
        <f t="shared" si="91"/>
        <v>0.21462854371204002</v>
      </c>
      <c r="H1014" s="1">
        <f t="shared" si="92"/>
        <v>9.3276203264684915E-2</v>
      </c>
      <c r="I1014" s="1">
        <f t="shared" si="93"/>
        <v>2.3319050810741843E-2</v>
      </c>
      <c r="J1014" s="1">
        <f>IF(A1014="","",MIN(J1013+I1014,Max_logcfu))</f>
        <v>3.99</v>
      </c>
      <c r="K1014" s="1" cm="1">
        <f t="array" ref="K1014">IF(A1014="","",IF(E1014&lt;_C1_MinTemp.,0,((E1014-Tmin)/(PrefTemp-Tmin))^2))</f>
        <v>35.507508424462522</v>
      </c>
      <c r="L1014" s="1">
        <f t="shared" si="94"/>
        <v>0.36986987933536758</v>
      </c>
      <c r="M1014" s="1">
        <f t="shared" si="95"/>
        <v>-95.779366014863683</v>
      </c>
      <c r="N1014" s="3" t="s">
        <v>866</v>
      </c>
      <c r="O1014" s="1" t="s">
        <v>2973</v>
      </c>
      <c r="P1014" s="1" t="s">
        <v>2968</v>
      </c>
      <c r="Q1014" s="1">
        <v>8360</v>
      </c>
      <c r="R1014" s="1" t="s">
        <v>3035</v>
      </c>
      <c r="S1014" s="1">
        <v>84.27</v>
      </c>
    </row>
    <row r="1015" spans="1:19" x14ac:dyDescent="0.3">
      <c r="A1015" s="1" t="s">
        <v>923</v>
      </c>
      <c r="B1015" s="1" t="s">
        <v>1939</v>
      </c>
      <c r="C1015" s="1">
        <f t="shared" si="90"/>
        <v>1.0416666671517305E-2</v>
      </c>
      <c r="D1015" s="1">
        <v>10</v>
      </c>
      <c r="E1015" s="1">
        <v>19.13</v>
      </c>
      <c r="F1015" s="1">
        <f>IF(A1015="","",IF(E1015&lt;_C1_MinTemp.,0,E1015*M_a+M_b))</f>
        <v>0.46328020000000003</v>
      </c>
      <c r="G1015" s="1">
        <f t="shared" si="91"/>
        <v>0.21462854371204002</v>
      </c>
      <c r="H1015" s="1">
        <f t="shared" si="92"/>
        <v>9.3276203264684915E-2</v>
      </c>
      <c r="I1015" s="1">
        <f t="shared" si="93"/>
        <v>2.3319050827030011E-2</v>
      </c>
      <c r="J1015" s="1">
        <f>IF(A1015="","",MIN(J1014+I1015,Max_logcfu))</f>
        <v>3.99</v>
      </c>
      <c r="K1015" s="1" cm="1">
        <f t="array" ref="K1015">IF(A1015="","",IF(E1015&lt;_C1_MinTemp.,0,((E1015-Tmin)/(PrefTemp-Tmin))^2))</f>
        <v>35.507508424462522</v>
      </c>
      <c r="L1015" s="1">
        <f t="shared" si="94"/>
        <v>0.3698698795937187</v>
      </c>
      <c r="M1015" s="1">
        <f t="shared" si="95"/>
        <v>-96.149235894457405</v>
      </c>
      <c r="N1015" s="3" t="s">
        <v>866</v>
      </c>
      <c r="O1015" s="1" t="s">
        <v>2973</v>
      </c>
      <c r="P1015" s="1" t="s">
        <v>2968</v>
      </c>
      <c r="Q1015" s="1">
        <v>8360</v>
      </c>
      <c r="R1015" s="1" t="s">
        <v>3035</v>
      </c>
      <c r="S1015" s="1">
        <v>84.27</v>
      </c>
    </row>
    <row r="1016" spans="1:19" x14ac:dyDescent="0.3">
      <c r="A1016" s="1" t="s">
        <v>923</v>
      </c>
      <c r="B1016" s="1" t="s">
        <v>1940</v>
      </c>
      <c r="C1016" s="1">
        <f t="shared" si="90"/>
        <v>1.0416666664241347E-2</v>
      </c>
      <c r="D1016" s="1">
        <v>10</v>
      </c>
      <c r="E1016" s="1">
        <v>19.059999999999999</v>
      </c>
      <c r="F1016" s="1">
        <f>IF(A1016="","",IF(E1016&lt;_C1_MinTemp.,0,E1016*M_a+M_b))</f>
        <v>0.46190540000000002</v>
      </c>
      <c r="G1016" s="1">
        <f t="shared" si="91"/>
        <v>0.21335659854916003</v>
      </c>
      <c r="H1016" s="1">
        <f t="shared" si="92"/>
        <v>9.2723423967475016E-2</v>
      </c>
      <c r="I1016" s="1">
        <f t="shared" si="93"/>
        <v>2.318085598647154E-2</v>
      </c>
      <c r="J1016" s="1">
        <f>IF(A1016="","",MIN(J1015+I1016,Max_logcfu))</f>
        <v>3.99</v>
      </c>
      <c r="K1016" s="1" cm="1">
        <f t="array" ref="K1016">IF(A1016="","",IF(E1016&lt;_C1_MinTemp.,0,((E1016-Tmin)/(PrefTemp-Tmin))^2))</f>
        <v>35.297081596766148</v>
      </c>
      <c r="L1016" s="1">
        <f t="shared" si="94"/>
        <v>0.36767793321404069</v>
      </c>
      <c r="M1016" s="1">
        <f t="shared" si="95"/>
        <v>-96.516913827671445</v>
      </c>
      <c r="N1016" s="3" t="s">
        <v>866</v>
      </c>
      <c r="O1016" s="1" t="s">
        <v>2973</v>
      </c>
      <c r="P1016" s="1" t="s">
        <v>2968</v>
      </c>
      <c r="Q1016" s="1">
        <v>8360</v>
      </c>
      <c r="R1016" s="1" t="s">
        <v>3035</v>
      </c>
      <c r="S1016" s="1">
        <v>84.27</v>
      </c>
    </row>
    <row r="1017" spans="1:19" x14ac:dyDescent="0.3">
      <c r="A1017" s="1" t="s">
        <v>923</v>
      </c>
      <c r="B1017" s="1" t="s">
        <v>1941</v>
      </c>
      <c r="C1017" s="1">
        <f t="shared" si="90"/>
        <v>1.0416666664241347E-2</v>
      </c>
      <c r="D1017" s="1">
        <v>10</v>
      </c>
      <c r="E1017" s="1">
        <v>19.05</v>
      </c>
      <c r="F1017" s="1">
        <f>IF(A1017="","",IF(E1017&lt;_C1_MinTemp.,0,E1017*M_a+M_b))</f>
        <v>0.46170900000000004</v>
      </c>
      <c r="G1017" s="1">
        <f t="shared" si="91"/>
        <v>0.21317520068100004</v>
      </c>
      <c r="H1017" s="1">
        <f t="shared" si="92"/>
        <v>9.2644589604954378E-2</v>
      </c>
      <c r="I1017" s="1">
        <f t="shared" si="93"/>
        <v>2.3161147395845971E-2</v>
      </c>
      <c r="J1017" s="1">
        <f>IF(A1017="","",MIN(J1016+I1017,Max_logcfu))</f>
        <v>3.99</v>
      </c>
      <c r="K1017" s="1" cm="1">
        <f t="array" ref="K1017">IF(A1017="","",IF(E1017&lt;_C1_MinTemp.,0,((E1017-Tmin)/(PrefTemp-Tmin))^2))</f>
        <v>35.267071672547914</v>
      </c>
      <c r="L1017" s="1">
        <f t="shared" si="94"/>
        <v>0.36736532983684017</v>
      </c>
      <c r="M1017" s="1">
        <f t="shared" si="95"/>
        <v>-96.884279157508288</v>
      </c>
      <c r="N1017" s="3" t="s">
        <v>866</v>
      </c>
      <c r="O1017" s="1" t="s">
        <v>2973</v>
      </c>
      <c r="P1017" s="1" t="s">
        <v>2968</v>
      </c>
      <c r="Q1017" s="1">
        <v>8360</v>
      </c>
      <c r="R1017" s="1" t="s">
        <v>3035</v>
      </c>
      <c r="S1017" s="1">
        <v>84.27</v>
      </c>
    </row>
    <row r="1018" spans="1:19" x14ac:dyDescent="0.3">
      <c r="A1018" s="1" t="s">
        <v>923</v>
      </c>
      <c r="B1018" s="1" t="s">
        <v>1942</v>
      </c>
      <c r="C1018" s="1">
        <f t="shared" si="90"/>
        <v>1.0416666671517305E-2</v>
      </c>
      <c r="D1018" s="1">
        <v>10</v>
      </c>
      <c r="E1018" s="1">
        <v>19.100000000000001</v>
      </c>
      <c r="F1018" s="1">
        <f>IF(A1018="","",IF(E1018&lt;_C1_MinTemp.,0,E1018*M_a+M_b))</f>
        <v>0.46269100000000007</v>
      </c>
      <c r="G1018" s="1">
        <f t="shared" si="91"/>
        <v>0.21408296148100006</v>
      </c>
      <c r="H1018" s="1">
        <f t="shared" si="92"/>
        <v>9.3039096688830966E-2</v>
      </c>
      <c r="I1018" s="1">
        <f t="shared" si="93"/>
        <v>2.3259774183038918E-2</v>
      </c>
      <c r="J1018" s="1">
        <f>IF(A1018="","",MIN(J1017+I1018,Max_logcfu))</f>
        <v>3.99</v>
      </c>
      <c r="K1018" s="1" cm="1">
        <f t="array" ref="K1018">IF(A1018="","",IF(E1018&lt;_C1_MinTemp.,0,((E1018-Tmin)/(PrefTemp-Tmin))^2))</f>
        <v>35.417248921556521</v>
      </c>
      <c r="L1018" s="1">
        <f t="shared" si="94"/>
        <v>0.36892967643801</v>
      </c>
      <c r="M1018" s="1">
        <f t="shared" si="95"/>
        <v>-97.253208833946303</v>
      </c>
      <c r="N1018" s="3" t="s">
        <v>866</v>
      </c>
      <c r="O1018" s="1" t="s">
        <v>2973</v>
      </c>
      <c r="P1018" s="1" t="s">
        <v>2968</v>
      </c>
      <c r="Q1018" s="1">
        <v>8360</v>
      </c>
      <c r="R1018" s="1" t="s">
        <v>3035</v>
      </c>
      <c r="S1018" s="1">
        <v>84.08</v>
      </c>
    </row>
    <row r="1019" spans="1:19" x14ac:dyDescent="0.3">
      <c r="A1019" s="1" t="s">
        <v>923</v>
      </c>
      <c r="B1019" s="1" t="s">
        <v>1943</v>
      </c>
      <c r="C1019" s="1">
        <f t="shared" si="90"/>
        <v>1.0416666664241347E-2</v>
      </c>
      <c r="D1019" s="1">
        <v>10</v>
      </c>
      <c r="E1019" s="1">
        <v>19.05</v>
      </c>
      <c r="F1019" s="1">
        <f>IF(A1019="","",IF(E1019&lt;_C1_MinTemp.,0,E1019*M_a+M_b))</f>
        <v>0.46170900000000004</v>
      </c>
      <c r="G1019" s="1">
        <f t="shared" si="91"/>
        <v>0.21317520068100004</v>
      </c>
      <c r="H1019" s="1">
        <f t="shared" si="92"/>
        <v>9.2644589604954378E-2</v>
      </c>
      <c r="I1019" s="1">
        <f t="shared" si="93"/>
        <v>2.3161147395845971E-2</v>
      </c>
      <c r="J1019" s="1">
        <f>IF(A1019="","",MIN(J1018+I1019,Max_logcfu))</f>
        <v>3.99</v>
      </c>
      <c r="K1019" s="1" cm="1">
        <f t="array" ref="K1019">IF(A1019="","",IF(E1019&lt;_C1_MinTemp.,0,((E1019-Tmin)/(PrefTemp-Tmin))^2))</f>
        <v>35.267071672547914</v>
      </c>
      <c r="L1019" s="1">
        <f t="shared" si="94"/>
        <v>0.36736532983684017</v>
      </c>
      <c r="M1019" s="1">
        <f t="shared" si="95"/>
        <v>-97.620574163783147</v>
      </c>
      <c r="N1019" s="3" t="s">
        <v>866</v>
      </c>
      <c r="O1019" s="1" t="s">
        <v>2973</v>
      </c>
      <c r="P1019" s="1" t="s">
        <v>2968</v>
      </c>
      <c r="Q1019" s="1">
        <v>8360</v>
      </c>
      <c r="R1019" s="1" t="s">
        <v>3035</v>
      </c>
      <c r="S1019" s="1">
        <v>84.08</v>
      </c>
    </row>
    <row r="1020" spans="1:19" x14ac:dyDescent="0.3">
      <c r="A1020" s="1" t="s">
        <v>923</v>
      </c>
      <c r="B1020" s="1" t="s">
        <v>1944</v>
      </c>
      <c r="C1020" s="1">
        <f t="shared" si="90"/>
        <v>1.0416666664241347E-2</v>
      </c>
      <c r="D1020" s="1">
        <v>10</v>
      </c>
      <c r="E1020" s="1">
        <v>18.97</v>
      </c>
      <c r="F1020" s="1">
        <f>IF(A1020="","",IF(E1020&lt;_C1_MinTemp.,0,E1020*M_a+M_b))</f>
        <v>0.46013779999999999</v>
      </c>
      <c r="G1020" s="1">
        <f t="shared" si="91"/>
        <v>0.21172679498883998</v>
      </c>
      <c r="H1020" s="1">
        <f t="shared" si="92"/>
        <v>9.2015121681373296E-2</v>
      </c>
      <c r="I1020" s="1">
        <f t="shared" si="93"/>
        <v>2.3003780414987341E-2</v>
      </c>
      <c r="J1020" s="1">
        <f>IF(A1020="","",MIN(J1019+I1020,Max_logcfu))</f>
        <v>3.99</v>
      </c>
      <c r="K1020" s="1" cm="1">
        <f t="array" ref="K1020">IF(A1020="","",IF(E1020&lt;_C1_MinTemp.,0,((E1020-Tmin)/(PrefTemp-Tmin))^2))</f>
        <v>35.027451739304489</v>
      </c>
      <c r="L1020" s="1">
        <f t="shared" si="94"/>
        <v>0.36486928886613568</v>
      </c>
      <c r="M1020" s="1">
        <f t="shared" si="95"/>
        <v>-97.985443452649278</v>
      </c>
      <c r="N1020" s="3" t="s">
        <v>866</v>
      </c>
      <c r="O1020" s="1" t="s">
        <v>2973</v>
      </c>
      <c r="P1020" s="1" t="s">
        <v>2968</v>
      </c>
      <c r="Q1020" s="1">
        <v>8360</v>
      </c>
      <c r="R1020" s="1" t="s">
        <v>3035</v>
      </c>
      <c r="S1020" s="1">
        <v>84.08</v>
      </c>
    </row>
    <row r="1021" spans="1:19" x14ac:dyDescent="0.3">
      <c r="A1021" s="1" t="s">
        <v>923</v>
      </c>
      <c r="B1021" s="1" t="s">
        <v>1945</v>
      </c>
      <c r="C1021" s="1">
        <f t="shared" si="90"/>
        <v>1.0416666671517305E-2</v>
      </c>
      <c r="D1021" s="1">
        <v>10</v>
      </c>
      <c r="E1021" s="1">
        <v>18.940000000000001</v>
      </c>
      <c r="F1021" s="1">
        <f>IF(A1021="","",IF(E1021&lt;_C1_MinTemp.,0,E1021*M_a+M_b))</f>
        <v>0.45954860000000003</v>
      </c>
      <c r="G1021" s="1">
        <f t="shared" si="91"/>
        <v>0.21118491576196002</v>
      </c>
      <c r="H1021" s="1">
        <f t="shared" si="92"/>
        <v>9.1779624407631474E-2</v>
      </c>
      <c r="I1021" s="1">
        <f t="shared" si="93"/>
        <v>2.2944906112592423E-2</v>
      </c>
      <c r="J1021" s="1">
        <f>IF(A1021="","",MIN(J1020+I1021,Max_logcfu))</f>
        <v>3.99</v>
      </c>
      <c r="K1021" s="1" cm="1">
        <f t="array" ref="K1021">IF(A1021="","",IF(E1021&lt;_C1_MinTemp.,0,((E1021-Tmin)/(PrefTemp-Tmin))^2))</f>
        <v>34.937804850401882</v>
      </c>
      <c r="L1021" s="1">
        <f t="shared" si="94"/>
        <v>0.36393546736115695</v>
      </c>
      <c r="M1021" s="1">
        <f t="shared" si="95"/>
        <v>-98.349378920010437</v>
      </c>
      <c r="N1021" s="3" t="s">
        <v>866</v>
      </c>
      <c r="O1021" s="1" t="s">
        <v>2973</v>
      </c>
      <c r="P1021" s="1" t="s">
        <v>2968</v>
      </c>
      <c r="Q1021" s="1">
        <v>8360</v>
      </c>
      <c r="R1021" s="1" t="s">
        <v>3035</v>
      </c>
      <c r="S1021" s="1">
        <v>84.08</v>
      </c>
    </row>
    <row r="1022" spans="1:19" x14ac:dyDescent="0.3">
      <c r="A1022" s="1" t="s">
        <v>923</v>
      </c>
      <c r="B1022" s="1" t="s">
        <v>1946</v>
      </c>
      <c r="C1022" s="1">
        <f t="shared" si="90"/>
        <v>1.0405092587461695E-2</v>
      </c>
      <c r="D1022" s="1">
        <v>10</v>
      </c>
      <c r="E1022" s="1">
        <v>19</v>
      </c>
      <c r="F1022" s="1">
        <f>IF(A1022="","",IF(E1022&lt;_C1_MinTemp.,0,E1022*M_a+M_b))</f>
        <v>0.46072700000000005</v>
      </c>
      <c r="G1022" s="1">
        <f t="shared" si="91"/>
        <v>0.21226936852900005</v>
      </c>
      <c r="H1022" s="1">
        <f t="shared" si="92"/>
        <v>9.2250920699261205E-2</v>
      </c>
      <c r="I1022" s="1">
        <f t="shared" si="93"/>
        <v>2.3037104907705584E-2</v>
      </c>
      <c r="J1022" s="1">
        <f>IF(A1022="","",MIN(J1021+I1022,Max_logcfu))</f>
        <v>3.99</v>
      </c>
      <c r="K1022" s="1" cm="1">
        <f t="array" ref="K1022">IF(A1022="","",IF(E1022&lt;_C1_MinTemp.,0,((E1022-Tmin)/(PrefTemp-Tmin))^2))</f>
        <v>35.117213493332741</v>
      </c>
      <c r="L1022" s="1">
        <f t="shared" si="94"/>
        <v>0.36539785781178635</v>
      </c>
      <c r="M1022" s="1">
        <f t="shared" si="95"/>
        <v>-98.714776777822223</v>
      </c>
      <c r="N1022" s="3" t="s">
        <v>866</v>
      </c>
      <c r="O1022" s="1" t="s">
        <v>2973</v>
      </c>
      <c r="P1022" s="1" t="s">
        <v>2968</v>
      </c>
      <c r="Q1022" s="1">
        <v>8360</v>
      </c>
      <c r="R1022" s="1" t="s">
        <v>3035</v>
      </c>
      <c r="S1022" s="1">
        <v>84.19</v>
      </c>
    </row>
    <row r="1023" spans="1:19" x14ac:dyDescent="0.3">
      <c r="A1023" s="1" t="s">
        <v>923</v>
      </c>
      <c r="B1023" s="1" t="s">
        <v>1947</v>
      </c>
      <c r="C1023" s="1">
        <f t="shared" si="90"/>
        <v>1.0416666671517305E-2</v>
      </c>
      <c r="D1023" s="1">
        <v>10</v>
      </c>
      <c r="E1023" s="1">
        <v>18.95</v>
      </c>
      <c r="F1023" s="1">
        <f>IF(A1023="","",IF(E1023&lt;_C1_MinTemp.,0,E1023*M_a+M_b))</f>
        <v>0.45974500000000001</v>
      </c>
      <c r="G1023" s="1">
        <f t="shared" si="91"/>
        <v>0.211365465025</v>
      </c>
      <c r="H1023" s="1">
        <f t="shared" si="92"/>
        <v>9.1858089971751405E-2</v>
      </c>
      <c r="I1023" s="1">
        <f t="shared" si="93"/>
        <v>2.2964522503631544E-2</v>
      </c>
      <c r="J1023" s="1">
        <f>IF(A1023="","",MIN(J1022+I1023,Max_logcfu))</f>
        <v>3.99</v>
      </c>
      <c r="K1023" s="1" cm="1">
        <f t="array" ref="K1023">IF(A1023="","",IF(E1023&lt;_C1_MinTemp.,0,((E1023-Tmin)/(PrefTemp-Tmin))^2))</f>
        <v>34.967674383911017</v>
      </c>
      <c r="L1023" s="1">
        <f t="shared" si="94"/>
        <v>0.36424660833535533</v>
      </c>
      <c r="M1023" s="1">
        <f t="shared" si="95"/>
        <v>-99.079023386157573</v>
      </c>
      <c r="N1023" s="3" t="s">
        <v>866</v>
      </c>
      <c r="O1023" s="1" t="s">
        <v>2973</v>
      </c>
      <c r="P1023" s="1" t="s">
        <v>2968</v>
      </c>
      <c r="Q1023" s="1">
        <v>8360</v>
      </c>
      <c r="R1023" s="1" t="s">
        <v>3035</v>
      </c>
      <c r="S1023" s="1">
        <v>84.19</v>
      </c>
    </row>
    <row r="1024" spans="1:19" x14ac:dyDescent="0.3">
      <c r="A1024" s="1" t="s">
        <v>923</v>
      </c>
      <c r="B1024" s="1" t="s">
        <v>1948</v>
      </c>
      <c r="C1024" s="1">
        <f t="shared" si="90"/>
        <v>1.0416666664241347E-2</v>
      </c>
      <c r="D1024" s="1">
        <v>10</v>
      </c>
      <c r="E1024" s="1">
        <v>18.89</v>
      </c>
      <c r="F1024" s="1">
        <f>IF(A1024="","",IF(E1024&lt;_C1_MinTemp.,0,E1024*M_a+M_b))</f>
        <v>0.45856660000000005</v>
      </c>
      <c r="G1024" s="1">
        <f t="shared" si="91"/>
        <v>0.21028332663556004</v>
      </c>
      <c r="H1024" s="1">
        <f t="shared" si="92"/>
        <v>9.1387799493941782E-2</v>
      </c>
      <c r="I1024" s="1">
        <f t="shared" si="93"/>
        <v>2.2846949868165975E-2</v>
      </c>
      <c r="J1024" s="1">
        <f>IF(A1024="","",MIN(J1023+I1024,Max_logcfu))</f>
        <v>3.99</v>
      </c>
      <c r="K1024" s="1" cm="1">
        <f t="array" ref="K1024">IF(A1024="","",IF(E1024&lt;_C1_MinTemp.,0,((E1024-Tmin)/(PrefTemp-Tmin))^2))</f>
        <v>34.788648624732282</v>
      </c>
      <c r="L1024" s="1">
        <f t="shared" si="94"/>
        <v>0.36238175642325438</v>
      </c>
      <c r="M1024" s="1">
        <f t="shared" si="95"/>
        <v>-99.441405142580834</v>
      </c>
      <c r="N1024" s="3" t="s">
        <v>866</v>
      </c>
      <c r="O1024" s="1" t="s">
        <v>2973</v>
      </c>
      <c r="P1024" s="1" t="s">
        <v>2968</v>
      </c>
      <c r="Q1024" s="1">
        <v>8360</v>
      </c>
      <c r="R1024" s="1" t="s">
        <v>3035</v>
      </c>
      <c r="S1024" s="1">
        <v>84.19</v>
      </c>
    </row>
    <row r="1025" spans="1:19" x14ac:dyDescent="0.3">
      <c r="A1025" s="1" t="s">
        <v>923</v>
      </c>
      <c r="B1025" s="1" t="s">
        <v>1949</v>
      </c>
      <c r="C1025" s="1">
        <f t="shared" si="90"/>
        <v>1.0416666664241347E-2</v>
      </c>
      <c r="D1025" s="1">
        <v>10</v>
      </c>
      <c r="E1025" s="1">
        <v>18.91</v>
      </c>
      <c r="F1025" s="1">
        <f>IF(A1025="","",IF(E1025&lt;_C1_MinTemp.,0,E1025*M_a+M_b))</f>
        <v>0.45895940000000002</v>
      </c>
      <c r="G1025" s="1">
        <f t="shared" si="91"/>
        <v>0.21064373084836002</v>
      </c>
      <c r="H1025" s="1">
        <f t="shared" si="92"/>
        <v>9.1544428878035641E-2</v>
      </c>
      <c r="I1025" s="1">
        <f t="shared" si="93"/>
        <v>2.2886107214180322E-2</v>
      </c>
      <c r="J1025" s="1">
        <f>IF(A1025="","",MIN(J1024+I1025,Max_logcfu))</f>
        <v>3.99</v>
      </c>
      <c r="K1025" s="1" cm="1">
        <f t="array" ref="K1025">IF(A1025="","",IF(E1025&lt;_C1_MinTemp.,0,((E1025-Tmin)/(PrefTemp-Tmin))^2))</f>
        <v>34.8482728266249</v>
      </c>
      <c r="L1025" s="1">
        <f t="shared" si="94"/>
        <v>0.36300284185949117</v>
      </c>
      <c r="M1025" s="1">
        <f t="shared" si="95"/>
        <v>-99.804407984440331</v>
      </c>
      <c r="N1025" s="3" t="s">
        <v>866</v>
      </c>
      <c r="O1025" s="1" t="s">
        <v>2973</v>
      </c>
      <c r="P1025" s="1" t="s">
        <v>2968</v>
      </c>
      <c r="Q1025" s="1">
        <v>8360</v>
      </c>
      <c r="R1025" s="1" t="s">
        <v>3035</v>
      </c>
      <c r="S1025" s="1">
        <v>84.19</v>
      </c>
    </row>
    <row r="1026" spans="1:19" x14ac:dyDescent="0.3">
      <c r="A1026" s="1" t="s">
        <v>923</v>
      </c>
      <c r="B1026" s="1" t="s">
        <v>1950</v>
      </c>
      <c r="C1026" s="1">
        <f t="shared" si="90"/>
        <v>1.0428240741021E-2</v>
      </c>
      <c r="D1026" s="1">
        <v>10</v>
      </c>
      <c r="E1026" s="1">
        <v>18.97</v>
      </c>
      <c r="F1026" s="1">
        <f>IF(A1026="","",IF(E1026&lt;_C1_MinTemp.,0,E1026*M_a+M_b))</f>
        <v>0.46013779999999999</v>
      </c>
      <c r="G1026" s="1">
        <f t="shared" si="91"/>
        <v>0.21172679498883998</v>
      </c>
      <c r="H1026" s="1">
        <f t="shared" si="92"/>
        <v>9.2015121681373296E-2</v>
      </c>
      <c r="I1026" s="1">
        <f t="shared" si="93"/>
        <v>2.3029340176984842E-2</v>
      </c>
      <c r="J1026" s="1">
        <f>IF(A1026="","",MIN(J1025+I1026,Max_logcfu))</f>
        <v>3.99</v>
      </c>
      <c r="K1026" s="1" cm="1">
        <f t="array" ref="K1026">IF(A1026="","",IF(E1026&lt;_C1_MinTemp.,0,((E1026-Tmin)/(PrefTemp-Tmin))^2))</f>
        <v>35.027451739304489</v>
      </c>
      <c r="L1026" s="1">
        <f t="shared" si="94"/>
        <v>0.36527469928196193</v>
      </c>
      <c r="M1026" s="1">
        <f t="shared" si="95"/>
        <v>-100.1696826837223</v>
      </c>
      <c r="N1026" s="3" t="s">
        <v>866</v>
      </c>
      <c r="O1026" s="1" t="s">
        <v>2973</v>
      </c>
      <c r="P1026" s="1" t="s">
        <v>2968</v>
      </c>
      <c r="Q1026" s="1">
        <v>8360</v>
      </c>
      <c r="R1026" s="1" t="s">
        <v>3035</v>
      </c>
      <c r="S1026" s="1">
        <v>84.08</v>
      </c>
    </row>
    <row r="1027" spans="1:19" x14ac:dyDescent="0.3">
      <c r="A1027" s="1" t="s">
        <v>923</v>
      </c>
      <c r="B1027" s="1" t="s">
        <v>1951</v>
      </c>
      <c r="C1027" s="1">
        <f t="shared" si="90"/>
        <v>1.0416666671517305E-2</v>
      </c>
      <c r="D1027" s="1">
        <v>10</v>
      </c>
      <c r="E1027" s="1">
        <v>18.91</v>
      </c>
      <c r="F1027" s="1">
        <f>IF(A1027="","",IF(E1027&lt;_C1_MinTemp.,0,E1027*M_a+M_b))</f>
        <v>0.45895940000000002</v>
      </c>
      <c r="G1027" s="1">
        <f t="shared" si="91"/>
        <v>0.21064373084836002</v>
      </c>
      <c r="H1027" s="1">
        <f t="shared" si="92"/>
        <v>9.1544428878035641E-2</v>
      </c>
      <c r="I1027" s="1">
        <f t="shared" si="93"/>
        <v>2.2886107230166083E-2</v>
      </c>
      <c r="J1027" s="1">
        <f>IF(A1027="","",MIN(J1026+I1027,Max_logcfu))</f>
        <v>3.99</v>
      </c>
      <c r="K1027" s="1" cm="1">
        <f t="array" ref="K1027">IF(A1027="","",IF(E1027&lt;_C1_MinTemp.,0,((E1027-Tmin)/(PrefTemp-Tmin))^2))</f>
        <v>34.8482728266249</v>
      </c>
      <c r="L1027" s="1">
        <f t="shared" si="94"/>
        <v>0.36300284211304573</v>
      </c>
      <c r="M1027" s="1">
        <f t="shared" si="95"/>
        <v>-100.53268552583535</v>
      </c>
      <c r="N1027" s="3" t="s">
        <v>866</v>
      </c>
      <c r="O1027" s="1" t="s">
        <v>2973</v>
      </c>
      <c r="P1027" s="1" t="s">
        <v>2968</v>
      </c>
      <c r="Q1027" s="1">
        <v>8360</v>
      </c>
      <c r="R1027" s="1" t="s">
        <v>3035</v>
      </c>
      <c r="S1027" s="1">
        <v>84.08</v>
      </c>
    </row>
    <row r="1028" spans="1:19" x14ac:dyDescent="0.3">
      <c r="A1028" s="1" t="s">
        <v>923</v>
      </c>
      <c r="B1028" s="1" t="s">
        <v>1952</v>
      </c>
      <c r="C1028" s="1">
        <f t="shared" ref="C1028:C1091" si="96">IF(A1028="","",B1028-B1027)</f>
        <v>1.0416666664241347E-2</v>
      </c>
      <c r="D1028" s="1">
        <v>10</v>
      </c>
      <c r="E1028" s="1">
        <v>18.829999999999998</v>
      </c>
      <c r="F1028" s="1">
        <f>IF(A1028="","",IF(E1028&lt;_C1_MinTemp.,0,E1028*M_a+M_b))</f>
        <v>0.45738820000000002</v>
      </c>
      <c r="G1028" s="1">
        <f t="shared" ref="G1028:G1091" si="97">IF(A1028="","",F1028^2)</f>
        <v>0.20920396549924003</v>
      </c>
      <c r="H1028" s="1">
        <f t="shared" ref="H1028:H1091" si="98">IF(A1028="","",G1028/2.301)</f>
        <v>9.0918715992716212E-2</v>
      </c>
      <c r="I1028" s="1">
        <f t="shared" ref="I1028:I1091" si="99">IF(A1028="","",H1028*24*(B1028-B1027))</f>
        <v>2.2729678992886887E-2</v>
      </c>
      <c r="J1028" s="1">
        <f>IF(A1028="","",MIN(J1027+I1028,Max_logcfu))</f>
        <v>3.99</v>
      </c>
      <c r="K1028" s="1" cm="1">
        <f t="array" ref="K1028">IF(A1028="","",IF(E1028&lt;_C1_MinTemp.,0,((E1028-Tmin)/(PrefTemp-Tmin))^2))</f>
        <v>34.61008232605608</v>
      </c>
      <c r="L1028" s="1">
        <f t="shared" ref="L1028:L1091" si="100">IF(A1028="","",K1028*(B1028-B1027))</f>
        <v>0.36052169081247698</v>
      </c>
      <c r="M1028" s="1">
        <f t="shared" ref="M1028:M1091" si="101">IF(A1028="","",M1027-L1028)</f>
        <v>-100.89320721664782</v>
      </c>
      <c r="N1028" s="3" t="s">
        <v>866</v>
      </c>
      <c r="O1028" s="1" t="s">
        <v>2973</v>
      </c>
      <c r="P1028" s="1" t="s">
        <v>2968</v>
      </c>
      <c r="Q1028" s="1">
        <v>8360</v>
      </c>
      <c r="R1028" s="1" t="s">
        <v>3035</v>
      </c>
      <c r="S1028" s="1">
        <v>84.08</v>
      </c>
    </row>
    <row r="1029" spans="1:19" x14ac:dyDescent="0.3">
      <c r="A1029" s="1" t="s">
        <v>923</v>
      </c>
      <c r="B1029" s="1" t="s">
        <v>1953</v>
      </c>
      <c r="C1029" s="1">
        <f t="shared" si="96"/>
        <v>1.0416666664241347E-2</v>
      </c>
      <c r="D1029" s="1">
        <v>10</v>
      </c>
      <c r="E1029" s="1">
        <v>18.8</v>
      </c>
      <c r="F1029" s="1">
        <f>IF(A1029="","",IF(E1029&lt;_C1_MinTemp.,0,E1029*M_a+M_b))</f>
        <v>0.45679900000000007</v>
      </c>
      <c r="G1029" s="1">
        <f t="shared" si="97"/>
        <v>0.20866532640100005</v>
      </c>
      <c r="H1029" s="1">
        <f t="shared" si="98"/>
        <v>9.0684626858322487E-2</v>
      </c>
      <c r="I1029" s="1">
        <f t="shared" si="99"/>
        <v>2.2671156709302084E-2</v>
      </c>
      <c r="J1029" s="1">
        <f>IF(A1029="","",MIN(J1028+I1029,Max_logcfu))</f>
        <v>3.99</v>
      </c>
      <c r="K1029" s="1" cm="1">
        <f t="array" ref="K1029">IF(A1029="","",IF(E1029&lt;_C1_MinTemp.,0,((E1029-Tmin)/(PrefTemp-Tmin))^2))</f>
        <v>34.520971474406451</v>
      </c>
      <c r="L1029" s="1">
        <f t="shared" si="100"/>
        <v>0.35959345277467614</v>
      </c>
      <c r="M1029" s="1">
        <f t="shared" si="101"/>
        <v>-101.2528006694225</v>
      </c>
      <c r="N1029" s="3" t="s">
        <v>866</v>
      </c>
      <c r="O1029" s="1" t="s">
        <v>2973</v>
      </c>
      <c r="P1029" s="1" t="s">
        <v>2968</v>
      </c>
      <c r="Q1029" s="1">
        <v>8360</v>
      </c>
      <c r="R1029" s="1" t="s">
        <v>3035</v>
      </c>
      <c r="S1029" s="1">
        <v>84.08</v>
      </c>
    </row>
    <row r="1030" spans="1:19" x14ac:dyDescent="0.3">
      <c r="A1030" s="1" t="s">
        <v>923</v>
      </c>
      <c r="B1030" s="1" t="s">
        <v>1954</v>
      </c>
      <c r="C1030" s="1">
        <f t="shared" si="96"/>
        <v>1.0416666671517305E-2</v>
      </c>
      <c r="D1030" s="1">
        <v>10</v>
      </c>
      <c r="E1030" s="1">
        <v>18.88</v>
      </c>
      <c r="F1030" s="1">
        <f>IF(A1030="","",IF(E1030&lt;_C1_MinTemp.,0,E1030*M_a+M_b))</f>
        <v>0.45837020000000001</v>
      </c>
      <c r="G1030" s="1">
        <f t="shared" si="97"/>
        <v>0.21010324024804</v>
      </c>
      <c r="H1030" s="1">
        <f t="shared" si="98"/>
        <v>9.1309535092585825E-2</v>
      </c>
      <c r="I1030" s="1">
        <f t="shared" si="99"/>
        <v>2.2827383783776287E-2</v>
      </c>
      <c r="J1030" s="1">
        <f>IF(A1030="","",MIN(J1029+I1030,Max_logcfu))</f>
        <v>3.99</v>
      </c>
      <c r="K1030" s="1" cm="1">
        <f t="array" ref="K1030">IF(A1030="","",IF(E1030&lt;_C1_MinTemp.,0,((E1030-Tmin)/(PrefTemp-Tmin))^2))</f>
        <v>34.758855667973556</v>
      </c>
      <c r="L1030" s="1">
        <f t="shared" si="100"/>
        <v>0.36207141337666049</v>
      </c>
      <c r="M1030" s="1">
        <f t="shared" si="101"/>
        <v>-101.61487208279915</v>
      </c>
      <c r="N1030" s="3" t="s">
        <v>866</v>
      </c>
      <c r="O1030" s="1" t="s">
        <v>2973</v>
      </c>
      <c r="P1030" s="1" t="s">
        <v>2968</v>
      </c>
      <c r="Q1030" s="1">
        <v>8360</v>
      </c>
      <c r="R1030" s="1" t="s">
        <v>3035</v>
      </c>
      <c r="S1030" s="1">
        <v>84.08</v>
      </c>
    </row>
    <row r="1031" spans="1:19" x14ac:dyDescent="0.3">
      <c r="A1031" s="1" t="s">
        <v>923</v>
      </c>
      <c r="B1031" s="1" t="s">
        <v>1955</v>
      </c>
      <c r="C1031" s="1">
        <f t="shared" si="96"/>
        <v>1.0416666664241347E-2</v>
      </c>
      <c r="D1031" s="1">
        <v>10</v>
      </c>
      <c r="E1031" s="1">
        <v>18.850000000000001</v>
      </c>
      <c r="F1031" s="1">
        <f>IF(A1031="","",IF(E1031&lt;_C1_MinTemp.,0,E1031*M_a+M_b))</f>
        <v>0.45778100000000005</v>
      </c>
      <c r="G1031" s="1">
        <f t="shared" si="97"/>
        <v>0.20956344396100005</v>
      </c>
      <c r="H1031" s="1">
        <f t="shared" si="98"/>
        <v>9.1074943051282067E-2</v>
      </c>
      <c r="I1031" s="1">
        <f t="shared" si="99"/>
        <v>2.2768735757519257E-2</v>
      </c>
      <c r="J1031" s="1">
        <f>IF(A1031="","",MIN(J1030+I1031,Max_logcfu))</f>
        <v>3.99</v>
      </c>
      <c r="K1031" s="1" cm="1">
        <f t="array" ref="K1031">IF(A1031="","",IF(E1031&lt;_C1_MinTemp.,0,((E1031-Tmin)/(PrefTemp-Tmin))^2))</f>
        <v>34.669553374447865</v>
      </c>
      <c r="L1031" s="1">
        <f t="shared" si="100"/>
        <v>0.36114118089974717</v>
      </c>
      <c r="M1031" s="1">
        <f t="shared" si="101"/>
        <v>-101.9760132636989</v>
      </c>
      <c r="N1031" s="3" t="s">
        <v>866</v>
      </c>
      <c r="O1031" s="1" t="s">
        <v>2973</v>
      </c>
      <c r="P1031" s="1" t="s">
        <v>2968</v>
      </c>
      <c r="Q1031" s="1">
        <v>8360</v>
      </c>
      <c r="R1031" s="1" t="s">
        <v>3035</v>
      </c>
      <c r="S1031" s="1">
        <v>84.08</v>
      </c>
    </row>
    <row r="1032" spans="1:19" x14ac:dyDescent="0.3">
      <c r="A1032" s="1" t="s">
        <v>923</v>
      </c>
      <c r="B1032" s="1" t="s">
        <v>1956</v>
      </c>
      <c r="C1032" s="1">
        <f t="shared" si="96"/>
        <v>1.0416666664241347E-2</v>
      </c>
      <c r="D1032" s="1">
        <v>10</v>
      </c>
      <c r="E1032" s="1">
        <v>18.809999999999999</v>
      </c>
      <c r="F1032" s="1">
        <f>IF(A1032="","",IF(E1032&lt;_C1_MinTemp.,0,E1032*M_a+M_b))</f>
        <v>0.4569954</v>
      </c>
      <c r="G1032" s="1">
        <f t="shared" si="97"/>
        <v>0.20884479562115998</v>
      </c>
      <c r="H1032" s="1">
        <f t="shared" si="98"/>
        <v>9.0762623042659696E-2</v>
      </c>
      <c r="I1032" s="1">
        <f t="shared" si="99"/>
        <v>2.2690655755381844E-2</v>
      </c>
      <c r="J1032" s="1">
        <f>IF(A1032="","",MIN(J1031+I1032,Max_logcfu))</f>
        <v>3.99</v>
      </c>
      <c r="K1032" s="1" cm="1">
        <f t="array" ref="K1032">IF(A1032="","",IF(E1032&lt;_C1_MinTemp.,0,((E1032-Tmin)/(PrefTemp-Tmin))^2))</f>
        <v>34.550662328831251</v>
      </c>
      <c r="L1032" s="1">
        <f t="shared" si="100"/>
        <v>0.35990273250819582</v>
      </c>
      <c r="M1032" s="1">
        <f t="shared" si="101"/>
        <v>-102.33591599620709</v>
      </c>
      <c r="N1032" s="3" t="s">
        <v>866</v>
      </c>
      <c r="O1032" s="1" t="s">
        <v>2973</v>
      </c>
      <c r="P1032" s="1" t="s">
        <v>2968</v>
      </c>
      <c r="Q1032" s="1">
        <v>8360</v>
      </c>
      <c r="R1032" s="1" t="s">
        <v>3035</v>
      </c>
      <c r="S1032" s="1">
        <v>84.08</v>
      </c>
    </row>
    <row r="1033" spans="1:19" x14ac:dyDescent="0.3">
      <c r="A1033" s="1" t="s">
        <v>923</v>
      </c>
      <c r="B1033" s="1" t="s">
        <v>1957</v>
      </c>
      <c r="C1033" s="1">
        <f t="shared" si="96"/>
        <v>1.0416666671517305E-2</v>
      </c>
      <c r="D1033" s="1">
        <v>10</v>
      </c>
      <c r="E1033" s="1">
        <v>18.77</v>
      </c>
      <c r="F1033" s="1">
        <f>IF(A1033="","",IF(E1033&lt;_C1_MinTemp.,0,E1033*M_a+M_b))</f>
        <v>0.4562098</v>
      </c>
      <c r="G1033" s="1">
        <f t="shared" si="97"/>
        <v>0.20812738161604</v>
      </c>
      <c r="H1033" s="1">
        <f t="shared" si="98"/>
        <v>9.0450839468074737E-2</v>
      </c>
      <c r="I1033" s="1">
        <f t="shared" si="99"/>
        <v>2.2612709877548546E-2</v>
      </c>
      <c r="J1033" s="1">
        <f>IF(A1033="","",MIN(J1032+I1033,Max_logcfu))</f>
        <v>3.99</v>
      </c>
      <c r="K1033" s="1" cm="1">
        <f t="array" ref="K1033">IF(A1033="","",IF(E1033&lt;_C1_MinTemp.,0,((E1033-Tmin)/(PrefTemp-Tmin))^2))</f>
        <v>34.431975487882447</v>
      </c>
      <c r="L1033" s="1">
        <f t="shared" si="100"/>
        <v>0.35866641149912587</v>
      </c>
      <c r="M1033" s="1">
        <f t="shared" si="101"/>
        <v>-102.69458240770622</v>
      </c>
      <c r="N1033" s="3" t="s">
        <v>866</v>
      </c>
      <c r="O1033" s="1" t="s">
        <v>2973</v>
      </c>
      <c r="P1033" s="1" t="s">
        <v>2968</v>
      </c>
      <c r="Q1033" s="1">
        <v>8360</v>
      </c>
      <c r="R1033" s="1" t="s">
        <v>3035</v>
      </c>
      <c r="S1033" s="1">
        <v>84.08</v>
      </c>
    </row>
    <row r="1034" spans="1:19" x14ac:dyDescent="0.3">
      <c r="A1034" s="1" t="s">
        <v>923</v>
      </c>
      <c r="B1034" s="1" t="s">
        <v>1958</v>
      </c>
      <c r="C1034" s="1">
        <f t="shared" si="96"/>
        <v>1.0416666664241347E-2</v>
      </c>
      <c r="D1034" s="1">
        <v>10</v>
      </c>
      <c r="E1034" s="1">
        <v>18.86</v>
      </c>
      <c r="F1034" s="1">
        <f>IF(A1034="","",IF(E1034&lt;_C1_MinTemp.,0,E1034*M_a+M_b))</f>
        <v>0.45797740000000003</v>
      </c>
      <c r="G1034" s="1">
        <f t="shared" si="97"/>
        <v>0.20974329891076005</v>
      </c>
      <c r="H1034" s="1">
        <f t="shared" si="98"/>
        <v>9.1153106871255996E-2</v>
      </c>
      <c r="I1034" s="1">
        <f t="shared" si="99"/>
        <v>2.2788276712508191E-2</v>
      </c>
      <c r="J1034" s="1">
        <f>IF(A1034="","",MIN(J1033+I1034,Max_logcfu))</f>
        <v>3.99</v>
      </c>
      <c r="K1034" s="1" cm="1">
        <f t="array" ref="K1034">IF(A1034="","",IF(E1034&lt;_C1_MinTemp.,0,((E1034-Tmin)/(PrefTemp-Tmin))^2))</f>
        <v>34.699308042831362</v>
      </c>
      <c r="L1034" s="1">
        <f t="shared" si="100"/>
        <v>0.36145112536200313</v>
      </c>
      <c r="M1034" s="1">
        <f t="shared" si="101"/>
        <v>-103.05603353306823</v>
      </c>
      <c r="N1034" s="3" t="s">
        <v>866</v>
      </c>
      <c r="O1034" s="1" t="s">
        <v>2973</v>
      </c>
      <c r="P1034" s="1" t="s">
        <v>2968</v>
      </c>
      <c r="Q1034" s="1">
        <v>8360</v>
      </c>
      <c r="R1034" s="1" t="s">
        <v>3035</v>
      </c>
      <c r="S1034" s="1">
        <v>84.02</v>
      </c>
    </row>
    <row r="1035" spans="1:19" x14ac:dyDescent="0.3">
      <c r="A1035" s="1" t="s">
        <v>923</v>
      </c>
      <c r="B1035" s="1" t="s">
        <v>1959</v>
      </c>
      <c r="C1035" s="1">
        <f t="shared" si="96"/>
        <v>1.0416666664241347E-2</v>
      </c>
      <c r="D1035" s="1">
        <v>10</v>
      </c>
      <c r="E1035" s="1">
        <v>18.829999999999998</v>
      </c>
      <c r="F1035" s="1">
        <f>IF(A1035="","",IF(E1035&lt;_C1_MinTemp.,0,E1035*M_a+M_b))</f>
        <v>0.45738820000000002</v>
      </c>
      <c r="G1035" s="1">
        <f t="shared" si="97"/>
        <v>0.20920396549924003</v>
      </c>
      <c r="H1035" s="1">
        <f t="shared" si="98"/>
        <v>9.0918715992716212E-2</v>
      </c>
      <c r="I1035" s="1">
        <f t="shared" si="99"/>
        <v>2.2729678992886887E-2</v>
      </c>
      <c r="J1035" s="1">
        <f>IF(A1035="","",MIN(J1034+I1035,Max_logcfu))</f>
        <v>3.99</v>
      </c>
      <c r="K1035" s="1" cm="1">
        <f t="array" ref="K1035">IF(A1035="","",IF(E1035&lt;_C1_MinTemp.,0,((E1035-Tmin)/(PrefTemp-Tmin))^2))</f>
        <v>34.61008232605608</v>
      </c>
      <c r="L1035" s="1">
        <f t="shared" si="100"/>
        <v>0.36052169081247698</v>
      </c>
      <c r="M1035" s="1">
        <f t="shared" si="101"/>
        <v>-103.41655522388071</v>
      </c>
      <c r="N1035" s="3" t="s">
        <v>866</v>
      </c>
      <c r="O1035" s="1" t="s">
        <v>2973</v>
      </c>
      <c r="P1035" s="1" t="s">
        <v>2968</v>
      </c>
      <c r="Q1035" s="1">
        <v>8360</v>
      </c>
      <c r="R1035" s="1" t="s">
        <v>3035</v>
      </c>
      <c r="S1035" s="1">
        <v>84.02</v>
      </c>
    </row>
    <row r="1036" spans="1:19" x14ac:dyDescent="0.3">
      <c r="A1036" s="1" t="s">
        <v>923</v>
      </c>
      <c r="B1036" s="1" t="s">
        <v>1960</v>
      </c>
      <c r="C1036" s="1">
        <f t="shared" si="96"/>
        <v>1.0416666671517305E-2</v>
      </c>
      <c r="D1036" s="1">
        <v>10</v>
      </c>
      <c r="E1036" s="1">
        <v>18.88</v>
      </c>
      <c r="F1036" s="1">
        <f>IF(A1036="","",IF(E1036&lt;_C1_MinTemp.,0,E1036*M_a+M_b))</f>
        <v>0.45837020000000001</v>
      </c>
      <c r="G1036" s="1">
        <f t="shared" si="97"/>
        <v>0.21010324024804</v>
      </c>
      <c r="H1036" s="1">
        <f t="shared" si="98"/>
        <v>9.1309535092585825E-2</v>
      </c>
      <c r="I1036" s="1">
        <f t="shared" si="99"/>
        <v>2.2827383783776287E-2</v>
      </c>
      <c r="J1036" s="1">
        <f>IF(A1036="","",MIN(J1035+I1036,Max_logcfu))</f>
        <v>3.99</v>
      </c>
      <c r="K1036" s="1" cm="1">
        <f t="array" ref="K1036">IF(A1036="","",IF(E1036&lt;_C1_MinTemp.,0,((E1036-Tmin)/(PrefTemp-Tmin))^2))</f>
        <v>34.758855667973556</v>
      </c>
      <c r="L1036" s="1">
        <f t="shared" si="100"/>
        <v>0.36207141337666049</v>
      </c>
      <c r="M1036" s="1">
        <f t="shared" si="101"/>
        <v>-103.77862663725736</v>
      </c>
      <c r="N1036" s="3" t="s">
        <v>866</v>
      </c>
      <c r="O1036" s="1" t="s">
        <v>2973</v>
      </c>
      <c r="P1036" s="1" t="s">
        <v>2968</v>
      </c>
      <c r="Q1036" s="1">
        <v>8360</v>
      </c>
      <c r="R1036" s="1" t="s">
        <v>3035</v>
      </c>
      <c r="S1036" s="1">
        <v>84.02</v>
      </c>
    </row>
    <row r="1037" spans="1:19" x14ac:dyDescent="0.3">
      <c r="A1037" s="1" t="s">
        <v>923</v>
      </c>
      <c r="B1037" s="1" t="s">
        <v>1961</v>
      </c>
      <c r="C1037" s="1">
        <f t="shared" si="96"/>
        <v>1.0416666664241347E-2</v>
      </c>
      <c r="D1037" s="1">
        <v>10</v>
      </c>
      <c r="E1037" s="1">
        <v>18.88</v>
      </c>
      <c r="F1037" s="1">
        <f>IF(A1037="","",IF(E1037&lt;_C1_MinTemp.,0,E1037*M_a+M_b))</f>
        <v>0.45837020000000001</v>
      </c>
      <c r="G1037" s="1">
        <f t="shared" si="97"/>
        <v>0.21010324024804</v>
      </c>
      <c r="H1037" s="1">
        <f t="shared" si="98"/>
        <v>9.1309535092585825E-2</v>
      </c>
      <c r="I1037" s="1">
        <f t="shared" si="99"/>
        <v>2.2827383767831541E-2</v>
      </c>
      <c r="J1037" s="1">
        <f>IF(A1037="","",MIN(J1036+I1037,Max_logcfu))</f>
        <v>3.99</v>
      </c>
      <c r="K1037" s="1" cm="1">
        <f t="array" ref="K1037">IF(A1037="","",IF(E1037&lt;_C1_MinTemp.,0,((E1037-Tmin)/(PrefTemp-Tmin))^2))</f>
        <v>34.758855667973556</v>
      </c>
      <c r="L1037" s="1">
        <f t="shared" si="100"/>
        <v>0.36207141312375657</v>
      </c>
      <c r="M1037" s="1">
        <f t="shared" si="101"/>
        <v>-104.14069805038112</v>
      </c>
      <c r="N1037" s="3" t="s">
        <v>866</v>
      </c>
      <c r="O1037" s="1" t="s">
        <v>2973</v>
      </c>
      <c r="P1037" s="1" t="s">
        <v>2968</v>
      </c>
      <c r="Q1037" s="1">
        <v>8360</v>
      </c>
      <c r="R1037" s="1" t="s">
        <v>3035</v>
      </c>
      <c r="S1037" s="1">
        <v>84.02</v>
      </c>
    </row>
    <row r="1038" spans="1:19" x14ac:dyDescent="0.3">
      <c r="A1038" s="1" t="s">
        <v>923</v>
      </c>
      <c r="B1038" s="1" t="s">
        <v>1962</v>
      </c>
      <c r="C1038" s="1">
        <f t="shared" si="96"/>
        <v>1.0416666664241347E-2</v>
      </c>
      <c r="D1038" s="1">
        <v>10</v>
      </c>
      <c r="E1038" s="1">
        <v>19.02</v>
      </c>
      <c r="F1038" s="1">
        <f>IF(A1038="","",IF(E1038&lt;_C1_MinTemp.,0,E1038*M_a+M_b))</f>
        <v>0.46111980000000002</v>
      </c>
      <c r="G1038" s="1">
        <f t="shared" si="97"/>
        <v>0.21263146995204002</v>
      </c>
      <c r="H1038" s="1">
        <f t="shared" si="98"/>
        <v>9.2408287680156451E-2</v>
      </c>
      <c r="I1038" s="1">
        <f t="shared" si="99"/>
        <v>2.3102071914660242E-2</v>
      </c>
      <c r="J1038" s="1">
        <f>IF(A1038="","",MIN(J1037+I1038,Max_logcfu))</f>
        <v>3.99</v>
      </c>
      <c r="K1038" s="1" cm="1">
        <f t="array" ref="K1038">IF(A1038="","",IF(E1038&lt;_C1_MinTemp.,0,((E1038-Tmin)/(PrefTemp-Tmin))^2))</f>
        <v>35.177118476643592</v>
      </c>
      <c r="L1038" s="1">
        <f t="shared" si="100"/>
        <v>0.3664283173797217</v>
      </c>
      <c r="M1038" s="1">
        <f t="shared" si="101"/>
        <v>-104.50712636776085</v>
      </c>
      <c r="N1038" s="3" t="s">
        <v>866</v>
      </c>
      <c r="O1038" s="1" t="s">
        <v>2973</v>
      </c>
      <c r="P1038" s="1" t="s">
        <v>2968</v>
      </c>
      <c r="Q1038" s="1">
        <v>8360</v>
      </c>
      <c r="R1038" s="1" t="s">
        <v>3035</v>
      </c>
      <c r="S1038" s="1">
        <v>83.92</v>
      </c>
    </row>
    <row r="1039" spans="1:19" x14ac:dyDescent="0.3">
      <c r="A1039" s="1" t="s">
        <v>923</v>
      </c>
      <c r="B1039" s="1" t="s">
        <v>1963</v>
      </c>
      <c r="C1039" s="1">
        <f t="shared" si="96"/>
        <v>1.0416666671517305E-2</v>
      </c>
      <c r="D1039" s="1">
        <v>10</v>
      </c>
      <c r="E1039" s="1">
        <v>19</v>
      </c>
      <c r="F1039" s="1">
        <f>IF(A1039="","",IF(E1039&lt;_C1_MinTemp.,0,E1039*M_a+M_b))</f>
        <v>0.46072700000000005</v>
      </c>
      <c r="G1039" s="1">
        <f t="shared" si="97"/>
        <v>0.21226936852900005</v>
      </c>
      <c r="H1039" s="1">
        <f t="shared" si="98"/>
        <v>9.2250920699261205E-2</v>
      </c>
      <c r="I1039" s="1">
        <f t="shared" si="99"/>
        <v>2.3062730185554721E-2</v>
      </c>
      <c r="J1039" s="1">
        <f>IF(A1039="","",MIN(J1038+I1039,Max_logcfu))</f>
        <v>3.99</v>
      </c>
      <c r="K1039" s="1" cm="1">
        <f t="array" ref="K1039">IF(A1039="","",IF(E1039&lt;_C1_MinTemp.,0,((E1039-Tmin)/(PrefTemp-Tmin))^2))</f>
        <v>35.117213493332741</v>
      </c>
      <c r="L1039" s="1">
        <f t="shared" si="100"/>
        <v>0.36580430739255698</v>
      </c>
      <c r="M1039" s="1">
        <f t="shared" si="101"/>
        <v>-104.8729306751534</v>
      </c>
      <c r="N1039" s="3" t="s">
        <v>866</v>
      </c>
      <c r="O1039" s="1" t="s">
        <v>2973</v>
      </c>
      <c r="P1039" s="1" t="s">
        <v>2968</v>
      </c>
      <c r="Q1039" s="1">
        <v>8360</v>
      </c>
      <c r="R1039" s="1" t="s">
        <v>3035</v>
      </c>
      <c r="S1039" s="1">
        <v>83.92</v>
      </c>
    </row>
    <row r="1040" spans="1:19" x14ac:dyDescent="0.3">
      <c r="A1040" s="1" t="s">
        <v>923</v>
      </c>
      <c r="B1040" s="1" t="s">
        <v>1964</v>
      </c>
      <c r="C1040" s="1">
        <f t="shared" si="96"/>
        <v>1.0416666664241347E-2</v>
      </c>
      <c r="D1040" s="1">
        <v>10</v>
      </c>
      <c r="E1040" s="1">
        <v>19.02</v>
      </c>
      <c r="F1040" s="1">
        <f>IF(A1040="","",IF(E1040&lt;_C1_MinTemp.,0,E1040*M_a+M_b))</f>
        <v>0.46111980000000002</v>
      </c>
      <c r="G1040" s="1">
        <f t="shared" si="97"/>
        <v>0.21263146995204002</v>
      </c>
      <c r="H1040" s="1">
        <f t="shared" si="98"/>
        <v>9.2408287680156451E-2</v>
      </c>
      <c r="I1040" s="1">
        <f t="shared" si="99"/>
        <v>2.3102071914660242E-2</v>
      </c>
      <c r="J1040" s="1">
        <f>IF(A1040="","",MIN(J1039+I1040,Max_logcfu))</f>
        <v>3.99</v>
      </c>
      <c r="K1040" s="1" cm="1">
        <f t="array" ref="K1040">IF(A1040="","",IF(E1040&lt;_C1_MinTemp.,0,((E1040-Tmin)/(PrefTemp-Tmin))^2))</f>
        <v>35.177118476643592</v>
      </c>
      <c r="L1040" s="1">
        <f t="shared" si="100"/>
        <v>0.3664283173797217</v>
      </c>
      <c r="M1040" s="1">
        <f t="shared" si="101"/>
        <v>-105.23935899253313</v>
      </c>
      <c r="N1040" s="3" t="s">
        <v>866</v>
      </c>
      <c r="O1040" s="1" t="s">
        <v>2973</v>
      </c>
      <c r="P1040" s="1" t="s">
        <v>2968</v>
      </c>
      <c r="Q1040" s="1">
        <v>8360</v>
      </c>
      <c r="R1040" s="1" t="s">
        <v>3035</v>
      </c>
      <c r="S1040" s="1">
        <v>83.92</v>
      </c>
    </row>
    <row r="1041" spans="1:19" x14ac:dyDescent="0.3">
      <c r="A1041" s="1" t="s">
        <v>923</v>
      </c>
      <c r="B1041" s="1" t="s">
        <v>1965</v>
      </c>
      <c r="C1041" s="1">
        <f t="shared" si="96"/>
        <v>1.0416666664241347E-2</v>
      </c>
      <c r="D1041" s="1">
        <v>10</v>
      </c>
      <c r="E1041" s="1">
        <v>19.02</v>
      </c>
      <c r="F1041" s="1">
        <f>IF(A1041="","",IF(E1041&lt;_C1_MinTemp.,0,E1041*M_a+M_b))</f>
        <v>0.46111980000000002</v>
      </c>
      <c r="G1041" s="1">
        <f t="shared" si="97"/>
        <v>0.21263146995204002</v>
      </c>
      <c r="H1041" s="1">
        <f t="shared" si="98"/>
        <v>9.2408287680156451E-2</v>
      </c>
      <c r="I1041" s="1">
        <f t="shared" si="99"/>
        <v>2.3102071914660242E-2</v>
      </c>
      <c r="J1041" s="1">
        <f>IF(A1041="","",MIN(J1040+I1041,Max_logcfu))</f>
        <v>3.99</v>
      </c>
      <c r="K1041" s="1" cm="1">
        <f t="array" ref="K1041">IF(A1041="","",IF(E1041&lt;_C1_MinTemp.,0,((E1041-Tmin)/(PrefTemp-Tmin))^2))</f>
        <v>35.177118476643592</v>
      </c>
      <c r="L1041" s="1">
        <f t="shared" si="100"/>
        <v>0.3664283173797217</v>
      </c>
      <c r="M1041" s="1">
        <f t="shared" si="101"/>
        <v>-105.60578730991286</v>
      </c>
      <c r="N1041" s="3" t="s">
        <v>866</v>
      </c>
      <c r="O1041" s="1" t="s">
        <v>2973</v>
      </c>
      <c r="P1041" s="1" t="s">
        <v>2968</v>
      </c>
      <c r="Q1041" s="1">
        <v>8360</v>
      </c>
      <c r="R1041" s="1" t="s">
        <v>3035</v>
      </c>
      <c r="S1041" s="1">
        <v>83.92</v>
      </c>
    </row>
    <row r="1042" spans="1:19" x14ac:dyDescent="0.3">
      <c r="A1042" s="1" t="s">
        <v>923</v>
      </c>
      <c r="B1042" s="1" t="s">
        <v>1966</v>
      </c>
      <c r="C1042" s="1">
        <f t="shared" si="96"/>
        <v>1.0416666671517305E-2</v>
      </c>
      <c r="D1042" s="1">
        <v>10</v>
      </c>
      <c r="E1042" s="1">
        <v>19.14</v>
      </c>
      <c r="F1042" s="1">
        <f>IF(A1042="","",IF(E1042&lt;_C1_MinTemp.,0,E1042*M_a+M_b))</f>
        <v>0.46347660000000002</v>
      </c>
      <c r="G1042" s="1">
        <f t="shared" si="97"/>
        <v>0.21481055874756003</v>
      </c>
      <c r="H1042" s="1">
        <f t="shared" si="98"/>
        <v>9.3355305844224259E-2</v>
      </c>
      <c r="I1042" s="1">
        <f t="shared" si="99"/>
        <v>2.3338826471924055E-2</v>
      </c>
      <c r="J1042" s="1">
        <f>IF(A1042="","",MIN(J1041+I1042,Max_logcfu))</f>
        <v>3.99</v>
      </c>
      <c r="K1042" s="1" cm="1">
        <f t="array" ref="K1042">IF(A1042="","",IF(E1042&lt;_C1_MinTemp.,0,((E1042-Tmin)/(PrefTemp-Tmin))^2))</f>
        <v>35.537620451014668</v>
      </c>
      <c r="L1042" s="1">
        <f t="shared" si="100"/>
        <v>0.37018354653711627</v>
      </c>
      <c r="M1042" s="1">
        <f t="shared" si="101"/>
        <v>-105.97597085644998</v>
      </c>
      <c r="N1042" s="3" t="s">
        <v>866</v>
      </c>
      <c r="O1042" s="1" t="s">
        <v>2973</v>
      </c>
      <c r="P1042" s="1" t="s">
        <v>2968</v>
      </c>
      <c r="Q1042" s="1">
        <v>8360</v>
      </c>
      <c r="R1042" s="1" t="s">
        <v>3035</v>
      </c>
      <c r="S1042" s="1">
        <v>83.92</v>
      </c>
    </row>
    <row r="1043" spans="1:19" x14ac:dyDescent="0.3">
      <c r="A1043" s="1" t="s">
        <v>923</v>
      </c>
      <c r="B1043" s="1" t="s">
        <v>1967</v>
      </c>
      <c r="C1043" s="1">
        <f t="shared" si="96"/>
        <v>1.0416666664241347E-2</v>
      </c>
      <c r="D1043" s="1">
        <v>10</v>
      </c>
      <c r="E1043" s="1">
        <v>19.170000000000002</v>
      </c>
      <c r="F1043" s="1">
        <f>IF(A1043="","",IF(E1043&lt;_C1_MinTemp.,0,E1043*M_a+M_b))</f>
        <v>0.46406580000000008</v>
      </c>
      <c r="G1043" s="1">
        <f t="shared" si="97"/>
        <v>0.21535706672964008</v>
      </c>
      <c r="H1043" s="1">
        <f t="shared" si="98"/>
        <v>9.3592814745606295E-2</v>
      </c>
      <c r="I1043" s="1">
        <f t="shared" si="99"/>
        <v>2.3398203680953751E-2</v>
      </c>
      <c r="J1043" s="1">
        <f>IF(A1043="","",MIN(J1042+I1043,Max_logcfu))</f>
        <v>3.99</v>
      </c>
      <c r="K1043" s="1" cm="1">
        <f t="array" ref="K1043">IF(A1043="","",IF(E1043&lt;_C1_MinTemp.,0,((E1043-Tmin)/(PrefTemp-Tmin))^2))</f>
        <v>35.628033107421537</v>
      </c>
      <c r="L1043" s="1">
        <f t="shared" si="100"/>
        <v>0.37112534478256498</v>
      </c>
      <c r="M1043" s="1">
        <f t="shared" si="101"/>
        <v>-106.34709620123255</v>
      </c>
      <c r="N1043" s="3" t="s">
        <v>866</v>
      </c>
      <c r="O1043" s="1" t="s">
        <v>2973</v>
      </c>
      <c r="P1043" s="1" t="s">
        <v>2968</v>
      </c>
      <c r="Q1043" s="1">
        <v>8360</v>
      </c>
      <c r="R1043" s="1" t="s">
        <v>3035</v>
      </c>
      <c r="S1043" s="1">
        <v>83.92</v>
      </c>
    </row>
    <row r="1044" spans="1:19" x14ac:dyDescent="0.3">
      <c r="A1044" s="1" t="s">
        <v>923</v>
      </c>
      <c r="B1044" s="1" t="s">
        <v>1968</v>
      </c>
      <c r="C1044" s="1">
        <f t="shared" si="96"/>
        <v>1.0416666664241347E-2</v>
      </c>
      <c r="D1044" s="1">
        <v>10</v>
      </c>
      <c r="E1044" s="1">
        <v>19.190000000000001</v>
      </c>
      <c r="F1044" s="1">
        <f>IF(A1044="","",IF(E1044&lt;_C1_MinTemp.,0,E1044*M_a+M_b))</f>
        <v>0.46445860000000005</v>
      </c>
      <c r="G1044" s="1">
        <f t="shared" si="97"/>
        <v>0.21572179111396006</v>
      </c>
      <c r="H1044" s="1">
        <f t="shared" si="98"/>
        <v>9.375132164883096E-2</v>
      </c>
      <c r="I1044" s="1">
        <f t="shared" si="99"/>
        <v>2.3437830406750695E-2</v>
      </c>
      <c r="J1044" s="1">
        <f>IF(A1044="","",MIN(J1043+I1044,Max_logcfu))</f>
        <v>3.99</v>
      </c>
      <c r="K1044" s="1" cm="1">
        <f t="array" ref="K1044">IF(A1044="","",IF(E1044&lt;_C1_MinTemp.,0,((E1044-Tmin)/(PrefTemp-Tmin))^2))</f>
        <v>35.688372025651468</v>
      </c>
      <c r="L1044" s="1">
        <f t="shared" si="100"/>
        <v>0.37175387518064712</v>
      </c>
      <c r="M1044" s="1">
        <f t="shared" si="101"/>
        <v>-106.71885007641319</v>
      </c>
      <c r="N1044" s="3" t="s">
        <v>866</v>
      </c>
      <c r="O1044" s="1" t="s">
        <v>2973</v>
      </c>
      <c r="P1044" s="1" t="s">
        <v>2968</v>
      </c>
      <c r="Q1044" s="1">
        <v>8360</v>
      </c>
      <c r="R1044" s="1" t="s">
        <v>3035</v>
      </c>
      <c r="S1044" s="1">
        <v>83.92</v>
      </c>
    </row>
    <row r="1045" spans="1:19" x14ac:dyDescent="0.3">
      <c r="A1045" s="1" t="s">
        <v>923</v>
      </c>
      <c r="B1045" s="1" t="s">
        <v>1969</v>
      </c>
      <c r="C1045" s="1">
        <f t="shared" si="96"/>
        <v>1.0416666671517305E-2</v>
      </c>
      <c r="D1045" s="1">
        <v>10</v>
      </c>
      <c r="E1045" s="1">
        <v>19.309999999999999</v>
      </c>
      <c r="F1045" s="1">
        <f>IF(A1045="","",IF(E1045&lt;_C1_MinTemp.,0,E1045*M_a+M_b))</f>
        <v>0.46681539999999999</v>
      </c>
      <c r="G1045" s="1">
        <f t="shared" si="97"/>
        <v>0.21791661767716</v>
      </c>
      <c r="H1045" s="1">
        <f t="shared" si="98"/>
        <v>9.4705179346875265E-2</v>
      </c>
      <c r="I1045" s="1">
        <f t="shared" si="99"/>
        <v>2.3676294847743948E-2</v>
      </c>
      <c r="J1045" s="1">
        <f>IF(A1045="","",MIN(J1044+I1045,Max_logcfu))</f>
        <v>3.99</v>
      </c>
      <c r="K1045" s="1" cm="1">
        <f t="array" ref="K1045">IF(A1045="","",IF(E1045&lt;_C1_MinTemp.,0,((E1045-Tmin)/(PrefTemp-Tmin))^2))</f>
        <v>36.051477609536974</v>
      </c>
      <c r="L1045" s="1">
        <f t="shared" si="100"/>
        <v>0.37553622527421615</v>
      </c>
      <c r="M1045" s="1">
        <f t="shared" si="101"/>
        <v>-107.09438630168741</v>
      </c>
      <c r="N1045" s="3" t="s">
        <v>866</v>
      </c>
      <c r="O1045" s="1" t="s">
        <v>2973</v>
      </c>
      <c r="P1045" s="1" t="s">
        <v>2968</v>
      </c>
      <c r="Q1045" s="1">
        <v>8360</v>
      </c>
      <c r="R1045" s="1" t="s">
        <v>3035</v>
      </c>
      <c r="S1045" s="1">
        <v>83.92</v>
      </c>
    </row>
    <row r="1046" spans="1:19" x14ac:dyDescent="0.3">
      <c r="A1046" s="1" t="s">
        <v>923</v>
      </c>
      <c r="B1046" s="1" t="s">
        <v>1970</v>
      </c>
      <c r="C1046" s="1">
        <f t="shared" si="96"/>
        <v>1.0416666664241347E-2</v>
      </c>
      <c r="D1046" s="1">
        <v>10</v>
      </c>
      <c r="E1046" s="1">
        <v>19.5</v>
      </c>
      <c r="F1046" s="1">
        <f>IF(A1046="","",IF(E1046&lt;_C1_MinTemp.,0,E1046*M_a+M_b))</f>
        <v>0.47054700000000005</v>
      </c>
      <c r="G1046" s="1">
        <f t="shared" si="97"/>
        <v>0.22141447920900004</v>
      </c>
      <c r="H1046" s="1">
        <f t="shared" si="98"/>
        <v>9.6225327774445896E-2</v>
      </c>
      <c r="I1046" s="1">
        <f t="shared" si="99"/>
        <v>2.405633193801042E-2</v>
      </c>
      <c r="J1046" s="1">
        <f>IF(A1046="","",MIN(J1045+I1046,Max_logcfu))</f>
        <v>3.99</v>
      </c>
      <c r="K1046" s="1" cm="1">
        <f t="array" ref="K1046">IF(A1046="","",IF(E1046&lt;_C1_MinTemp.,0,((E1046-Tmin)/(PrefTemp-Tmin))^2))</f>
        <v>36.630153426189061</v>
      </c>
      <c r="L1046" s="1">
        <f t="shared" si="100"/>
        <v>0.38156409810062958</v>
      </c>
      <c r="M1046" s="1">
        <f t="shared" si="101"/>
        <v>-107.47595039978803</v>
      </c>
      <c r="N1046" s="3" t="s">
        <v>866</v>
      </c>
      <c r="O1046" s="1" t="s">
        <v>2973</v>
      </c>
      <c r="P1046" s="1" t="s">
        <v>2968</v>
      </c>
      <c r="Q1046" s="1">
        <v>8360</v>
      </c>
      <c r="R1046" s="1" t="s">
        <v>3035</v>
      </c>
      <c r="S1046" s="1">
        <v>83.92</v>
      </c>
    </row>
    <row r="1047" spans="1:19" x14ac:dyDescent="0.3">
      <c r="A1047" s="1" t="s">
        <v>923</v>
      </c>
      <c r="B1047" s="1" t="s">
        <v>1971</v>
      </c>
      <c r="C1047" s="1">
        <f t="shared" si="96"/>
        <v>1.0416666664241347E-2</v>
      </c>
      <c r="D1047" s="1">
        <v>10</v>
      </c>
      <c r="E1047" s="1">
        <v>19.53</v>
      </c>
      <c r="F1047" s="1">
        <f>IF(A1047="","",IF(E1047&lt;_C1_MinTemp.,0,E1047*M_a+M_b))</f>
        <v>0.47113620000000006</v>
      </c>
      <c r="G1047" s="1">
        <f t="shared" si="97"/>
        <v>0.22196931895044006</v>
      </c>
      <c r="H1047" s="1">
        <f t="shared" si="98"/>
        <v>9.6466457605580203E-2</v>
      </c>
      <c r="I1047" s="1">
        <f t="shared" si="99"/>
        <v>2.4116614395779962E-2</v>
      </c>
      <c r="J1047" s="1">
        <f>IF(A1047="","",MIN(J1046+I1047,Max_logcfu))</f>
        <v>3.99</v>
      </c>
      <c r="K1047" s="1" cm="1">
        <f t="array" ref="K1047">IF(A1047="","",IF(E1047&lt;_C1_MinTemp.,0,((E1047-Tmin)/(PrefTemp-Tmin))^2))</f>
        <v>36.721944464103572</v>
      </c>
      <c r="L1047" s="1">
        <f t="shared" si="100"/>
        <v>0.38252025474534979</v>
      </c>
      <c r="M1047" s="1">
        <f t="shared" si="101"/>
        <v>-107.85847065453338</v>
      </c>
      <c r="N1047" s="3" t="s">
        <v>866</v>
      </c>
      <c r="O1047" s="1" t="s">
        <v>2973</v>
      </c>
      <c r="P1047" s="1" t="s">
        <v>2968</v>
      </c>
      <c r="Q1047" s="1">
        <v>8360</v>
      </c>
      <c r="R1047" s="1" t="s">
        <v>3035</v>
      </c>
      <c r="S1047" s="1">
        <v>83.92</v>
      </c>
    </row>
    <row r="1048" spans="1:19" x14ac:dyDescent="0.3">
      <c r="A1048" s="1" t="s">
        <v>923</v>
      </c>
      <c r="B1048" s="1" t="s">
        <v>1972</v>
      </c>
      <c r="C1048" s="1">
        <f t="shared" si="96"/>
        <v>1.0416666671517305E-2</v>
      </c>
      <c r="D1048" s="1">
        <v>10</v>
      </c>
      <c r="E1048" s="1">
        <v>19.5</v>
      </c>
      <c r="F1048" s="1">
        <f>IF(A1048="","",IF(E1048&lt;_C1_MinTemp.,0,E1048*M_a+M_b))</f>
        <v>0.47054700000000005</v>
      </c>
      <c r="G1048" s="1">
        <f t="shared" si="97"/>
        <v>0.22141447920900004</v>
      </c>
      <c r="H1048" s="1">
        <f t="shared" si="98"/>
        <v>9.6225327774445896E-2</v>
      </c>
      <c r="I1048" s="1">
        <f t="shared" si="99"/>
        <v>2.4056331954813576E-2</v>
      </c>
      <c r="J1048" s="1">
        <f>IF(A1048="","",MIN(J1047+I1048,Max_logcfu))</f>
        <v>3.99</v>
      </c>
      <c r="K1048" s="1" cm="1">
        <f t="array" ref="K1048">IF(A1048="","",IF(E1048&lt;_C1_MinTemp.,0,((E1048-Tmin)/(PrefTemp-Tmin))^2))</f>
        <v>36.630153426189061</v>
      </c>
      <c r="L1048" s="1">
        <f t="shared" si="100"/>
        <v>0.381564098367149</v>
      </c>
      <c r="M1048" s="1">
        <f t="shared" si="101"/>
        <v>-108.24003475290053</v>
      </c>
      <c r="N1048" s="3" t="s">
        <v>866</v>
      </c>
      <c r="O1048" s="1" t="s">
        <v>2973</v>
      </c>
      <c r="P1048" s="1" t="s">
        <v>2968</v>
      </c>
      <c r="Q1048" s="1">
        <v>8360</v>
      </c>
      <c r="R1048" s="1" t="s">
        <v>3035</v>
      </c>
      <c r="S1048" s="1">
        <v>83.92</v>
      </c>
    </row>
    <row r="1049" spans="1:19" x14ac:dyDescent="0.3">
      <c r="A1049" s="1" t="s">
        <v>923</v>
      </c>
      <c r="B1049" s="1" t="s">
        <v>1973</v>
      </c>
      <c r="C1049" s="1">
        <f t="shared" si="96"/>
        <v>1.0416666664241347E-2</v>
      </c>
      <c r="D1049" s="1">
        <v>10</v>
      </c>
      <c r="E1049" s="1">
        <v>19.489999999999998</v>
      </c>
      <c r="F1049" s="1">
        <f>IF(A1049="","",IF(E1049&lt;_C1_MinTemp.,0,E1049*M_a+M_b))</f>
        <v>0.47035060000000001</v>
      </c>
      <c r="G1049" s="1">
        <f t="shared" si="97"/>
        <v>0.22122968692036002</v>
      </c>
      <c r="H1049" s="1">
        <f t="shared" si="98"/>
        <v>9.614501821832247E-2</v>
      </c>
      <c r="I1049" s="1">
        <f t="shared" si="99"/>
        <v>2.4036254548984243E-2</v>
      </c>
      <c r="J1049" s="1">
        <f>IF(A1049="","",MIN(J1048+I1049,Max_logcfu))</f>
        <v>3.99</v>
      </c>
      <c r="K1049" s="1" cm="1">
        <f t="array" ref="K1049">IF(A1049="","",IF(E1049&lt;_C1_MinTemp.,0,((E1049-Tmin)/(PrefTemp-Tmin))^2))</f>
        <v>36.59958193913436</v>
      </c>
      <c r="L1049" s="1">
        <f t="shared" si="100"/>
        <v>0.38124564511055059</v>
      </c>
      <c r="M1049" s="1">
        <f t="shared" si="101"/>
        <v>-108.62128039801108</v>
      </c>
      <c r="N1049" s="3" t="s">
        <v>866</v>
      </c>
      <c r="O1049" s="1" t="s">
        <v>2973</v>
      </c>
      <c r="P1049" s="1" t="s">
        <v>2968</v>
      </c>
      <c r="Q1049" s="1">
        <v>8360</v>
      </c>
      <c r="R1049" s="1" t="s">
        <v>3035</v>
      </c>
      <c r="S1049" s="1">
        <v>83.92</v>
      </c>
    </row>
    <row r="1050" spans="1:19" x14ac:dyDescent="0.3">
      <c r="A1050" s="1" t="s">
        <v>923</v>
      </c>
      <c r="B1050" s="1" t="s">
        <v>1974</v>
      </c>
      <c r="C1050" s="1">
        <f t="shared" si="96"/>
        <v>1.0416666664241347E-2</v>
      </c>
      <c r="D1050" s="1">
        <v>10</v>
      </c>
      <c r="E1050" s="1">
        <v>19.579999999999998</v>
      </c>
      <c r="F1050" s="1">
        <f>IF(A1050="","",IF(E1050&lt;_C1_MinTemp.,0,E1050*M_a+M_b))</f>
        <v>0.47211819999999999</v>
      </c>
      <c r="G1050" s="1">
        <f t="shared" si="97"/>
        <v>0.22289559477123999</v>
      </c>
      <c r="H1050" s="1">
        <f t="shared" si="98"/>
        <v>9.6869011200017369E-2</v>
      </c>
      <c r="I1050" s="1">
        <f t="shared" si="99"/>
        <v>2.4217252794365825E-2</v>
      </c>
      <c r="J1050" s="1">
        <f>IF(A1050="","",MIN(J1049+I1050,Max_logcfu))</f>
        <v>3.99</v>
      </c>
      <c r="K1050" s="1" cm="1">
        <f t="array" ref="K1050">IF(A1050="","",IF(E1050&lt;_C1_MinTemp.,0,((E1050-Tmin)/(PrefTemp-Tmin))^2))</f>
        <v>36.875184783129157</v>
      </c>
      <c r="L1050" s="1">
        <f t="shared" si="100"/>
        <v>0.38411650806816128</v>
      </c>
      <c r="M1050" s="1">
        <f t="shared" si="101"/>
        <v>-109.00539690607924</v>
      </c>
      <c r="N1050" s="3" t="s">
        <v>866</v>
      </c>
      <c r="O1050" s="1" t="s">
        <v>2973</v>
      </c>
      <c r="P1050" s="1" t="s">
        <v>2968</v>
      </c>
      <c r="Q1050" s="1">
        <v>8360</v>
      </c>
      <c r="R1050" s="1" t="s">
        <v>3035</v>
      </c>
      <c r="S1050" s="1">
        <v>83.8</v>
      </c>
    </row>
    <row r="1051" spans="1:19" x14ac:dyDescent="0.3">
      <c r="A1051" s="1" t="s">
        <v>923</v>
      </c>
      <c r="B1051" s="1" t="s">
        <v>1975</v>
      </c>
      <c r="C1051" s="1">
        <f t="shared" si="96"/>
        <v>1.0416666671517305E-2</v>
      </c>
      <c r="D1051" s="1">
        <v>10</v>
      </c>
      <c r="E1051" s="1">
        <v>19.61</v>
      </c>
      <c r="F1051" s="1">
        <f>IF(A1051="","",IF(E1051&lt;_C1_MinTemp.,0,E1051*M_a+M_b))</f>
        <v>0.4727074</v>
      </c>
      <c r="G1051" s="1">
        <f t="shared" si="97"/>
        <v>0.22345228601476</v>
      </c>
      <c r="H1051" s="1">
        <f t="shared" si="98"/>
        <v>9.7110945682207725E-2</v>
      </c>
      <c r="I1051" s="1">
        <f t="shared" si="99"/>
        <v>2.4277736431857131E-2</v>
      </c>
      <c r="J1051" s="1">
        <f>IF(A1051="","",MIN(J1050+I1051,Max_logcfu))</f>
        <v>3.99</v>
      </c>
      <c r="K1051" s="1" cm="1">
        <f t="array" ref="K1051">IF(A1051="","",IF(E1051&lt;_C1_MinTemp.,0,((E1051-Tmin)/(PrefTemp-Tmin))^2))</f>
        <v>36.967282128045369</v>
      </c>
      <c r="L1051" s="1">
        <f t="shared" si="100"/>
        <v>0.38507585567978753</v>
      </c>
      <c r="M1051" s="1">
        <f t="shared" si="101"/>
        <v>-109.39047276175903</v>
      </c>
      <c r="N1051" s="3" t="s">
        <v>866</v>
      </c>
      <c r="O1051" s="1" t="s">
        <v>2973</v>
      </c>
      <c r="P1051" s="1" t="s">
        <v>2968</v>
      </c>
      <c r="Q1051" s="1">
        <v>8360</v>
      </c>
      <c r="R1051" s="1" t="s">
        <v>3035</v>
      </c>
      <c r="S1051" s="1">
        <v>83.8</v>
      </c>
    </row>
    <row r="1052" spans="1:19" x14ac:dyDescent="0.3">
      <c r="A1052" s="1" t="s">
        <v>923</v>
      </c>
      <c r="B1052" s="1" t="s">
        <v>1976</v>
      </c>
      <c r="C1052" s="1">
        <f t="shared" si="96"/>
        <v>1.0416666664241347E-2</v>
      </c>
      <c r="D1052" s="1">
        <v>10</v>
      </c>
      <c r="E1052" s="1">
        <v>19.600000000000001</v>
      </c>
      <c r="F1052" s="1">
        <f>IF(A1052="","",IF(E1052&lt;_C1_MinTemp.,0,E1052*M_a+M_b))</f>
        <v>0.47251100000000007</v>
      </c>
      <c r="G1052" s="1">
        <f t="shared" si="97"/>
        <v>0.22326664512100006</v>
      </c>
      <c r="H1052" s="1">
        <f t="shared" si="98"/>
        <v>9.7030267327683634E-2</v>
      </c>
      <c r="I1052" s="1">
        <f t="shared" si="99"/>
        <v>2.4257566826273006E-2</v>
      </c>
      <c r="J1052" s="1">
        <f>IF(A1052="","",MIN(J1051+I1052,Max_logcfu))</f>
        <v>3.99</v>
      </c>
      <c r="K1052" s="1" cm="1">
        <f t="array" ref="K1052">IF(A1052="","",IF(E1052&lt;_C1_MinTemp.,0,((E1052-Tmin)/(PrefTemp-Tmin))^2))</f>
        <v>36.936570250281562</v>
      </c>
      <c r="L1052" s="1">
        <f t="shared" si="100"/>
        <v>0.38475594001751662</v>
      </c>
      <c r="M1052" s="1">
        <f t="shared" si="101"/>
        <v>-109.77522870177654</v>
      </c>
      <c r="N1052" s="3" t="s">
        <v>866</v>
      </c>
      <c r="O1052" s="1" t="s">
        <v>2973</v>
      </c>
      <c r="P1052" s="1" t="s">
        <v>2968</v>
      </c>
      <c r="Q1052" s="1">
        <v>8360</v>
      </c>
      <c r="R1052" s="1" t="s">
        <v>3035</v>
      </c>
      <c r="S1052" s="1">
        <v>83.8</v>
      </c>
    </row>
    <row r="1053" spans="1:19" x14ac:dyDescent="0.3">
      <c r="A1053" s="1" t="s">
        <v>923</v>
      </c>
      <c r="B1053" s="1" t="s">
        <v>1977</v>
      </c>
      <c r="C1053" s="1">
        <f t="shared" si="96"/>
        <v>1.0416666664241347E-2</v>
      </c>
      <c r="D1053" s="1">
        <v>10</v>
      </c>
      <c r="E1053" s="1">
        <v>19.579999999999998</v>
      </c>
      <c r="F1053" s="1">
        <f>IF(A1053="","",IF(E1053&lt;_C1_MinTemp.,0,E1053*M_a+M_b))</f>
        <v>0.47211819999999999</v>
      </c>
      <c r="G1053" s="1">
        <f t="shared" si="97"/>
        <v>0.22289559477123999</v>
      </c>
      <c r="H1053" s="1">
        <f t="shared" si="98"/>
        <v>9.6869011200017369E-2</v>
      </c>
      <c r="I1053" s="1">
        <f t="shared" si="99"/>
        <v>2.4217252794365825E-2</v>
      </c>
      <c r="J1053" s="1">
        <f>IF(A1053="","",MIN(J1052+I1053,Max_logcfu))</f>
        <v>3.99</v>
      </c>
      <c r="K1053" s="1" cm="1">
        <f t="array" ref="K1053">IF(A1053="","",IF(E1053&lt;_C1_MinTemp.,0,((E1053-Tmin)/(PrefTemp-Tmin))^2))</f>
        <v>36.875184783129157</v>
      </c>
      <c r="L1053" s="1">
        <f t="shared" si="100"/>
        <v>0.38411650806816128</v>
      </c>
      <c r="M1053" s="1">
        <f t="shared" si="101"/>
        <v>-110.1593452098447</v>
      </c>
      <c r="N1053" s="3" t="s">
        <v>866</v>
      </c>
      <c r="O1053" s="1" t="s">
        <v>2973</v>
      </c>
      <c r="P1053" s="1" t="s">
        <v>2968</v>
      </c>
      <c r="Q1053" s="1">
        <v>8360</v>
      </c>
      <c r="R1053" s="1" t="s">
        <v>3035</v>
      </c>
      <c r="S1053" s="1">
        <v>83.8</v>
      </c>
    </row>
    <row r="1054" spans="1:19" x14ac:dyDescent="0.3">
      <c r="A1054" s="1" t="s">
        <v>923</v>
      </c>
      <c r="B1054" s="1" t="s">
        <v>1978</v>
      </c>
      <c r="C1054" s="1">
        <f t="shared" si="96"/>
        <v>1.0416666671517305E-2</v>
      </c>
      <c r="D1054" s="1">
        <v>11</v>
      </c>
      <c r="E1054" s="1">
        <v>19.66</v>
      </c>
      <c r="F1054" s="1">
        <f>IF(A1054="","",IF(E1054&lt;_C1_MinTemp.,0,E1054*M_a+M_b))</f>
        <v>0.47368940000000004</v>
      </c>
      <c r="G1054" s="1">
        <f t="shared" si="97"/>
        <v>0.22438164767236005</v>
      </c>
      <c r="H1054" s="1">
        <f t="shared" si="98"/>
        <v>9.7514840361738395E-2</v>
      </c>
      <c r="I1054" s="1">
        <f t="shared" si="99"/>
        <v>2.437871010178682E-2</v>
      </c>
      <c r="J1054" s="1">
        <f>IF(A1054="","",MIN(J1053+I1054,Max_logcfu))</f>
        <v>3.99</v>
      </c>
      <c r="K1054" s="1" cm="1">
        <f t="array" ref="K1054">IF(A1054="","",IF(E1054&lt;_C1_MinTemp.,0,((E1054-Tmin)/(PrefTemp-Tmin))^2))</f>
        <v>37.121032958740457</v>
      </c>
      <c r="L1054" s="1">
        <f t="shared" si="100"/>
        <v>0.38667742683360712</v>
      </c>
      <c r="M1054" s="1">
        <f t="shared" si="101"/>
        <v>-110.5460226366783</v>
      </c>
      <c r="N1054" s="3" t="s">
        <v>866</v>
      </c>
      <c r="O1054" s="1" t="s">
        <v>2973</v>
      </c>
      <c r="P1054" s="1" t="s">
        <v>2968</v>
      </c>
      <c r="Q1054" s="1">
        <v>8360</v>
      </c>
      <c r="R1054" s="1" t="s">
        <v>3035</v>
      </c>
      <c r="S1054" s="1">
        <v>83.8</v>
      </c>
    </row>
    <row r="1055" spans="1:19" x14ac:dyDescent="0.3">
      <c r="A1055" s="1" t="s">
        <v>923</v>
      </c>
      <c r="B1055" s="1" t="s">
        <v>1979</v>
      </c>
      <c r="C1055" s="1">
        <f t="shared" si="96"/>
        <v>1.0416666664241347E-2</v>
      </c>
      <c r="D1055" s="1">
        <v>11</v>
      </c>
      <c r="E1055" s="1">
        <v>19.600000000000001</v>
      </c>
      <c r="F1055" s="1">
        <f>IF(A1055="","",IF(E1055&lt;_C1_MinTemp.,0,E1055*M_a+M_b))</f>
        <v>0.47251100000000007</v>
      </c>
      <c r="G1055" s="1">
        <f t="shared" si="97"/>
        <v>0.22326664512100006</v>
      </c>
      <c r="H1055" s="1">
        <f t="shared" si="98"/>
        <v>9.7030267327683634E-2</v>
      </c>
      <c r="I1055" s="1">
        <f t="shared" si="99"/>
        <v>2.4257566826273006E-2</v>
      </c>
      <c r="J1055" s="1">
        <f>IF(A1055="","",MIN(J1054+I1055,Max_logcfu))</f>
        <v>3.99</v>
      </c>
      <c r="K1055" s="1" cm="1">
        <f t="array" ref="K1055">IF(A1055="","",IF(E1055&lt;_C1_MinTemp.,0,((E1055-Tmin)/(PrefTemp-Tmin))^2))</f>
        <v>36.936570250281562</v>
      </c>
      <c r="L1055" s="1">
        <f t="shared" si="100"/>
        <v>0.38475594001751662</v>
      </c>
      <c r="M1055" s="1">
        <f t="shared" si="101"/>
        <v>-110.93077857669581</v>
      </c>
      <c r="N1055" s="3" t="s">
        <v>866</v>
      </c>
      <c r="O1055" s="1" t="s">
        <v>2973</v>
      </c>
      <c r="P1055" s="1" t="s">
        <v>2968</v>
      </c>
      <c r="Q1055" s="1">
        <v>8360</v>
      </c>
      <c r="R1055" s="1" t="s">
        <v>3035</v>
      </c>
      <c r="S1055" s="1">
        <v>83.8</v>
      </c>
    </row>
    <row r="1056" spans="1:19" x14ac:dyDescent="0.3">
      <c r="A1056" s="1" t="s">
        <v>923</v>
      </c>
      <c r="B1056" s="1" t="s">
        <v>1980</v>
      </c>
      <c r="C1056" s="1">
        <f t="shared" si="96"/>
        <v>1.0416666664241347E-2</v>
      </c>
      <c r="D1056" s="1">
        <v>11</v>
      </c>
      <c r="E1056" s="1">
        <v>19.61</v>
      </c>
      <c r="F1056" s="1">
        <f>IF(A1056="","",IF(E1056&lt;_C1_MinTemp.,0,E1056*M_a+M_b))</f>
        <v>0.4727074</v>
      </c>
      <c r="G1056" s="1">
        <f t="shared" si="97"/>
        <v>0.22345228601476</v>
      </c>
      <c r="H1056" s="1">
        <f t="shared" si="98"/>
        <v>9.7110945682207725E-2</v>
      </c>
      <c r="I1056" s="1">
        <f t="shared" si="99"/>
        <v>2.4277736414899328E-2</v>
      </c>
      <c r="J1056" s="1">
        <f>IF(A1056="","",MIN(J1055+I1056,Max_logcfu))</f>
        <v>3.99</v>
      </c>
      <c r="K1056" s="1" cm="1">
        <f t="array" ref="K1056">IF(A1056="","",IF(E1056&lt;_C1_MinTemp.,0,((E1056-Tmin)/(PrefTemp-Tmin))^2))</f>
        <v>36.967282128045369</v>
      </c>
      <c r="L1056" s="1">
        <f t="shared" si="100"/>
        <v>0.38507585541081513</v>
      </c>
      <c r="M1056" s="1">
        <f t="shared" si="101"/>
        <v>-111.31585443210663</v>
      </c>
      <c r="N1056" s="3" t="s">
        <v>866</v>
      </c>
      <c r="O1056" s="1" t="s">
        <v>2973</v>
      </c>
      <c r="P1056" s="1" t="s">
        <v>2968</v>
      </c>
      <c r="Q1056" s="1">
        <v>8360</v>
      </c>
      <c r="R1056" s="1" t="s">
        <v>3035</v>
      </c>
      <c r="S1056" s="1">
        <v>83.8</v>
      </c>
    </row>
    <row r="1057" spans="1:19" x14ac:dyDescent="0.3">
      <c r="A1057" s="1" t="s">
        <v>923</v>
      </c>
      <c r="B1057" s="1" t="s">
        <v>1981</v>
      </c>
      <c r="C1057" s="1">
        <f t="shared" si="96"/>
        <v>1.0416666671517305E-2</v>
      </c>
      <c r="D1057" s="1">
        <v>11</v>
      </c>
      <c r="E1057" s="1">
        <v>19.690000000000001</v>
      </c>
      <c r="F1057" s="1">
        <f>IF(A1057="","",IF(E1057&lt;_C1_MinTemp.,0,E1057*M_a+M_b))</f>
        <v>0.47427860000000005</v>
      </c>
      <c r="G1057" s="1">
        <f t="shared" si="97"/>
        <v>0.22494019041796004</v>
      </c>
      <c r="H1057" s="1">
        <f t="shared" si="98"/>
        <v>9.77575794949848E-2</v>
      </c>
      <c r="I1057" s="1">
        <f t="shared" si="99"/>
        <v>2.443939488512668E-2</v>
      </c>
      <c r="J1057" s="1">
        <f>IF(A1057="","",MIN(J1056+I1057,Max_logcfu))</f>
        <v>3.99</v>
      </c>
      <c r="K1057" s="1" cm="1">
        <f t="array" ref="K1057">IF(A1057="","",IF(E1057&lt;_C1_MinTemp.,0,((E1057-Tmin)/(PrefTemp-Tmin))^2))</f>
        <v>37.21343661065837</v>
      </c>
      <c r="L1057" s="1">
        <f t="shared" si="100"/>
        <v>0.38763996487486696</v>
      </c>
      <c r="M1057" s="1">
        <f t="shared" si="101"/>
        <v>-111.7034943969815</v>
      </c>
      <c r="N1057" s="3" t="s">
        <v>866</v>
      </c>
      <c r="O1057" s="1" t="s">
        <v>2973</v>
      </c>
      <c r="P1057" s="1" t="s">
        <v>2968</v>
      </c>
      <c r="Q1057" s="1">
        <v>8360</v>
      </c>
      <c r="R1057" s="1" t="s">
        <v>3035</v>
      </c>
      <c r="S1057" s="1">
        <v>83.8</v>
      </c>
    </row>
    <row r="1058" spans="1:19" x14ac:dyDescent="0.3">
      <c r="A1058" s="1" t="s">
        <v>923</v>
      </c>
      <c r="B1058" s="1" t="s">
        <v>1982</v>
      </c>
      <c r="C1058" s="1">
        <f t="shared" si="96"/>
        <v>1.0405092587461695E-2</v>
      </c>
      <c r="D1058" s="1">
        <v>11</v>
      </c>
      <c r="E1058" s="1">
        <v>19.75</v>
      </c>
      <c r="F1058" s="1">
        <f>IF(A1058="","",IF(E1058&lt;_C1_MinTemp.,0,E1058*M_a+M_b))</f>
        <v>0.47545700000000002</v>
      </c>
      <c r="G1058" s="1">
        <f t="shared" si="97"/>
        <v>0.22605935884900002</v>
      </c>
      <c r="H1058" s="1">
        <f t="shared" si="98"/>
        <v>9.824396299391569E-2</v>
      </c>
      <c r="I1058" s="1">
        <f t="shared" si="99"/>
        <v>2.4533700746660479E-2</v>
      </c>
      <c r="J1058" s="1">
        <f>IF(A1058="","",MIN(J1057+I1058,Max_logcfu))</f>
        <v>3.99</v>
      </c>
      <c r="K1058" s="1" cm="1">
        <f t="array" ref="K1058">IF(A1058="","",IF(E1058&lt;_C1_MinTemp.,0,((E1058-Tmin)/(PrefTemp-Tmin))^2))</f>
        <v>37.39858850987109</v>
      </c>
      <c r="L1058" s="1">
        <f t="shared" si="100"/>
        <v>0.3891357760855898</v>
      </c>
      <c r="M1058" s="1">
        <f t="shared" si="101"/>
        <v>-112.09263017306709</v>
      </c>
      <c r="N1058" s="3" t="s">
        <v>866</v>
      </c>
      <c r="O1058" s="1" t="s">
        <v>2973</v>
      </c>
      <c r="P1058" s="1" t="s">
        <v>2968</v>
      </c>
      <c r="Q1058" s="1">
        <v>8360</v>
      </c>
      <c r="R1058" s="1" t="s">
        <v>3035</v>
      </c>
      <c r="S1058" s="1">
        <v>83.63</v>
      </c>
    </row>
    <row r="1059" spans="1:19" x14ac:dyDescent="0.3">
      <c r="A1059" s="1" t="s">
        <v>923</v>
      </c>
      <c r="B1059" s="1" t="s">
        <v>1983</v>
      </c>
      <c r="C1059" s="1">
        <f t="shared" si="96"/>
        <v>1.0416666671517305E-2</v>
      </c>
      <c r="D1059" s="1">
        <v>11</v>
      </c>
      <c r="E1059" s="1">
        <v>19.77</v>
      </c>
      <c r="F1059" s="1">
        <f>IF(A1059="","",IF(E1059&lt;_C1_MinTemp.,0,E1059*M_a+M_b))</f>
        <v>0.47584980000000004</v>
      </c>
      <c r="G1059" s="1">
        <f t="shared" si="97"/>
        <v>0.22643303216004004</v>
      </c>
      <c r="H1059" s="1">
        <f t="shared" si="98"/>
        <v>9.8406359043911359E-2</v>
      </c>
      <c r="I1059" s="1">
        <f t="shared" si="99"/>
        <v>2.4601589772433846E-2</v>
      </c>
      <c r="J1059" s="1">
        <f>IF(A1059="","",MIN(J1058+I1059,Max_logcfu))</f>
        <v>3.99</v>
      </c>
      <c r="K1059" s="1" cm="1">
        <f t="array" ref="K1059">IF(A1059="","",IF(E1059&lt;_C1_MinTemp.,0,((E1059-Tmin)/(PrefTemp-Tmin))^2))</f>
        <v>37.460407911942568</v>
      </c>
      <c r="L1059" s="1">
        <f t="shared" si="100"/>
        <v>0.3902125825977753</v>
      </c>
      <c r="M1059" s="1">
        <f t="shared" si="101"/>
        <v>-112.48284275566486</v>
      </c>
      <c r="N1059" s="3" t="s">
        <v>866</v>
      </c>
      <c r="O1059" s="1" t="s">
        <v>2973</v>
      </c>
      <c r="P1059" s="1" t="s">
        <v>2968</v>
      </c>
      <c r="Q1059" s="1">
        <v>8360</v>
      </c>
      <c r="R1059" s="1" t="s">
        <v>3035</v>
      </c>
      <c r="S1059" s="1">
        <v>83.63</v>
      </c>
    </row>
    <row r="1060" spans="1:19" x14ac:dyDescent="0.3">
      <c r="A1060" s="1" t="s">
        <v>923</v>
      </c>
      <c r="B1060" s="1" t="s">
        <v>1984</v>
      </c>
      <c r="C1060" s="1">
        <f t="shared" si="96"/>
        <v>1.0416666664241347E-2</v>
      </c>
      <c r="D1060" s="1">
        <v>11</v>
      </c>
      <c r="E1060" s="1">
        <v>19.690000000000001</v>
      </c>
      <c r="F1060" s="1">
        <f>IF(A1060="","",IF(E1060&lt;_C1_MinTemp.,0,E1060*M_a+M_b))</f>
        <v>0.47427860000000005</v>
      </c>
      <c r="G1060" s="1">
        <f t="shared" si="97"/>
        <v>0.22494019041796004</v>
      </c>
      <c r="H1060" s="1">
        <f t="shared" si="98"/>
        <v>9.77575794949848E-2</v>
      </c>
      <c r="I1060" s="1">
        <f t="shared" si="99"/>
        <v>2.443939486805596E-2</v>
      </c>
      <c r="J1060" s="1">
        <f>IF(A1060="","",MIN(J1059+I1060,Max_logcfu))</f>
        <v>3.99</v>
      </c>
      <c r="K1060" s="1" cm="1">
        <f t="array" ref="K1060">IF(A1060="","",IF(E1060&lt;_C1_MinTemp.,0,((E1060-Tmin)/(PrefTemp-Tmin))^2))</f>
        <v>37.21343661065837</v>
      </c>
      <c r="L1060" s="1">
        <f t="shared" si="100"/>
        <v>0.38763996460410355</v>
      </c>
      <c r="M1060" s="1">
        <f t="shared" si="101"/>
        <v>-112.87048272026897</v>
      </c>
      <c r="N1060" s="3" t="s">
        <v>866</v>
      </c>
      <c r="O1060" s="1" t="s">
        <v>2973</v>
      </c>
      <c r="P1060" s="1" t="s">
        <v>2968</v>
      </c>
      <c r="Q1060" s="1">
        <v>8360</v>
      </c>
      <c r="R1060" s="1" t="s">
        <v>3035</v>
      </c>
      <c r="S1060" s="1">
        <v>83.63</v>
      </c>
    </row>
    <row r="1061" spans="1:19" x14ac:dyDescent="0.3">
      <c r="A1061" s="1" t="s">
        <v>923</v>
      </c>
      <c r="B1061" s="1" t="s">
        <v>1985</v>
      </c>
      <c r="C1061" s="1">
        <f t="shared" si="96"/>
        <v>1.0416666664241347E-2</v>
      </c>
      <c r="D1061" s="1">
        <v>11</v>
      </c>
      <c r="E1061" s="1">
        <v>19.690000000000001</v>
      </c>
      <c r="F1061" s="1">
        <f>IF(A1061="","",IF(E1061&lt;_C1_MinTemp.,0,E1061*M_a+M_b))</f>
        <v>0.47427860000000005</v>
      </c>
      <c r="G1061" s="1">
        <f t="shared" si="97"/>
        <v>0.22494019041796004</v>
      </c>
      <c r="H1061" s="1">
        <f t="shared" si="98"/>
        <v>9.77575794949848E-2</v>
      </c>
      <c r="I1061" s="1">
        <f t="shared" si="99"/>
        <v>2.443939486805596E-2</v>
      </c>
      <c r="J1061" s="1">
        <f>IF(A1061="","",MIN(J1060+I1061,Max_logcfu))</f>
        <v>3.99</v>
      </c>
      <c r="K1061" s="1" cm="1">
        <f t="array" ref="K1061">IF(A1061="","",IF(E1061&lt;_C1_MinTemp.,0,((E1061-Tmin)/(PrefTemp-Tmin))^2))</f>
        <v>37.21343661065837</v>
      </c>
      <c r="L1061" s="1">
        <f t="shared" si="100"/>
        <v>0.38763996460410355</v>
      </c>
      <c r="M1061" s="1">
        <f t="shared" si="101"/>
        <v>-113.25812268487307</v>
      </c>
      <c r="N1061" s="3" t="s">
        <v>866</v>
      </c>
      <c r="O1061" s="1" t="s">
        <v>2973</v>
      </c>
      <c r="P1061" s="1" t="s">
        <v>2968</v>
      </c>
      <c r="Q1061" s="1">
        <v>8360</v>
      </c>
      <c r="R1061" s="1" t="s">
        <v>3035</v>
      </c>
      <c r="S1061" s="1">
        <v>83.63</v>
      </c>
    </row>
    <row r="1062" spans="1:19" x14ac:dyDescent="0.3">
      <c r="A1062" s="1" t="s">
        <v>923</v>
      </c>
      <c r="B1062" s="1" t="s">
        <v>1986</v>
      </c>
      <c r="C1062" s="1">
        <f t="shared" si="96"/>
        <v>1.0428240741021E-2</v>
      </c>
      <c r="D1062" s="1">
        <v>11</v>
      </c>
      <c r="E1062" s="1">
        <v>19.77</v>
      </c>
      <c r="F1062" s="1">
        <f>IF(A1062="","",IF(E1062&lt;_C1_MinTemp.,0,E1062*M_a+M_b))</f>
        <v>0.47584980000000004</v>
      </c>
      <c r="G1062" s="1">
        <f t="shared" si="97"/>
        <v>0.22643303216004004</v>
      </c>
      <c r="H1062" s="1">
        <f t="shared" si="98"/>
        <v>9.8406359043911359E-2</v>
      </c>
      <c r="I1062" s="1">
        <f t="shared" si="99"/>
        <v>2.4628924861374163E-2</v>
      </c>
      <c r="J1062" s="1">
        <f>IF(A1062="","",MIN(J1061+I1062,Max_logcfu))</f>
        <v>3.99</v>
      </c>
      <c r="K1062" s="1" cm="1">
        <f t="array" ref="K1062">IF(A1062="","",IF(E1062&lt;_C1_MinTemp.,0,((E1062-Tmin)/(PrefTemp-Tmin))^2))</f>
        <v>37.460407911942568</v>
      </c>
      <c r="L1062" s="1">
        <f t="shared" si="100"/>
        <v>0.3906461519625849</v>
      </c>
      <c r="M1062" s="1">
        <f t="shared" si="101"/>
        <v>-113.64876883683566</v>
      </c>
      <c r="N1062" s="3" t="s">
        <v>866</v>
      </c>
      <c r="O1062" s="1" t="s">
        <v>2973</v>
      </c>
      <c r="P1062" s="1" t="s">
        <v>2968</v>
      </c>
      <c r="Q1062" s="1">
        <v>8360</v>
      </c>
      <c r="R1062" s="1" t="s">
        <v>3035</v>
      </c>
      <c r="S1062" s="1">
        <v>83.63</v>
      </c>
    </row>
    <row r="1063" spans="1:19" x14ac:dyDescent="0.3">
      <c r="A1063" s="1" t="s">
        <v>923</v>
      </c>
      <c r="B1063" s="1" t="s">
        <v>1987</v>
      </c>
      <c r="C1063" s="1">
        <f t="shared" si="96"/>
        <v>1.0416666671517305E-2</v>
      </c>
      <c r="D1063" s="1">
        <v>11</v>
      </c>
      <c r="E1063" s="1">
        <v>19.75</v>
      </c>
      <c r="F1063" s="1">
        <f>IF(A1063="","",IF(E1063&lt;_C1_MinTemp.,0,E1063*M_a+M_b))</f>
        <v>0.47545700000000002</v>
      </c>
      <c r="G1063" s="1">
        <f t="shared" si="97"/>
        <v>0.22605935884900002</v>
      </c>
      <c r="H1063" s="1">
        <f t="shared" si="98"/>
        <v>9.824396299391569E-2</v>
      </c>
      <c r="I1063" s="1">
        <f t="shared" si="99"/>
        <v>2.4560990759916024E-2</v>
      </c>
      <c r="J1063" s="1">
        <f>IF(A1063="","",MIN(J1062+I1063,Max_logcfu))</f>
        <v>3.99</v>
      </c>
      <c r="K1063" s="1" cm="1">
        <f t="array" ref="K1063">IF(A1063="","",IF(E1063&lt;_C1_MinTemp.,0,((E1063-Tmin)/(PrefTemp-Tmin))^2))</f>
        <v>37.39858850987109</v>
      </c>
      <c r="L1063" s="1">
        <f t="shared" si="100"/>
        <v>0.38956863049256424</v>
      </c>
      <c r="M1063" s="1">
        <f t="shared" si="101"/>
        <v>-114.03833746732822</v>
      </c>
      <c r="N1063" s="3" t="s">
        <v>866</v>
      </c>
      <c r="O1063" s="1" t="s">
        <v>2973</v>
      </c>
      <c r="P1063" s="1" t="s">
        <v>2968</v>
      </c>
      <c r="Q1063" s="1">
        <v>8360</v>
      </c>
      <c r="R1063" s="1" t="s">
        <v>3035</v>
      </c>
      <c r="S1063" s="1">
        <v>83.63</v>
      </c>
    </row>
    <row r="1064" spans="1:19" x14ac:dyDescent="0.3">
      <c r="A1064" s="1" t="s">
        <v>923</v>
      </c>
      <c r="B1064" s="1" t="s">
        <v>1988</v>
      </c>
      <c r="C1064" s="1">
        <f t="shared" si="96"/>
        <v>1.0416666664241347E-2</v>
      </c>
      <c r="D1064" s="1">
        <v>11</v>
      </c>
      <c r="E1064" s="1">
        <v>19.7</v>
      </c>
      <c r="F1064" s="1">
        <f>IF(A1064="","",IF(E1064&lt;_C1_MinTemp.,0,E1064*M_a+M_b))</f>
        <v>0.47447500000000004</v>
      </c>
      <c r="G1064" s="1">
        <f t="shared" si="97"/>
        <v>0.22512652562500005</v>
      </c>
      <c r="H1064" s="1">
        <f t="shared" si="98"/>
        <v>9.783855959365495E-2</v>
      </c>
      <c r="I1064" s="1">
        <f t="shared" si="99"/>
        <v>2.4459639892718783E-2</v>
      </c>
      <c r="J1064" s="1">
        <f>IF(A1064="","",MIN(J1063+I1064,Max_logcfu))</f>
        <v>3.99</v>
      </c>
      <c r="K1064" s="1" cm="1">
        <f t="array" ref="K1064">IF(A1064="","",IF(E1064&lt;_C1_MinTemp.,0,((E1064-Tmin)/(PrefTemp-Tmin))^2))</f>
        <v>37.244263353547815</v>
      </c>
      <c r="L1064" s="1">
        <f t="shared" si="100"/>
        <v>0.3879610765091272</v>
      </c>
      <c r="M1064" s="1">
        <f t="shared" si="101"/>
        <v>-114.42629854383735</v>
      </c>
      <c r="N1064" s="3" t="s">
        <v>866</v>
      </c>
      <c r="O1064" s="1" t="s">
        <v>2973</v>
      </c>
      <c r="P1064" s="1" t="s">
        <v>2968</v>
      </c>
      <c r="Q1064" s="1">
        <v>8360</v>
      </c>
      <c r="R1064" s="1" t="s">
        <v>3035</v>
      </c>
      <c r="S1064" s="1">
        <v>83.63</v>
      </c>
    </row>
    <row r="1065" spans="1:19" x14ac:dyDescent="0.3">
      <c r="A1065" s="1" t="s">
        <v>923</v>
      </c>
      <c r="B1065" s="1" t="s">
        <v>1989</v>
      </c>
      <c r="C1065" s="1">
        <f t="shared" si="96"/>
        <v>1.0416666664241347E-2</v>
      </c>
      <c r="D1065" s="1">
        <v>11</v>
      </c>
      <c r="E1065" s="1">
        <v>19.739999999999998</v>
      </c>
      <c r="F1065" s="1">
        <f>IF(A1065="","",IF(E1065&lt;_C1_MinTemp.,0,E1065*M_a+M_b))</f>
        <v>0.47526059999999998</v>
      </c>
      <c r="G1065" s="1">
        <f t="shared" si="97"/>
        <v>0.22587263791235998</v>
      </c>
      <c r="H1065" s="1">
        <f t="shared" si="98"/>
        <v>9.8162815259608849E-2</v>
      </c>
      <c r="I1065" s="1">
        <f t="shared" si="99"/>
        <v>2.4540703809188383E-2</v>
      </c>
      <c r="J1065" s="1">
        <f>IF(A1065="","",MIN(J1064+I1065,Max_logcfu))</f>
        <v>3.99</v>
      </c>
      <c r="K1065" s="1" cm="1">
        <f t="array" ref="K1065">IF(A1065="","",IF(E1065&lt;_C1_MinTemp.,0,((E1065-Tmin)/(PrefTemp-Tmin))^2))</f>
        <v>37.367697953022954</v>
      </c>
      <c r="L1065" s="1">
        <f t="shared" si="100"/>
        <v>0.38924685358669386</v>
      </c>
      <c r="M1065" s="1">
        <f t="shared" si="101"/>
        <v>-114.81554539742405</v>
      </c>
      <c r="N1065" s="3" t="s">
        <v>866</v>
      </c>
      <c r="O1065" s="1" t="s">
        <v>2973</v>
      </c>
      <c r="P1065" s="1" t="s">
        <v>2968</v>
      </c>
      <c r="Q1065" s="1">
        <v>8360</v>
      </c>
      <c r="R1065" s="1" t="s">
        <v>3035</v>
      </c>
      <c r="S1065" s="1">
        <v>83.63</v>
      </c>
    </row>
    <row r="1066" spans="1:19" x14ac:dyDescent="0.3">
      <c r="A1066" s="1" t="s">
        <v>923</v>
      </c>
      <c r="B1066" s="1" t="s">
        <v>1990</v>
      </c>
      <c r="C1066" s="1">
        <f t="shared" si="96"/>
        <v>1.0416666671517305E-2</v>
      </c>
      <c r="D1066" s="1">
        <v>11</v>
      </c>
      <c r="E1066" s="1">
        <v>19.739999999999998</v>
      </c>
      <c r="F1066" s="1">
        <f>IF(A1066="","",IF(E1066&lt;_C1_MinTemp.,0,E1066*M_a+M_b))</f>
        <v>0.47526059999999998</v>
      </c>
      <c r="G1066" s="1">
        <f t="shared" si="97"/>
        <v>0.22587263791235998</v>
      </c>
      <c r="H1066" s="1">
        <f t="shared" si="98"/>
        <v>9.8162815259608849E-2</v>
      </c>
      <c r="I1066" s="1">
        <f t="shared" si="99"/>
        <v>2.454070382632987E-2</v>
      </c>
      <c r="J1066" s="1">
        <f>IF(A1066="","",MIN(J1065+I1066,Max_logcfu))</f>
        <v>3.99</v>
      </c>
      <c r="K1066" s="1" cm="1">
        <f t="array" ref="K1066">IF(A1066="","",IF(E1066&lt;_C1_MinTemp.,0,((E1066-Tmin)/(PrefTemp-Tmin))^2))</f>
        <v>37.367697953022954</v>
      </c>
      <c r="L1066" s="1">
        <f t="shared" si="100"/>
        <v>0.38924685385857966</v>
      </c>
      <c r="M1066" s="1">
        <f t="shared" si="101"/>
        <v>-115.20479225128263</v>
      </c>
      <c r="N1066" s="3" t="s">
        <v>866</v>
      </c>
      <c r="O1066" s="1" t="s">
        <v>2973</v>
      </c>
      <c r="P1066" s="1" t="s">
        <v>2968</v>
      </c>
      <c r="Q1066" s="1">
        <v>8360</v>
      </c>
      <c r="R1066" s="1" t="s">
        <v>3035</v>
      </c>
      <c r="S1066" s="1">
        <v>83.63</v>
      </c>
    </row>
    <row r="1067" spans="1:19" x14ac:dyDescent="0.3">
      <c r="A1067" s="1" t="s">
        <v>923</v>
      </c>
      <c r="B1067" s="1" t="s">
        <v>1991</v>
      </c>
      <c r="C1067" s="1">
        <f t="shared" si="96"/>
        <v>1.0416666664241347E-2</v>
      </c>
      <c r="D1067" s="1">
        <v>11</v>
      </c>
      <c r="E1067" s="1">
        <v>19.75</v>
      </c>
      <c r="F1067" s="1">
        <f>IF(A1067="","",IF(E1067&lt;_C1_MinTemp.,0,E1067*M_a+M_b))</f>
        <v>0.47545700000000002</v>
      </c>
      <c r="G1067" s="1">
        <f t="shared" si="97"/>
        <v>0.22605935884900002</v>
      </c>
      <c r="H1067" s="1">
        <f t="shared" si="98"/>
        <v>9.824396299391569E-2</v>
      </c>
      <c r="I1067" s="1">
        <f t="shared" si="99"/>
        <v>2.4560990742760372E-2</v>
      </c>
      <c r="J1067" s="1">
        <f>IF(A1067="","",MIN(J1066+I1067,Max_logcfu))</f>
        <v>3.99</v>
      </c>
      <c r="K1067" s="1" cm="1">
        <f t="array" ref="K1067">IF(A1067="","",IF(E1067&lt;_C1_MinTemp.,0,((E1067-Tmin)/(PrefTemp-Tmin))^2))</f>
        <v>37.39858850987109</v>
      </c>
      <c r="L1067" s="1">
        <f t="shared" si="100"/>
        <v>0.38956863022045368</v>
      </c>
      <c r="M1067" s="1">
        <f t="shared" si="101"/>
        <v>-115.59436088150308</v>
      </c>
      <c r="N1067" s="3" t="s">
        <v>866</v>
      </c>
      <c r="O1067" s="1" t="s">
        <v>2973</v>
      </c>
      <c r="P1067" s="1" t="s">
        <v>2968</v>
      </c>
      <c r="Q1067" s="1">
        <v>8360</v>
      </c>
      <c r="R1067" s="1" t="s">
        <v>3035</v>
      </c>
      <c r="S1067" s="1">
        <v>83.63</v>
      </c>
    </row>
    <row r="1068" spans="1:19" x14ac:dyDescent="0.3">
      <c r="A1068" s="1" t="s">
        <v>923</v>
      </c>
      <c r="B1068" s="1" t="s">
        <v>1992</v>
      </c>
      <c r="C1068" s="1">
        <f t="shared" si="96"/>
        <v>1.0416666664241347E-2</v>
      </c>
      <c r="D1068" s="1">
        <v>11</v>
      </c>
      <c r="E1068" s="1">
        <v>19.690000000000001</v>
      </c>
      <c r="F1068" s="1">
        <f>IF(A1068="","",IF(E1068&lt;_C1_MinTemp.,0,E1068*M_a+M_b))</f>
        <v>0.47427860000000005</v>
      </c>
      <c r="G1068" s="1">
        <f t="shared" si="97"/>
        <v>0.22494019041796004</v>
      </c>
      <c r="H1068" s="1">
        <f t="shared" si="98"/>
        <v>9.77575794949848E-2</v>
      </c>
      <c r="I1068" s="1">
        <f t="shared" si="99"/>
        <v>2.443939486805596E-2</v>
      </c>
      <c r="J1068" s="1">
        <f>IF(A1068="","",MIN(J1067+I1068,Max_logcfu))</f>
        <v>3.99</v>
      </c>
      <c r="K1068" s="1" cm="1">
        <f t="array" ref="K1068">IF(A1068="","",IF(E1068&lt;_C1_MinTemp.,0,((E1068-Tmin)/(PrefTemp-Tmin))^2))</f>
        <v>37.21343661065837</v>
      </c>
      <c r="L1068" s="1">
        <f t="shared" si="100"/>
        <v>0.38763996460410355</v>
      </c>
      <c r="M1068" s="1">
        <f t="shared" si="101"/>
        <v>-115.98200084610718</v>
      </c>
      <c r="N1068" s="3" t="s">
        <v>866</v>
      </c>
      <c r="O1068" s="1" t="s">
        <v>2973</v>
      </c>
      <c r="P1068" s="1" t="s">
        <v>2968</v>
      </c>
      <c r="Q1068" s="1">
        <v>8360</v>
      </c>
      <c r="R1068" s="1" t="s">
        <v>3035</v>
      </c>
      <c r="S1068" s="1">
        <v>83.63</v>
      </c>
    </row>
    <row r="1069" spans="1:19" x14ac:dyDescent="0.3">
      <c r="A1069" s="1" t="s">
        <v>923</v>
      </c>
      <c r="B1069" s="1" t="s">
        <v>1993</v>
      </c>
      <c r="C1069" s="1">
        <f t="shared" si="96"/>
        <v>1.0416666671517305E-2</v>
      </c>
      <c r="D1069" s="1">
        <v>11</v>
      </c>
      <c r="E1069" s="1">
        <v>19.7</v>
      </c>
      <c r="F1069" s="1">
        <f>IF(A1069="","",IF(E1069&lt;_C1_MinTemp.,0,E1069*M_a+M_b))</f>
        <v>0.47447500000000004</v>
      </c>
      <c r="G1069" s="1">
        <f t="shared" si="97"/>
        <v>0.22512652562500005</v>
      </c>
      <c r="H1069" s="1">
        <f t="shared" si="98"/>
        <v>9.783855959365495E-2</v>
      </c>
      <c r="I1069" s="1">
        <f t="shared" si="99"/>
        <v>2.4459639909803644E-2</v>
      </c>
      <c r="J1069" s="1">
        <f>IF(A1069="","",MIN(J1068+I1069,Max_logcfu))</f>
        <v>3.99</v>
      </c>
      <c r="K1069" s="1" cm="1">
        <f t="array" ref="K1069">IF(A1069="","",IF(E1069&lt;_C1_MinTemp.,0,((E1069-Tmin)/(PrefTemp-Tmin))^2))</f>
        <v>37.244263353547815</v>
      </c>
      <c r="L1069" s="1">
        <f t="shared" si="100"/>
        <v>0.38796107678011488</v>
      </c>
      <c r="M1069" s="1">
        <f t="shared" si="101"/>
        <v>-116.3699619228873</v>
      </c>
      <c r="N1069" s="3" t="s">
        <v>866</v>
      </c>
      <c r="O1069" s="1" t="s">
        <v>2973</v>
      </c>
      <c r="P1069" s="1" t="s">
        <v>2968</v>
      </c>
      <c r="Q1069" s="1">
        <v>8360</v>
      </c>
      <c r="R1069" s="1" t="s">
        <v>3035</v>
      </c>
      <c r="S1069" s="1">
        <v>83.63</v>
      </c>
    </row>
    <row r="1070" spans="1:19" x14ac:dyDescent="0.3">
      <c r="A1070" s="1" t="s">
        <v>923</v>
      </c>
      <c r="B1070" s="1" t="s">
        <v>1994</v>
      </c>
      <c r="C1070" s="1">
        <f t="shared" si="96"/>
        <v>1.0416666664241347E-2</v>
      </c>
      <c r="D1070" s="1">
        <v>11</v>
      </c>
      <c r="E1070" s="1">
        <v>19.829999999999998</v>
      </c>
      <c r="F1070" s="1">
        <f>IF(A1070="","",IF(E1070&lt;_C1_MinTemp.,0,E1070*M_a+M_b))</f>
        <v>0.47702820000000001</v>
      </c>
      <c r="G1070" s="1">
        <f t="shared" si="97"/>
        <v>0.22755590359524</v>
      </c>
      <c r="H1070" s="1">
        <f t="shared" si="98"/>
        <v>9.8894351844954362E-2</v>
      </c>
      <c r="I1070" s="1">
        <f t="shared" si="99"/>
        <v>2.4723587955482181E-2</v>
      </c>
      <c r="J1070" s="1">
        <f>IF(A1070="","",MIN(J1069+I1070,Max_logcfu))</f>
        <v>3.99</v>
      </c>
      <c r="K1070" s="1" cm="1">
        <f t="array" ref="K1070">IF(A1070="","",IF(E1070&lt;_C1_MinTemp.,0,((E1070-Tmin)/(PrefTemp-Tmin))^2))</f>
        <v>37.646172425158682</v>
      </c>
      <c r="L1070" s="1">
        <f t="shared" si="100"/>
        <v>0.3921476293374323</v>
      </c>
      <c r="M1070" s="1">
        <f t="shared" si="101"/>
        <v>-116.76210955222473</v>
      </c>
      <c r="N1070" s="3" t="s">
        <v>866</v>
      </c>
      <c r="O1070" s="1" t="s">
        <v>2973</v>
      </c>
      <c r="P1070" s="1" t="s">
        <v>2968</v>
      </c>
      <c r="Q1070" s="1">
        <v>8360</v>
      </c>
      <c r="R1070" s="1" t="s">
        <v>3035</v>
      </c>
      <c r="S1070" s="1">
        <v>83.63</v>
      </c>
    </row>
    <row r="1071" spans="1:19" x14ac:dyDescent="0.3">
      <c r="A1071" s="1" t="s">
        <v>923</v>
      </c>
      <c r="B1071" s="1" t="s">
        <v>1995</v>
      </c>
      <c r="C1071" s="1">
        <f t="shared" si="96"/>
        <v>1.0416666664241347E-2</v>
      </c>
      <c r="D1071" s="1">
        <v>11</v>
      </c>
      <c r="E1071" s="1">
        <v>19.829999999999998</v>
      </c>
      <c r="F1071" s="1">
        <f>IF(A1071="","",IF(E1071&lt;_C1_MinTemp.,0,E1071*M_a+M_b))</f>
        <v>0.47702820000000001</v>
      </c>
      <c r="G1071" s="1">
        <f t="shared" si="97"/>
        <v>0.22755590359524</v>
      </c>
      <c r="H1071" s="1">
        <f t="shared" si="98"/>
        <v>9.8894351844954362E-2</v>
      </c>
      <c r="I1071" s="1">
        <f t="shared" si="99"/>
        <v>2.4723587955482181E-2</v>
      </c>
      <c r="J1071" s="1">
        <f>IF(A1071="","",MIN(J1070+I1071,Max_logcfu))</f>
        <v>3.99</v>
      </c>
      <c r="K1071" s="1" cm="1">
        <f t="array" ref="K1071">IF(A1071="","",IF(E1071&lt;_C1_MinTemp.,0,((E1071-Tmin)/(PrefTemp-Tmin))^2))</f>
        <v>37.646172425158682</v>
      </c>
      <c r="L1071" s="1">
        <f t="shared" si="100"/>
        <v>0.3921476293374323</v>
      </c>
      <c r="M1071" s="1">
        <f t="shared" si="101"/>
        <v>-117.15425718156216</v>
      </c>
      <c r="N1071" s="3" t="s">
        <v>866</v>
      </c>
      <c r="O1071" s="1" t="s">
        <v>2973</v>
      </c>
      <c r="P1071" s="1" t="s">
        <v>2968</v>
      </c>
      <c r="Q1071" s="1">
        <v>8360</v>
      </c>
      <c r="R1071" s="1" t="s">
        <v>3035</v>
      </c>
      <c r="S1071" s="1">
        <v>83.63</v>
      </c>
    </row>
    <row r="1072" spans="1:19" x14ac:dyDescent="0.3">
      <c r="A1072" s="1" t="s">
        <v>923</v>
      </c>
      <c r="B1072" s="1" t="s">
        <v>1996</v>
      </c>
      <c r="C1072" s="1">
        <f t="shared" si="96"/>
        <v>1.0416666671517305E-2</v>
      </c>
      <c r="D1072" s="1">
        <v>11</v>
      </c>
      <c r="E1072" s="1">
        <v>19.86</v>
      </c>
      <c r="F1072" s="1">
        <f>IF(A1072="","",IF(E1072&lt;_C1_MinTemp.,0,E1072*M_a+M_b))</f>
        <v>0.47761740000000003</v>
      </c>
      <c r="G1072" s="1">
        <f t="shared" si="97"/>
        <v>0.22811838078276003</v>
      </c>
      <c r="H1072" s="1">
        <f t="shared" si="98"/>
        <v>9.9138800861694923E-2</v>
      </c>
      <c r="I1072" s="1">
        <f t="shared" si="99"/>
        <v>2.4784700226965006E-2</v>
      </c>
      <c r="J1072" s="1">
        <f>IF(A1072="","",MIN(J1071+I1072,Max_logcfu))</f>
        <v>3.99</v>
      </c>
      <c r="K1072" s="1" cm="1">
        <f t="array" ref="K1072">IF(A1072="","",IF(E1072&lt;_C1_MinTemp.,0,((E1072-Tmin)/(PrefTemp-Tmin))^2))</f>
        <v>37.739226979455204</v>
      </c>
      <c r="L1072" s="1">
        <f t="shared" si="100"/>
        <v>0.39311694788571772</v>
      </c>
      <c r="M1072" s="1">
        <f t="shared" si="101"/>
        <v>-117.54737412944787</v>
      </c>
      <c r="N1072" s="3" t="s">
        <v>866</v>
      </c>
      <c r="O1072" s="1" t="s">
        <v>2973</v>
      </c>
      <c r="P1072" s="1" t="s">
        <v>2968</v>
      </c>
      <c r="Q1072" s="1">
        <v>8360</v>
      </c>
      <c r="R1072" s="1" t="s">
        <v>3035</v>
      </c>
      <c r="S1072" s="1">
        <v>83.63</v>
      </c>
    </row>
    <row r="1073" spans="1:19" x14ac:dyDescent="0.3">
      <c r="A1073" s="1" t="s">
        <v>923</v>
      </c>
      <c r="B1073" s="1" t="s">
        <v>1997</v>
      </c>
      <c r="C1073" s="1">
        <f t="shared" si="96"/>
        <v>1.0416666664241347E-2</v>
      </c>
      <c r="D1073" s="1">
        <v>11</v>
      </c>
      <c r="E1073" s="1">
        <v>19.75</v>
      </c>
      <c r="F1073" s="1">
        <f>IF(A1073="","",IF(E1073&lt;_C1_MinTemp.,0,E1073*M_a+M_b))</f>
        <v>0.47545700000000002</v>
      </c>
      <c r="G1073" s="1">
        <f t="shared" si="97"/>
        <v>0.22605935884900002</v>
      </c>
      <c r="H1073" s="1">
        <f t="shared" si="98"/>
        <v>9.824396299391569E-2</v>
      </c>
      <c r="I1073" s="1">
        <f t="shared" si="99"/>
        <v>2.4560990742760372E-2</v>
      </c>
      <c r="J1073" s="1">
        <f>IF(A1073="","",MIN(J1072+I1073,Max_logcfu))</f>
        <v>3.99</v>
      </c>
      <c r="K1073" s="1" cm="1">
        <f t="array" ref="K1073">IF(A1073="","",IF(E1073&lt;_C1_MinTemp.,0,((E1073-Tmin)/(PrefTemp-Tmin))^2))</f>
        <v>37.39858850987109</v>
      </c>
      <c r="L1073" s="1">
        <f t="shared" si="100"/>
        <v>0.38956863022045368</v>
      </c>
      <c r="M1073" s="1">
        <f t="shared" si="101"/>
        <v>-117.93694275966833</v>
      </c>
      <c r="N1073" s="3" t="s">
        <v>866</v>
      </c>
      <c r="O1073" s="1" t="s">
        <v>2973</v>
      </c>
      <c r="P1073" s="1" t="s">
        <v>2968</v>
      </c>
      <c r="Q1073" s="1">
        <v>8360</v>
      </c>
      <c r="R1073" s="1" t="s">
        <v>3035</v>
      </c>
      <c r="S1073" s="1">
        <v>83.63</v>
      </c>
    </row>
    <row r="1074" spans="1:19" x14ac:dyDescent="0.3">
      <c r="A1074" s="1" t="s">
        <v>923</v>
      </c>
      <c r="B1074" s="1" t="s">
        <v>1998</v>
      </c>
      <c r="C1074" s="1">
        <f t="shared" si="96"/>
        <v>1.0416666664241347E-2</v>
      </c>
      <c r="D1074" s="1">
        <v>11</v>
      </c>
      <c r="E1074" s="1">
        <v>19.91</v>
      </c>
      <c r="F1074" s="1">
        <f>IF(A1074="","",IF(E1074&lt;_C1_MinTemp.,0,E1074*M_a+M_b))</f>
        <v>0.47859940000000001</v>
      </c>
      <c r="G1074" s="1">
        <f t="shared" si="97"/>
        <v>0.22905738568036002</v>
      </c>
      <c r="H1074" s="1">
        <f t="shared" si="98"/>
        <v>9.9546886432142545E-2</v>
      </c>
      <c r="I1074" s="1">
        <f t="shared" si="99"/>
        <v>2.4886721602241244E-2</v>
      </c>
      <c r="J1074" s="1">
        <f>IF(A1074="","",MIN(J1073+I1074,Max_logcfu))</f>
        <v>3.99</v>
      </c>
      <c r="K1074" s="1" cm="1">
        <f t="array" ref="K1074">IF(A1074="","",IF(E1074&lt;_C1_MinTemp.,0,((E1074-Tmin)/(PrefTemp-Tmin))^2))</f>
        <v>37.894573159117478</v>
      </c>
      <c r="L1074" s="1">
        <f t="shared" si="100"/>
        <v>0.39473513698223395</v>
      </c>
      <c r="M1074" s="1">
        <f t="shared" si="101"/>
        <v>-118.33167789665056</v>
      </c>
      <c r="N1074" s="3" t="s">
        <v>866</v>
      </c>
      <c r="O1074" s="1" t="s">
        <v>2973</v>
      </c>
      <c r="P1074" s="1" t="s">
        <v>2968</v>
      </c>
      <c r="Q1074" s="1">
        <v>8360</v>
      </c>
      <c r="R1074" s="1" t="s">
        <v>3035</v>
      </c>
      <c r="S1074" s="1">
        <v>83.51</v>
      </c>
    </row>
    <row r="1075" spans="1:19" x14ac:dyDescent="0.3">
      <c r="A1075" s="1" t="s">
        <v>923</v>
      </c>
      <c r="B1075" s="1" t="s">
        <v>1999</v>
      </c>
      <c r="C1075" s="1">
        <f t="shared" si="96"/>
        <v>1.0416666671517305E-2</v>
      </c>
      <c r="D1075" s="1">
        <v>11</v>
      </c>
      <c r="E1075" s="1">
        <v>19.850000000000001</v>
      </c>
      <c r="F1075" s="1">
        <f>IF(A1075="","",IF(E1075&lt;_C1_MinTemp.,0,E1075*M_a+M_b))</f>
        <v>0.47742100000000004</v>
      </c>
      <c r="G1075" s="1">
        <f t="shared" si="97"/>
        <v>0.22793081124100004</v>
      </c>
      <c r="H1075" s="1">
        <f t="shared" si="98"/>
        <v>9.9057284328987402E-2</v>
      </c>
      <c r="I1075" s="1">
        <f t="shared" si="99"/>
        <v>2.4764321093778636E-2</v>
      </c>
      <c r="J1075" s="1">
        <f>IF(A1075="","",MIN(J1074+I1075,Max_logcfu))</f>
        <v>3.99</v>
      </c>
      <c r="K1075" s="1" cm="1">
        <f t="array" ref="K1075">IF(A1075="","",IF(E1075&lt;_C1_MinTemp.,0,((E1075-Tmin)/(PrefTemp-Tmin))^2))</f>
        <v>37.708196031897963</v>
      </c>
      <c r="L1075" s="1">
        <f t="shared" si="100"/>
        <v>0.39279370884851261</v>
      </c>
      <c r="M1075" s="1">
        <f t="shared" si="101"/>
        <v>-118.72447160549908</v>
      </c>
      <c r="N1075" s="3" t="s">
        <v>866</v>
      </c>
      <c r="O1075" s="1" t="s">
        <v>2973</v>
      </c>
      <c r="P1075" s="1" t="s">
        <v>2968</v>
      </c>
      <c r="Q1075" s="1">
        <v>8360</v>
      </c>
      <c r="R1075" s="1" t="s">
        <v>3035</v>
      </c>
      <c r="S1075" s="1">
        <v>83.51</v>
      </c>
    </row>
    <row r="1076" spans="1:19" x14ac:dyDescent="0.3">
      <c r="A1076" s="1" t="s">
        <v>923</v>
      </c>
      <c r="B1076" s="1" t="s">
        <v>2000</v>
      </c>
      <c r="C1076" s="1">
        <f t="shared" si="96"/>
        <v>1.0416666664241347E-2</v>
      </c>
      <c r="D1076" s="1">
        <v>11</v>
      </c>
      <c r="E1076" s="1">
        <v>19.829999999999998</v>
      </c>
      <c r="F1076" s="1">
        <f>IF(A1076="","",IF(E1076&lt;_C1_MinTemp.,0,E1076*M_a+M_b))</f>
        <v>0.47702820000000001</v>
      </c>
      <c r="G1076" s="1">
        <f t="shared" si="97"/>
        <v>0.22755590359524</v>
      </c>
      <c r="H1076" s="1">
        <f t="shared" si="98"/>
        <v>9.8894351844954362E-2</v>
      </c>
      <c r="I1076" s="1">
        <f t="shared" si="99"/>
        <v>2.4723587955482181E-2</v>
      </c>
      <c r="J1076" s="1">
        <f>IF(A1076="","",MIN(J1075+I1076,Max_logcfu))</f>
        <v>3.99</v>
      </c>
      <c r="K1076" s="1" cm="1">
        <f t="array" ref="K1076">IF(A1076="","",IF(E1076&lt;_C1_MinTemp.,0,((E1076-Tmin)/(PrefTemp-Tmin))^2))</f>
        <v>37.646172425158682</v>
      </c>
      <c r="L1076" s="1">
        <f t="shared" si="100"/>
        <v>0.3921476293374323</v>
      </c>
      <c r="M1076" s="1">
        <f t="shared" si="101"/>
        <v>-119.11661923483651</v>
      </c>
      <c r="N1076" s="3" t="s">
        <v>866</v>
      </c>
      <c r="O1076" s="1" t="s">
        <v>2973</v>
      </c>
      <c r="P1076" s="1" t="s">
        <v>2968</v>
      </c>
      <c r="Q1076" s="1">
        <v>8360</v>
      </c>
      <c r="R1076" s="1" t="s">
        <v>3035</v>
      </c>
      <c r="S1076" s="1">
        <v>83.51</v>
      </c>
    </row>
    <row r="1077" spans="1:19" x14ac:dyDescent="0.3">
      <c r="A1077" s="1" t="s">
        <v>923</v>
      </c>
      <c r="B1077" s="1" t="s">
        <v>2001</v>
      </c>
      <c r="C1077" s="1">
        <f t="shared" si="96"/>
        <v>1.0416666664241347E-2</v>
      </c>
      <c r="D1077" s="1">
        <v>11</v>
      </c>
      <c r="E1077" s="1">
        <v>19.809999999999999</v>
      </c>
      <c r="F1077" s="1">
        <f>IF(A1077="","",IF(E1077&lt;_C1_MinTemp.,0,E1077*M_a+M_b))</f>
        <v>0.47663539999999999</v>
      </c>
      <c r="G1077" s="1">
        <f t="shared" si="97"/>
        <v>0.22718130453315999</v>
      </c>
      <c r="H1077" s="1">
        <f t="shared" si="98"/>
        <v>9.8731553469430675E-2</v>
      </c>
      <c r="I1077" s="1">
        <f t="shared" si="99"/>
        <v>2.4682888361610734E-2</v>
      </c>
      <c r="J1077" s="1">
        <f>IF(A1077="","",MIN(J1076+I1077,Max_logcfu))</f>
        <v>3.99</v>
      </c>
      <c r="K1077" s="1" cm="1">
        <f t="array" ref="K1077">IF(A1077="","",IF(E1077&lt;_C1_MinTemp.,0,((E1077-Tmin)/(PrefTemp-Tmin))^2))</f>
        <v>37.584199869586357</v>
      </c>
      <c r="L1077" s="1">
        <f t="shared" si="100"/>
        <v>0.39150208188370422</v>
      </c>
      <c r="M1077" s="1">
        <f t="shared" si="101"/>
        <v>-119.50812131672021</v>
      </c>
      <c r="N1077" s="3" t="s">
        <v>866</v>
      </c>
      <c r="O1077" s="1" t="s">
        <v>2973</v>
      </c>
      <c r="P1077" s="1" t="s">
        <v>2968</v>
      </c>
      <c r="Q1077" s="1">
        <v>8360</v>
      </c>
      <c r="R1077" s="1" t="s">
        <v>3035</v>
      </c>
      <c r="S1077" s="1">
        <v>83.51</v>
      </c>
    </row>
    <row r="1078" spans="1:19" x14ac:dyDescent="0.3">
      <c r="A1078" s="1" t="s">
        <v>923</v>
      </c>
      <c r="B1078" s="1" t="s">
        <v>2002</v>
      </c>
      <c r="C1078" s="1">
        <f t="shared" si="96"/>
        <v>1.0405092594737653E-2</v>
      </c>
      <c r="D1078" s="1">
        <v>11</v>
      </c>
      <c r="E1078" s="1">
        <v>20.02</v>
      </c>
      <c r="F1078" s="1">
        <f>IF(A1078="","",IF(E1078&lt;_C1_MinTemp.,0,E1078*M_a+M_b))</f>
        <v>0.48075980000000001</v>
      </c>
      <c r="G1078" s="1">
        <f t="shared" si="97"/>
        <v>0.23112998529604001</v>
      </c>
      <c r="H1078" s="1">
        <f t="shared" si="98"/>
        <v>0.1004476250743329</v>
      </c>
      <c r="I1078" s="1">
        <f t="shared" si="99"/>
        <v>2.508400415567821E-2</v>
      </c>
      <c r="J1078" s="1">
        <f>IF(A1078="","",MIN(J1077+I1078,Max_logcfu))</f>
        <v>3.99</v>
      </c>
      <c r="K1078" s="1" cm="1">
        <f t="array" ref="K1078">IF(A1078="","",IF(E1078&lt;_C1_MinTemp.,0,((E1078-Tmin)/(PrefTemp-Tmin))^2))</f>
        <v>38.237457880047387</v>
      </c>
      <c r="L1078" s="1">
        <f t="shared" si="100"/>
        <v>0.39786428982927396</v>
      </c>
      <c r="M1078" s="1">
        <f t="shared" si="101"/>
        <v>-119.90598560654948</v>
      </c>
      <c r="N1078" s="3" t="s">
        <v>866</v>
      </c>
      <c r="O1078" s="1" t="s">
        <v>2973</v>
      </c>
      <c r="P1078" s="1" t="s">
        <v>2968</v>
      </c>
      <c r="Q1078" s="1">
        <v>8360</v>
      </c>
      <c r="R1078" s="1" t="s">
        <v>3035</v>
      </c>
      <c r="S1078" s="1">
        <v>83.51</v>
      </c>
    </row>
    <row r="1079" spans="1:19" x14ac:dyDescent="0.3">
      <c r="A1079" s="1" t="s">
        <v>923</v>
      </c>
      <c r="B1079" s="1" t="s">
        <v>2003</v>
      </c>
      <c r="C1079" s="1">
        <f t="shared" si="96"/>
        <v>1.0416666664241347E-2</v>
      </c>
      <c r="D1079" s="1">
        <v>11</v>
      </c>
      <c r="E1079" s="1">
        <v>20.03</v>
      </c>
      <c r="F1079" s="1">
        <f>IF(A1079="","",IF(E1079&lt;_C1_MinTemp.,0,E1079*M_a+M_b))</f>
        <v>0.48095620000000006</v>
      </c>
      <c r="G1079" s="1">
        <f t="shared" si="97"/>
        <v>0.23131886631844006</v>
      </c>
      <c r="H1079" s="1">
        <f t="shared" si="98"/>
        <v>0.10052971156820514</v>
      </c>
      <c r="I1079" s="1">
        <f t="shared" si="99"/>
        <v>2.5132427886199689E-2</v>
      </c>
      <c r="J1079" s="1">
        <f>IF(A1079="","",MIN(J1078+I1079,Max_logcfu))</f>
        <v>3.99</v>
      </c>
      <c r="K1079" s="1" cm="1">
        <f t="array" ref="K1079">IF(A1079="","",IF(E1079&lt;_C1_MinTemp.,0,((E1079-Tmin)/(PrefTemp-Tmin))^2))</f>
        <v>38.268705795064172</v>
      </c>
      <c r="L1079" s="1">
        <f t="shared" si="100"/>
        <v>0.39863235193910462</v>
      </c>
      <c r="M1079" s="1">
        <f t="shared" si="101"/>
        <v>-120.30461795848858</v>
      </c>
      <c r="N1079" s="3" t="s">
        <v>866</v>
      </c>
      <c r="O1079" s="1" t="s">
        <v>2973</v>
      </c>
      <c r="P1079" s="1" t="s">
        <v>2968</v>
      </c>
      <c r="Q1079" s="1">
        <v>8360</v>
      </c>
      <c r="R1079" s="1" t="s">
        <v>3035</v>
      </c>
      <c r="S1079" s="1">
        <v>83.51</v>
      </c>
    </row>
    <row r="1080" spans="1:19" x14ac:dyDescent="0.3">
      <c r="A1080" s="1" t="s">
        <v>923</v>
      </c>
      <c r="B1080" s="1" t="s">
        <v>2004</v>
      </c>
      <c r="C1080" s="1">
        <f t="shared" si="96"/>
        <v>1.0416666671517305E-2</v>
      </c>
      <c r="D1080" s="1">
        <v>11</v>
      </c>
      <c r="E1080" s="1">
        <v>20.03</v>
      </c>
      <c r="F1080" s="1">
        <f>IF(A1080="","",IF(E1080&lt;_C1_MinTemp.,0,E1080*M_a+M_b))</f>
        <v>0.48095620000000006</v>
      </c>
      <c r="G1080" s="1">
        <f t="shared" si="97"/>
        <v>0.23131886631844006</v>
      </c>
      <c r="H1080" s="1">
        <f t="shared" si="98"/>
        <v>0.10052971156820514</v>
      </c>
      <c r="I1080" s="1">
        <f t="shared" si="99"/>
        <v>2.5132427903754487E-2</v>
      </c>
      <c r="J1080" s="1">
        <f>IF(A1080="","",MIN(J1079+I1080,Max_logcfu))</f>
        <v>3.99</v>
      </c>
      <c r="K1080" s="1" cm="1">
        <f t="array" ref="K1080">IF(A1080="","",IF(E1080&lt;_C1_MinTemp.,0,((E1080-Tmin)/(PrefTemp-Tmin))^2))</f>
        <v>38.268705795064172</v>
      </c>
      <c r="L1080" s="1">
        <f t="shared" si="100"/>
        <v>0.39863235221754612</v>
      </c>
      <c r="M1080" s="1">
        <f t="shared" si="101"/>
        <v>-120.70325031070612</v>
      </c>
      <c r="N1080" s="3" t="s">
        <v>866</v>
      </c>
      <c r="O1080" s="1" t="s">
        <v>2973</v>
      </c>
      <c r="P1080" s="1" t="s">
        <v>2968</v>
      </c>
      <c r="Q1080" s="1">
        <v>8360</v>
      </c>
      <c r="R1080" s="1" t="s">
        <v>3035</v>
      </c>
      <c r="S1080" s="1">
        <v>83.51</v>
      </c>
    </row>
    <row r="1081" spans="1:19" x14ac:dyDescent="0.3">
      <c r="A1081" s="1" t="s">
        <v>923</v>
      </c>
      <c r="B1081" s="1" t="s">
        <v>2005</v>
      </c>
      <c r="C1081" s="1">
        <f t="shared" si="96"/>
        <v>1.0416666664241347E-2</v>
      </c>
      <c r="D1081" s="1">
        <v>11</v>
      </c>
      <c r="E1081" s="1">
        <v>20.13</v>
      </c>
      <c r="F1081" s="1">
        <f>IF(A1081="","",IF(E1081&lt;_C1_MinTemp.,0,E1081*M_a+M_b))</f>
        <v>0.48292020000000002</v>
      </c>
      <c r="G1081" s="1">
        <f t="shared" si="97"/>
        <v>0.23321191956804002</v>
      </c>
      <c r="H1081" s="1">
        <f t="shared" si="98"/>
        <v>0.1013524204989309</v>
      </c>
      <c r="I1081" s="1">
        <f t="shared" si="99"/>
        <v>2.5338105118833238E-2</v>
      </c>
      <c r="J1081" s="1">
        <f>IF(A1081="","",MIN(J1080+I1081,Max_logcfu))</f>
        <v>3.99</v>
      </c>
      <c r="K1081" s="1" cm="1">
        <f t="array" ref="K1081">IF(A1081="","",IF(E1081&lt;_C1_MinTemp.,0,((E1081-Tmin)/(PrefTemp-Tmin))^2))</f>
        <v>38.581886898777533</v>
      </c>
      <c r="L1081" s="1">
        <f t="shared" si="100"/>
        <v>0.40189465510202593</v>
      </c>
      <c r="M1081" s="1">
        <f t="shared" si="101"/>
        <v>-121.10514496580815</v>
      </c>
      <c r="N1081" s="3" t="s">
        <v>866</v>
      </c>
      <c r="O1081" s="1" t="s">
        <v>2973</v>
      </c>
      <c r="P1081" s="1" t="s">
        <v>2968</v>
      </c>
      <c r="Q1081" s="1">
        <v>8360</v>
      </c>
      <c r="R1081" s="1" t="s">
        <v>3035</v>
      </c>
      <c r="S1081" s="1">
        <v>83.51</v>
      </c>
    </row>
    <row r="1082" spans="1:19" x14ac:dyDescent="0.3">
      <c r="A1082" s="1" t="s">
        <v>923</v>
      </c>
      <c r="B1082" s="1" t="s">
        <v>2006</v>
      </c>
      <c r="C1082" s="1">
        <f t="shared" si="96"/>
        <v>1.0416666664241347E-2</v>
      </c>
      <c r="D1082" s="1">
        <v>11</v>
      </c>
      <c r="E1082" s="1">
        <v>20.27</v>
      </c>
      <c r="F1082" s="1">
        <f>IF(A1082="","",IF(E1082&lt;_C1_MinTemp.,0,E1082*M_a+M_b))</f>
        <v>0.48566980000000004</v>
      </c>
      <c r="G1082" s="1">
        <f t="shared" si="97"/>
        <v>0.23587515463204003</v>
      </c>
      <c r="H1082" s="1">
        <f t="shared" si="98"/>
        <v>0.10250984555933942</v>
      </c>
      <c r="I1082" s="1">
        <f t="shared" si="99"/>
        <v>2.5627461383868001E-2</v>
      </c>
      <c r="J1082" s="1">
        <f>IF(A1082="","",MIN(J1081+I1082,Max_logcfu))</f>
        <v>3.99</v>
      </c>
      <c r="K1082" s="1" cm="1">
        <f t="array" ref="K1082">IF(A1082="","",IF(E1082&lt;_C1_MinTemp.,0,((E1082-Tmin)/(PrefTemp-Tmin))^2))</f>
        <v>39.022484592988128</v>
      </c>
      <c r="L1082" s="1">
        <f t="shared" si="100"/>
        <v>0.40648421441565102</v>
      </c>
      <c r="M1082" s="1">
        <f t="shared" si="101"/>
        <v>-121.51162918022381</v>
      </c>
      <c r="N1082" s="3" t="s">
        <v>866</v>
      </c>
      <c r="O1082" s="1" t="s">
        <v>2973</v>
      </c>
      <c r="P1082" s="1" t="s">
        <v>2968</v>
      </c>
      <c r="Q1082" s="1">
        <v>8360</v>
      </c>
      <c r="R1082" s="1" t="s">
        <v>3035</v>
      </c>
      <c r="S1082" s="1">
        <v>83.42</v>
      </c>
    </row>
    <row r="1083" spans="1:19" x14ac:dyDescent="0.3">
      <c r="A1083" s="1" t="s">
        <v>923</v>
      </c>
      <c r="B1083" s="1" t="s">
        <v>2007</v>
      </c>
      <c r="C1083" s="1">
        <f t="shared" si="96"/>
        <v>1.0416666671517305E-2</v>
      </c>
      <c r="D1083" s="1">
        <v>11</v>
      </c>
      <c r="E1083" s="1">
        <v>20.27</v>
      </c>
      <c r="F1083" s="1">
        <f>IF(A1083="","",IF(E1083&lt;_C1_MinTemp.,0,E1083*M_a+M_b))</f>
        <v>0.48566980000000004</v>
      </c>
      <c r="G1083" s="1">
        <f t="shared" si="97"/>
        <v>0.23587515463204003</v>
      </c>
      <c r="H1083" s="1">
        <f t="shared" si="98"/>
        <v>0.10250984555933942</v>
      </c>
      <c r="I1083" s="1">
        <f t="shared" si="99"/>
        <v>2.5627461401768574E-2</v>
      </c>
      <c r="J1083" s="1">
        <f>IF(A1083="","",MIN(J1082+I1083,Max_logcfu))</f>
        <v>3.99</v>
      </c>
      <c r="K1083" s="1" cm="1">
        <f t="array" ref="K1083">IF(A1083="","",IF(E1083&lt;_C1_MinTemp.,0,((E1083-Tmin)/(PrefTemp-Tmin))^2))</f>
        <v>39.022484592988128</v>
      </c>
      <c r="L1083" s="1">
        <f t="shared" si="100"/>
        <v>0.40648421469957696</v>
      </c>
      <c r="M1083" s="1">
        <f t="shared" si="101"/>
        <v>-121.91811339492338</v>
      </c>
      <c r="N1083" s="3" t="s">
        <v>866</v>
      </c>
      <c r="O1083" s="1" t="s">
        <v>2973</v>
      </c>
      <c r="P1083" s="1" t="s">
        <v>2968</v>
      </c>
      <c r="Q1083" s="1">
        <v>8360</v>
      </c>
      <c r="R1083" s="1" t="s">
        <v>3035</v>
      </c>
      <c r="S1083" s="1">
        <v>83.42</v>
      </c>
    </row>
    <row r="1084" spans="1:19" x14ac:dyDescent="0.3">
      <c r="A1084" s="1" t="s">
        <v>923</v>
      </c>
      <c r="B1084" s="1" t="s">
        <v>2008</v>
      </c>
      <c r="C1084" s="1">
        <f t="shared" si="96"/>
        <v>1.0416666664241347E-2</v>
      </c>
      <c r="D1084" s="1">
        <v>11</v>
      </c>
      <c r="E1084" s="1">
        <v>20.27</v>
      </c>
      <c r="F1084" s="1">
        <f>IF(A1084="","",IF(E1084&lt;_C1_MinTemp.,0,E1084*M_a+M_b))</f>
        <v>0.48566980000000004</v>
      </c>
      <c r="G1084" s="1">
        <f t="shared" si="97"/>
        <v>0.23587515463204003</v>
      </c>
      <c r="H1084" s="1">
        <f t="shared" si="98"/>
        <v>0.10250984555933942</v>
      </c>
      <c r="I1084" s="1">
        <f t="shared" si="99"/>
        <v>2.5627461383868001E-2</v>
      </c>
      <c r="J1084" s="1">
        <f>IF(A1084="","",MIN(J1083+I1084,Max_logcfu))</f>
        <v>3.99</v>
      </c>
      <c r="K1084" s="1" cm="1">
        <f t="array" ref="K1084">IF(A1084="","",IF(E1084&lt;_C1_MinTemp.,0,((E1084-Tmin)/(PrefTemp-Tmin))^2))</f>
        <v>39.022484592988128</v>
      </c>
      <c r="L1084" s="1">
        <f t="shared" si="100"/>
        <v>0.40648421441565102</v>
      </c>
      <c r="M1084" s="1">
        <f t="shared" si="101"/>
        <v>-122.32459760933904</v>
      </c>
      <c r="N1084" s="3" t="s">
        <v>866</v>
      </c>
      <c r="O1084" s="1" t="s">
        <v>2973</v>
      </c>
      <c r="P1084" s="1" t="s">
        <v>2968</v>
      </c>
      <c r="Q1084" s="1">
        <v>8360</v>
      </c>
      <c r="R1084" s="1" t="s">
        <v>3035</v>
      </c>
      <c r="S1084" s="1">
        <v>83.42</v>
      </c>
    </row>
    <row r="1085" spans="1:19" x14ac:dyDescent="0.3">
      <c r="A1085" s="1" t="s">
        <v>923</v>
      </c>
      <c r="B1085" s="1" t="s">
        <v>2009</v>
      </c>
      <c r="C1085" s="1">
        <f t="shared" si="96"/>
        <v>1.0416666664241347E-2</v>
      </c>
      <c r="D1085" s="1">
        <v>11</v>
      </c>
      <c r="E1085" s="1">
        <v>20.28</v>
      </c>
      <c r="F1085" s="1">
        <f>IF(A1085="","",IF(E1085&lt;_C1_MinTemp.,0,E1085*M_a+M_b))</f>
        <v>0.48586620000000003</v>
      </c>
      <c r="G1085" s="1">
        <f t="shared" si="97"/>
        <v>0.23606596430244003</v>
      </c>
      <c r="H1085" s="1">
        <f t="shared" si="98"/>
        <v>0.10259277023139506</v>
      </c>
      <c r="I1085" s="1">
        <f t="shared" si="99"/>
        <v>2.5648192551877079E-2</v>
      </c>
      <c r="J1085" s="1">
        <f>IF(A1085="","",MIN(J1084+I1085,Max_logcfu))</f>
        <v>3.99</v>
      </c>
      <c r="K1085" s="1" cm="1">
        <f t="array" ref="K1085">IF(A1085="","",IF(E1085&lt;_C1_MinTemp.,0,((E1085-Tmin)/(PrefTemp-Tmin))^2))</f>
        <v>39.054051577798354</v>
      </c>
      <c r="L1085" s="1">
        <f t="shared" si="100"/>
        <v>0.40681303717401429</v>
      </c>
      <c r="M1085" s="1">
        <f t="shared" si="101"/>
        <v>-122.73141064651305</v>
      </c>
      <c r="N1085" s="3" t="s">
        <v>866</v>
      </c>
      <c r="O1085" s="1" t="s">
        <v>2973</v>
      </c>
      <c r="P1085" s="1" t="s">
        <v>2968</v>
      </c>
      <c r="Q1085" s="1">
        <v>8360</v>
      </c>
      <c r="R1085" s="1" t="s">
        <v>3035</v>
      </c>
      <c r="S1085" s="1">
        <v>83.42</v>
      </c>
    </row>
    <row r="1086" spans="1:19" x14ac:dyDescent="0.3">
      <c r="A1086" s="1" t="s">
        <v>923</v>
      </c>
      <c r="B1086" s="1" t="s">
        <v>2010</v>
      </c>
      <c r="C1086" s="1">
        <f t="shared" si="96"/>
        <v>1.0428240741021E-2</v>
      </c>
      <c r="D1086" s="1">
        <v>11</v>
      </c>
      <c r="E1086" s="1">
        <v>20.47</v>
      </c>
      <c r="F1086" s="1">
        <f>IF(A1086="","",IF(E1086&lt;_C1_MinTemp.,0,E1086*M_a+M_b))</f>
        <v>0.48959780000000003</v>
      </c>
      <c r="G1086" s="1">
        <f t="shared" si="97"/>
        <v>0.23970600576484002</v>
      </c>
      <c r="H1086" s="1">
        <f t="shared" si="98"/>
        <v>0.10417470915464581</v>
      </c>
      <c r="I1086" s="1">
        <f t="shared" si="99"/>
        <v>2.6072614708571779E-2</v>
      </c>
      <c r="J1086" s="1">
        <f>IF(A1086="","",MIN(J1085+I1086,Max_logcfu))</f>
        <v>3.99</v>
      </c>
      <c r="K1086" s="1" cm="1">
        <f t="array" ref="K1086">IF(A1086="","",IF(E1086&lt;_C1_MinTemp.,0,((E1086-Tmin)/(PrefTemp-Tmin))^2))</f>
        <v>39.65624921962258</v>
      </c>
      <c r="L1086" s="1">
        <f t="shared" si="100"/>
        <v>0.41354491374815044</v>
      </c>
      <c r="M1086" s="1">
        <f t="shared" si="101"/>
        <v>-123.14495556026121</v>
      </c>
      <c r="N1086" s="3" t="s">
        <v>866</v>
      </c>
      <c r="O1086" s="1" t="s">
        <v>2973</v>
      </c>
      <c r="P1086" s="1" t="s">
        <v>2968</v>
      </c>
      <c r="Q1086" s="1">
        <v>8360</v>
      </c>
      <c r="R1086" s="1" t="s">
        <v>3035</v>
      </c>
      <c r="S1086" s="1">
        <v>83.31</v>
      </c>
    </row>
    <row r="1087" spans="1:19" x14ac:dyDescent="0.3">
      <c r="A1087" s="1" t="s">
        <v>923</v>
      </c>
      <c r="B1087" s="1" t="s">
        <v>2011</v>
      </c>
      <c r="C1087" s="1">
        <f t="shared" si="96"/>
        <v>1.0416666671517305E-2</v>
      </c>
      <c r="D1087" s="1">
        <v>11</v>
      </c>
      <c r="E1087" s="1">
        <v>20.420000000000002</v>
      </c>
      <c r="F1087" s="1">
        <f>IF(A1087="","",IF(E1087&lt;_C1_MinTemp.,0,E1087*M_a+M_b))</f>
        <v>0.48861580000000004</v>
      </c>
      <c r="G1087" s="1">
        <f t="shared" si="97"/>
        <v>0.23874540000964004</v>
      </c>
      <c r="H1087" s="1">
        <f t="shared" si="98"/>
        <v>0.10375723598854412</v>
      </c>
      <c r="I1087" s="1">
        <f t="shared" si="99"/>
        <v>2.5939309009214963E-2</v>
      </c>
      <c r="J1087" s="1">
        <f>IF(A1087="","",MIN(J1086+I1087,Max_logcfu))</f>
        <v>3.99</v>
      </c>
      <c r="K1087" s="1" cm="1">
        <f t="array" ref="K1087">IF(A1087="","",IF(E1087&lt;_C1_MinTemp.,0,((E1087-Tmin)/(PrefTemp-Tmin))^2))</f>
        <v>39.497329458273818</v>
      </c>
      <c r="L1087" s="1">
        <f t="shared" si="100"/>
        <v>0.41143051538193953</v>
      </c>
      <c r="M1087" s="1">
        <f t="shared" si="101"/>
        <v>-123.55638607564315</v>
      </c>
      <c r="N1087" s="3" t="s">
        <v>866</v>
      </c>
      <c r="O1087" s="1" t="s">
        <v>2973</v>
      </c>
      <c r="P1087" s="1" t="s">
        <v>2968</v>
      </c>
      <c r="Q1087" s="1">
        <v>8360</v>
      </c>
      <c r="R1087" s="1" t="s">
        <v>3035</v>
      </c>
      <c r="S1087" s="1">
        <v>83.31</v>
      </c>
    </row>
    <row r="1088" spans="1:19" x14ac:dyDescent="0.3">
      <c r="A1088" s="1" t="s">
        <v>923</v>
      </c>
      <c r="B1088" s="1" t="s">
        <v>2012</v>
      </c>
      <c r="C1088" s="1">
        <f t="shared" si="96"/>
        <v>1.0416666664241347E-2</v>
      </c>
      <c r="D1088" s="1">
        <v>11</v>
      </c>
      <c r="E1088" s="1">
        <v>20.41</v>
      </c>
      <c r="F1088" s="1">
        <f>IF(A1088="","",IF(E1088&lt;_C1_MinTemp.,0,E1088*M_a+M_b))</f>
        <v>0.48841940000000006</v>
      </c>
      <c r="G1088" s="1">
        <f t="shared" si="97"/>
        <v>0.23855351029636004</v>
      </c>
      <c r="H1088" s="1">
        <f t="shared" si="98"/>
        <v>0.1036738419367058</v>
      </c>
      <c r="I1088" s="1">
        <f t="shared" si="99"/>
        <v>2.5918460478141836E-2</v>
      </c>
      <c r="J1088" s="1">
        <f>IF(A1088="","",MIN(J1087+I1088,Max_logcfu))</f>
        <v>3.99</v>
      </c>
      <c r="K1088" s="1" cm="1">
        <f t="array" ref="K1088">IF(A1088="","",IF(E1088&lt;_C1_MinTemp.,0,((E1088-Tmin)/(PrefTemp-Tmin))^2))</f>
        <v>39.465583794379278</v>
      </c>
      <c r="L1088" s="1">
        <f t="shared" si="100"/>
        <v>0.41109983109573417</v>
      </c>
      <c r="M1088" s="1">
        <f t="shared" si="101"/>
        <v>-123.96748590673889</v>
      </c>
      <c r="N1088" s="3" t="s">
        <v>866</v>
      </c>
      <c r="O1088" s="1" t="s">
        <v>2973</v>
      </c>
      <c r="P1088" s="1" t="s">
        <v>2968</v>
      </c>
      <c r="Q1088" s="1">
        <v>8360</v>
      </c>
      <c r="R1088" s="1" t="s">
        <v>3035</v>
      </c>
      <c r="S1088" s="1">
        <v>83.31</v>
      </c>
    </row>
    <row r="1089" spans="1:19" x14ac:dyDescent="0.3">
      <c r="A1089" s="1" t="s">
        <v>923</v>
      </c>
      <c r="B1089" s="1" t="s">
        <v>2013</v>
      </c>
      <c r="C1089" s="1">
        <f t="shared" si="96"/>
        <v>1.0416666664241347E-2</v>
      </c>
      <c r="D1089" s="1">
        <v>11</v>
      </c>
      <c r="E1089" s="1">
        <v>20.45</v>
      </c>
      <c r="F1089" s="1">
        <f>IF(A1089="","",IF(E1089&lt;_C1_MinTemp.,0,E1089*M_a+M_b))</f>
        <v>0.489205</v>
      </c>
      <c r="G1089" s="1">
        <f t="shared" si="97"/>
        <v>0.23932153202500001</v>
      </c>
      <c r="H1089" s="1">
        <f t="shared" si="98"/>
        <v>0.10400761930682312</v>
      </c>
      <c r="I1089" s="1">
        <f t="shared" si="99"/>
        <v>2.600190482065174E-2</v>
      </c>
      <c r="J1089" s="1">
        <f>IF(A1089="","",MIN(J1088+I1089,Max_logcfu))</f>
        <v>3.99</v>
      </c>
      <c r="K1089" s="1" cm="1">
        <f t="array" ref="K1089">IF(A1089="","",IF(E1089&lt;_C1_MinTemp.,0,((E1089-Tmin)/(PrefTemp-Tmin))^2))</f>
        <v>39.592643026707862</v>
      </c>
      <c r="L1089" s="1">
        <f t="shared" si="100"/>
        <v>0.41242336476551544</v>
      </c>
      <c r="M1089" s="1">
        <f t="shared" si="101"/>
        <v>-124.3799092715044</v>
      </c>
      <c r="N1089" s="3" t="s">
        <v>866</v>
      </c>
      <c r="O1089" s="1" t="s">
        <v>2973</v>
      </c>
      <c r="P1089" s="1" t="s">
        <v>2968</v>
      </c>
      <c r="Q1089" s="1">
        <v>8360</v>
      </c>
      <c r="R1089" s="1" t="s">
        <v>3035</v>
      </c>
      <c r="S1089" s="1">
        <v>83.31</v>
      </c>
    </row>
    <row r="1090" spans="1:19" x14ac:dyDescent="0.3">
      <c r="A1090" s="1" t="s">
        <v>923</v>
      </c>
      <c r="B1090" s="1" t="s">
        <v>2014</v>
      </c>
      <c r="C1090" s="1">
        <f t="shared" si="96"/>
        <v>1.0416666671517305E-2</v>
      </c>
      <c r="D1090" s="1">
        <v>11</v>
      </c>
      <c r="E1090" s="1">
        <v>20.53</v>
      </c>
      <c r="F1090" s="1">
        <f>IF(A1090="","",IF(E1090&lt;_C1_MinTemp.,0,E1090*M_a+M_b))</f>
        <v>0.49077620000000005</v>
      </c>
      <c r="G1090" s="1">
        <f t="shared" si="97"/>
        <v>0.24086127848644004</v>
      </c>
      <c r="H1090" s="1">
        <f t="shared" si="98"/>
        <v>0.10467678334916994</v>
      </c>
      <c r="I1090" s="1">
        <f t="shared" si="99"/>
        <v>2.6169195849478463E-2</v>
      </c>
      <c r="J1090" s="1">
        <f>IF(A1090="","",MIN(J1089+I1090,Max_logcfu))</f>
        <v>3.99</v>
      </c>
      <c r="K1090" s="1" cm="1">
        <f t="array" ref="K1090">IF(A1090="","",IF(E1090&lt;_C1_MinTemp.,0,((E1090-Tmin)/(PrefTemp-Tmin))^2))</f>
        <v>39.847374105368452</v>
      </c>
      <c r="L1090" s="1">
        <f t="shared" si="100"/>
        <v>0.41507681379087324</v>
      </c>
      <c r="M1090" s="1">
        <f t="shared" si="101"/>
        <v>-124.79498608529528</v>
      </c>
      <c r="N1090" s="3" t="s">
        <v>866</v>
      </c>
      <c r="O1090" s="1" t="s">
        <v>2973</v>
      </c>
      <c r="P1090" s="1" t="s">
        <v>2968</v>
      </c>
      <c r="Q1090" s="1">
        <v>8360</v>
      </c>
      <c r="R1090" s="1" t="s">
        <v>3035</v>
      </c>
      <c r="S1090" s="1">
        <v>83.31</v>
      </c>
    </row>
    <row r="1091" spans="1:19" x14ac:dyDescent="0.3">
      <c r="A1091" s="1" t="s">
        <v>923</v>
      </c>
      <c r="B1091" s="1" t="s">
        <v>2015</v>
      </c>
      <c r="C1091" s="1">
        <f t="shared" si="96"/>
        <v>1.0416666664241347E-2</v>
      </c>
      <c r="D1091" s="1">
        <v>11</v>
      </c>
      <c r="E1091" s="1">
        <v>20.55</v>
      </c>
      <c r="F1091" s="1">
        <f>IF(A1091="","",IF(E1091&lt;_C1_MinTemp.,0,E1091*M_a+M_b))</f>
        <v>0.49116900000000002</v>
      </c>
      <c r="G1091" s="1">
        <f t="shared" si="97"/>
        <v>0.24124698656100002</v>
      </c>
      <c r="H1091" s="1">
        <f t="shared" si="98"/>
        <v>0.10484440963102999</v>
      </c>
      <c r="I1091" s="1">
        <f t="shared" si="99"/>
        <v>2.6211102401654751E-2</v>
      </c>
      <c r="J1091" s="1">
        <f>IF(A1091="","",MIN(J1090+I1091,Max_logcfu))</f>
        <v>3.99</v>
      </c>
      <c r="K1091" s="1" cm="1">
        <f t="array" ref="K1091">IF(A1091="","",IF(E1091&lt;_C1_MinTemp.,0,((E1091-Tmin)/(PrefTemp-Tmin))^2))</f>
        <v>39.911184502950974</v>
      </c>
      <c r="L1091" s="1">
        <f t="shared" si="100"/>
        <v>0.41574150514227526</v>
      </c>
      <c r="M1091" s="1">
        <f t="shared" si="101"/>
        <v>-125.21072759043756</v>
      </c>
      <c r="N1091" s="3" t="s">
        <v>866</v>
      </c>
      <c r="O1091" s="1" t="s">
        <v>2973</v>
      </c>
      <c r="P1091" s="1" t="s">
        <v>2968</v>
      </c>
      <c r="Q1091" s="1">
        <v>8360</v>
      </c>
      <c r="R1091" s="1" t="s">
        <v>3035</v>
      </c>
      <c r="S1091" s="1">
        <v>83.31</v>
      </c>
    </row>
    <row r="1092" spans="1:19" x14ac:dyDescent="0.3">
      <c r="A1092" s="1" t="s">
        <v>923</v>
      </c>
      <c r="B1092" s="1" t="s">
        <v>2016</v>
      </c>
      <c r="C1092" s="1">
        <f t="shared" ref="C1092:C1155" si="102">IF(A1092="","",B1092-B1091)</f>
        <v>1.0416666664241347E-2</v>
      </c>
      <c r="D1092" s="1">
        <v>11</v>
      </c>
      <c r="E1092" s="1">
        <v>20.52</v>
      </c>
      <c r="F1092" s="1">
        <f>IF(A1092="","",IF(E1092&lt;_C1_MinTemp.,0,E1092*M_a+M_b))</f>
        <v>0.49057980000000001</v>
      </c>
      <c r="G1092" s="1">
        <f t="shared" ref="G1092:G1155" si="103">IF(A1092="","",F1092^2)</f>
        <v>0.24066854016804001</v>
      </c>
      <c r="H1092" s="1">
        <f t="shared" ref="H1092:H1155" si="104">IF(A1092="","",G1092/2.301)</f>
        <v>0.10459302049893089</v>
      </c>
      <c r="I1092" s="1">
        <f t="shared" ref="I1092:I1155" si="105">IF(A1092="","",H1092*24*(B1092-B1091))</f>
        <v>2.614825511864461E-2</v>
      </c>
      <c r="J1092" s="1">
        <f>IF(A1092="","",MIN(J1091+I1092,Max_logcfu))</f>
        <v>3.99</v>
      </c>
      <c r="K1092" s="1" cm="1">
        <f t="array" ref="K1092">IF(A1092="","",IF(E1092&lt;_C1_MinTemp.,0,((E1092-Tmin)/(PrefTemp-Tmin))^2))</f>
        <v>39.815488050764799</v>
      </c>
      <c r="L1092" s="1">
        <f t="shared" ref="L1092:L1155" si="106">IF(A1092="","",K1092*(B1092-B1091))</f>
        <v>0.4147446670989014</v>
      </c>
      <c r="M1092" s="1">
        <f t="shared" ref="M1092:M1155" si="107">IF(A1092="","",M1091-L1092)</f>
        <v>-125.62547225753646</v>
      </c>
      <c r="N1092" s="3" t="s">
        <v>866</v>
      </c>
      <c r="O1092" s="1" t="s">
        <v>2973</v>
      </c>
      <c r="P1092" s="1" t="s">
        <v>2968</v>
      </c>
      <c r="Q1092" s="1">
        <v>8360</v>
      </c>
      <c r="R1092" s="1" t="s">
        <v>3035</v>
      </c>
      <c r="S1092" s="1">
        <v>83.31</v>
      </c>
    </row>
    <row r="1093" spans="1:19" x14ac:dyDescent="0.3">
      <c r="A1093" s="1" t="s">
        <v>923</v>
      </c>
      <c r="B1093" s="1" t="s">
        <v>2017</v>
      </c>
      <c r="C1093" s="1">
        <f t="shared" si="102"/>
        <v>1.0416666671517305E-2</v>
      </c>
      <c r="D1093" s="1">
        <v>11</v>
      </c>
      <c r="E1093" s="1">
        <v>20.52</v>
      </c>
      <c r="F1093" s="1">
        <f>IF(A1093="","",IF(E1093&lt;_C1_MinTemp.,0,E1093*M_a+M_b))</f>
        <v>0.49057980000000001</v>
      </c>
      <c r="G1093" s="1">
        <f t="shared" si="103"/>
        <v>0.24066854016804001</v>
      </c>
      <c r="H1093" s="1">
        <f t="shared" si="104"/>
        <v>0.10459302049893089</v>
      </c>
      <c r="I1093" s="1">
        <f t="shared" si="105"/>
        <v>2.6148255136908955E-2</v>
      </c>
      <c r="J1093" s="1">
        <f>IF(A1093="","",MIN(J1092+I1093,Max_logcfu))</f>
        <v>3.99</v>
      </c>
      <c r="K1093" s="1" cm="1">
        <f t="array" ref="K1093">IF(A1093="","",IF(E1093&lt;_C1_MinTemp.,0,((E1093-Tmin)/(PrefTemp-Tmin))^2))</f>
        <v>39.815488050764799</v>
      </c>
      <c r="L1093" s="1">
        <f t="shared" si="106"/>
        <v>0.41474466738859717</v>
      </c>
      <c r="M1093" s="1">
        <f t="shared" si="107"/>
        <v>-126.04021692492506</v>
      </c>
      <c r="N1093" s="3" t="s">
        <v>866</v>
      </c>
      <c r="O1093" s="1" t="s">
        <v>2973</v>
      </c>
      <c r="P1093" s="1" t="s">
        <v>2968</v>
      </c>
      <c r="Q1093" s="1">
        <v>8360</v>
      </c>
      <c r="R1093" s="1" t="s">
        <v>3035</v>
      </c>
      <c r="S1093" s="1">
        <v>83.31</v>
      </c>
    </row>
    <row r="1094" spans="1:19" x14ac:dyDescent="0.3">
      <c r="A1094" s="1" t="s">
        <v>923</v>
      </c>
      <c r="B1094" s="1" t="s">
        <v>2018</v>
      </c>
      <c r="C1094" s="1">
        <f t="shared" si="102"/>
        <v>1.0416666664241347E-2</v>
      </c>
      <c r="D1094" s="1">
        <v>11</v>
      </c>
      <c r="E1094" s="1">
        <v>20.53</v>
      </c>
      <c r="F1094" s="1">
        <f>IF(A1094="","",IF(E1094&lt;_C1_MinTemp.,0,E1094*M_a+M_b))</f>
        <v>0.49077620000000005</v>
      </c>
      <c r="G1094" s="1">
        <f t="shared" si="103"/>
        <v>0.24086127848644004</v>
      </c>
      <c r="H1094" s="1">
        <f t="shared" si="104"/>
        <v>0.10467678334916994</v>
      </c>
      <c r="I1094" s="1">
        <f t="shared" si="105"/>
        <v>2.616919583119949E-2</v>
      </c>
      <c r="J1094" s="1">
        <f>IF(A1094="","",MIN(J1093+I1094,Max_logcfu))</f>
        <v>3.99</v>
      </c>
      <c r="K1094" s="1" cm="1">
        <f t="array" ref="K1094">IF(A1094="","",IF(E1094&lt;_C1_MinTemp.,0,((E1094-Tmin)/(PrefTemp-Tmin))^2))</f>
        <v>39.847374105368452</v>
      </c>
      <c r="L1094" s="1">
        <f t="shared" si="106"/>
        <v>0.41507681350094544</v>
      </c>
      <c r="M1094" s="1">
        <f t="shared" si="107"/>
        <v>-126.45529373842601</v>
      </c>
      <c r="N1094" s="3" t="s">
        <v>866</v>
      </c>
      <c r="O1094" s="1" t="s">
        <v>2973</v>
      </c>
      <c r="P1094" s="1" t="s">
        <v>2968</v>
      </c>
      <c r="Q1094" s="1">
        <v>8360</v>
      </c>
      <c r="R1094" s="1" t="s">
        <v>3035</v>
      </c>
      <c r="S1094" s="1">
        <v>83.31</v>
      </c>
    </row>
    <row r="1095" spans="1:19" x14ac:dyDescent="0.3">
      <c r="A1095" s="1" t="s">
        <v>923</v>
      </c>
      <c r="B1095" s="1" t="s">
        <v>2019</v>
      </c>
      <c r="C1095" s="1">
        <f t="shared" si="102"/>
        <v>1.0416666664241347E-2</v>
      </c>
      <c r="D1095" s="1">
        <v>11</v>
      </c>
      <c r="E1095" s="1">
        <v>20.45</v>
      </c>
      <c r="F1095" s="1">
        <f>IF(A1095="","",IF(E1095&lt;_C1_MinTemp.,0,E1095*M_a+M_b))</f>
        <v>0.489205</v>
      </c>
      <c r="G1095" s="1">
        <f t="shared" si="103"/>
        <v>0.23932153202500001</v>
      </c>
      <c r="H1095" s="1">
        <f t="shared" si="104"/>
        <v>0.10400761930682312</v>
      </c>
      <c r="I1095" s="1">
        <f t="shared" si="105"/>
        <v>2.600190482065174E-2</v>
      </c>
      <c r="J1095" s="1">
        <f>IF(A1095="","",MIN(J1094+I1095,Max_logcfu))</f>
        <v>3.99</v>
      </c>
      <c r="K1095" s="1" cm="1">
        <f t="array" ref="K1095">IF(A1095="","",IF(E1095&lt;_C1_MinTemp.,0,((E1095-Tmin)/(PrefTemp-Tmin))^2))</f>
        <v>39.592643026707862</v>
      </c>
      <c r="L1095" s="1">
        <f t="shared" si="106"/>
        <v>0.41242336476551544</v>
      </c>
      <c r="M1095" s="1">
        <f t="shared" si="107"/>
        <v>-126.86771710319152</v>
      </c>
      <c r="N1095" s="3" t="s">
        <v>866</v>
      </c>
      <c r="O1095" s="1" t="s">
        <v>2973</v>
      </c>
      <c r="P1095" s="1" t="s">
        <v>2968</v>
      </c>
      <c r="Q1095" s="1">
        <v>8360</v>
      </c>
      <c r="R1095" s="1" t="s">
        <v>3035</v>
      </c>
      <c r="S1095" s="1">
        <v>83.31</v>
      </c>
    </row>
    <row r="1096" spans="1:19" x14ac:dyDescent="0.3">
      <c r="A1096" s="1" t="s">
        <v>923</v>
      </c>
      <c r="B1096" s="1" t="s">
        <v>2020</v>
      </c>
      <c r="C1096" s="1">
        <f t="shared" si="102"/>
        <v>1.0416666671517305E-2</v>
      </c>
      <c r="D1096" s="1">
        <v>11</v>
      </c>
      <c r="E1096" s="1">
        <v>20.3</v>
      </c>
      <c r="F1096" s="1">
        <f>IF(A1096="","",IF(E1096&lt;_C1_MinTemp.,0,E1096*M_a+M_b))</f>
        <v>0.48625900000000005</v>
      </c>
      <c r="G1096" s="1">
        <f t="shared" si="103"/>
        <v>0.23644781508100005</v>
      </c>
      <c r="H1096" s="1">
        <f t="shared" si="104"/>
        <v>0.10275872015688832</v>
      </c>
      <c r="I1096" s="1">
        <f t="shared" si="105"/>
        <v>2.5689680051184771E-2</v>
      </c>
      <c r="J1096" s="1">
        <f>IF(A1096="","",MIN(J1095+I1096,Max_logcfu))</f>
        <v>3.99</v>
      </c>
      <c r="K1096" s="1" cm="1">
        <f t="array" ref="K1096">IF(A1096="","",IF(E1096&lt;_C1_MinTemp.,0,((E1096-Tmin)/(PrefTemp-Tmin))^2))</f>
        <v>39.117223835793993</v>
      </c>
      <c r="L1096" s="1">
        <f t="shared" si="106"/>
        <v>0.40747108181259761</v>
      </c>
      <c r="M1096" s="1">
        <f t="shared" si="107"/>
        <v>-127.27518818500413</v>
      </c>
      <c r="N1096" s="3" t="s">
        <v>866</v>
      </c>
      <c r="O1096" s="1" t="s">
        <v>2973</v>
      </c>
      <c r="P1096" s="1" t="s">
        <v>2968</v>
      </c>
      <c r="Q1096" s="1">
        <v>8360</v>
      </c>
      <c r="R1096" s="1" t="s">
        <v>3035</v>
      </c>
      <c r="S1096" s="1">
        <v>83.31</v>
      </c>
    </row>
    <row r="1097" spans="1:19" x14ac:dyDescent="0.3">
      <c r="A1097" s="1" t="s">
        <v>923</v>
      </c>
      <c r="B1097" s="1" t="s">
        <v>2021</v>
      </c>
      <c r="C1097" s="1">
        <f t="shared" si="102"/>
        <v>1.0416666664241347E-2</v>
      </c>
      <c r="D1097" s="1">
        <v>11</v>
      </c>
      <c r="E1097" s="1">
        <v>20.100000000000001</v>
      </c>
      <c r="F1097" s="1">
        <f>IF(A1097="","",IF(E1097&lt;_C1_MinTemp.,0,E1097*M_a+M_b))</f>
        <v>0.48233100000000007</v>
      </c>
      <c r="G1097" s="1">
        <f t="shared" si="103"/>
        <v>0.23264319356100005</v>
      </c>
      <c r="H1097" s="1">
        <f t="shared" si="104"/>
        <v>0.10110525578487616</v>
      </c>
      <c r="I1097" s="1">
        <f t="shared" si="105"/>
        <v>2.5276313940333937E-2</v>
      </c>
      <c r="J1097" s="1">
        <f>IF(A1097="","",MIN(J1096+I1097,Max_logcfu))</f>
        <v>3.99</v>
      </c>
      <c r="K1097" s="1" cm="1">
        <f t="array" ref="K1097">IF(A1097="","",IF(E1097&lt;_C1_MinTemp.,0,((E1097-Tmin)/(PrefTemp-Tmin))^2))</f>
        <v>38.487798558350285</v>
      </c>
      <c r="L1097" s="1">
        <f t="shared" si="106"/>
        <v>0.40091456822280358</v>
      </c>
      <c r="M1097" s="1">
        <f t="shared" si="107"/>
        <v>-127.67610275322693</v>
      </c>
      <c r="N1097" s="3" t="s">
        <v>866</v>
      </c>
      <c r="O1097" s="1" t="s">
        <v>2973</v>
      </c>
      <c r="P1097" s="1" t="s">
        <v>2968</v>
      </c>
      <c r="Q1097" s="1">
        <v>8360</v>
      </c>
      <c r="R1097" s="1" t="s">
        <v>3035</v>
      </c>
      <c r="S1097" s="1">
        <v>83.31</v>
      </c>
    </row>
    <row r="1098" spans="1:19" x14ac:dyDescent="0.3">
      <c r="A1098" s="1" t="s">
        <v>923</v>
      </c>
      <c r="B1098" s="1" t="s">
        <v>2022</v>
      </c>
      <c r="C1098" s="1">
        <f t="shared" si="102"/>
        <v>1.0416666664241347E-2</v>
      </c>
      <c r="D1098" s="1">
        <v>11</v>
      </c>
      <c r="E1098" s="1">
        <v>20.059999999999999</v>
      </c>
      <c r="F1098" s="1">
        <f>IF(A1098="","",IF(E1098&lt;_C1_MinTemp.,0,E1098*M_a+M_b))</f>
        <v>0.48154540000000001</v>
      </c>
      <c r="G1098" s="1">
        <f t="shared" si="103"/>
        <v>0.23188597226116001</v>
      </c>
      <c r="H1098" s="1">
        <f t="shared" si="104"/>
        <v>0.10077617221258582</v>
      </c>
      <c r="I1098" s="1">
        <f t="shared" si="105"/>
        <v>2.5194043047280509E-2</v>
      </c>
      <c r="J1098" s="1">
        <f>IF(A1098="","",MIN(J1097+I1098,Max_logcfu))</f>
        <v>3.99</v>
      </c>
      <c r="K1098" s="1" cm="1">
        <f t="array" ref="K1098">IF(A1098="","",IF(E1098&lt;_C1_MinTemp.,0,((E1098-Tmin)/(PrefTemp-Tmin))^2))</f>
        <v>38.362526116864927</v>
      </c>
      <c r="L1098" s="1">
        <f t="shared" si="106"/>
        <v>0.39960964695763496</v>
      </c>
      <c r="M1098" s="1">
        <f t="shared" si="107"/>
        <v>-128.07571240018456</v>
      </c>
      <c r="N1098" s="3" t="s">
        <v>866</v>
      </c>
      <c r="O1098" s="1" t="s">
        <v>2973</v>
      </c>
      <c r="P1098" s="1" t="s">
        <v>2968</v>
      </c>
      <c r="Q1098" s="1">
        <v>8360</v>
      </c>
      <c r="R1098" s="1" t="s">
        <v>3035</v>
      </c>
      <c r="S1098" s="1">
        <v>83.23</v>
      </c>
    </row>
    <row r="1099" spans="1:19" x14ac:dyDescent="0.3">
      <c r="A1099" s="1" t="s">
        <v>923</v>
      </c>
      <c r="B1099" s="1" t="s">
        <v>2023</v>
      </c>
      <c r="C1099" s="1">
        <f t="shared" si="102"/>
        <v>1.0416666671517305E-2</v>
      </c>
      <c r="D1099" s="1">
        <v>11</v>
      </c>
      <c r="E1099" s="1">
        <v>19.989999999999998</v>
      </c>
      <c r="F1099" s="1">
        <f>IF(A1099="","",IF(E1099&lt;_C1_MinTemp.,0,E1099*M_a+M_b))</f>
        <v>0.4801706</v>
      </c>
      <c r="G1099" s="1">
        <f t="shared" si="103"/>
        <v>0.23056380510436</v>
      </c>
      <c r="H1099" s="1">
        <f t="shared" si="104"/>
        <v>0.10020156675548023</v>
      </c>
      <c r="I1099" s="1">
        <f t="shared" si="105"/>
        <v>2.5050391700535055E-2</v>
      </c>
      <c r="J1099" s="1">
        <f>IF(A1099="","",MIN(J1098+I1099,Max_logcfu))</f>
        <v>3.99</v>
      </c>
      <c r="K1099" s="1" cm="1">
        <f t="array" ref="K1099">IF(A1099="","",IF(E1099&lt;_C1_MinTemp.,0,((E1099-Tmin)/(PrefTemp-Tmin))^2))</f>
        <v>38.143790711747471</v>
      </c>
      <c r="L1099" s="1">
        <f t="shared" si="106"/>
        <v>0.39733115343239123</v>
      </c>
      <c r="M1099" s="1">
        <f t="shared" si="107"/>
        <v>-128.47304355361695</v>
      </c>
      <c r="N1099" s="3" t="s">
        <v>866</v>
      </c>
      <c r="O1099" s="1" t="s">
        <v>2973</v>
      </c>
      <c r="P1099" s="1" t="s">
        <v>2968</v>
      </c>
      <c r="Q1099" s="1">
        <v>8360</v>
      </c>
      <c r="R1099" s="1" t="s">
        <v>3035</v>
      </c>
      <c r="S1099" s="1">
        <v>83.23</v>
      </c>
    </row>
    <row r="1100" spans="1:19" x14ac:dyDescent="0.3">
      <c r="A1100" s="1" t="s">
        <v>923</v>
      </c>
      <c r="B1100" s="1" t="s">
        <v>2024</v>
      </c>
      <c r="C1100" s="1">
        <f t="shared" si="102"/>
        <v>1.0416666664241347E-2</v>
      </c>
      <c r="D1100" s="1">
        <v>11</v>
      </c>
      <c r="E1100" s="1">
        <v>19.91</v>
      </c>
      <c r="F1100" s="1">
        <f>IF(A1100="","",IF(E1100&lt;_C1_MinTemp.,0,E1100*M_a+M_b))</f>
        <v>0.47859940000000001</v>
      </c>
      <c r="G1100" s="1">
        <f t="shared" si="103"/>
        <v>0.22905738568036002</v>
      </c>
      <c r="H1100" s="1">
        <f t="shared" si="104"/>
        <v>9.9546886432142545E-2</v>
      </c>
      <c r="I1100" s="1">
        <f t="shared" si="105"/>
        <v>2.4886721602241244E-2</v>
      </c>
      <c r="J1100" s="1">
        <f>IF(A1100="","",MIN(J1099+I1100,Max_logcfu))</f>
        <v>3.99</v>
      </c>
      <c r="K1100" s="1" cm="1">
        <f t="array" ref="K1100">IF(A1100="","",IF(E1100&lt;_C1_MinTemp.,0,((E1100-Tmin)/(PrefTemp-Tmin))^2))</f>
        <v>37.894573159117478</v>
      </c>
      <c r="L1100" s="1">
        <f t="shared" si="106"/>
        <v>0.39473513698223395</v>
      </c>
      <c r="M1100" s="1">
        <f t="shared" si="107"/>
        <v>-128.86777869059918</v>
      </c>
      <c r="N1100" s="3" t="s">
        <v>866</v>
      </c>
      <c r="O1100" s="1" t="s">
        <v>2973</v>
      </c>
      <c r="P1100" s="1" t="s">
        <v>2968</v>
      </c>
      <c r="Q1100" s="1">
        <v>8360</v>
      </c>
      <c r="R1100" s="1" t="s">
        <v>3035</v>
      </c>
      <c r="S1100" s="1">
        <v>83.23</v>
      </c>
    </row>
    <row r="1101" spans="1:19" x14ac:dyDescent="0.3">
      <c r="A1101" s="1" t="s">
        <v>923</v>
      </c>
      <c r="B1101" s="1" t="s">
        <v>2025</v>
      </c>
      <c r="C1101" s="1">
        <f t="shared" si="102"/>
        <v>1.0416666664241347E-2</v>
      </c>
      <c r="D1101" s="1">
        <v>11</v>
      </c>
      <c r="E1101" s="1">
        <v>19.829999999999998</v>
      </c>
      <c r="F1101" s="1">
        <f>IF(A1101="","",IF(E1101&lt;_C1_MinTemp.,0,E1101*M_a+M_b))</f>
        <v>0.47702820000000001</v>
      </c>
      <c r="G1101" s="1">
        <f t="shared" si="103"/>
        <v>0.22755590359524</v>
      </c>
      <c r="H1101" s="1">
        <f t="shared" si="104"/>
        <v>9.8894351844954362E-2</v>
      </c>
      <c r="I1101" s="1">
        <f t="shared" si="105"/>
        <v>2.4723587955482181E-2</v>
      </c>
      <c r="J1101" s="1">
        <f>IF(A1101="","",MIN(J1100+I1101,Max_logcfu))</f>
        <v>3.99</v>
      </c>
      <c r="K1101" s="1" cm="1">
        <f t="array" ref="K1101">IF(A1101="","",IF(E1101&lt;_C1_MinTemp.,0,((E1101-Tmin)/(PrefTemp-Tmin))^2))</f>
        <v>37.646172425158682</v>
      </c>
      <c r="L1101" s="1">
        <f t="shared" si="106"/>
        <v>0.3921476293374323</v>
      </c>
      <c r="M1101" s="1">
        <f t="shared" si="107"/>
        <v>-129.25992631993662</v>
      </c>
      <c r="N1101" s="3" t="s">
        <v>866</v>
      </c>
      <c r="O1101" s="1" t="s">
        <v>2973</v>
      </c>
      <c r="P1101" s="1" t="s">
        <v>2968</v>
      </c>
      <c r="Q1101" s="1">
        <v>8360</v>
      </c>
      <c r="R1101" s="1" t="s">
        <v>3035</v>
      </c>
      <c r="S1101" s="1">
        <v>83.23</v>
      </c>
    </row>
    <row r="1102" spans="1:19" x14ac:dyDescent="0.3">
      <c r="A1102" s="1" t="s">
        <v>923</v>
      </c>
      <c r="B1102" s="1" t="s">
        <v>2026</v>
      </c>
      <c r="C1102" s="1">
        <f t="shared" si="102"/>
        <v>1.0416666671517305E-2</v>
      </c>
      <c r="D1102" s="1">
        <v>11</v>
      </c>
      <c r="E1102" s="1">
        <v>19.91</v>
      </c>
      <c r="F1102" s="1">
        <f>IF(A1102="","",IF(E1102&lt;_C1_MinTemp.,0,E1102*M_a+M_b))</f>
        <v>0.47859940000000001</v>
      </c>
      <c r="G1102" s="1">
        <f t="shared" si="103"/>
        <v>0.22905738568036002</v>
      </c>
      <c r="H1102" s="1">
        <f t="shared" si="104"/>
        <v>9.9546886432142545E-2</v>
      </c>
      <c r="I1102" s="1">
        <f t="shared" si="105"/>
        <v>2.4886721619624418E-2</v>
      </c>
      <c r="J1102" s="1">
        <f>IF(A1102="","",MIN(J1101+I1102,Max_logcfu))</f>
        <v>3.99</v>
      </c>
      <c r="K1102" s="1" cm="1">
        <f t="array" ref="K1102">IF(A1102="","",IF(E1102&lt;_C1_MinTemp.,0,((E1102-Tmin)/(PrefTemp-Tmin))^2))</f>
        <v>37.894573159117478</v>
      </c>
      <c r="L1102" s="1">
        <f t="shared" si="106"/>
        <v>0.39473513725795328</v>
      </c>
      <c r="M1102" s="1">
        <f t="shared" si="107"/>
        <v>-129.65466145719458</v>
      </c>
      <c r="N1102" s="3" t="s">
        <v>866</v>
      </c>
      <c r="O1102" s="1" t="s">
        <v>2973</v>
      </c>
      <c r="P1102" s="1" t="s">
        <v>2968</v>
      </c>
      <c r="Q1102" s="1">
        <v>8360</v>
      </c>
      <c r="R1102" s="1" t="s">
        <v>3035</v>
      </c>
      <c r="S1102" s="1">
        <v>83.23</v>
      </c>
    </row>
    <row r="1103" spans="1:19" x14ac:dyDescent="0.3">
      <c r="A1103" s="1" t="s">
        <v>923</v>
      </c>
      <c r="B1103" s="1" t="s">
        <v>2027</v>
      </c>
      <c r="C1103" s="1">
        <f t="shared" si="102"/>
        <v>1.0416666664241347E-2</v>
      </c>
      <c r="D1103" s="1">
        <v>11</v>
      </c>
      <c r="E1103" s="1">
        <v>19.86</v>
      </c>
      <c r="F1103" s="1">
        <f>IF(A1103="","",IF(E1103&lt;_C1_MinTemp.,0,E1103*M_a+M_b))</f>
        <v>0.47761740000000003</v>
      </c>
      <c r="G1103" s="1">
        <f t="shared" si="103"/>
        <v>0.22811838078276003</v>
      </c>
      <c r="H1103" s="1">
        <f t="shared" si="104"/>
        <v>9.9138800861694923E-2</v>
      </c>
      <c r="I1103" s="1">
        <f t="shared" si="105"/>
        <v>2.4784700209653093E-2</v>
      </c>
      <c r="J1103" s="1">
        <f>IF(A1103="","",MIN(J1102+I1103,Max_logcfu))</f>
        <v>3.99</v>
      </c>
      <c r="K1103" s="1" cm="1">
        <f t="array" ref="K1103">IF(A1103="","",IF(E1103&lt;_C1_MinTemp.,0,((E1103-Tmin)/(PrefTemp-Tmin))^2))</f>
        <v>37.739226979455204</v>
      </c>
      <c r="L1103" s="1">
        <f t="shared" si="106"/>
        <v>0.3931169476111287</v>
      </c>
      <c r="M1103" s="1">
        <f t="shared" si="107"/>
        <v>-130.04777840480571</v>
      </c>
      <c r="N1103" s="3" t="s">
        <v>866</v>
      </c>
      <c r="O1103" s="1" t="s">
        <v>2973</v>
      </c>
      <c r="P1103" s="1" t="s">
        <v>2968</v>
      </c>
      <c r="Q1103" s="1">
        <v>8360</v>
      </c>
      <c r="R1103" s="1" t="s">
        <v>3035</v>
      </c>
      <c r="S1103" s="1">
        <v>83.23</v>
      </c>
    </row>
    <row r="1104" spans="1:19" x14ac:dyDescent="0.3">
      <c r="A1104" s="1" t="s">
        <v>923</v>
      </c>
      <c r="B1104" s="1" t="s">
        <v>2028</v>
      </c>
      <c r="C1104" s="1">
        <f t="shared" si="102"/>
        <v>1.0416666664241347E-2</v>
      </c>
      <c r="D1104" s="1">
        <v>11</v>
      </c>
      <c r="E1104" s="1">
        <v>19.7</v>
      </c>
      <c r="F1104" s="1">
        <f>IF(A1104="","",IF(E1104&lt;_C1_MinTemp.,0,E1104*M_a+M_b))</f>
        <v>0.47447500000000004</v>
      </c>
      <c r="G1104" s="1">
        <f t="shared" si="103"/>
        <v>0.22512652562500005</v>
      </c>
      <c r="H1104" s="1">
        <f t="shared" si="104"/>
        <v>9.783855959365495E-2</v>
      </c>
      <c r="I1104" s="1">
        <f t="shared" si="105"/>
        <v>2.4459639892718783E-2</v>
      </c>
      <c r="J1104" s="1">
        <f>IF(A1104="","",MIN(J1103+I1104,Max_logcfu))</f>
        <v>3.99</v>
      </c>
      <c r="K1104" s="1" cm="1">
        <f t="array" ref="K1104">IF(A1104="","",IF(E1104&lt;_C1_MinTemp.,0,((E1104-Tmin)/(PrefTemp-Tmin))^2))</f>
        <v>37.244263353547815</v>
      </c>
      <c r="L1104" s="1">
        <f t="shared" si="106"/>
        <v>0.3879610765091272</v>
      </c>
      <c r="M1104" s="1">
        <f t="shared" si="107"/>
        <v>-130.43573948131484</v>
      </c>
      <c r="N1104" s="3" t="s">
        <v>866</v>
      </c>
      <c r="O1104" s="1" t="s">
        <v>2973</v>
      </c>
      <c r="P1104" s="1" t="s">
        <v>2968</v>
      </c>
      <c r="Q1104" s="1">
        <v>8360</v>
      </c>
      <c r="R1104" s="1" t="s">
        <v>3035</v>
      </c>
      <c r="S1104" s="1">
        <v>83.23</v>
      </c>
    </row>
    <row r="1105" spans="1:19" x14ac:dyDescent="0.3">
      <c r="A1105" s="1" t="s">
        <v>923</v>
      </c>
      <c r="B1105" s="1" t="s">
        <v>2029</v>
      </c>
      <c r="C1105" s="1">
        <f t="shared" si="102"/>
        <v>1.0416666671517305E-2</v>
      </c>
      <c r="D1105" s="1">
        <v>11</v>
      </c>
      <c r="E1105" s="1">
        <v>19.66</v>
      </c>
      <c r="F1105" s="1">
        <f>IF(A1105="","",IF(E1105&lt;_C1_MinTemp.,0,E1105*M_a+M_b))</f>
        <v>0.47368940000000004</v>
      </c>
      <c r="G1105" s="1">
        <f t="shared" si="103"/>
        <v>0.22438164767236005</v>
      </c>
      <c r="H1105" s="1">
        <f t="shared" si="104"/>
        <v>9.7514840361738395E-2</v>
      </c>
      <c r="I1105" s="1">
        <f t="shared" si="105"/>
        <v>2.437871010178682E-2</v>
      </c>
      <c r="J1105" s="1">
        <f>IF(A1105="","",MIN(J1104+I1105,Max_logcfu))</f>
        <v>3.99</v>
      </c>
      <c r="K1105" s="1" cm="1">
        <f t="array" ref="K1105">IF(A1105="","",IF(E1105&lt;_C1_MinTemp.,0,((E1105-Tmin)/(PrefTemp-Tmin))^2))</f>
        <v>37.121032958740457</v>
      </c>
      <c r="L1105" s="1">
        <f t="shared" si="106"/>
        <v>0.38667742683360712</v>
      </c>
      <c r="M1105" s="1">
        <f t="shared" si="107"/>
        <v>-130.82241690814845</v>
      </c>
      <c r="N1105" s="3" t="s">
        <v>866</v>
      </c>
      <c r="O1105" s="1" t="s">
        <v>2973</v>
      </c>
      <c r="P1105" s="1" t="s">
        <v>2968</v>
      </c>
      <c r="Q1105" s="1">
        <v>8360</v>
      </c>
      <c r="R1105" s="1" t="s">
        <v>3035</v>
      </c>
      <c r="S1105" s="1">
        <v>83.23</v>
      </c>
    </row>
    <row r="1106" spans="1:19" x14ac:dyDescent="0.3">
      <c r="A1106" s="1" t="s">
        <v>923</v>
      </c>
      <c r="B1106" s="1" t="s">
        <v>2030</v>
      </c>
      <c r="C1106" s="1">
        <f t="shared" si="102"/>
        <v>1.0405092587461695E-2</v>
      </c>
      <c r="D1106" s="1">
        <v>11</v>
      </c>
      <c r="E1106" s="1">
        <v>19.72</v>
      </c>
      <c r="F1106" s="1">
        <f>IF(A1106="","",IF(E1106&lt;_C1_MinTemp.,0,E1106*M_a+M_b))</f>
        <v>0.47486780000000001</v>
      </c>
      <c r="G1106" s="1">
        <f t="shared" si="103"/>
        <v>0.22549942747684001</v>
      </c>
      <c r="H1106" s="1">
        <f t="shared" si="104"/>
        <v>9.8000620372377223E-2</v>
      </c>
      <c r="I1106" s="1">
        <f t="shared" si="105"/>
        <v>2.4472932686478474E-2</v>
      </c>
      <c r="J1106" s="1">
        <f>IF(A1106="","",MIN(J1105+I1106,Max_logcfu))</f>
        <v>3.99</v>
      </c>
      <c r="K1106" s="1" cm="1">
        <f t="array" ref="K1106">IF(A1106="","",IF(E1106&lt;_C1_MinTemp.,0,((E1106-Tmin)/(PrefTemp-Tmin))^2))</f>
        <v>37.305955127701907</v>
      </c>
      <c r="L1106" s="1">
        <f t="shared" si="106"/>
        <v>0.38817191716742971</v>
      </c>
      <c r="M1106" s="1">
        <f t="shared" si="107"/>
        <v>-131.21058882531588</v>
      </c>
      <c r="N1106" s="3" t="s">
        <v>866</v>
      </c>
      <c r="O1106" s="1" t="s">
        <v>2973</v>
      </c>
      <c r="P1106" s="1" t="s">
        <v>2968</v>
      </c>
      <c r="Q1106" s="1">
        <v>8360</v>
      </c>
      <c r="R1106" s="1" t="s">
        <v>3035</v>
      </c>
      <c r="S1106" s="1">
        <v>83.03</v>
      </c>
    </row>
    <row r="1107" spans="1:19" x14ac:dyDescent="0.3">
      <c r="A1107" s="1" t="s">
        <v>923</v>
      </c>
      <c r="B1107" s="1" t="s">
        <v>2031</v>
      </c>
      <c r="C1107" s="1">
        <f t="shared" si="102"/>
        <v>1.0416666671517305E-2</v>
      </c>
      <c r="D1107" s="1">
        <v>11</v>
      </c>
      <c r="E1107" s="1">
        <v>19.690000000000001</v>
      </c>
      <c r="F1107" s="1">
        <f>IF(A1107="","",IF(E1107&lt;_C1_MinTemp.,0,E1107*M_a+M_b))</f>
        <v>0.47427860000000005</v>
      </c>
      <c r="G1107" s="1">
        <f t="shared" si="103"/>
        <v>0.22494019041796004</v>
      </c>
      <c r="H1107" s="1">
        <f t="shared" si="104"/>
        <v>9.77575794949848E-2</v>
      </c>
      <c r="I1107" s="1">
        <f t="shared" si="105"/>
        <v>2.443939488512668E-2</v>
      </c>
      <c r="J1107" s="1">
        <f>IF(A1107="","",MIN(J1106+I1107,Max_logcfu))</f>
        <v>3.99</v>
      </c>
      <c r="K1107" s="1" cm="1">
        <f t="array" ref="K1107">IF(A1107="","",IF(E1107&lt;_C1_MinTemp.,0,((E1107-Tmin)/(PrefTemp-Tmin))^2))</f>
        <v>37.21343661065837</v>
      </c>
      <c r="L1107" s="1">
        <f t="shared" si="106"/>
        <v>0.38763996487486696</v>
      </c>
      <c r="M1107" s="1">
        <f t="shared" si="107"/>
        <v>-131.59822879019075</v>
      </c>
      <c r="N1107" s="3" t="s">
        <v>866</v>
      </c>
      <c r="O1107" s="1" t="s">
        <v>2973</v>
      </c>
      <c r="P1107" s="1" t="s">
        <v>2968</v>
      </c>
      <c r="Q1107" s="1">
        <v>8360</v>
      </c>
      <c r="R1107" s="1" t="s">
        <v>3035</v>
      </c>
      <c r="S1107" s="1">
        <v>83.03</v>
      </c>
    </row>
    <row r="1108" spans="1:19" x14ac:dyDescent="0.3">
      <c r="A1108" s="1" t="s">
        <v>923</v>
      </c>
      <c r="B1108" s="1" t="s">
        <v>2032</v>
      </c>
      <c r="C1108" s="1">
        <f t="shared" si="102"/>
        <v>1.0416666664241347E-2</v>
      </c>
      <c r="D1108" s="1">
        <v>11</v>
      </c>
      <c r="E1108" s="1">
        <v>19.64</v>
      </c>
      <c r="F1108" s="1">
        <f>IF(A1108="","",IF(E1108&lt;_C1_MinTemp.,0,E1108*M_a+M_b))</f>
        <v>0.47329660000000007</v>
      </c>
      <c r="G1108" s="1">
        <f t="shared" si="103"/>
        <v>0.22400967157156007</v>
      </c>
      <c r="H1108" s="1">
        <f t="shared" si="104"/>
        <v>9.735318190854414E-2</v>
      </c>
      <c r="I1108" s="1">
        <f t="shared" si="105"/>
        <v>2.4338295471469335E-2</v>
      </c>
      <c r="J1108" s="1">
        <f>IF(A1108="","",MIN(J1107+I1108,Max_logcfu))</f>
        <v>3.99</v>
      </c>
      <c r="K1108" s="1" cm="1">
        <f t="array" ref="K1108">IF(A1108="","",IF(E1108&lt;_C1_MinTemp.,0,((E1108-Tmin)/(PrefTemp-Tmin))^2))</f>
        <v>37.059494338087219</v>
      </c>
      <c r="L1108" s="1">
        <f t="shared" si="106"/>
        <v>0.38603639926519412</v>
      </c>
      <c r="M1108" s="1">
        <f t="shared" si="107"/>
        <v>-131.98426518945595</v>
      </c>
      <c r="N1108" s="3" t="s">
        <v>866</v>
      </c>
      <c r="O1108" s="1" t="s">
        <v>2973</v>
      </c>
      <c r="P1108" s="1" t="s">
        <v>2968</v>
      </c>
      <c r="Q1108" s="1">
        <v>8360</v>
      </c>
      <c r="R1108" s="1" t="s">
        <v>3035</v>
      </c>
      <c r="S1108" s="1">
        <v>83.03</v>
      </c>
    </row>
    <row r="1109" spans="1:19" x14ac:dyDescent="0.3">
      <c r="A1109" s="1" t="s">
        <v>923</v>
      </c>
      <c r="B1109" s="1" t="s">
        <v>2033</v>
      </c>
      <c r="C1109" s="1">
        <f t="shared" si="102"/>
        <v>1.0416666664241347E-2</v>
      </c>
      <c r="D1109" s="1">
        <v>11</v>
      </c>
      <c r="E1109" s="1">
        <v>19.61</v>
      </c>
      <c r="F1109" s="1">
        <f>IF(A1109="","",IF(E1109&lt;_C1_MinTemp.,0,E1109*M_a+M_b))</f>
        <v>0.4727074</v>
      </c>
      <c r="G1109" s="1">
        <f t="shared" si="103"/>
        <v>0.22345228601476</v>
      </c>
      <c r="H1109" s="1">
        <f t="shared" si="104"/>
        <v>9.7110945682207725E-2</v>
      </c>
      <c r="I1109" s="1">
        <f t="shared" si="105"/>
        <v>2.4277736414899328E-2</v>
      </c>
      <c r="J1109" s="1">
        <f>IF(A1109="","",MIN(J1108+I1109,Max_logcfu))</f>
        <v>3.99</v>
      </c>
      <c r="K1109" s="1" cm="1">
        <f t="array" ref="K1109">IF(A1109="","",IF(E1109&lt;_C1_MinTemp.,0,((E1109-Tmin)/(PrefTemp-Tmin))^2))</f>
        <v>36.967282128045369</v>
      </c>
      <c r="L1109" s="1">
        <f t="shared" si="106"/>
        <v>0.38507585541081513</v>
      </c>
      <c r="M1109" s="1">
        <f t="shared" si="107"/>
        <v>-132.36934104486676</v>
      </c>
      <c r="N1109" s="3" t="s">
        <v>866</v>
      </c>
      <c r="O1109" s="1" t="s">
        <v>2973</v>
      </c>
      <c r="P1109" s="1" t="s">
        <v>2968</v>
      </c>
      <c r="Q1109" s="1">
        <v>8360</v>
      </c>
      <c r="R1109" s="1" t="s">
        <v>3035</v>
      </c>
      <c r="S1109" s="1">
        <v>83.03</v>
      </c>
    </row>
    <row r="1110" spans="1:19" x14ac:dyDescent="0.3">
      <c r="A1110" s="1" t="s">
        <v>923</v>
      </c>
      <c r="B1110" s="1" t="s">
        <v>2034</v>
      </c>
      <c r="C1110" s="1">
        <f t="shared" si="102"/>
        <v>1.0428240741021E-2</v>
      </c>
      <c r="D1110" s="1">
        <v>11</v>
      </c>
      <c r="E1110" s="1">
        <v>19.690000000000001</v>
      </c>
      <c r="F1110" s="1">
        <f>IF(A1110="","",IF(E1110&lt;_C1_MinTemp.,0,E1110*M_a+M_b))</f>
        <v>0.47427860000000005</v>
      </c>
      <c r="G1110" s="1">
        <f t="shared" si="103"/>
        <v>0.22494019041796004</v>
      </c>
      <c r="H1110" s="1">
        <f t="shared" si="104"/>
        <v>9.77575794949848E-2</v>
      </c>
      <c r="I1110" s="1">
        <f t="shared" si="105"/>
        <v>2.4466549757596788E-2</v>
      </c>
      <c r="J1110" s="1">
        <f>IF(A1110="","",MIN(J1109+I1110,Max_logcfu))</f>
        <v>3.99</v>
      </c>
      <c r="K1110" s="1" cm="1">
        <f t="array" ref="K1110">IF(A1110="","",IF(E1110&lt;_C1_MinTemp.,0,((E1110-Tmin)/(PrefTemp-Tmin))^2))</f>
        <v>37.21343661065837</v>
      </c>
      <c r="L1110" s="1">
        <f t="shared" si="106"/>
        <v>0.38807067577667004</v>
      </c>
      <c r="M1110" s="1">
        <f t="shared" si="107"/>
        <v>-132.75741172064343</v>
      </c>
      <c r="N1110" s="3" t="s">
        <v>866</v>
      </c>
      <c r="O1110" s="1" t="s">
        <v>2973</v>
      </c>
      <c r="P1110" s="1" t="s">
        <v>2968</v>
      </c>
      <c r="Q1110" s="1">
        <v>8360</v>
      </c>
      <c r="R1110" s="1" t="s">
        <v>3035</v>
      </c>
      <c r="S1110" s="1">
        <v>83.03</v>
      </c>
    </row>
    <row r="1111" spans="1:19" x14ac:dyDescent="0.3">
      <c r="A1111" s="1" t="s">
        <v>923</v>
      </c>
      <c r="B1111" s="1" t="s">
        <v>2035</v>
      </c>
      <c r="C1111" s="1">
        <f t="shared" si="102"/>
        <v>1.0416666671517305E-2</v>
      </c>
      <c r="D1111" s="1">
        <v>11</v>
      </c>
      <c r="E1111" s="1">
        <v>19.64</v>
      </c>
      <c r="F1111" s="1">
        <f>IF(A1111="","",IF(E1111&lt;_C1_MinTemp.,0,E1111*M_a+M_b))</f>
        <v>0.47329660000000007</v>
      </c>
      <c r="G1111" s="1">
        <f t="shared" si="103"/>
        <v>0.22400967157156007</v>
      </c>
      <c r="H1111" s="1">
        <f t="shared" si="104"/>
        <v>9.735318190854414E-2</v>
      </c>
      <c r="I1111" s="1">
        <f t="shared" si="105"/>
        <v>2.4338295488469438E-2</v>
      </c>
      <c r="J1111" s="1">
        <f>IF(A1111="","",MIN(J1110+I1111,Max_logcfu))</f>
        <v>3.99</v>
      </c>
      <c r="K1111" s="1" cm="1">
        <f t="array" ref="K1111">IF(A1111="","",IF(E1111&lt;_C1_MinTemp.,0,((E1111-Tmin)/(PrefTemp-Tmin))^2))</f>
        <v>37.059494338087219</v>
      </c>
      <c r="L1111" s="1">
        <f t="shared" si="106"/>
        <v>0.38603639953483743</v>
      </c>
      <c r="M1111" s="1">
        <f t="shared" si="107"/>
        <v>-133.14344812017828</v>
      </c>
      <c r="N1111" s="3" t="s">
        <v>866</v>
      </c>
      <c r="O1111" s="1" t="s">
        <v>2973</v>
      </c>
      <c r="P1111" s="1" t="s">
        <v>2968</v>
      </c>
      <c r="Q1111" s="1">
        <v>8360</v>
      </c>
      <c r="R1111" s="1" t="s">
        <v>3035</v>
      </c>
      <c r="S1111" s="1">
        <v>83.03</v>
      </c>
    </row>
    <row r="1112" spans="1:19" x14ac:dyDescent="0.3">
      <c r="A1112" s="1" t="s">
        <v>923</v>
      </c>
      <c r="B1112" s="1" t="s">
        <v>2036</v>
      </c>
      <c r="C1112" s="1">
        <f t="shared" si="102"/>
        <v>1.0416666664241347E-2</v>
      </c>
      <c r="D1112" s="1">
        <v>11</v>
      </c>
      <c r="E1112" s="1">
        <v>19.600000000000001</v>
      </c>
      <c r="F1112" s="1">
        <f>IF(A1112="","",IF(E1112&lt;_C1_MinTemp.,0,E1112*M_a+M_b))</f>
        <v>0.47251100000000007</v>
      </c>
      <c r="G1112" s="1">
        <f t="shared" si="103"/>
        <v>0.22326664512100006</v>
      </c>
      <c r="H1112" s="1">
        <f t="shared" si="104"/>
        <v>9.7030267327683634E-2</v>
      </c>
      <c r="I1112" s="1">
        <f t="shared" si="105"/>
        <v>2.4257566826273006E-2</v>
      </c>
      <c r="J1112" s="1">
        <f>IF(A1112="","",MIN(J1111+I1112,Max_logcfu))</f>
        <v>3.99</v>
      </c>
      <c r="K1112" s="1" cm="1">
        <f t="array" ref="K1112">IF(A1112="","",IF(E1112&lt;_C1_MinTemp.,0,((E1112-Tmin)/(PrefTemp-Tmin))^2))</f>
        <v>36.936570250281562</v>
      </c>
      <c r="L1112" s="1">
        <f t="shared" si="106"/>
        <v>0.38475594001751662</v>
      </c>
      <c r="M1112" s="1">
        <f t="shared" si="107"/>
        <v>-133.5282040601958</v>
      </c>
      <c r="N1112" s="3" t="s">
        <v>866</v>
      </c>
      <c r="O1112" s="1" t="s">
        <v>2973</v>
      </c>
      <c r="P1112" s="1" t="s">
        <v>2968</v>
      </c>
      <c r="Q1112" s="1">
        <v>8360</v>
      </c>
      <c r="R1112" s="1" t="s">
        <v>3035</v>
      </c>
      <c r="S1112" s="1">
        <v>83.03</v>
      </c>
    </row>
    <row r="1113" spans="1:19" x14ac:dyDescent="0.3">
      <c r="A1113" s="1" t="s">
        <v>923</v>
      </c>
      <c r="B1113" s="1" t="s">
        <v>2037</v>
      </c>
      <c r="C1113" s="1">
        <f t="shared" si="102"/>
        <v>1.0416666664241347E-2</v>
      </c>
      <c r="D1113" s="1">
        <v>11</v>
      </c>
      <c r="E1113" s="1">
        <v>19.559999999999999</v>
      </c>
      <c r="F1113" s="1">
        <f>IF(A1113="","",IF(E1113&lt;_C1_MinTemp.,0,E1113*M_a+M_b))</f>
        <v>0.47172540000000002</v>
      </c>
      <c r="G1113" s="1">
        <f t="shared" si="103"/>
        <v>0.22252485300516001</v>
      </c>
      <c r="H1113" s="1">
        <f t="shared" si="104"/>
        <v>9.6707889180860485E-2</v>
      </c>
      <c r="I1113" s="1">
        <f t="shared" si="105"/>
        <v>2.4176972289585982E-2</v>
      </c>
      <c r="J1113" s="1">
        <f>IF(A1113="","",MIN(J1112+I1113,Max_logcfu))</f>
        <v>3.99</v>
      </c>
      <c r="K1113" s="1" cm="1">
        <f t="array" ref="K1113">IF(A1113="","",IF(E1113&lt;_C1_MinTemp.,0,((E1113-Tmin)/(PrefTemp-Tmin))^2))</f>
        <v>36.813850367143708</v>
      </c>
      <c r="L1113" s="1">
        <f t="shared" si="106"/>
        <v>0.38347760790179497</v>
      </c>
      <c r="M1113" s="1">
        <f t="shared" si="107"/>
        <v>-133.9116816680976</v>
      </c>
      <c r="N1113" s="3" t="s">
        <v>866</v>
      </c>
      <c r="O1113" s="1" t="s">
        <v>2973</v>
      </c>
      <c r="P1113" s="1" t="s">
        <v>2968</v>
      </c>
      <c r="Q1113" s="1">
        <v>8360</v>
      </c>
      <c r="R1113" s="1" t="s">
        <v>3035</v>
      </c>
      <c r="S1113" s="1">
        <v>83.03</v>
      </c>
    </row>
    <row r="1114" spans="1:19" x14ac:dyDescent="0.3">
      <c r="A1114" s="1" t="s">
        <v>923</v>
      </c>
      <c r="B1114" s="1" t="s">
        <v>2038</v>
      </c>
      <c r="C1114" s="1">
        <f t="shared" si="102"/>
        <v>1.0416666671517305E-2</v>
      </c>
      <c r="D1114" s="1">
        <v>11</v>
      </c>
      <c r="E1114" s="1">
        <v>19.690000000000001</v>
      </c>
      <c r="F1114" s="1">
        <f>IF(A1114="","",IF(E1114&lt;_C1_MinTemp.,0,E1114*M_a+M_b))</f>
        <v>0.47427860000000005</v>
      </c>
      <c r="G1114" s="1">
        <f t="shared" si="103"/>
        <v>0.22494019041796004</v>
      </c>
      <c r="H1114" s="1">
        <f t="shared" si="104"/>
        <v>9.77575794949848E-2</v>
      </c>
      <c r="I1114" s="1">
        <f t="shared" si="105"/>
        <v>2.443939488512668E-2</v>
      </c>
      <c r="J1114" s="1">
        <f>IF(A1114="","",MIN(J1113+I1114,Max_logcfu))</f>
        <v>3.99</v>
      </c>
      <c r="K1114" s="1" cm="1">
        <f t="array" ref="K1114">IF(A1114="","",IF(E1114&lt;_C1_MinTemp.,0,((E1114-Tmin)/(PrefTemp-Tmin))^2))</f>
        <v>37.21343661065837</v>
      </c>
      <c r="L1114" s="1">
        <f t="shared" si="106"/>
        <v>0.38763996487486696</v>
      </c>
      <c r="M1114" s="1">
        <f t="shared" si="107"/>
        <v>-134.29932163297246</v>
      </c>
      <c r="N1114" s="3" t="s">
        <v>866</v>
      </c>
      <c r="O1114" s="1" t="s">
        <v>2973</v>
      </c>
      <c r="P1114" s="1" t="s">
        <v>2968</v>
      </c>
      <c r="Q1114" s="1">
        <v>8360</v>
      </c>
      <c r="R1114" s="1" t="s">
        <v>3035</v>
      </c>
      <c r="S1114" s="1">
        <v>83.03</v>
      </c>
    </row>
    <row r="1115" spans="1:19" x14ac:dyDescent="0.3">
      <c r="A1115" s="1" t="s">
        <v>923</v>
      </c>
      <c r="B1115" s="1" t="s">
        <v>2039</v>
      </c>
      <c r="C1115" s="1">
        <f t="shared" si="102"/>
        <v>1.0416666664241347E-2</v>
      </c>
      <c r="D1115" s="1">
        <v>11</v>
      </c>
      <c r="E1115" s="1">
        <v>19.66</v>
      </c>
      <c r="F1115" s="1">
        <f>IF(A1115="","",IF(E1115&lt;_C1_MinTemp.,0,E1115*M_a+M_b))</f>
        <v>0.47368940000000004</v>
      </c>
      <c r="G1115" s="1">
        <f t="shared" si="103"/>
        <v>0.22438164767236005</v>
      </c>
      <c r="H1115" s="1">
        <f t="shared" si="104"/>
        <v>9.7514840361738395E-2</v>
      </c>
      <c r="I1115" s="1">
        <f t="shared" si="105"/>
        <v>2.4378710084758486E-2</v>
      </c>
      <c r="J1115" s="1">
        <f>IF(A1115="","",MIN(J1114+I1115,Max_logcfu))</f>
        <v>3.99</v>
      </c>
      <c r="K1115" s="1" cm="1">
        <f t="array" ref="K1115">IF(A1115="","",IF(E1115&lt;_C1_MinTemp.,0,((E1115-Tmin)/(PrefTemp-Tmin))^2))</f>
        <v>37.121032958740457</v>
      </c>
      <c r="L1115" s="1">
        <f t="shared" si="106"/>
        <v>0.38667742656351606</v>
      </c>
      <c r="M1115" s="1">
        <f t="shared" si="107"/>
        <v>-134.68599905953599</v>
      </c>
      <c r="N1115" s="3" t="s">
        <v>866</v>
      </c>
      <c r="O1115" s="1" t="s">
        <v>2973</v>
      </c>
      <c r="P1115" s="1" t="s">
        <v>2968</v>
      </c>
      <c r="Q1115" s="1">
        <v>8360</v>
      </c>
      <c r="R1115" s="1" t="s">
        <v>3035</v>
      </c>
      <c r="S1115" s="1">
        <v>83.03</v>
      </c>
    </row>
    <row r="1116" spans="1:19" x14ac:dyDescent="0.3">
      <c r="A1116" s="1" t="s">
        <v>923</v>
      </c>
      <c r="B1116" s="1" t="s">
        <v>2040</v>
      </c>
      <c r="C1116" s="1">
        <f t="shared" si="102"/>
        <v>1.0416666664241347E-2</v>
      </c>
      <c r="D1116" s="1">
        <v>11</v>
      </c>
      <c r="E1116" s="1">
        <v>19.579999999999998</v>
      </c>
      <c r="F1116" s="1">
        <f>IF(A1116="","",IF(E1116&lt;_C1_MinTemp.,0,E1116*M_a+M_b))</f>
        <v>0.47211819999999999</v>
      </c>
      <c r="G1116" s="1">
        <f t="shared" si="103"/>
        <v>0.22289559477123999</v>
      </c>
      <c r="H1116" s="1">
        <f t="shared" si="104"/>
        <v>9.6869011200017369E-2</v>
      </c>
      <c r="I1116" s="1">
        <f t="shared" si="105"/>
        <v>2.4217252794365825E-2</v>
      </c>
      <c r="J1116" s="1">
        <f>IF(A1116="","",MIN(J1115+I1116,Max_logcfu))</f>
        <v>3.99</v>
      </c>
      <c r="K1116" s="1" cm="1">
        <f t="array" ref="K1116">IF(A1116="","",IF(E1116&lt;_C1_MinTemp.,0,((E1116-Tmin)/(PrefTemp-Tmin))^2))</f>
        <v>36.875184783129157</v>
      </c>
      <c r="L1116" s="1">
        <f t="shared" si="106"/>
        <v>0.38411650806816128</v>
      </c>
      <c r="M1116" s="1">
        <f t="shared" si="107"/>
        <v>-135.07011556760415</v>
      </c>
      <c r="N1116" s="3" t="s">
        <v>866</v>
      </c>
      <c r="O1116" s="1" t="s">
        <v>2973</v>
      </c>
      <c r="P1116" s="1" t="s">
        <v>2968</v>
      </c>
      <c r="Q1116" s="1">
        <v>8360</v>
      </c>
      <c r="R1116" s="1" t="s">
        <v>3035</v>
      </c>
      <c r="S1116" s="1">
        <v>83.03</v>
      </c>
    </row>
    <row r="1117" spans="1:19" x14ac:dyDescent="0.3">
      <c r="A1117" s="1" t="s">
        <v>923</v>
      </c>
      <c r="B1117" s="1" t="s">
        <v>2041</v>
      </c>
      <c r="C1117" s="1">
        <f t="shared" si="102"/>
        <v>1.0416666671517305E-2</v>
      </c>
      <c r="D1117" s="1">
        <v>11</v>
      </c>
      <c r="E1117" s="1">
        <v>19.559999999999999</v>
      </c>
      <c r="F1117" s="1">
        <f>IF(A1117="","",IF(E1117&lt;_C1_MinTemp.,0,E1117*M_a+M_b))</f>
        <v>0.47172540000000002</v>
      </c>
      <c r="G1117" s="1">
        <f t="shared" si="103"/>
        <v>0.22252485300516001</v>
      </c>
      <c r="H1117" s="1">
        <f t="shared" si="104"/>
        <v>9.6707889180860485E-2</v>
      </c>
      <c r="I1117" s="1">
        <f t="shared" si="105"/>
        <v>2.41769723064734E-2</v>
      </c>
      <c r="J1117" s="1">
        <f>IF(A1117="","",MIN(J1116+I1117,Max_logcfu))</f>
        <v>3.99</v>
      </c>
      <c r="K1117" s="1" cm="1">
        <f t="array" ref="K1117">IF(A1117="","",IF(E1117&lt;_C1_MinTemp.,0,((E1117-Tmin)/(PrefTemp-Tmin))^2))</f>
        <v>36.813850367143708</v>
      </c>
      <c r="L1117" s="1">
        <f t="shared" si="106"/>
        <v>0.38347760816965099</v>
      </c>
      <c r="M1117" s="1">
        <f t="shared" si="107"/>
        <v>-135.45359317577379</v>
      </c>
      <c r="N1117" s="3" t="s">
        <v>866</v>
      </c>
      <c r="O1117" s="1" t="s">
        <v>2973</v>
      </c>
      <c r="P1117" s="1" t="s">
        <v>2968</v>
      </c>
      <c r="Q1117" s="1">
        <v>8360</v>
      </c>
      <c r="R1117" s="1" t="s">
        <v>3035</v>
      </c>
      <c r="S1117" s="1">
        <v>83.03</v>
      </c>
    </row>
    <row r="1118" spans="1:19" x14ac:dyDescent="0.3">
      <c r="A1118" s="1" t="s">
        <v>923</v>
      </c>
      <c r="B1118" s="1" t="s">
        <v>2042</v>
      </c>
      <c r="C1118" s="1">
        <f t="shared" si="102"/>
        <v>1.0416666664241347E-2</v>
      </c>
      <c r="D1118" s="1">
        <v>11</v>
      </c>
      <c r="E1118" s="1">
        <v>19.7</v>
      </c>
      <c r="F1118" s="1">
        <f>IF(A1118="","",IF(E1118&lt;_C1_MinTemp.,0,E1118*M_a+M_b))</f>
        <v>0.47447500000000004</v>
      </c>
      <c r="G1118" s="1">
        <f t="shared" si="103"/>
        <v>0.22512652562500005</v>
      </c>
      <c r="H1118" s="1">
        <f t="shared" si="104"/>
        <v>9.783855959365495E-2</v>
      </c>
      <c r="I1118" s="1">
        <f t="shared" si="105"/>
        <v>2.4459639892718783E-2</v>
      </c>
      <c r="J1118" s="1">
        <f>IF(A1118="","",MIN(J1117+I1118,Max_logcfu))</f>
        <v>3.99</v>
      </c>
      <c r="K1118" s="1" cm="1">
        <f t="array" ref="K1118">IF(A1118="","",IF(E1118&lt;_C1_MinTemp.,0,((E1118-Tmin)/(PrefTemp-Tmin))^2))</f>
        <v>37.244263353547815</v>
      </c>
      <c r="L1118" s="1">
        <f t="shared" si="106"/>
        <v>0.3879610765091272</v>
      </c>
      <c r="M1118" s="1">
        <f t="shared" si="107"/>
        <v>-135.84155425228292</v>
      </c>
      <c r="N1118" s="3" t="s">
        <v>866</v>
      </c>
      <c r="O1118" s="1" t="s">
        <v>2973</v>
      </c>
      <c r="P1118" s="1" t="s">
        <v>2968</v>
      </c>
      <c r="Q1118" s="1">
        <v>8360</v>
      </c>
      <c r="R1118" s="1" t="s">
        <v>3035</v>
      </c>
      <c r="S1118" s="1">
        <v>82.95</v>
      </c>
    </row>
    <row r="1119" spans="1:19" x14ac:dyDescent="0.3">
      <c r="A1119" s="1" t="s">
        <v>923</v>
      </c>
      <c r="B1119" s="1" t="s">
        <v>2043</v>
      </c>
      <c r="C1119" s="1">
        <f t="shared" si="102"/>
        <v>1.0416666664241347E-2</v>
      </c>
      <c r="D1119" s="1">
        <v>11</v>
      </c>
      <c r="E1119" s="1">
        <v>19.66</v>
      </c>
      <c r="F1119" s="1">
        <f>IF(A1119="","",IF(E1119&lt;_C1_MinTemp.,0,E1119*M_a+M_b))</f>
        <v>0.47368940000000004</v>
      </c>
      <c r="G1119" s="1">
        <f t="shared" si="103"/>
        <v>0.22438164767236005</v>
      </c>
      <c r="H1119" s="1">
        <f t="shared" si="104"/>
        <v>9.7514840361738395E-2</v>
      </c>
      <c r="I1119" s="1">
        <f t="shared" si="105"/>
        <v>2.4378710084758486E-2</v>
      </c>
      <c r="J1119" s="1">
        <f>IF(A1119="","",MIN(J1118+I1119,Max_logcfu))</f>
        <v>3.99</v>
      </c>
      <c r="K1119" s="1" cm="1">
        <f t="array" ref="K1119">IF(A1119="","",IF(E1119&lt;_C1_MinTemp.,0,((E1119-Tmin)/(PrefTemp-Tmin))^2))</f>
        <v>37.121032958740457</v>
      </c>
      <c r="L1119" s="1">
        <f t="shared" si="106"/>
        <v>0.38667742656351606</v>
      </c>
      <c r="M1119" s="1">
        <f t="shared" si="107"/>
        <v>-136.22823167884644</v>
      </c>
      <c r="N1119" s="3" t="s">
        <v>866</v>
      </c>
      <c r="O1119" s="1" t="s">
        <v>2973</v>
      </c>
      <c r="P1119" s="1" t="s">
        <v>2968</v>
      </c>
      <c r="Q1119" s="1">
        <v>8360</v>
      </c>
      <c r="R1119" s="1" t="s">
        <v>3035</v>
      </c>
      <c r="S1119" s="1">
        <v>82.95</v>
      </c>
    </row>
    <row r="1120" spans="1:19" x14ac:dyDescent="0.3">
      <c r="A1120" s="1" t="s">
        <v>923</v>
      </c>
      <c r="B1120" s="1" t="s">
        <v>2044</v>
      </c>
      <c r="C1120" s="1">
        <f t="shared" si="102"/>
        <v>1.0416666671517305E-2</v>
      </c>
      <c r="D1120" s="1">
        <v>11</v>
      </c>
      <c r="E1120" s="1">
        <v>19.61</v>
      </c>
      <c r="F1120" s="1">
        <f>IF(A1120="","",IF(E1120&lt;_C1_MinTemp.,0,E1120*M_a+M_b))</f>
        <v>0.4727074</v>
      </c>
      <c r="G1120" s="1">
        <f t="shared" si="103"/>
        <v>0.22345228601476</v>
      </c>
      <c r="H1120" s="1">
        <f t="shared" si="104"/>
        <v>9.7110945682207725E-2</v>
      </c>
      <c r="I1120" s="1">
        <f t="shared" si="105"/>
        <v>2.4277736431857131E-2</v>
      </c>
      <c r="J1120" s="1">
        <f>IF(A1120="","",MIN(J1119+I1120,Max_logcfu))</f>
        <v>3.99</v>
      </c>
      <c r="K1120" s="1" cm="1">
        <f t="array" ref="K1120">IF(A1120="","",IF(E1120&lt;_C1_MinTemp.,0,((E1120-Tmin)/(PrefTemp-Tmin))^2))</f>
        <v>36.967282128045369</v>
      </c>
      <c r="L1120" s="1">
        <f t="shared" si="106"/>
        <v>0.38507585567978753</v>
      </c>
      <c r="M1120" s="1">
        <f t="shared" si="107"/>
        <v>-136.61330753452623</v>
      </c>
      <c r="N1120" s="3" t="s">
        <v>866</v>
      </c>
      <c r="O1120" s="1" t="s">
        <v>2973</v>
      </c>
      <c r="P1120" s="1" t="s">
        <v>2968</v>
      </c>
      <c r="Q1120" s="1">
        <v>8360</v>
      </c>
      <c r="R1120" s="1" t="s">
        <v>3035</v>
      </c>
      <c r="S1120" s="1">
        <v>82.95</v>
      </c>
    </row>
    <row r="1121" spans="1:19" x14ac:dyDescent="0.3">
      <c r="A1121" s="1" t="s">
        <v>923</v>
      </c>
      <c r="B1121" s="1" t="s">
        <v>2045</v>
      </c>
      <c r="C1121" s="1">
        <f t="shared" si="102"/>
        <v>1.0416666664241347E-2</v>
      </c>
      <c r="D1121" s="1">
        <v>11</v>
      </c>
      <c r="E1121" s="1">
        <v>19.579999999999998</v>
      </c>
      <c r="F1121" s="1">
        <f>IF(A1121="","",IF(E1121&lt;_C1_MinTemp.,0,E1121*M_a+M_b))</f>
        <v>0.47211819999999999</v>
      </c>
      <c r="G1121" s="1">
        <f t="shared" si="103"/>
        <v>0.22289559477123999</v>
      </c>
      <c r="H1121" s="1">
        <f t="shared" si="104"/>
        <v>9.6869011200017369E-2</v>
      </c>
      <c r="I1121" s="1">
        <f t="shared" si="105"/>
        <v>2.4217252794365825E-2</v>
      </c>
      <c r="J1121" s="1">
        <f>IF(A1121="","",MIN(J1120+I1121,Max_logcfu))</f>
        <v>3.99</v>
      </c>
      <c r="K1121" s="1" cm="1">
        <f t="array" ref="K1121">IF(A1121="","",IF(E1121&lt;_C1_MinTemp.,0,((E1121-Tmin)/(PrefTemp-Tmin))^2))</f>
        <v>36.875184783129157</v>
      </c>
      <c r="L1121" s="1">
        <f t="shared" si="106"/>
        <v>0.38411650806816128</v>
      </c>
      <c r="M1121" s="1">
        <f t="shared" si="107"/>
        <v>-136.99742404259439</v>
      </c>
      <c r="N1121" s="3" t="s">
        <v>866</v>
      </c>
      <c r="O1121" s="1" t="s">
        <v>2973</v>
      </c>
      <c r="P1121" s="1" t="s">
        <v>2968</v>
      </c>
      <c r="Q1121" s="1">
        <v>8360</v>
      </c>
      <c r="R1121" s="1" t="s">
        <v>3035</v>
      </c>
      <c r="S1121" s="1">
        <v>82.95</v>
      </c>
    </row>
    <row r="1122" spans="1:19" x14ac:dyDescent="0.3">
      <c r="A1122" s="1" t="s">
        <v>923</v>
      </c>
      <c r="B1122" s="1" t="s">
        <v>2046</v>
      </c>
      <c r="C1122" s="1">
        <f t="shared" si="102"/>
        <v>1.0416666664241347E-2</v>
      </c>
      <c r="D1122" s="1">
        <v>11</v>
      </c>
      <c r="E1122" s="1">
        <v>19.61</v>
      </c>
      <c r="F1122" s="1">
        <f>IF(A1122="","",IF(E1122&lt;_C1_MinTemp.,0,E1122*M_a+M_b))</f>
        <v>0.4727074</v>
      </c>
      <c r="G1122" s="1">
        <f t="shared" si="103"/>
        <v>0.22345228601476</v>
      </c>
      <c r="H1122" s="1">
        <f t="shared" si="104"/>
        <v>9.7110945682207725E-2</v>
      </c>
      <c r="I1122" s="1">
        <f t="shared" si="105"/>
        <v>2.4277736414899328E-2</v>
      </c>
      <c r="J1122" s="1">
        <f>IF(A1122="","",MIN(J1121+I1122,Max_logcfu))</f>
        <v>3.99</v>
      </c>
      <c r="K1122" s="1" cm="1">
        <f t="array" ref="K1122">IF(A1122="","",IF(E1122&lt;_C1_MinTemp.,0,((E1122-Tmin)/(PrefTemp-Tmin))^2))</f>
        <v>36.967282128045369</v>
      </c>
      <c r="L1122" s="1">
        <f t="shared" si="106"/>
        <v>0.38507585541081513</v>
      </c>
      <c r="M1122" s="1">
        <f t="shared" si="107"/>
        <v>-137.38249989800519</v>
      </c>
      <c r="N1122" s="3" t="s">
        <v>866</v>
      </c>
      <c r="O1122" s="1" t="s">
        <v>2973</v>
      </c>
      <c r="P1122" s="1" t="s">
        <v>2968</v>
      </c>
      <c r="Q1122" s="1">
        <v>8360</v>
      </c>
      <c r="R1122" s="1" t="s">
        <v>3035</v>
      </c>
      <c r="S1122" s="1">
        <v>82.95</v>
      </c>
    </row>
    <row r="1123" spans="1:19" x14ac:dyDescent="0.3">
      <c r="A1123" s="1" t="s">
        <v>923</v>
      </c>
      <c r="B1123" s="1" t="s">
        <v>2047</v>
      </c>
      <c r="C1123" s="1">
        <f t="shared" si="102"/>
        <v>1.0416666671517305E-2</v>
      </c>
      <c r="D1123" s="1">
        <v>11</v>
      </c>
      <c r="E1123" s="1">
        <v>19.55</v>
      </c>
      <c r="F1123" s="1">
        <f>IF(A1123="","",IF(E1123&lt;_C1_MinTemp.,0,E1123*M_a+M_b))</f>
        <v>0.47152900000000003</v>
      </c>
      <c r="G1123" s="1">
        <f t="shared" si="103"/>
        <v>0.22233959784100002</v>
      </c>
      <c r="H1123" s="1">
        <f t="shared" si="104"/>
        <v>9.6627378461973057E-2</v>
      </c>
      <c r="I1123" s="1">
        <f t="shared" si="105"/>
        <v>2.4156844626742172E-2</v>
      </c>
      <c r="J1123" s="1">
        <f>IF(A1123="","",MIN(J1122+I1123,Max_logcfu))</f>
        <v>3.99</v>
      </c>
      <c r="K1123" s="1" cm="1">
        <f t="array" ref="K1123">IF(A1123="","",IF(E1123&lt;_C1_MinTemp.,0,((E1123-Tmin)/(PrefTemp-Tmin))^2))</f>
        <v>36.783202303338598</v>
      </c>
      <c r="L1123" s="1">
        <f t="shared" si="106"/>
        <v>0.38315835750486577</v>
      </c>
      <c r="M1123" s="1">
        <f t="shared" si="107"/>
        <v>-137.76565825551006</v>
      </c>
      <c r="N1123" s="3" t="s">
        <v>866</v>
      </c>
      <c r="O1123" s="1" t="s">
        <v>2973</v>
      </c>
      <c r="P1123" s="1" t="s">
        <v>2968</v>
      </c>
      <c r="Q1123" s="1">
        <v>8360</v>
      </c>
      <c r="R1123" s="1" t="s">
        <v>3035</v>
      </c>
      <c r="S1123" s="1">
        <v>82.95</v>
      </c>
    </row>
    <row r="1124" spans="1:19" x14ac:dyDescent="0.3">
      <c r="A1124" s="1" t="s">
        <v>923</v>
      </c>
      <c r="B1124" s="1" t="s">
        <v>2048</v>
      </c>
      <c r="C1124" s="1">
        <f t="shared" si="102"/>
        <v>1.0416666664241347E-2</v>
      </c>
      <c r="D1124" s="1">
        <v>11</v>
      </c>
      <c r="E1124" s="1">
        <v>19.45</v>
      </c>
      <c r="F1124" s="1">
        <f>IF(A1124="","",IF(E1124&lt;_C1_MinTemp.,0,E1124*M_a+M_b))</f>
        <v>0.46956500000000001</v>
      </c>
      <c r="G1124" s="1">
        <f t="shared" si="103"/>
        <v>0.220491289225</v>
      </c>
      <c r="H1124" s="1">
        <f t="shared" si="104"/>
        <v>9.5824115265102122E-2</v>
      </c>
      <c r="I1124" s="1">
        <f t="shared" si="105"/>
        <v>2.3956028810697829E-2</v>
      </c>
      <c r="J1124" s="1">
        <f>IF(A1124="","",MIN(J1123+I1124,Max_logcfu))</f>
        <v>3.99</v>
      </c>
      <c r="K1124" s="1" cm="1">
        <f t="array" ref="K1124">IF(A1124="","",IF(E1124&lt;_C1_MinTemp.,0,((E1124-Tmin)/(PrefTemp-Tmin))^2))</f>
        <v>36.477423618832958</v>
      </c>
      <c r="L1124" s="1">
        <f t="shared" si="106"/>
        <v>0.37997316260770725</v>
      </c>
      <c r="M1124" s="1">
        <f t="shared" si="107"/>
        <v>-138.14563141811777</v>
      </c>
      <c r="N1124" s="3" t="s">
        <v>866</v>
      </c>
      <c r="O1124" s="1" t="s">
        <v>2973</v>
      </c>
      <c r="P1124" s="1" t="s">
        <v>2968</v>
      </c>
      <c r="Q1124" s="1">
        <v>8360</v>
      </c>
      <c r="R1124" s="1" t="s">
        <v>3035</v>
      </c>
      <c r="S1124" s="1">
        <v>82.95</v>
      </c>
    </row>
    <row r="1125" spans="1:19" x14ac:dyDescent="0.3">
      <c r="A1125" s="1" t="s">
        <v>923</v>
      </c>
      <c r="B1125" s="1" t="s">
        <v>2049</v>
      </c>
      <c r="C1125" s="1">
        <f t="shared" si="102"/>
        <v>1.0416666664241347E-2</v>
      </c>
      <c r="D1125" s="1">
        <v>11</v>
      </c>
      <c r="E1125" s="1">
        <v>19.440000000000001</v>
      </c>
      <c r="F1125" s="1">
        <f>IF(A1125="","",IF(E1125&lt;_C1_MinTemp.,0,E1125*M_a+M_b))</f>
        <v>0.46936860000000008</v>
      </c>
      <c r="G1125" s="1">
        <f t="shared" si="103"/>
        <v>0.22030688266596007</v>
      </c>
      <c r="H1125" s="1">
        <f t="shared" si="104"/>
        <v>9.5743973344615416E-2</v>
      </c>
      <c r="I1125" s="1">
        <f t="shared" si="105"/>
        <v>2.3935993330580819E-2</v>
      </c>
      <c r="J1125" s="1">
        <f>IF(A1125="","",MIN(J1124+I1125,Max_logcfu))</f>
        <v>3.99</v>
      </c>
      <c r="K1125" s="1" cm="1">
        <f t="array" ref="K1125">IF(A1125="","",IF(E1125&lt;_C1_MinTemp.,0,((E1125-Tmin)/(PrefTemp-Tmin))^2))</f>
        <v>36.446915945736961</v>
      </c>
      <c r="L1125" s="1">
        <f t="shared" si="106"/>
        <v>0.37965537434636459</v>
      </c>
      <c r="M1125" s="1">
        <f t="shared" si="107"/>
        <v>-138.52528679246413</v>
      </c>
      <c r="N1125" s="3" t="s">
        <v>866</v>
      </c>
      <c r="O1125" s="1" t="s">
        <v>2973</v>
      </c>
      <c r="P1125" s="1" t="s">
        <v>2968</v>
      </c>
      <c r="Q1125" s="1">
        <v>8360</v>
      </c>
      <c r="R1125" s="1" t="s">
        <v>3035</v>
      </c>
      <c r="S1125" s="1">
        <v>82.95</v>
      </c>
    </row>
    <row r="1126" spans="1:19" x14ac:dyDescent="0.3">
      <c r="A1126" s="1" t="s">
        <v>923</v>
      </c>
      <c r="B1126" s="1" t="s">
        <v>2050</v>
      </c>
      <c r="C1126" s="1">
        <f t="shared" si="102"/>
        <v>1.0405092594737653E-2</v>
      </c>
      <c r="D1126" s="1">
        <v>11</v>
      </c>
      <c r="E1126" s="1">
        <v>19.559999999999999</v>
      </c>
      <c r="F1126" s="1">
        <f>IF(A1126="","",IF(E1126&lt;_C1_MinTemp.,0,E1126*M_a+M_b))</f>
        <v>0.47172540000000002</v>
      </c>
      <c r="G1126" s="1">
        <f t="shared" si="103"/>
        <v>0.22252485300516001</v>
      </c>
      <c r="H1126" s="1">
        <f t="shared" si="104"/>
        <v>9.6707889180860485E-2</v>
      </c>
      <c r="I1126" s="1">
        <f t="shared" si="105"/>
        <v>2.4150108997643544E-2</v>
      </c>
      <c r="J1126" s="1">
        <f>IF(A1126="","",MIN(J1125+I1126,Max_logcfu))</f>
        <v>3.99</v>
      </c>
      <c r="K1126" s="1" cm="1">
        <f t="array" ref="K1126">IF(A1126="","",IF(E1126&lt;_C1_MinTemp.,0,((E1126-Tmin)/(PrefTemp-Tmin))^2))</f>
        <v>36.813850367143708</v>
      </c>
      <c r="L1126" s="1">
        <f t="shared" si="106"/>
        <v>0.38305152183894703</v>
      </c>
      <c r="M1126" s="1">
        <f t="shared" si="107"/>
        <v>-138.90833831430308</v>
      </c>
      <c r="N1126" s="3" t="s">
        <v>866</v>
      </c>
      <c r="O1126" s="1" t="s">
        <v>2973</v>
      </c>
      <c r="P1126" s="1" t="s">
        <v>2968</v>
      </c>
      <c r="Q1126" s="1">
        <v>8360</v>
      </c>
      <c r="R1126" s="1" t="s">
        <v>3035</v>
      </c>
      <c r="S1126" s="1">
        <v>82.85</v>
      </c>
    </row>
    <row r="1127" spans="1:19" x14ac:dyDescent="0.3">
      <c r="A1127" s="1" t="s">
        <v>923</v>
      </c>
      <c r="B1127" s="1" t="s">
        <v>2051</v>
      </c>
      <c r="C1127" s="1">
        <f t="shared" si="102"/>
        <v>1.0416666664241347E-2</v>
      </c>
      <c r="D1127" s="1">
        <v>11</v>
      </c>
      <c r="E1127" s="1">
        <v>19.47</v>
      </c>
      <c r="F1127" s="1">
        <f>IF(A1127="","",IF(E1127&lt;_C1_MinTemp.,0,E1127*M_a+M_b))</f>
        <v>0.46995779999999998</v>
      </c>
      <c r="G1127" s="1">
        <f t="shared" si="103"/>
        <v>0.22086033378084</v>
      </c>
      <c r="H1127" s="1">
        <f t="shared" si="104"/>
        <v>9.598449968745762E-2</v>
      </c>
      <c r="I1127" s="1">
        <f t="shared" si="105"/>
        <v>2.3996124916277374E-2</v>
      </c>
      <c r="J1127" s="1">
        <f>IF(A1127="","",MIN(J1126+I1127,Max_logcfu))</f>
        <v>3.99</v>
      </c>
      <c r="K1127" s="1" cm="1">
        <f t="array" ref="K1127">IF(A1127="","",IF(E1127&lt;_C1_MinTemp.,0,((E1127-Tmin)/(PrefTemp-Tmin))^2))</f>
        <v>36.538477253400181</v>
      </c>
      <c r="L1127" s="1">
        <f t="shared" si="106"/>
        <v>0.3806091379676344</v>
      </c>
      <c r="M1127" s="1">
        <f t="shared" si="107"/>
        <v>-139.28894745227072</v>
      </c>
      <c r="N1127" s="3" t="s">
        <v>866</v>
      </c>
      <c r="O1127" s="1" t="s">
        <v>2973</v>
      </c>
      <c r="P1127" s="1" t="s">
        <v>2968</v>
      </c>
      <c r="Q1127" s="1">
        <v>8360</v>
      </c>
      <c r="R1127" s="1" t="s">
        <v>3035</v>
      </c>
      <c r="S1127" s="1">
        <v>82.85</v>
      </c>
    </row>
    <row r="1128" spans="1:19" x14ac:dyDescent="0.3">
      <c r="A1128" s="1" t="s">
        <v>923</v>
      </c>
      <c r="B1128" s="1" t="s">
        <v>2052</v>
      </c>
      <c r="C1128" s="1">
        <f t="shared" si="102"/>
        <v>1.0416666671517305E-2</v>
      </c>
      <c r="D1128" s="1">
        <v>11</v>
      </c>
      <c r="E1128" s="1">
        <v>19.489999999999998</v>
      </c>
      <c r="F1128" s="1">
        <f>IF(A1128="","",IF(E1128&lt;_C1_MinTemp.,0,E1128*M_a+M_b))</f>
        <v>0.47035060000000001</v>
      </c>
      <c r="G1128" s="1">
        <f t="shared" si="103"/>
        <v>0.22122968692036002</v>
      </c>
      <c r="H1128" s="1">
        <f t="shared" si="104"/>
        <v>9.614501821832247E-2</v>
      </c>
      <c r="I1128" s="1">
        <f t="shared" si="105"/>
        <v>2.4036254565773373E-2</v>
      </c>
      <c r="J1128" s="1">
        <f>IF(A1128="","",MIN(J1127+I1128,Max_logcfu))</f>
        <v>3.99</v>
      </c>
      <c r="K1128" s="1" cm="1">
        <f t="array" ref="K1128">IF(A1128="","",IF(E1128&lt;_C1_MinTemp.,0,((E1128-Tmin)/(PrefTemp-Tmin))^2))</f>
        <v>36.59958193913436</v>
      </c>
      <c r="L1128" s="1">
        <f t="shared" si="106"/>
        <v>0.38124564537684758</v>
      </c>
      <c r="M1128" s="1">
        <f t="shared" si="107"/>
        <v>-139.67019309764757</v>
      </c>
      <c r="N1128" s="3" t="s">
        <v>866</v>
      </c>
      <c r="O1128" s="1" t="s">
        <v>2973</v>
      </c>
      <c r="P1128" s="1" t="s">
        <v>2968</v>
      </c>
      <c r="Q1128" s="1">
        <v>8360</v>
      </c>
      <c r="R1128" s="1" t="s">
        <v>3035</v>
      </c>
      <c r="S1128" s="1">
        <v>82.85</v>
      </c>
    </row>
    <row r="1129" spans="1:19" x14ac:dyDescent="0.3">
      <c r="A1129" s="1" t="s">
        <v>923</v>
      </c>
      <c r="B1129" s="1" t="s">
        <v>2053</v>
      </c>
      <c r="C1129" s="1">
        <f t="shared" si="102"/>
        <v>1.0416666664241347E-2</v>
      </c>
      <c r="D1129" s="1">
        <v>11</v>
      </c>
      <c r="E1129" s="1">
        <v>19.420000000000002</v>
      </c>
      <c r="F1129" s="1">
        <f>IF(A1129="","",IF(E1129&lt;_C1_MinTemp.,0,E1129*M_a+M_b))</f>
        <v>0.46897580000000005</v>
      </c>
      <c r="G1129" s="1">
        <f t="shared" si="103"/>
        <v>0.21993830098564005</v>
      </c>
      <c r="H1129" s="1">
        <f t="shared" si="104"/>
        <v>9.558379008502392E-2</v>
      </c>
      <c r="I1129" s="1">
        <f t="shared" si="105"/>
        <v>2.3895947515692271E-2</v>
      </c>
      <c r="J1129" s="1">
        <f>IF(A1129="","",MIN(J1128+I1129,Max_logcfu))</f>
        <v>3.99</v>
      </c>
      <c r="K1129" s="1" cm="1">
        <f t="array" ref="K1129">IF(A1129="","",IF(E1129&lt;_C1_MinTemp.,0,((E1129-Tmin)/(PrefTemp-Tmin))^2))</f>
        <v>36.385938887920155</v>
      </c>
      <c r="L1129" s="1">
        <f t="shared" si="106"/>
        <v>0.37902019666092074</v>
      </c>
      <c r="M1129" s="1">
        <f t="shared" si="107"/>
        <v>-140.04921329430849</v>
      </c>
      <c r="N1129" s="3" t="s">
        <v>866</v>
      </c>
      <c r="O1129" s="1" t="s">
        <v>2973</v>
      </c>
      <c r="P1129" s="1" t="s">
        <v>2968</v>
      </c>
      <c r="Q1129" s="1">
        <v>8360</v>
      </c>
      <c r="R1129" s="1" t="s">
        <v>3035</v>
      </c>
      <c r="S1129" s="1">
        <v>82.85</v>
      </c>
    </row>
    <row r="1130" spans="1:19" x14ac:dyDescent="0.3">
      <c r="A1130" s="1" t="s">
        <v>923</v>
      </c>
      <c r="B1130" s="1" t="s">
        <v>2054</v>
      </c>
      <c r="C1130" s="1">
        <f t="shared" si="102"/>
        <v>1.0428240741021E-2</v>
      </c>
      <c r="D1130" s="1">
        <v>11</v>
      </c>
      <c r="E1130" s="1">
        <v>19.52</v>
      </c>
      <c r="F1130" s="1">
        <f>IF(A1130="","",IF(E1130&lt;_C1_MinTemp.,0,E1130*M_a+M_b))</f>
        <v>0.47093980000000002</v>
      </c>
      <c r="G1130" s="1">
        <f t="shared" si="103"/>
        <v>0.22178429522404003</v>
      </c>
      <c r="H1130" s="1">
        <f t="shared" si="104"/>
        <v>9.6386047468074762E-2</v>
      </c>
      <c r="I1130" s="1">
        <f t="shared" si="105"/>
        <v>2.412328576974147E-2</v>
      </c>
      <c r="J1130" s="1">
        <f>IF(A1130="","",MIN(J1129+I1130,Max_logcfu))</f>
        <v>3.99</v>
      </c>
      <c r="K1130" s="1" cm="1">
        <f t="array" ref="K1130">IF(A1130="","",IF(E1130&lt;_C1_MinTemp.,0,((E1130-Tmin)/(PrefTemp-Tmin))^2))</f>
        <v>36.691334688673663</v>
      </c>
      <c r="L1130" s="1">
        <f t="shared" si="106"/>
        <v>0.38262607124286374</v>
      </c>
      <c r="M1130" s="1">
        <f t="shared" si="107"/>
        <v>-140.43183936555135</v>
      </c>
      <c r="N1130" s="3" t="s">
        <v>866</v>
      </c>
      <c r="O1130" s="1" t="s">
        <v>2973</v>
      </c>
      <c r="P1130" s="1" t="s">
        <v>2968</v>
      </c>
      <c r="Q1130" s="1">
        <v>8360</v>
      </c>
      <c r="R1130" s="1" t="s">
        <v>3035</v>
      </c>
      <c r="S1130" s="1">
        <v>82.85</v>
      </c>
    </row>
    <row r="1131" spans="1:19" x14ac:dyDescent="0.3">
      <c r="A1131" s="1" t="s">
        <v>923</v>
      </c>
      <c r="B1131" s="1" t="s">
        <v>2055</v>
      </c>
      <c r="C1131" s="1">
        <f t="shared" si="102"/>
        <v>1.0416666664241347E-2</v>
      </c>
      <c r="D1131" s="1">
        <v>11</v>
      </c>
      <c r="E1131" s="1">
        <v>19.489999999999998</v>
      </c>
      <c r="F1131" s="1">
        <f>IF(A1131="","",IF(E1131&lt;_C1_MinTemp.,0,E1131*M_a+M_b))</f>
        <v>0.47035060000000001</v>
      </c>
      <c r="G1131" s="1">
        <f t="shared" si="103"/>
        <v>0.22122968692036002</v>
      </c>
      <c r="H1131" s="1">
        <f t="shared" si="104"/>
        <v>9.614501821832247E-2</v>
      </c>
      <c r="I1131" s="1">
        <f t="shared" si="105"/>
        <v>2.4036254548984243E-2</v>
      </c>
      <c r="J1131" s="1">
        <f>IF(A1131="","",MIN(J1130+I1131,Max_logcfu))</f>
        <v>3.99</v>
      </c>
      <c r="K1131" s="1" cm="1">
        <f t="array" ref="K1131">IF(A1131="","",IF(E1131&lt;_C1_MinTemp.,0,((E1131-Tmin)/(PrefTemp-Tmin))^2))</f>
        <v>36.59958193913436</v>
      </c>
      <c r="L1131" s="1">
        <f t="shared" si="106"/>
        <v>0.38124564511055059</v>
      </c>
      <c r="M1131" s="1">
        <f t="shared" si="107"/>
        <v>-140.81308501066189</v>
      </c>
      <c r="N1131" s="3" t="s">
        <v>866</v>
      </c>
      <c r="O1131" s="1" t="s">
        <v>2973</v>
      </c>
      <c r="P1131" s="1" t="s">
        <v>2968</v>
      </c>
      <c r="Q1131" s="1">
        <v>8360</v>
      </c>
      <c r="R1131" s="1" t="s">
        <v>3035</v>
      </c>
      <c r="S1131" s="1">
        <v>82.85</v>
      </c>
    </row>
    <row r="1132" spans="1:19" x14ac:dyDescent="0.3">
      <c r="A1132" s="1" t="s">
        <v>923</v>
      </c>
      <c r="B1132" s="1" t="s">
        <v>2056</v>
      </c>
      <c r="C1132" s="1">
        <f t="shared" si="102"/>
        <v>1.0416666671517305E-2</v>
      </c>
      <c r="D1132" s="1">
        <v>11</v>
      </c>
      <c r="E1132" s="1">
        <v>19.440000000000001</v>
      </c>
      <c r="F1132" s="1">
        <f>IF(A1132="","",IF(E1132&lt;_C1_MinTemp.,0,E1132*M_a+M_b))</f>
        <v>0.46936860000000008</v>
      </c>
      <c r="G1132" s="1">
        <f t="shared" si="103"/>
        <v>0.22030688266596007</v>
      </c>
      <c r="H1132" s="1">
        <f t="shared" si="104"/>
        <v>9.5743973344615416E-2</v>
      </c>
      <c r="I1132" s="1">
        <f t="shared" si="105"/>
        <v>2.3935993347299917E-2</v>
      </c>
      <c r="J1132" s="1">
        <f>IF(A1132="","",MIN(J1131+I1132,Max_logcfu))</f>
        <v>3.99</v>
      </c>
      <c r="K1132" s="1" cm="1">
        <f t="array" ref="K1132">IF(A1132="","",IF(E1132&lt;_C1_MinTemp.,0,((E1132-Tmin)/(PrefTemp-Tmin))^2))</f>
        <v>36.446915945736961</v>
      </c>
      <c r="L1132" s="1">
        <f t="shared" si="106"/>
        <v>0.3796553746115508</v>
      </c>
      <c r="M1132" s="1">
        <f t="shared" si="107"/>
        <v>-141.19274038527345</v>
      </c>
      <c r="N1132" s="3" t="s">
        <v>866</v>
      </c>
      <c r="O1132" s="1" t="s">
        <v>2973</v>
      </c>
      <c r="P1132" s="1" t="s">
        <v>2968</v>
      </c>
      <c r="Q1132" s="1">
        <v>8360</v>
      </c>
      <c r="R1132" s="1" t="s">
        <v>3035</v>
      </c>
      <c r="S1132" s="1">
        <v>82.85</v>
      </c>
    </row>
    <row r="1133" spans="1:19" x14ac:dyDescent="0.3">
      <c r="A1133" s="1" t="s">
        <v>923</v>
      </c>
      <c r="B1133" s="1" t="s">
        <v>2057</v>
      </c>
      <c r="C1133" s="1">
        <f t="shared" si="102"/>
        <v>1.0416666664241347E-2</v>
      </c>
      <c r="D1133" s="1">
        <v>11</v>
      </c>
      <c r="E1133" s="1">
        <v>19.440000000000001</v>
      </c>
      <c r="F1133" s="1">
        <f>IF(A1133="","",IF(E1133&lt;_C1_MinTemp.,0,E1133*M_a+M_b))</f>
        <v>0.46936860000000008</v>
      </c>
      <c r="G1133" s="1">
        <f t="shared" si="103"/>
        <v>0.22030688266596007</v>
      </c>
      <c r="H1133" s="1">
        <f t="shared" si="104"/>
        <v>9.5743973344615416E-2</v>
      </c>
      <c r="I1133" s="1">
        <f t="shared" si="105"/>
        <v>2.3935993330580819E-2</v>
      </c>
      <c r="J1133" s="1">
        <f>IF(A1133="","",MIN(J1132+I1133,Max_logcfu))</f>
        <v>3.99</v>
      </c>
      <c r="K1133" s="1" cm="1">
        <f t="array" ref="K1133">IF(A1133="","",IF(E1133&lt;_C1_MinTemp.,0,((E1133-Tmin)/(PrefTemp-Tmin))^2))</f>
        <v>36.446915945736961</v>
      </c>
      <c r="L1133" s="1">
        <f t="shared" si="106"/>
        <v>0.37965537434636459</v>
      </c>
      <c r="M1133" s="1">
        <f t="shared" si="107"/>
        <v>-141.57239575961981</v>
      </c>
      <c r="N1133" s="3" t="s">
        <v>866</v>
      </c>
      <c r="O1133" s="1" t="s">
        <v>2973</v>
      </c>
      <c r="P1133" s="1" t="s">
        <v>2968</v>
      </c>
      <c r="Q1133" s="1">
        <v>8360</v>
      </c>
      <c r="R1133" s="1" t="s">
        <v>3035</v>
      </c>
      <c r="S1133" s="1">
        <v>82.85</v>
      </c>
    </row>
    <row r="1134" spans="1:19" x14ac:dyDescent="0.3">
      <c r="A1134" s="1" t="s">
        <v>923</v>
      </c>
      <c r="B1134" s="1" t="s">
        <v>2058</v>
      </c>
      <c r="C1134" s="1">
        <f t="shared" si="102"/>
        <v>1.0416666664241347E-2</v>
      </c>
      <c r="D1134" s="1">
        <v>11</v>
      </c>
      <c r="E1134" s="1">
        <v>19.55</v>
      </c>
      <c r="F1134" s="1">
        <f>IF(A1134="","",IF(E1134&lt;_C1_MinTemp.,0,E1134*M_a+M_b))</f>
        <v>0.47152900000000003</v>
      </c>
      <c r="G1134" s="1">
        <f t="shared" si="103"/>
        <v>0.22233959784100002</v>
      </c>
      <c r="H1134" s="1">
        <f t="shared" si="104"/>
        <v>9.6627378461973057E-2</v>
      </c>
      <c r="I1134" s="1">
        <f t="shared" si="105"/>
        <v>2.4156844609868812E-2</v>
      </c>
      <c r="J1134" s="1">
        <f>IF(A1134="","",MIN(J1133+I1134,Max_logcfu))</f>
        <v>3.99</v>
      </c>
      <c r="K1134" s="1" cm="1">
        <f t="array" ref="K1134">IF(A1134="","",IF(E1134&lt;_C1_MinTemp.,0,((E1134-Tmin)/(PrefTemp-Tmin))^2))</f>
        <v>36.783202303338598</v>
      </c>
      <c r="L1134" s="1">
        <f t="shared" si="106"/>
        <v>0.38315835723723274</v>
      </c>
      <c r="M1134" s="1">
        <f t="shared" si="107"/>
        <v>-141.95555411685703</v>
      </c>
      <c r="N1134" s="3" t="s">
        <v>866</v>
      </c>
      <c r="O1134" s="1" t="s">
        <v>2973</v>
      </c>
      <c r="P1134" s="1" t="s">
        <v>2968</v>
      </c>
      <c r="Q1134" s="1">
        <v>8360</v>
      </c>
      <c r="R1134" s="1" t="s">
        <v>3035</v>
      </c>
      <c r="S1134" s="1">
        <v>82.76</v>
      </c>
    </row>
    <row r="1135" spans="1:19" x14ac:dyDescent="0.3">
      <c r="A1135" s="1" t="s">
        <v>923</v>
      </c>
      <c r="B1135" s="1" t="s">
        <v>2059</v>
      </c>
      <c r="C1135" s="1">
        <f t="shared" si="102"/>
        <v>1.0416666671517305E-2</v>
      </c>
      <c r="D1135" s="1">
        <v>11</v>
      </c>
      <c r="E1135" s="1">
        <v>19.489999999999998</v>
      </c>
      <c r="F1135" s="1">
        <f>IF(A1135="","",IF(E1135&lt;_C1_MinTemp.,0,E1135*M_a+M_b))</f>
        <v>0.47035060000000001</v>
      </c>
      <c r="G1135" s="1">
        <f t="shared" si="103"/>
        <v>0.22122968692036002</v>
      </c>
      <c r="H1135" s="1">
        <f t="shared" si="104"/>
        <v>9.614501821832247E-2</v>
      </c>
      <c r="I1135" s="1">
        <f t="shared" si="105"/>
        <v>2.4036254565773373E-2</v>
      </c>
      <c r="J1135" s="1">
        <f>IF(A1135="","",MIN(J1134+I1135,Max_logcfu))</f>
        <v>3.99</v>
      </c>
      <c r="K1135" s="1" cm="1">
        <f t="array" ref="K1135">IF(A1135="","",IF(E1135&lt;_C1_MinTemp.,0,((E1135-Tmin)/(PrefTemp-Tmin))^2))</f>
        <v>36.59958193913436</v>
      </c>
      <c r="L1135" s="1">
        <f t="shared" si="106"/>
        <v>0.38124564537684758</v>
      </c>
      <c r="M1135" s="1">
        <f t="shared" si="107"/>
        <v>-142.33679976223388</v>
      </c>
      <c r="N1135" s="3" t="s">
        <v>866</v>
      </c>
      <c r="O1135" s="1" t="s">
        <v>2973</v>
      </c>
      <c r="P1135" s="1" t="s">
        <v>2968</v>
      </c>
      <c r="Q1135" s="1">
        <v>8360</v>
      </c>
      <c r="R1135" s="1" t="s">
        <v>3035</v>
      </c>
      <c r="S1135" s="1">
        <v>82.76</v>
      </c>
    </row>
    <row r="1136" spans="1:19" x14ac:dyDescent="0.3">
      <c r="A1136" s="1" t="s">
        <v>923</v>
      </c>
      <c r="B1136" s="1" t="s">
        <v>2060</v>
      </c>
      <c r="C1136" s="1">
        <f t="shared" si="102"/>
        <v>1.0416666664241347E-2</v>
      </c>
      <c r="D1136" s="1">
        <v>11</v>
      </c>
      <c r="E1136" s="1">
        <v>19.440000000000001</v>
      </c>
      <c r="F1136" s="1">
        <f>IF(A1136="","",IF(E1136&lt;_C1_MinTemp.,0,E1136*M_a+M_b))</f>
        <v>0.46936860000000008</v>
      </c>
      <c r="G1136" s="1">
        <f t="shared" si="103"/>
        <v>0.22030688266596007</v>
      </c>
      <c r="H1136" s="1">
        <f t="shared" si="104"/>
        <v>9.5743973344615416E-2</v>
      </c>
      <c r="I1136" s="1">
        <f t="shared" si="105"/>
        <v>2.3935993330580819E-2</v>
      </c>
      <c r="J1136" s="1">
        <f>IF(A1136="","",MIN(J1135+I1136,Max_logcfu))</f>
        <v>3.99</v>
      </c>
      <c r="K1136" s="1" cm="1">
        <f t="array" ref="K1136">IF(A1136="","",IF(E1136&lt;_C1_MinTemp.,0,((E1136-Tmin)/(PrefTemp-Tmin))^2))</f>
        <v>36.446915945736961</v>
      </c>
      <c r="L1136" s="1">
        <f t="shared" si="106"/>
        <v>0.37965537434636459</v>
      </c>
      <c r="M1136" s="1">
        <f t="shared" si="107"/>
        <v>-142.71645513658024</v>
      </c>
      <c r="N1136" s="3" t="s">
        <v>866</v>
      </c>
      <c r="O1136" s="1" t="s">
        <v>2973</v>
      </c>
      <c r="P1136" s="1" t="s">
        <v>2968</v>
      </c>
      <c r="Q1136" s="1">
        <v>8360</v>
      </c>
      <c r="R1136" s="1" t="s">
        <v>3035</v>
      </c>
      <c r="S1136" s="1">
        <v>82.76</v>
      </c>
    </row>
    <row r="1137" spans="1:19" x14ac:dyDescent="0.3">
      <c r="A1137" s="1" t="s">
        <v>923</v>
      </c>
      <c r="B1137" s="1" t="s">
        <v>2061</v>
      </c>
      <c r="C1137" s="1">
        <f t="shared" si="102"/>
        <v>1.0416666664241347E-2</v>
      </c>
      <c r="D1137" s="1">
        <v>11</v>
      </c>
      <c r="E1137" s="1">
        <v>19.420000000000002</v>
      </c>
      <c r="F1137" s="1">
        <f>IF(A1137="","",IF(E1137&lt;_C1_MinTemp.,0,E1137*M_a+M_b))</f>
        <v>0.46897580000000005</v>
      </c>
      <c r="G1137" s="1">
        <f t="shared" si="103"/>
        <v>0.21993830098564005</v>
      </c>
      <c r="H1137" s="1">
        <f t="shared" si="104"/>
        <v>9.558379008502392E-2</v>
      </c>
      <c r="I1137" s="1">
        <f t="shared" si="105"/>
        <v>2.3895947515692271E-2</v>
      </c>
      <c r="J1137" s="1">
        <f>IF(A1137="","",MIN(J1136+I1137,Max_logcfu))</f>
        <v>3.99</v>
      </c>
      <c r="K1137" s="1" cm="1">
        <f t="array" ref="K1137">IF(A1137="","",IF(E1137&lt;_C1_MinTemp.,0,((E1137-Tmin)/(PrefTemp-Tmin))^2))</f>
        <v>36.385938887920155</v>
      </c>
      <c r="L1137" s="1">
        <f t="shared" si="106"/>
        <v>0.37902019666092074</v>
      </c>
      <c r="M1137" s="1">
        <f t="shared" si="107"/>
        <v>-143.09547533324115</v>
      </c>
      <c r="N1137" s="3" t="s">
        <v>866</v>
      </c>
      <c r="O1137" s="1" t="s">
        <v>2973</v>
      </c>
      <c r="P1137" s="1" t="s">
        <v>2968</v>
      </c>
      <c r="Q1137" s="1">
        <v>8360</v>
      </c>
      <c r="R1137" s="1" t="s">
        <v>3035</v>
      </c>
      <c r="S1137" s="1">
        <v>82.76</v>
      </c>
    </row>
    <row r="1138" spans="1:19" x14ac:dyDescent="0.3">
      <c r="A1138" s="1" t="s">
        <v>923</v>
      </c>
      <c r="B1138" s="1" t="s">
        <v>2062</v>
      </c>
      <c r="C1138" s="1">
        <f t="shared" si="102"/>
        <v>1.0416666671517305E-2</v>
      </c>
      <c r="D1138" s="1">
        <v>11</v>
      </c>
      <c r="E1138" s="1">
        <v>19.579999999999998</v>
      </c>
      <c r="F1138" s="1">
        <f>IF(A1138="","",IF(E1138&lt;_C1_MinTemp.,0,E1138*M_a+M_b))</f>
        <v>0.47211819999999999</v>
      </c>
      <c r="G1138" s="1">
        <f t="shared" si="103"/>
        <v>0.22289559477123999</v>
      </c>
      <c r="H1138" s="1">
        <f t="shared" si="104"/>
        <v>9.6869011200017369E-2</v>
      </c>
      <c r="I1138" s="1">
        <f t="shared" si="105"/>
        <v>2.421725281128138E-2</v>
      </c>
      <c r="J1138" s="1">
        <f>IF(A1138="","",MIN(J1137+I1138,Max_logcfu))</f>
        <v>3.99</v>
      </c>
      <c r="K1138" s="1" cm="1">
        <f t="array" ref="K1138">IF(A1138="","",IF(E1138&lt;_C1_MinTemp.,0,((E1138-Tmin)/(PrefTemp-Tmin))^2))</f>
        <v>36.875184783129157</v>
      </c>
      <c r="L1138" s="1">
        <f t="shared" si="106"/>
        <v>0.38411650833646355</v>
      </c>
      <c r="M1138" s="1">
        <f t="shared" si="107"/>
        <v>-143.47959184157762</v>
      </c>
      <c r="N1138" s="3" t="s">
        <v>866</v>
      </c>
      <c r="O1138" s="1" t="s">
        <v>2973</v>
      </c>
      <c r="P1138" s="1" t="s">
        <v>2968</v>
      </c>
      <c r="Q1138" s="1">
        <v>8360</v>
      </c>
      <c r="R1138" s="1" t="s">
        <v>3035</v>
      </c>
      <c r="S1138" s="1">
        <v>82.76</v>
      </c>
    </row>
    <row r="1139" spans="1:19" x14ac:dyDescent="0.3">
      <c r="A1139" s="1" t="s">
        <v>923</v>
      </c>
      <c r="B1139" s="1" t="s">
        <v>2063</v>
      </c>
      <c r="C1139" s="1">
        <f t="shared" si="102"/>
        <v>1.0416666664241347E-2</v>
      </c>
      <c r="D1139" s="1">
        <v>11</v>
      </c>
      <c r="E1139" s="1">
        <v>19.5</v>
      </c>
      <c r="F1139" s="1">
        <f>IF(A1139="","",IF(E1139&lt;_C1_MinTemp.,0,E1139*M_a+M_b))</f>
        <v>0.47054700000000005</v>
      </c>
      <c r="G1139" s="1">
        <f t="shared" si="103"/>
        <v>0.22141447920900004</v>
      </c>
      <c r="H1139" s="1">
        <f t="shared" si="104"/>
        <v>9.6225327774445896E-2</v>
      </c>
      <c r="I1139" s="1">
        <f t="shared" si="105"/>
        <v>2.405633193801042E-2</v>
      </c>
      <c r="J1139" s="1">
        <f>IF(A1139="","",MIN(J1138+I1139,Max_logcfu))</f>
        <v>3.99</v>
      </c>
      <c r="K1139" s="1" cm="1">
        <f t="array" ref="K1139">IF(A1139="","",IF(E1139&lt;_C1_MinTemp.,0,((E1139-Tmin)/(PrefTemp-Tmin))^2))</f>
        <v>36.630153426189061</v>
      </c>
      <c r="L1139" s="1">
        <f t="shared" si="106"/>
        <v>0.38156409810062958</v>
      </c>
      <c r="M1139" s="1">
        <f t="shared" si="107"/>
        <v>-143.86115593967824</v>
      </c>
      <c r="N1139" s="3" t="s">
        <v>866</v>
      </c>
      <c r="O1139" s="1" t="s">
        <v>2973</v>
      </c>
      <c r="P1139" s="1" t="s">
        <v>2968</v>
      </c>
      <c r="Q1139" s="1">
        <v>8360</v>
      </c>
      <c r="R1139" s="1" t="s">
        <v>3035</v>
      </c>
      <c r="S1139" s="1">
        <v>82.76</v>
      </c>
    </row>
    <row r="1140" spans="1:19" x14ac:dyDescent="0.3">
      <c r="A1140" s="1" t="s">
        <v>923</v>
      </c>
      <c r="B1140" s="1" t="s">
        <v>2064</v>
      </c>
      <c r="C1140" s="1">
        <f t="shared" si="102"/>
        <v>1.0416666664241347E-2</v>
      </c>
      <c r="D1140" s="1">
        <v>11</v>
      </c>
      <c r="E1140" s="1">
        <v>19.489999999999998</v>
      </c>
      <c r="F1140" s="1">
        <f>IF(A1140="","",IF(E1140&lt;_C1_MinTemp.,0,E1140*M_a+M_b))</f>
        <v>0.47035060000000001</v>
      </c>
      <c r="G1140" s="1">
        <f t="shared" si="103"/>
        <v>0.22122968692036002</v>
      </c>
      <c r="H1140" s="1">
        <f t="shared" si="104"/>
        <v>9.614501821832247E-2</v>
      </c>
      <c r="I1140" s="1">
        <f t="shared" si="105"/>
        <v>2.4036254548984243E-2</v>
      </c>
      <c r="J1140" s="1">
        <f>IF(A1140="","",MIN(J1139+I1140,Max_logcfu))</f>
        <v>3.99</v>
      </c>
      <c r="K1140" s="1" cm="1">
        <f t="array" ref="K1140">IF(A1140="","",IF(E1140&lt;_C1_MinTemp.,0,((E1140-Tmin)/(PrefTemp-Tmin))^2))</f>
        <v>36.59958193913436</v>
      </c>
      <c r="L1140" s="1">
        <f t="shared" si="106"/>
        <v>0.38124564511055059</v>
      </c>
      <c r="M1140" s="1">
        <f t="shared" si="107"/>
        <v>-144.24240158478878</v>
      </c>
      <c r="N1140" s="3" t="s">
        <v>866</v>
      </c>
      <c r="O1140" s="1" t="s">
        <v>2973</v>
      </c>
      <c r="P1140" s="1" t="s">
        <v>2968</v>
      </c>
      <c r="Q1140" s="1">
        <v>8360</v>
      </c>
      <c r="R1140" s="1" t="s">
        <v>3035</v>
      </c>
      <c r="S1140" s="1">
        <v>82.76</v>
      </c>
    </row>
    <row r="1141" spans="1:19" x14ac:dyDescent="0.3">
      <c r="A1141" s="1" t="s">
        <v>923</v>
      </c>
      <c r="B1141" s="1" t="s">
        <v>2065</v>
      </c>
      <c r="C1141" s="1">
        <f t="shared" si="102"/>
        <v>1.0416666671517305E-2</v>
      </c>
      <c r="D1141" s="1">
        <v>11</v>
      </c>
      <c r="E1141" s="1">
        <v>19.52</v>
      </c>
      <c r="F1141" s="1">
        <f>IF(A1141="","",IF(E1141&lt;_C1_MinTemp.,0,E1141*M_a+M_b))</f>
        <v>0.47093980000000002</v>
      </c>
      <c r="G1141" s="1">
        <f t="shared" si="103"/>
        <v>0.22178429522404003</v>
      </c>
      <c r="H1141" s="1">
        <f t="shared" si="104"/>
        <v>9.6386047468074762E-2</v>
      </c>
      <c r="I1141" s="1">
        <f t="shared" si="105"/>
        <v>2.4096511878239503E-2</v>
      </c>
      <c r="J1141" s="1">
        <f>IF(A1141="","",MIN(J1140+I1141,Max_logcfu))</f>
        <v>3.99</v>
      </c>
      <c r="K1141" s="1" cm="1">
        <f t="array" ref="K1141">IF(A1141="","",IF(E1141&lt;_C1_MinTemp.,0,((E1141-Tmin)/(PrefTemp-Tmin))^2))</f>
        <v>36.691334688673663</v>
      </c>
      <c r="L1141" s="1">
        <f t="shared" si="106"/>
        <v>0.38220140318499374</v>
      </c>
      <c r="M1141" s="1">
        <f t="shared" si="107"/>
        <v>-144.62460298797379</v>
      </c>
      <c r="N1141" s="3" t="s">
        <v>866</v>
      </c>
      <c r="O1141" s="1" t="s">
        <v>2973</v>
      </c>
      <c r="P1141" s="1" t="s">
        <v>2968</v>
      </c>
      <c r="Q1141" s="1">
        <v>8360</v>
      </c>
      <c r="R1141" s="1" t="s">
        <v>3035</v>
      </c>
      <c r="S1141" s="1">
        <v>82.76</v>
      </c>
    </row>
    <row r="1142" spans="1:19" x14ac:dyDescent="0.3">
      <c r="A1142" s="1" t="s">
        <v>923</v>
      </c>
      <c r="B1142" s="1" t="s">
        <v>2066</v>
      </c>
      <c r="C1142" s="1">
        <f t="shared" si="102"/>
        <v>1.0416666664241347E-2</v>
      </c>
      <c r="D1142" s="1">
        <v>11</v>
      </c>
      <c r="E1142" s="1">
        <v>19.52</v>
      </c>
      <c r="F1142" s="1">
        <f>IF(A1142="","",IF(E1142&lt;_C1_MinTemp.,0,E1142*M_a+M_b))</f>
        <v>0.47093980000000002</v>
      </c>
      <c r="G1142" s="1">
        <f t="shared" si="103"/>
        <v>0.22178429522404003</v>
      </c>
      <c r="H1142" s="1">
        <f t="shared" si="104"/>
        <v>9.6386047468074762E-2</v>
      </c>
      <c r="I1142" s="1">
        <f t="shared" si="105"/>
        <v>2.4096511861408283E-2</v>
      </c>
      <c r="J1142" s="1">
        <f>IF(A1142="","",MIN(J1141+I1142,Max_logcfu))</f>
        <v>3.99</v>
      </c>
      <c r="K1142" s="1" cm="1">
        <f t="array" ref="K1142">IF(A1142="","",IF(E1142&lt;_C1_MinTemp.,0,((E1142-Tmin)/(PrefTemp-Tmin))^2))</f>
        <v>36.691334688673663</v>
      </c>
      <c r="L1142" s="1">
        <f t="shared" si="106"/>
        <v>0.38220140291802912</v>
      </c>
      <c r="M1142" s="1">
        <f t="shared" si="107"/>
        <v>-145.00680439089183</v>
      </c>
      <c r="N1142" s="3" t="s">
        <v>866</v>
      </c>
      <c r="O1142" s="1" t="s">
        <v>2973</v>
      </c>
      <c r="P1142" s="1" t="s">
        <v>2968</v>
      </c>
      <c r="Q1142" s="1">
        <v>8360</v>
      </c>
      <c r="R1142" s="1" t="s">
        <v>3035</v>
      </c>
      <c r="S1142" s="1">
        <v>82.76</v>
      </c>
    </row>
    <row r="1143" spans="1:19" x14ac:dyDescent="0.3">
      <c r="A1143" s="1" t="s">
        <v>923</v>
      </c>
      <c r="B1143" s="1" t="s">
        <v>2067</v>
      </c>
      <c r="C1143" s="1">
        <f t="shared" si="102"/>
        <v>1.0416666664241347E-2</v>
      </c>
      <c r="D1143" s="1">
        <v>11</v>
      </c>
      <c r="E1143" s="1">
        <v>19.489999999999998</v>
      </c>
      <c r="F1143" s="1">
        <f>IF(A1143="","",IF(E1143&lt;_C1_MinTemp.,0,E1143*M_a+M_b))</f>
        <v>0.47035060000000001</v>
      </c>
      <c r="G1143" s="1">
        <f t="shared" si="103"/>
        <v>0.22122968692036002</v>
      </c>
      <c r="H1143" s="1">
        <f t="shared" si="104"/>
        <v>9.614501821832247E-2</v>
      </c>
      <c r="I1143" s="1">
        <f t="shared" si="105"/>
        <v>2.4036254548984243E-2</v>
      </c>
      <c r="J1143" s="1">
        <f>IF(A1143="","",MIN(J1142+I1143,Max_logcfu))</f>
        <v>3.99</v>
      </c>
      <c r="K1143" s="1" cm="1">
        <f t="array" ref="K1143">IF(A1143="","",IF(E1143&lt;_C1_MinTemp.,0,((E1143-Tmin)/(PrefTemp-Tmin))^2))</f>
        <v>36.59958193913436</v>
      </c>
      <c r="L1143" s="1">
        <f t="shared" si="106"/>
        <v>0.38124564511055059</v>
      </c>
      <c r="M1143" s="1">
        <f t="shared" si="107"/>
        <v>-145.38805003600237</v>
      </c>
      <c r="N1143" s="3" t="s">
        <v>866</v>
      </c>
      <c r="O1143" s="1" t="s">
        <v>2973</v>
      </c>
      <c r="P1143" s="1" t="s">
        <v>2968</v>
      </c>
      <c r="Q1143" s="1">
        <v>8360</v>
      </c>
      <c r="R1143" s="1" t="s">
        <v>3035</v>
      </c>
      <c r="S1143" s="1">
        <v>82.76</v>
      </c>
    </row>
    <row r="1144" spans="1:19" x14ac:dyDescent="0.3">
      <c r="A1144" s="1" t="s">
        <v>923</v>
      </c>
      <c r="B1144" s="1" t="s">
        <v>2068</v>
      </c>
      <c r="C1144" s="1">
        <f t="shared" si="102"/>
        <v>1.0416666671517305E-2</v>
      </c>
      <c r="D1144" s="1">
        <v>11</v>
      </c>
      <c r="E1144" s="1">
        <v>19.39</v>
      </c>
      <c r="F1144" s="1">
        <f>IF(A1144="","",IF(E1144&lt;_C1_MinTemp.,0,E1144*M_a+M_b))</f>
        <v>0.46838660000000004</v>
      </c>
      <c r="G1144" s="1">
        <f t="shared" si="103"/>
        <v>0.21938600705956005</v>
      </c>
      <c r="H1144" s="1">
        <f t="shared" si="104"/>
        <v>9.5343766649091707E-2</v>
      </c>
      <c r="I1144" s="1">
        <f t="shared" si="105"/>
        <v>2.3835941673372402E-2</v>
      </c>
      <c r="J1144" s="1">
        <f>IF(A1144="","",MIN(J1143+I1144,Max_logcfu))</f>
        <v>3.99</v>
      </c>
      <c r="K1144" s="1" cm="1">
        <f t="array" ref="K1144">IF(A1144="","",IF(E1144&lt;_C1_MinTemp.,0,((E1144-Tmin)/(PrefTemp-Tmin))^2))</f>
        <v>36.294569022132983</v>
      </c>
      <c r="L1144" s="1">
        <f t="shared" si="106"/>
        <v>0.37806842748993708</v>
      </c>
      <c r="M1144" s="1">
        <f t="shared" si="107"/>
        <v>-145.76611846349232</v>
      </c>
      <c r="N1144" s="3" t="s">
        <v>866</v>
      </c>
      <c r="O1144" s="1" t="s">
        <v>2973</v>
      </c>
      <c r="P1144" s="1" t="s">
        <v>2968</v>
      </c>
      <c r="Q1144" s="1">
        <v>8360</v>
      </c>
      <c r="R1144" s="1" t="s">
        <v>3035</v>
      </c>
      <c r="S1144" s="1">
        <v>82.76</v>
      </c>
    </row>
    <row r="1145" spans="1:19" x14ac:dyDescent="0.3">
      <c r="A1145" s="1" t="s">
        <v>923</v>
      </c>
      <c r="B1145" s="1" t="s">
        <v>2069</v>
      </c>
      <c r="C1145" s="1">
        <f t="shared" si="102"/>
        <v>1.0416666664241347E-2</v>
      </c>
      <c r="D1145" s="1">
        <v>11</v>
      </c>
      <c r="E1145" s="1">
        <v>19.41</v>
      </c>
      <c r="F1145" s="1">
        <f>IF(A1145="","",IF(E1145&lt;_C1_MinTemp.,0,E1145*M_a+M_b))</f>
        <v>0.46877940000000001</v>
      </c>
      <c r="G1145" s="1">
        <f t="shared" si="103"/>
        <v>0.21975412586436002</v>
      </c>
      <c r="H1145" s="1">
        <f t="shared" si="104"/>
        <v>9.5503748745919173E-2</v>
      </c>
      <c r="I1145" s="1">
        <f t="shared" si="105"/>
        <v>2.3875937180920744E-2</v>
      </c>
      <c r="J1145" s="1">
        <f>IF(A1145="","",MIN(J1144+I1145,Max_logcfu))</f>
        <v>3.99</v>
      </c>
      <c r="K1145" s="1" cm="1">
        <f t="array" ref="K1145">IF(A1145="","",IF(E1145&lt;_C1_MinTemp.,0,((E1145-Tmin)/(PrefTemp-Tmin))^2))</f>
        <v>36.355469503199359</v>
      </c>
      <c r="L1145" s="1">
        <f t="shared" si="106"/>
        <v>0.37870280723681971</v>
      </c>
      <c r="M1145" s="1">
        <f t="shared" si="107"/>
        <v>-146.14482127072912</v>
      </c>
      <c r="N1145" s="3" t="s">
        <v>866</v>
      </c>
      <c r="O1145" s="1" t="s">
        <v>2973</v>
      </c>
      <c r="P1145" s="1" t="s">
        <v>2968</v>
      </c>
      <c r="Q1145" s="1">
        <v>8360</v>
      </c>
      <c r="R1145" s="1" t="s">
        <v>3035</v>
      </c>
      <c r="S1145" s="1">
        <v>82.76</v>
      </c>
    </row>
    <row r="1146" spans="1:19" x14ac:dyDescent="0.3">
      <c r="A1146" s="1" t="s">
        <v>923</v>
      </c>
      <c r="B1146" s="1" t="s">
        <v>2070</v>
      </c>
      <c r="C1146" s="1">
        <f t="shared" si="102"/>
        <v>1.0416666664241347E-2</v>
      </c>
      <c r="D1146" s="1">
        <v>11</v>
      </c>
      <c r="E1146" s="1">
        <v>19.440000000000001</v>
      </c>
      <c r="F1146" s="1">
        <f>IF(A1146="","",IF(E1146&lt;_C1_MinTemp.,0,E1146*M_a+M_b))</f>
        <v>0.46936860000000008</v>
      </c>
      <c r="G1146" s="1">
        <f t="shared" si="103"/>
        <v>0.22030688266596007</v>
      </c>
      <c r="H1146" s="1">
        <f t="shared" si="104"/>
        <v>9.5743973344615416E-2</v>
      </c>
      <c r="I1146" s="1">
        <f t="shared" si="105"/>
        <v>2.3935993330580819E-2</v>
      </c>
      <c r="J1146" s="1">
        <f>IF(A1146="","",MIN(J1145+I1146,Max_logcfu))</f>
        <v>3.99</v>
      </c>
      <c r="K1146" s="1" cm="1">
        <f t="array" ref="K1146">IF(A1146="","",IF(E1146&lt;_C1_MinTemp.,0,((E1146-Tmin)/(PrefTemp-Tmin))^2))</f>
        <v>36.446915945736961</v>
      </c>
      <c r="L1146" s="1">
        <f t="shared" si="106"/>
        <v>0.37965537434636459</v>
      </c>
      <c r="M1146" s="1">
        <f t="shared" si="107"/>
        <v>-146.52447664507548</v>
      </c>
      <c r="N1146" s="3" t="s">
        <v>866</v>
      </c>
      <c r="O1146" s="1" t="s">
        <v>2973</v>
      </c>
      <c r="P1146" s="1" t="s">
        <v>2968</v>
      </c>
      <c r="Q1146" s="1">
        <v>8360</v>
      </c>
      <c r="R1146" s="1" t="s">
        <v>3035</v>
      </c>
      <c r="S1146" s="1">
        <v>82.67</v>
      </c>
    </row>
    <row r="1147" spans="1:19" x14ac:dyDescent="0.3">
      <c r="A1147" s="1" t="s">
        <v>923</v>
      </c>
      <c r="B1147" s="1" t="s">
        <v>2071</v>
      </c>
      <c r="C1147" s="1">
        <f t="shared" si="102"/>
        <v>1.0416666671517305E-2</v>
      </c>
      <c r="D1147" s="1">
        <v>11</v>
      </c>
      <c r="E1147" s="1">
        <v>19.45</v>
      </c>
      <c r="F1147" s="1">
        <f>IF(A1147="","",IF(E1147&lt;_C1_MinTemp.,0,E1147*M_a+M_b))</f>
        <v>0.46956500000000001</v>
      </c>
      <c r="G1147" s="1">
        <f t="shared" si="103"/>
        <v>0.220491289225</v>
      </c>
      <c r="H1147" s="1">
        <f t="shared" si="104"/>
        <v>9.5824115265102122E-2</v>
      </c>
      <c r="I1147" s="1">
        <f t="shared" si="105"/>
        <v>2.3956028827430923E-2</v>
      </c>
      <c r="J1147" s="1">
        <f>IF(A1147="","",MIN(J1146+I1147,Max_logcfu))</f>
        <v>3.99</v>
      </c>
      <c r="K1147" s="1" cm="1">
        <f t="array" ref="K1147">IF(A1147="","",IF(E1147&lt;_C1_MinTemp.,0,((E1147-Tmin)/(PrefTemp-Tmin))^2))</f>
        <v>36.477423618832958</v>
      </c>
      <c r="L1147" s="1">
        <f t="shared" si="106"/>
        <v>0.37997316287311544</v>
      </c>
      <c r="M1147" s="1">
        <f t="shared" si="107"/>
        <v>-146.90444980794859</v>
      </c>
      <c r="N1147" s="3" t="s">
        <v>866</v>
      </c>
      <c r="O1147" s="1" t="s">
        <v>2973</v>
      </c>
      <c r="P1147" s="1" t="s">
        <v>2968</v>
      </c>
      <c r="Q1147" s="1">
        <v>8360</v>
      </c>
      <c r="R1147" s="1" t="s">
        <v>3035</v>
      </c>
      <c r="S1147" s="1">
        <v>82.67</v>
      </c>
    </row>
    <row r="1148" spans="1:19" x14ac:dyDescent="0.3">
      <c r="A1148" s="1" t="s">
        <v>923</v>
      </c>
      <c r="B1148" s="1" t="s">
        <v>2072</v>
      </c>
      <c r="C1148" s="1">
        <f t="shared" si="102"/>
        <v>1.0416666664241347E-2</v>
      </c>
      <c r="D1148" s="1">
        <v>11</v>
      </c>
      <c r="E1148" s="1">
        <v>19.45</v>
      </c>
      <c r="F1148" s="1">
        <f>IF(A1148="","",IF(E1148&lt;_C1_MinTemp.,0,E1148*M_a+M_b))</f>
        <v>0.46956500000000001</v>
      </c>
      <c r="G1148" s="1">
        <f t="shared" si="103"/>
        <v>0.220491289225</v>
      </c>
      <c r="H1148" s="1">
        <f t="shared" si="104"/>
        <v>9.5824115265102122E-2</v>
      </c>
      <c r="I1148" s="1">
        <f t="shared" si="105"/>
        <v>2.3956028810697829E-2</v>
      </c>
      <c r="J1148" s="1">
        <f>IF(A1148="","",MIN(J1147+I1148,Max_logcfu))</f>
        <v>3.99</v>
      </c>
      <c r="K1148" s="1" cm="1">
        <f t="array" ref="K1148">IF(A1148="","",IF(E1148&lt;_C1_MinTemp.,0,((E1148-Tmin)/(PrefTemp-Tmin))^2))</f>
        <v>36.477423618832958</v>
      </c>
      <c r="L1148" s="1">
        <f t="shared" si="106"/>
        <v>0.37997316260770725</v>
      </c>
      <c r="M1148" s="1">
        <f t="shared" si="107"/>
        <v>-147.28442297055631</v>
      </c>
      <c r="N1148" s="3" t="s">
        <v>866</v>
      </c>
      <c r="O1148" s="1" t="s">
        <v>2973</v>
      </c>
      <c r="P1148" s="1" t="s">
        <v>2968</v>
      </c>
      <c r="Q1148" s="1">
        <v>8360</v>
      </c>
      <c r="R1148" s="1" t="s">
        <v>3035</v>
      </c>
      <c r="S1148" s="1">
        <v>82.67</v>
      </c>
    </row>
    <row r="1149" spans="1:19" x14ac:dyDescent="0.3">
      <c r="A1149" s="1" t="s">
        <v>923</v>
      </c>
      <c r="B1149" s="1" t="s">
        <v>2073</v>
      </c>
      <c r="C1149" s="1">
        <f t="shared" si="102"/>
        <v>1.0416666664241347E-2</v>
      </c>
      <c r="D1149" s="1">
        <v>11</v>
      </c>
      <c r="E1149" s="1">
        <v>19.39</v>
      </c>
      <c r="F1149" s="1">
        <f>IF(A1149="","",IF(E1149&lt;_C1_MinTemp.,0,E1149*M_a+M_b))</f>
        <v>0.46838660000000004</v>
      </c>
      <c r="G1149" s="1">
        <f t="shared" si="103"/>
        <v>0.21938600705956005</v>
      </c>
      <c r="H1149" s="1">
        <f t="shared" si="104"/>
        <v>9.5343766649091707E-2</v>
      </c>
      <c r="I1149" s="1">
        <f t="shared" si="105"/>
        <v>2.3835941656723189E-2</v>
      </c>
      <c r="J1149" s="1">
        <f>IF(A1149="","",MIN(J1148+I1149,Max_logcfu))</f>
        <v>3.99</v>
      </c>
      <c r="K1149" s="1" cm="1">
        <f t="array" ref="K1149">IF(A1149="","",IF(E1149&lt;_C1_MinTemp.,0,((E1149-Tmin)/(PrefTemp-Tmin))^2))</f>
        <v>36.294569022132983</v>
      </c>
      <c r="L1149" s="1">
        <f t="shared" si="106"/>
        <v>0.37806842722585932</v>
      </c>
      <c r="M1149" s="1">
        <f t="shared" si="107"/>
        <v>-147.66249139778216</v>
      </c>
      <c r="N1149" s="3" t="s">
        <v>866</v>
      </c>
      <c r="O1149" s="1" t="s">
        <v>2973</v>
      </c>
      <c r="P1149" s="1" t="s">
        <v>2968</v>
      </c>
      <c r="Q1149" s="1">
        <v>8360</v>
      </c>
      <c r="R1149" s="1" t="s">
        <v>3035</v>
      </c>
      <c r="S1149" s="1">
        <v>82.67</v>
      </c>
    </row>
    <row r="1150" spans="1:19" x14ac:dyDescent="0.3">
      <c r="A1150" s="1" t="s">
        <v>923</v>
      </c>
      <c r="B1150" s="1" t="s">
        <v>2074</v>
      </c>
      <c r="C1150" s="1">
        <f t="shared" si="102"/>
        <v>1.0416666671517305E-2</v>
      </c>
      <c r="D1150" s="1">
        <v>12</v>
      </c>
      <c r="E1150" s="1">
        <v>19.489999999999998</v>
      </c>
      <c r="F1150" s="1">
        <f>IF(A1150="","",IF(E1150&lt;_C1_MinTemp.,0,E1150*M_a+M_b))</f>
        <v>0.47035060000000001</v>
      </c>
      <c r="G1150" s="1">
        <f t="shared" si="103"/>
        <v>0.22122968692036002</v>
      </c>
      <c r="H1150" s="1">
        <f t="shared" si="104"/>
        <v>9.614501821832247E-2</v>
      </c>
      <c r="I1150" s="1">
        <f t="shared" si="105"/>
        <v>2.4036254565773373E-2</v>
      </c>
      <c r="J1150" s="1">
        <f>IF(A1150="","",MIN(J1149+I1150,Max_logcfu))</f>
        <v>3.99</v>
      </c>
      <c r="K1150" s="1" cm="1">
        <f t="array" ref="K1150">IF(A1150="","",IF(E1150&lt;_C1_MinTemp.,0,((E1150-Tmin)/(PrefTemp-Tmin))^2))</f>
        <v>36.59958193913436</v>
      </c>
      <c r="L1150" s="1">
        <f t="shared" si="106"/>
        <v>0.38124564537684758</v>
      </c>
      <c r="M1150" s="1">
        <f t="shared" si="107"/>
        <v>-148.04373704315901</v>
      </c>
      <c r="N1150" s="3" t="s">
        <v>866</v>
      </c>
      <c r="O1150" s="1" t="s">
        <v>2973</v>
      </c>
      <c r="P1150" s="1" t="s">
        <v>2968</v>
      </c>
      <c r="Q1150" s="1">
        <v>8360</v>
      </c>
      <c r="R1150" s="1" t="s">
        <v>3035</v>
      </c>
      <c r="S1150" s="1">
        <v>82.56</v>
      </c>
    </row>
    <row r="1151" spans="1:19" x14ac:dyDescent="0.3">
      <c r="A1151" s="1" t="s">
        <v>923</v>
      </c>
      <c r="B1151" s="1" t="s">
        <v>2075</v>
      </c>
      <c r="C1151" s="1">
        <f t="shared" si="102"/>
        <v>1.0416666664241347E-2</v>
      </c>
      <c r="D1151" s="1">
        <v>12</v>
      </c>
      <c r="E1151" s="1">
        <v>19.420000000000002</v>
      </c>
      <c r="F1151" s="1">
        <f>IF(A1151="","",IF(E1151&lt;_C1_MinTemp.,0,E1151*M_a+M_b))</f>
        <v>0.46897580000000005</v>
      </c>
      <c r="G1151" s="1">
        <f t="shared" si="103"/>
        <v>0.21993830098564005</v>
      </c>
      <c r="H1151" s="1">
        <f t="shared" si="104"/>
        <v>9.558379008502392E-2</v>
      </c>
      <c r="I1151" s="1">
        <f t="shared" si="105"/>
        <v>2.3895947515692271E-2</v>
      </c>
      <c r="J1151" s="1">
        <f>IF(A1151="","",MIN(J1150+I1151,Max_logcfu))</f>
        <v>3.99</v>
      </c>
      <c r="K1151" s="1" cm="1">
        <f t="array" ref="K1151">IF(A1151="","",IF(E1151&lt;_C1_MinTemp.,0,((E1151-Tmin)/(PrefTemp-Tmin))^2))</f>
        <v>36.385938887920155</v>
      </c>
      <c r="L1151" s="1">
        <f t="shared" si="106"/>
        <v>0.37902019666092074</v>
      </c>
      <c r="M1151" s="1">
        <f t="shared" si="107"/>
        <v>-148.42275723981993</v>
      </c>
      <c r="N1151" s="3" t="s">
        <v>866</v>
      </c>
      <c r="O1151" s="1" t="s">
        <v>2973</v>
      </c>
      <c r="P1151" s="1" t="s">
        <v>2968</v>
      </c>
      <c r="Q1151" s="1">
        <v>8360</v>
      </c>
      <c r="R1151" s="1" t="s">
        <v>3035</v>
      </c>
      <c r="S1151" s="1">
        <v>82.56</v>
      </c>
    </row>
    <row r="1152" spans="1:19" x14ac:dyDescent="0.3">
      <c r="A1152" s="1" t="s">
        <v>923</v>
      </c>
      <c r="B1152" s="1" t="s">
        <v>2076</v>
      </c>
      <c r="C1152" s="1">
        <f t="shared" si="102"/>
        <v>1.0416666664241347E-2</v>
      </c>
      <c r="D1152" s="1">
        <v>12</v>
      </c>
      <c r="E1152" s="1">
        <v>19.440000000000001</v>
      </c>
      <c r="F1152" s="1">
        <f>IF(A1152="","",IF(E1152&lt;_C1_MinTemp.,0,E1152*M_a+M_b))</f>
        <v>0.46936860000000008</v>
      </c>
      <c r="G1152" s="1">
        <f t="shared" si="103"/>
        <v>0.22030688266596007</v>
      </c>
      <c r="H1152" s="1">
        <f t="shared" si="104"/>
        <v>9.5743973344615416E-2</v>
      </c>
      <c r="I1152" s="1">
        <f t="shared" si="105"/>
        <v>2.3935993330580819E-2</v>
      </c>
      <c r="J1152" s="1">
        <f>IF(A1152="","",MIN(J1151+I1152,Max_logcfu))</f>
        <v>3.99</v>
      </c>
      <c r="K1152" s="1" cm="1">
        <f t="array" ref="K1152">IF(A1152="","",IF(E1152&lt;_C1_MinTemp.,0,((E1152-Tmin)/(PrefTemp-Tmin))^2))</f>
        <v>36.446915945736961</v>
      </c>
      <c r="L1152" s="1">
        <f t="shared" si="106"/>
        <v>0.37965537434636459</v>
      </c>
      <c r="M1152" s="1">
        <f t="shared" si="107"/>
        <v>-148.80241261416629</v>
      </c>
      <c r="N1152" s="3" t="s">
        <v>866</v>
      </c>
      <c r="O1152" s="1" t="s">
        <v>2973</v>
      </c>
      <c r="P1152" s="1" t="s">
        <v>2968</v>
      </c>
      <c r="Q1152" s="1">
        <v>8360</v>
      </c>
      <c r="R1152" s="1" t="s">
        <v>3035</v>
      </c>
      <c r="S1152" s="1">
        <v>82.56</v>
      </c>
    </row>
    <row r="1153" spans="1:19" x14ac:dyDescent="0.3">
      <c r="A1153" s="1" t="s">
        <v>923</v>
      </c>
      <c r="B1153" s="1" t="s">
        <v>2077</v>
      </c>
      <c r="C1153" s="1">
        <f t="shared" si="102"/>
        <v>1.0416666671517305E-2</v>
      </c>
      <c r="D1153" s="1">
        <v>12</v>
      </c>
      <c r="E1153" s="1">
        <v>19.36</v>
      </c>
      <c r="F1153" s="1">
        <f>IF(A1153="","",IF(E1153&lt;_C1_MinTemp.,0,E1153*M_a+M_b))</f>
        <v>0.46779740000000003</v>
      </c>
      <c r="G1153" s="1">
        <f t="shared" si="103"/>
        <v>0.21883440744676003</v>
      </c>
      <c r="H1153" s="1">
        <f t="shared" si="104"/>
        <v>9.5104044957305525E-2</v>
      </c>
      <c r="I1153" s="1">
        <f t="shared" si="105"/>
        <v>2.3776011250397952E-2</v>
      </c>
      <c r="J1153" s="1">
        <f>IF(A1153="","",MIN(J1152+I1153,Max_logcfu))</f>
        <v>3.99</v>
      </c>
      <c r="K1153" s="1" cm="1">
        <f t="array" ref="K1153">IF(A1153="","",IF(E1153&lt;_C1_MinTemp.,0,((E1153-Tmin)/(PrefTemp-Tmin))^2))</f>
        <v>36.203314021471442</v>
      </c>
      <c r="L1153" s="1">
        <f t="shared" si="106"/>
        <v>0.37711785456593672</v>
      </c>
      <c r="M1153" s="1">
        <f t="shared" si="107"/>
        <v>-149.17953046873222</v>
      </c>
      <c r="N1153" s="3" t="s">
        <v>866</v>
      </c>
      <c r="O1153" s="1" t="s">
        <v>2973</v>
      </c>
      <c r="P1153" s="1" t="s">
        <v>2968</v>
      </c>
      <c r="Q1153" s="1">
        <v>8360</v>
      </c>
      <c r="R1153" s="1" t="s">
        <v>3035</v>
      </c>
      <c r="S1153" s="1">
        <v>82.56</v>
      </c>
    </row>
    <row r="1154" spans="1:19" x14ac:dyDescent="0.3">
      <c r="A1154" s="1" t="s">
        <v>923</v>
      </c>
      <c r="B1154" s="1" t="s">
        <v>2078</v>
      </c>
      <c r="C1154" s="1">
        <f t="shared" si="102"/>
        <v>1.0405092587461695E-2</v>
      </c>
      <c r="D1154" s="1">
        <v>12</v>
      </c>
      <c r="E1154" s="1">
        <v>19.489999999999998</v>
      </c>
      <c r="F1154" s="1">
        <f>IF(A1154="","",IF(E1154&lt;_C1_MinTemp.,0,E1154*M_a+M_b))</f>
        <v>0.47035060000000001</v>
      </c>
      <c r="G1154" s="1">
        <f t="shared" si="103"/>
        <v>0.22122968692036002</v>
      </c>
      <c r="H1154" s="1">
        <f t="shared" si="104"/>
        <v>9.614501821832247E-2</v>
      </c>
      <c r="I1154" s="1">
        <f t="shared" si="105"/>
        <v>2.4009547593236084E-2</v>
      </c>
      <c r="J1154" s="1">
        <f>IF(A1154="","",MIN(J1153+I1154,Max_logcfu))</f>
        <v>3.99</v>
      </c>
      <c r="K1154" s="1" cm="1">
        <f t="array" ref="K1154">IF(A1154="","",IF(E1154&lt;_C1_MinTemp.,0,((E1154-Tmin)/(PrefTemp-Tmin))^2))</f>
        <v>36.59958193913436</v>
      </c>
      <c r="L1154" s="1">
        <f t="shared" si="106"/>
        <v>0.38082203873908388</v>
      </c>
      <c r="M1154" s="1">
        <f t="shared" si="107"/>
        <v>-149.56035250747132</v>
      </c>
      <c r="N1154" s="3" t="s">
        <v>866</v>
      </c>
      <c r="O1154" s="1" t="s">
        <v>2973</v>
      </c>
      <c r="P1154" s="1" t="s">
        <v>2968</v>
      </c>
      <c r="Q1154" s="1">
        <v>8360</v>
      </c>
      <c r="R1154" s="1" t="s">
        <v>3035</v>
      </c>
      <c r="S1154" s="1">
        <v>82.56</v>
      </c>
    </row>
    <row r="1155" spans="1:19" x14ac:dyDescent="0.3">
      <c r="A1155" s="1" t="s">
        <v>923</v>
      </c>
      <c r="B1155" s="1" t="s">
        <v>2079</v>
      </c>
      <c r="C1155" s="1">
        <f t="shared" si="102"/>
        <v>1.0416666671517305E-2</v>
      </c>
      <c r="D1155" s="1">
        <v>12</v>
      </c>
      <c r="E1155" s="1">
        <v>19.41</v>
      </c>
      <c r="F1155" s="1">
        <f>IF(A1155="","",IF(E1155&lt;_C1_MinTemp.,0,E1155*M_a+M_b))</f>
        <v>0.46877940000000001</v>
      </c>
      <c r="G1155" s="1">
        <f t="shared" si="103"/>
        <v>0.21975412586436002</v>
      </c>
      <c r="H1155" s="1">
        <f t="shared" si="104"/>
        <v>9.5503748745919173E-2</v>
      </c>
      <c r="I1155" s="1">
        <f t="shared" si="105"/>
        <v>2.3875937197597893E-2</v>
      </c>
      <c r="J1155" s="1">
        <f>IF(A1155="","",MIN(J1154+I1155,Max_logcfu))</f>
        <v>3.99</v>
      </c>
      <c r="K1155" s="1" cm="1">
        <f t="array" ref="K1155">IF(A1155="","",IF(E1155&lt;_C1_MinTemp.,0,((E1155-Tmin)/(PrefTemp-Tmin))^2))</f>
        <v>36.355469503199359</v>
      </c>
      <c r="L1155" s="1">
        <f t="shared" si="106"/>
        <v>0.37870280750134055</v>
      </c>
      <c r="M1155" s="1">
        <f t="shared" si="107"/>
        <v>-149.93905531497265</v>
      </c>
      <c r="N1155" s="3" t="s">
        <v>866</v>
      </c>
      <c r="O1155" s="1" t="s">
        <v>2973</v>
      </c>
      <c r="P1155" s="1" t="s">
        <v>2968</v>
      </c>
      <c r="Q1155" s="1">
        <v>8360</v>
      </c>
      <c r="R1155" s="1" t="s">
        <v>3035</v>
      </c>
      <c r="S1155" s="1">
        <v>82.56</v>
      </c>
    </row>
    <row r="1156" spans="1:19" x14ac:dyDescent="0.3">
      <c r="A1156" s="1" t="s">
        <v>923</v>
      </c>
      <c r="B1156" s="1" t="s">
        <v>2080</v>
      </c>
      <c r="C1156" s="1">
        <f t="shared" ref="C1156:C1219" si="108">IF(A1156="","",B1156-B1155)</f>
        <v>1.0416666664241347E-2</v>
      </c>
      <c r="D1156" s="1">
        <v>12</v>
      </c>
      <c r="E1156" s="1">
        <v>19.39</v>
      </c>
      <c r="F1156" s="1">
        <f>IF(A1156="","",IF(E1156&lt;_C1_MinTemp.,0,E1156*M_a+M_b))</f>
        <v>0.46838660000000004</v>
      </c>
      <c r="G1156" s="1">
        <f t="shared" ref="G1156:G1219" si="109">IF(A1156="","",F1156^2)</f>
        <v>0.21938600705956005</v>
      </c>
      <c r="H1156" s="1">
        <f t="shared" ref="H1156:H1219" si="110">IF(A1156="","",G1156/2.301)</f>
        <v>9.5343766649091707E-2</v>
      </c>
      <c r="I1156" s="1">
        <f t="shared" ref="I1156:I1219" si="111">IF(A1156="","",H1156*24*(B1156-B1155))</f>
        <v>2.3835941656723189E-2</v>
      </c>
      <c r="J1156" s="1">
        <f>IF(A1156="","",MIN(J1155+I1156,Max_logcfu))</f>
        <v>3.99</v>
      </c>
      <c r="K1156" s="1" cm="1">
        <f t="array" ref="K1156">IF(A1156="","",IF(E1156&lt;_C1_MinTemp.,0,((E1156-Tmin)/(PrefTemp-Tmin))^2))</f>
        <v>36.294569022132983</v>
      </c>
      <c r="L1156" s="1">
        <f t="shared" ref="L1156:L1219" si="112">IF(A1156="","",K1156*(B1156-B1155))</f>
        <v>0.37806842722585932</v>
      </c>
      <c r="M1156" s="1">
        <f t="shared" ref="M1156:M1219" si="113">IF(A1156="","",M1155-L1156)</f>
        <v>-150.3171237421985</v>
      </c>
      <c r="N1156" s="3" t="s">
        <v>866</v>
      </c>
      <c r="O1156" s="1" t="s">
        <v>2973</v>
      </c>
      <c r="P1156" s="1" t="s">
        <v>2968</v>
      </c>
      <c r="Q1156" s="1">
        <v>8360</v>
      </c>
      <c r="R1156" s="1" t="s">
        <v>3035</v>
      </c>
      <c r="S1156" s="1">
        <v>82.56</v>
      </c>
    </row>
    <row r="1157" spans="1:19" x14ac:dyDescent="0.3">
      <c r="A1157" s="1" t="s">
        <v>923</v>
      </c>
      <c r="B1157" s="1" t="s">
        <v>2081</v>
      </c>
      <c r="C1157" s="1">
        <f t="shared" si="108"/>
        <v>1.0416666664241347E-2</v>
      </c>
      <c r="D1157" s="1">
        <v>12</v>
      </c>
      <c r="E1157" s="1">
        <v>19.38</v>
      </c>
      <c r="F1157" s="1">
        <f>IF(A1157="","",IF(E1157&lt;_C1_MinTemp.,0,E1157*M_a+M_b))</f>
        <v>0.4681902</v>
      </c>
      <c r="G1157" s="1">
        <f t="shared" si="109"/>
        <v>0.21920206337604001</v>
      </c>
      <c r="H1157" s="1">
        <f t="shared" si="110"/>
        <v>9.5263825891368961E-2</v>
      </c>
      <c r="I1157" s="1">
        <f t="shared" si="111"/>
        <v>2.3815956467297159E-2</v>
      </c>
      <c r="J1157" s="1">
        <f>IF(A1157="","",MIN(J1156+I1157,Max_logcfu))</f>
        <v>3.99</v>
      </c>
      <c r="K1157" s="1" cm="1">
        <f t="array" ref="K1157">IF(A1157="","",IF(E1157&lt;_C1_MinTemp.,0,((E1157-Tmin)/(PrefTemp-Tmin))^2))</f>
        <v>36.264137925787395</v>
      </c>
      <c r="L1157" s="1">
        <f t="shared" si="112"/>
        <v>0.3777514366389999</v>
      </c>
      <c r="M1157" s="1">
        <f t="shared" si="113"/>
        <v>-150.69487517883749</v>
      </c>
      <c r="N1157" s="3" t="s">
        <v>866</v>
      </c>
      <c r="O1157" s="1" t="s">
        <v>2973</v>
      </c>
      <c r="P1157" s="1" t="s">
        <v>2968</v>
      </c>
      <c r="Q1157" s="1">
        <v>8360</v>
      </c>
      <c r="R1157" s="1" t="s">
        <v>3035</v>
      </c>
      <c r="S1157" s="1">
        <v>82.56</v>
      </c>
    </row>
    <row r="1158" spans="1:19" x14ac:dyDescent="0.3">
      <c r="A1158" s="1" t="s">
        <v>923</v>
      </c>
      <c r="B1158" s="1" t="s">
        <v>2082</v>
      </c>
      <c r="C1158" s="1">
        <f t="shared" si="108"/>
        <v>1.0428240741021E-2</v>
      </c>
      <c r="D1158" s="1">
        <v>12</v>
      </c>
      <c r="E1158" s="1">
        <v>19.440000000000001</v>
      </c>
      <c r="F1158" s="1">
        <f>IF(A1158="","",IF(E1158&lt;_C1_MinTemp.,0,E1158*M_a+M_b))</f>
        <v>0.46936860000000008</v>
      </c>
      <c r="G1158" s="1">
        <f t="shared" si="109"/>
        <v>0.22030688266596007</v>
      </c>
      <c r="H1158" s="1">
        <f t="shared" si="110"/>
        <v>9.5743973344615416E-2</v>
      </c>
      <c r="I1158" s="1">
        <f t="shared" si="111"/>
        <v>2.3962588884949131E-2</v>
      </c>
      <c r="J1158" s="1">
        <f>IF(A1158="","",MIN(J1157+I1158,Max_logcfu))</f>
        <v>3.99</v>
      </c>
      <c r="K1158" s="1" cm="1">
        <f t="array" ref="K1158">IF(A1158="","",IF(E1158&lt;_C1_MinTemp.,0,((E1158-Tmin)/(PrefTemp-Tmin))^2))</f>
        <v>36.446915945736961</v>
      </c>
      <c r="L1158" s="1">
        <f t="shared" si="112"/>
        <v>0.38007721374990211</v>
      </c>
      <c r="M1158" s="1">
        <f t="shared" si="113"/>
        <v>-151.07495239258739</v>
      </c>
      <c r="N1158" s="3" t="s">
        <v>866</v>
      </c>
      <c r="O1158" s="1" t="s">
        <v>2973</v>
      </c>
      <c r="P1158" s="1" t="s">
        <v>2968</v>
      </c>
      <c r="Q1158" s="1">
        <v>8360</v>
      </c>
      <c r="R1158" s="1" t="s">
        <v>3035</v>
      </c>
      <c r="S1158" s="1">
        <v>82.47</v>
      </c>
    </row>
    <row r="1159" spans="1:19" x14ac:dyDescent="0.3">
      <c r="A1159" s="1" t="s">
        <v>923</v>
      </c>
      <c r="B1159" s="1" t="s">
        <v>2083</v>
      </c>
      <c r="C1159" s="1">
        <f t="shared" si="108"/>
        <v>1.0416666671517305E-2</v>
      </c>
      <c r="D1159" s="1">
        <v>12</v>
      </c>
      <c r="E1159" s="1">
        <v>19.39</v>
      </c>
      <c r="F1159" s="1">
        <f>IF(A1159="","",IF(E1159&lt;_C1_MinTemp.,0,E1159*M_a+M_b))</f>
        <v>0.46838660000000004</v>
      </c>
      <c r="G1159" s="1">
        <f t="shared" si="109"/>
        <v>0.21938600705956005</v>
      </c>
      <c r="H1159" s="1">
        <f t="shared" si="110"/>
        <v>9.5343766649091707E-2</v>
      </c>
      <c r="I1159" s="1">
        <f t="shared" si="111"/>
        <v>2.3835941673372402E-2</v>
      </c>
      <c r="J1159" s="1">
        <f>IF(A1159="","",MIN(J1158+I1159,Max_logcfu))</f>
        <v>3.99</v>
      </c>
      <c r="K1159" s="1" cm="1">
        <f t="array" ref="K1159">IF(A1159="","",IF(E1159&lt;_C1_MinTemp.,0,((E1159-Tmin)/(PrefTemp-Tmin))^2))</f>
        <v>36.294569022132983</v>
      </c>
      <c r="L1159" s="1">
        <f t="shared" si="112"/>
        <v>0.37806842748993708</v>
      </c>
      <c r="M1159" s="1">
        <f t="shared" si="113"/>
        <v>-151.45302082007734</v>
      </c>
      <c r="N1159" s="3" t="s">
        <v>866</v>
      </c>
      <c r="O1159" s="1" t="s">
        <v>2973</v>
      </c>
      <c r="P1159" s="1" t="s">
        <v>2968</v>
      </c>
      <c r="Q1159" s="1">
        <v>8360</v>
      </c>
      <c r="R1159" s="1" t="s">
        <v>3035</v>
      </c>
      <c r="S1159" s="1">
        <v>82.47</v>
      </c>
    </row>
    <row r="1160" spans="1:19" x14ac:dyDescent="0.3">
      <c r="A1160" s="1" t="s">
        <v>923</v>
      </c>
      <c r="B1160" s="1" t="s">
        <v>2084</v>
      </c>
      <c r="C1160" s="1">
        <f t="shared" si="108"/>
        <v>1.0416666664241347E-2</v>
      </c>
      <c r="D1160" s="1">
        <v>12</v>
      </c>
      <c r="E1160" s="1">
        <v>19.39</v>
      </c>
      <c r="F1160" s="1">
        <f>IF(A1160="","",IF(E1160&lt;_C1_MinTemp.,0,E1160*M_a+M_b))</f>
        <v>0.46838660000000004</v>
      </c>
      <c r="G1160" s="1">
        <f t="shared" si="109"/>
        <v>0.21938600705956005</v>
      </c>
      <c r="H1160" s="1">
        <f t="shared" si="110"/>
        <v>9.5343766649091707E-2</v>
      </c>
      <c r="I1160" s="1">
        <f t="shared" si="111"/>
        <v>2.3835941656723189E-2</v>
      </c>
      <c r="J1160" s="1">
        <f>IF(A1160="","",MIN(J1159+I1160,Max_logcfu))</f>
        <v>3.99</v>
      </c>
      <c r="K1160" s="1" cm="1">
        <f t="array" ref="K1160">IF(A1160="","",IF(E1160&lt;_C1_MinTemp.,0,((E1160-Tmin)/(PrefTemp-Tmin))^2))</f>
        <v>36.294569022132983</v>
      </c>
      <c r="L1160" s="1">
        <f t="shared" si="112"/>
        <v>0.37806842722585932</v>
      </c>
      <c r="M1160" s="1">
        <f t="shared" si="113"/>
        <v>-151.8310892473032</v>
      </c>
      <c r="N1160" s="3" t="s">
        <v>866</v>
      </c>
      <c r="O1160" s="1" t="s">
        <v>2973</v>
      </c>
      <c r="P1160" s="1" t="s">
        <v>2968</v>
      </c>
      <c r="Q1160" s="1">
        <v>8360</v>
      </c>
      <c r="R1160" s="1" t="s">
        <v>3035</v>
      </c>
      <c r="S1160" s="1">
        <v>82.47</v>
      </c>
    </row>
    <row r="1161" spans="1:19" x14ac:dyDescent="0.3">
      <c r="A1161" s="1" t="s">
        <v>923</v>
      </c>
      <c r="B1161" s="1" t="s">
        <v>2085</v>
      </c>
      <c r="C1161" s="1">
        <f t="shared" si="108"/>
        <v>1.0416666664241347E-2</v>
      </c>
      <c r="D1161" s="1">
        <v>12</v>
      </c>
      <c r="E1161" s="1">
        <v>19.350000000000001</v>
      </c>
      <c r="F1161" s="1">
        <f>IF(A1161="","",IF(E1161&lt;_C1_MinTemp.,0,E1161*M_a+M_b))</f>
        <v>0.46760100000000004</v>
      </c>
      <c r="G1161" s="1">
        <f t="shared" si="109"/>
        <v>0.21865069520100003</v>
      </c>
      <c r="H1161" s="1">
        <f t="shared" si="110"/>
        <v>9.5024204780964808E-2</v>
      </c>
      <c r="I1161" s="1">
        <f t="shared" si="111"/>
        <v>2.3756051189710067E-2</v>
      </c>
      <c r="J1161" s="1">
        <f>IF(A1161="","",MIN(J1160+I1161,Max_logcfu))</f>
        <v>3.99</v>
      </c>
      <c r="K1161" s="1" cm="1">
        <f t="array" ref="K1161">IF(A1161="","",IF(E1161&lt;_C1_MinTemp.,0,((E1161-Tmin)/(PrefTemp-Tmin))^2))</f>
        <v>36.172921213501084</v>
      </c>
      <c r="L1161" s="1">
        <f t="shared" si="112"/>
        <v>0.37680126255290541</v>
      </c>
      <c r="M1161" s="1">
        <f t="shared" si="113"/>
        <v>-152.2078905098561</v>
      </c>
      <c r="N1161" s="3" t="s">
        <v>866</v>
      </c>
      <c r="O1161" s="1" t="s">
        <v>2973</v>
      </c>
      <c r="P1161" s="1" t="s">
        <v>2968</v>
      </c>
      <c r="Q1161" s="1">
        <v>8360</v>
      </c>
      <c r="R1161" s="1" t="s">
        <v>3035</v>
      </c>
      <c r="S1161" s="1">
        <v>82.47</v>
      </c>
    </row>
    <row r="1162" spans="1:19" x14ac:dyDescent="0.3">
      <c r="A1162" s="1" t="s">
        <v>923</v>
      </c>
      <c r="B1162" s="1" t="s">
        <v>2086</v>
      </c>
      <c r="C1162" s="1">
        <f t="shared" si="108"/>
        <v>1.0405092594737653E-2</v>
      </c>
      <c r="D1162" s="1">
        <v>12</v>
      </c>
      <c r="E1162" s="1">
        <v>19.420000000000002</v>
      </c>
      <c r="F1162" s="1">
        <f>IF(A1162="","",IF(E1162&lt;_C1_MinTemp.,0,E1162*M_a+M_b))</f>
        <v>0.46897580000000005</v>
      </c>
      <c r="G1162" s="1">
        <f t="shared" si="109"/>
        <v>0.21993830098564005</v>
      </c>
      <c r="H1162" s="1">
        <f t="shared" si="110"/>
        <v>9.558379008502392E-2</v>
      </c>
      <c r="I1162" s="1">
        <f t="shared" si="111"/>
        <v>2.3869396473375375E-2</v>
      </c>
      <c r="J1162" s="1">
        <f>IF(A1162="","",MIN(J1161+I1162,Max_logcfu))</f>
        <v>3.99</v>
      </c>
      <c r="K1162" s="1" cm="1">
        <f t="array" ref="K1162">IF(A1162="","",IF(E1162&lt;_C1_MinTemp.,0,((E1162-Tmin)/(PrefTemp-Tmin))^2))</f>
        <v>36.385938887920155</v>
      </c>
      <c r="L1162" s="1">
        <f t="shared" si="112"/>
        <v>0.37859906327527476</v>
      </c>
      <c r="M1162" s="1">
        <f t="shared" si="113"/>
        <v>-152.58648957313139</v>
      </c>
      <c r="N1162" s="3" t="s">
        <v>866</v>
      </c>
      <c r="O1162" s="1" t="s">
        <v>2973</v>
      </c>
      <c r="P1162" s="1" t="s">
        <v>2968</v>
      </c>
      <c r="Q1162" s="1">
        <v>8360</v>
      </c>
      <c r="R1162" s="1" t="s">
        <v>3035</v>
      </c>
      <c r="S1162" s="1">
        <v>82.38</v>
      </c>
    </row>
    <row r="1163" spans="1:19" x14ac:dyDescent="0.3">
      <c r="A1163" s="1" t="s">
        <v>923</v>
      </c>
      <c r="B1163" s="1" t="s">
        <v>2087</v>
      </c>
      <c r="C1163" s="1">
        <f t="shared" si="108"/>
        <v>1.0416666664241347E-2</v>
      </c>
      <c r="D1163" s="1">
        <v>12</v>
      </c>
      <c r="E1163" s="1">
        <v>19.329999999999998</v>
      </c>
      <c r="F1163" s="1">
        <f>IF(A1163="","",IF(E1163&lt;_C1_MinTemp.,0,E1163*M_a+M_b))</f>
        <v>0.46720820000000002</v>
      </c>
      <c r="G1163" s="1">
        <f t="shared" si="109"/>
        <v>0.21828350214724002</v>
      </c>
      <c r="H1163" s="1">
        <f t="shared" si="110"/>
        <v>9.486462500966536E-2</v>
      </c>
      <c r="I1163" s="1">
        <f t="shared" si="111"/>
        <v>2.3716156246894493E-2</v>
      </c>
      <c r="J1163" s="1">
        <f>IF(A1163="","",MIN(J1162+I1163,Max_logcfu))</f>
        <v>3.99</v>
      </c>
      <c r="K1163" s="1" cm="1">
        <f t="array" ref="K1163">IF(A1163="","",IF(E1163&lt;_C1_MinTemp.,0,((E1163-Tmin)/(PrefTemp-Tmin))^2))</f>
        <v>36.11217388593554</v>
      </c>
      <c r="L1163" s="1">
        <f t="shared" si="112"/>
        <v>0.37616847789091168</v>
      </c>
      <c r="M1163" s="1">
        <f t="shared" si="113"/>
        <v>-152.96265805102229</v>
      </c>
      <c r="N1163" s="3" t="s">
        <v>866</v>
      </c>
      <c r="O1163" s="1" t="s">
        <v>2973</v>
      </c>
      <c r="P1163" s="1" t="s">
        <v>2968</v>
      </c>
      <c r="Q1163" s="1">
        <v>8360</v>
      </c>
      <c r="R1163" s="1" t="s">
        <v>3035</v>
      </c>
      <c r="S1163" s="1">
        <v>82.38</v>
      </c>
    </row>
    <row r="1164" spans="1:19" x14ac:dyDescent="0.3">
      <c r="A1164" s="1" t="s">
        <v>923</v>
      </c>
      <c r="B1164" s="1" t="s">
        <v>2088</v>
      </c>
      <c r="C1164" s="1">
        <f t="shared" si="108"/>
        <v>1.0416666671517305E-2</v>
      </c>
      <c r="D1164" s="1">
        <v>12</v>
      </c>
      <c r="E1164" s="1">
        <v>19.28</v>
      </c>
      <c r="F1164" s="1">
        <f>IF(A1164="","",IF(E1164&lt;_C1_MinTemp.,0,E1164*M_a+M_b))</f>
        <v>0.46622620000000004</v>
      </c>
      <c r="G1164" s="1">
        <f t="shared" si="109"/>
        <v>0.21736686956644002</v>
      </c>
      <c r="H1164" s="1">
        <f t="shared" si="110"/>
        <v>9.446626230614516E-2</v>
      </c>
      <c r="I1164" s="1">
        <f t="shared" si="111"/>
        <v>2.3616565587533608E-2</v>
      </c>
      <c r="J1164" s="1">
        <f>IF(A1164="","",MIN(J1163+I1164,Max_logcfu))</f>
        <v>3.99</v>
      </c>
      <c r="K1164" s="1" cm="1">
        <f t="array" ref="K1164">IF(A1164="","",IF(E1164&lt;_C1_MinTemp.,0,((E1164-Tmin)/(PrefTemp-Tmin))^2))</f>
        <v>35.960528915877148</v>
      </c>
      <c r="L1164" s="1">
        <f t="shared" si="112"/>
        <v>0.37458884304815182</v>
      </c>
      <c r="M1164" s="1">
        <f t="shared" si="113"/>
        <v>-153.33724689407043</v>
      </c>
      <c r="N1164" s="3" t="s">
        <v>866</v>
      </c>
      <c r="O1164" s="1" t="s">
        <v>2973</v>
      </c>
      <c r="P1164" s="1" t="s">
        <v>2968</v>
      </c>
      <c r="Q1164" s="1">
        <v>8360</v>
      </c>
      <c r="R1164" s="1" t="s">
        <v>3035</v>
      </c>
      <c r="S1164" s="1">
        <v>82.38</v>
      </c>
    </row>
    <row r="1165" spans="1:19" x14ac:dyDescent="0.3">
      <c r="A1165" s="1" t="s">
        <v>923</v>
      </c>
      <c r="B1165" s="1" t="s">
        <v>2089</v>
      </c>
      <c r="C1165" s="1">
        <f t="shared" si="108"/>
        <v>1.0416666664241347E-2</v>
      </c>
      <c r="D1165" s="1">
        <v>12</v>
      </c>
      <c r="E1165" s="1">
        <v>19.25</v>
      </c>
      <c r="F1165" s="1">
        <f>IF(A1165="","",IF(E1165&lt;_C1_MinTemp.,0,E1165*M_a+M_b))</f>
        <v>0.46563700000000002</v>
      </c>
      <c r="G1165" s="1">
        <f t="shared" si="109"/>
        <v>0.21681781576900003</v>
      </c>
      <c r="H1165" s="1">
        <f t="shared" si="110"/>
        <v>9.4227647009561072E-2</v>
      </c>
      <c r="I1165" s="1">
        <f t="shared" si="111"/>
        <v>2.3556911746905496E-2</v>
      </c>
      <c r="J1165" s="1">
        <f>IF(A1165="","",MIN(J1164+I1165,Max_logcfu))</f>
        <v>3.99</v>
      </c>
      <c r="K1165" s="1" cm="1">
        <f t="array" ref="K1165">IF(A1165="","",IF(E1165&lt;_C1_MinTemp.,0,((E1165-Tmin)/(PrefTemp-Tmin))^2))</f>
        <v>35.869695087342947</v>
      </c>
      <c r="L1165" s="1">
        <f t="shared" si="112"/>
        <v>0.3736426570728269</v>
      </c>
      <c r="M1165" s="1">
        <f t="shared" si="113"/>
        <v>-153.71088955114325</v>
      </c>
      <c r="N1165" s="3" t="s">
        <v>866</v>
      </c>
      <c r="O1165" s="1" t="s">
        <v>2973</v>
      </c>
      <c r="P1165" s="1" t="s">
        <v>2968</v>
      </c>
      <c r="Q1165" s="1">
        <v>8360</v>
      </c>
      <c r="R1165" s="1" t="s">
        <v>3035</v>
      </c>
      <c r="S1165" s="1">
        <v>82.38</v>
      </c>
    </row>
    <row r="1166" spans="1:19" x14ac:dyDescent="0.3">
      <c r="A1166" s="1" t="s">
        <v>923</v>
      </c>
      <c r="B1166" s="1" t="s">
        <v>2090</v>
      </c>
      <c r="C1166" s="1">
        <f t="shared" si="108"/>
        <v>1.0428240741021E-2</v>
      </c>
      <c r="D1166" s="1">
        <v>12</v>
      </c>
      <c r="E1166" s="1">
        <v>19.309999999999999</v>
      </c>
      <c r="F1166" s="1">
        <f>IF(A1166="","",IF(E1166&lt;_C1_MinTemp.,0,E1166*M_a+M_b))</f>
        <v>0.46681539999999999</v>
      </c>
      <c r="G1166" s="1">
        <f t="shared" si="109"/>
        <v>0.21791661767716</v>
      </c>
      <c r="H1166" s="1">
        <f t="shared" si="110"/>
        <v>9.4705179346875265E-2</v>
      </c>
      <c r="I1166" s="1">
        <f t="shared" si="111"/>
        <v>2.3702601831618843E-2</v>
      </c>
      <c r="J1166" s="1">
        <f>IF(A1166="","",MIN(J1165+I1166,Max_logcfu))</f>
        <v>3.99</v>
      </c>
      <c r="K1166" s="1" cm="1">
        <f t="array" ref="K1166">IF(A1166="","",IF(E1166&lt;_C1_MinTemp.,0,((E1166-Tmin)/(PrefTemp-Tmin))^2))</f>
        <v>36.051477609536974</v>
      </c>
      <c r="L1166" s="1">
        <f t="shared" si="112"/>
        <v>0.37595348758177982</v>
      </c>
      <c r="M1166" s="1">
        <f t="shared" si="113"/>
        <v>-154.08684303872502</v>
      </c>
      <c r="N1166" s="3" t="s">
        <v>866</v>
      </c>
      <c r="O1166" s="1" t="s">
        <v>2973</v>
      </c>
      <c r="P1166" s="1" t="s">
        <v>2968</v>
      </c>
      <c r="Q1166" s="1">
        <v>8360</v>
      </c>
      <c r="R1166" s="1" t="s">
        <v>3035</v>
      </c>
      <c r="S1166" s="1">
        <v>82.47</v>
      </c>
    </row>
    <row r="1167" spans="1:19" x14ac:dyDescent="0.3">
      <c r="A1167" s="1" t="s">
        <v>923</v>
      </c>
      <c r="B1167" s="1" t="s">
        <v>2091</v>
      </c>
      <c r="C1167" s="1">
        <f t="shared" si="108"/>
        <v>1.0416666664241347E-2</v>
      </c>
      <c r="D1167" s="1">
        <v>12</v>
      </c>
      <c r="E1167" s="1">
        <v>19.25</v>
      </c>
      <c r="F1167" s="1">
        <f>IF(A1167="","",IF(E1167&lt;_C1_MinTemp.,0,E1167*M_a+M_b))</f>
        <v>0.46563700000000002</v>
      </c>
      <c r="G1167" s="1">
        <f t="shared" si="109"/>
        <v>0.21681781576900003</v>
      </c>
      <c r="H1167" s="1">
        <f t="shared" si="110"/>
        <v>9.4227647009561072E-2</v>
      </c>
      <c r="I1167" s="1">
        <f t="shared" si="111"/>
        <v>2.3556911746905496E-2</v>
      </c>
      <c r="J1167" s="1">
        <f>IF(A1167="","",MIN(J1166+I1167,Max_logcfu))</f>
        <v>3.99</v>
      </c>
      <c r="K1167" s="1" cm="1">
        <f t="array" ref="K1167">IF(A1167="","",IF(E1167&lt;_C1_MinTemp.,0,((E1167-Tmin)/(PrefTemp-Tmin))^2))</f>
        <v>35.869695087342947</v>
      </c>
      <c r="L1167" s="1">
        <f t="shared" si="112"/>
        <v>0.3736426570728269</v>
      </c>
      <c r="M1167" s="1">
        <f t="shared" si="113"/>
        <v>-154.46048569579784</v>
      </c>
      <c r="N1167" s="3" t="s">
        <v>866</v>
      </c>
      <c r="O1167" s="1" t="s">
        <v>2973</v>
      </c>
      <c r="P1167" s="1" t="s">
        <v>2968</v>
      </c>
      <c r="Q1167" s="1">
        <v>8360</v>
      </c>
      <c r="R1167" s="1" t="s">
        <v>3035</v>
      </c>
      <c r="S1167" s="1">
        <v>82.47</v>
      </c>
    </row>
    <row r="1168" spans="1:19" x14ac:dyDescent="0.3">
      <c r="A1168" s="1" t="s">
        <v>923</v>
      </c>
      <c r="B1168" s="1" t="s">
        <v>2092</v>
      </c>
      <c r="C1168" s="1">
        <f t="shared" si="108"/>
        <v>1.0416666671517305E-2</v>
      </c>
      <c r="D1168" s="1">
        <v>12</v>
      </c>
      <c r="E1168" s="1">
        <v>19.25</v>
      </c>
      <c r="F1168" s="1">
        <f>IF(A1168="","",IF(E1168&lt;_C1_MinTemp.,0,E1168*M_a+M_b))</f>
        <v>0.46563700000000002</v>
      </c>
      <c r="G1168" s="1">
        <f t="shared" si="109"/>
        <v>0.21681781576900003</v>
      </c>
      <c r="H1168" s="1">
        <f t="shared" si="110"/>
        <v>9.4227647009561072E-2</v>
      </c>
      <c r="I1168" s="1">
        <f t="shared" si="111"/>
        <v>2.3556911763359809E-2</v>
      </c>
      <c r="J1168" s="1">
        <f>IF(A1168="","",MIN(J1167+I1168,Max_logcfu))</f>
        <v>3.99</v>
      </c>
      <c r="K1168" s="1" cm="1">
        <f t="array" ref="K1168">IF(A1168="","",IF(E1168&lt;_C1_MinTemp.,0,((E1168-Tmin)/(PrefTemp-Tmin))^2))</f>
        <v>35.869695087342947</v>
      </c>
      <c r="L1168" s="1">
        <f t="shared" si="112"/>
        <v>0.3736426573338133</v>
      </c>
      <c r="M1168" s="1">
        <f t="shared" si="113"/>
        <v>-154.83412835313166</v>
      </c>
      <c r="N1168" s="3" t="s">
        <v>866</v>
      </c>
      <c r="O1168" s="1" t="s">
        <v>2973</v>
      </c>
      <c r="P1168" s="1" t="s">
        <v>2968</v>
      </c>
      <c r="Q1168" s="1">
        <v>8360</v>
      </c>
      <c r="R1168" s="1" t="s">
        <v>3035</v>
      </c>
      <c r="S1168" s="1">
        <v>82.47</v>
      </c>
    </row>
    <row r="1169" spans="1:19" x14ac:dyDescent="0.3">
      <c r="A1169" s="1" t="s">
        <v>923</v>
      </c>
      <c r="B1169" s="1" t="s">
        <v>2093</v>
      </c>
      <c r="C1169" s="1">
        <f t="shared" si="108"/>
        <v>1.0416666664241347E-2</v>
      </c>
      <c r="D1169" s="1">
        <v>12</v>
      </c>
      <c r="E1169" s="1">
        <v>19.22</v>
      </c>
      <c r="F1169" s="1">
        <f>IF(A1169="","",IF(E1169&lt;_C1_MinTemp.,0,E1169*M_a+M_b))</f>
        <v>0.46504780000000001</v>
      </c>
      <c r="G1169" s="1">
        <f t="shared" si="109"/>
        <v>0.21626945628484001</v>
      </c>
      <c r="H1169" s="1">
        <f t="shared" si="110"/>
        <v>9.3989333457122987E-2</v>
      </c>
      <c r="I1169" s="1">
        <f t="shared" si="111"/>
        <v>2.3497333358809845E-2</v>
      </c>
      <c r="J1169" s="1">
        <f>IF(A1169="","",MIN(J1168+I1169,Max_logcfu))</f>
        <v>3.99</v>
      </c>
      <c r="K1169" s="1" cm="1">
        <f t="array" ref="K1169">IF(A1169="","",IF(E1169&lt;_C1_MinTemp.,0,((E1169-Tmin)/(PrefTemp-Tmin))^2))</f>
        <v>35.778976123934385</v>
      </c>
      <c r="L1169" s="1">
        <f t="shared" si="112"/>
        <v>0.37269766787087438</v>
      </c>
      <c r="M1169" s="1">
        <f t="shared" si="113"/>
        <v>-155.20682602100254</v>
      </c>
      <c r="N1169" s="3" t="s">
        <v>866</v>
      </c>
      <c r="O1169" s="1" t="s">
        <v>2973</v>
      </c>
      <c r="P1169" s="1" t="s">
        <v>2968</v>
      </c>
      <c r="Q1169" s="1">
        <v>8360</v>
      </c>
      <c r="R1169" s="1" t="s">
        <v>3035</v>
      </c>
      <c r="S1169" s="1">
        <v>82.47</v>
      </c>
    </row>
    <row r="1170" spans="1:19" x14ac:dyDescent="0.3">
      <c r="A1170" s="1" t="s">
        <v>923</v>
      </c>
      <c r="B1170" s="1" t="s">
        <v>2094</v>
      </c>
      <c r="C1170" s="1">
        <f t="shared" si="108"/>
        <v>1.0416666664241347E-2</v>
      </c>
      <c r="D1170" s="1">
        <v>12</v>
      </c>
      <c r="E1170" s="1">
        <v>19.27</v>
      </c>
      <c r="F1170" s="1">
        <f>IF(A1170="","",IF(E1170&lt;_C1_MinTemp.,0,E1170*M_a+M_b))</f>
        <v>0.46602979999999999</v>
      </c>
      <c r="G1170" s="1">
        <f t="shared" si="109"/>
        <v>0.21718377448803999</v>
      </c>
      <c r="H1170" s="1">
        <f t="shared" si="110"/>
        <v>9.4386690346823107E-2</v>
      </c>
      <c r="I1170" s="1">
        <f t="shared" si="111"/>
        <v>2.3596672581211748E-2</v>
      </c>
      <c r="J1170" s="1">
        <f>IF(A1170="","",MIN(J1169+I1170,Max_logcfu))</f>
        <v>3.99</v>
      </c>
      <c r="K1170" s="1" cm="1">
        <f t="array" ref="K1170">IF(A1170="","",IF(E1170&lt;_C1_MinTemp.,0,((E1170-Tmin)/(PrefTemp-Tmin))^2))</f>
        <v>35.930238210240667</v>
      </c>
      <c r="L1170" s="1">
        <f t="shared" si="112"/>
        <v>0.37427331460286467</v>
      </c>
      <c r="M1170" s="1">
        <f t="shared" si="113"/>
        <v>-155.58109933560542</v>
      </c>
      <c r="N1170" s="3" t="s">
        <v>866</v>
      </c>
      <c r="O1170" s="1" t="s">
        <v>2973</v>
      </c>
      <c r="P1170" s="1" t="s">
        <v>2968</v>
      </c>
      <c r="Q1170" s="1">
        <v>8360</v>
      </c>
      <c r="R1170" s="1" t="s">
        <v>3035</v>
      </c>
      <c r="S1170" s="1">
        <v>82.38</v>
      </c>
    </row>
    <row r="1171" spans="1:19" x14ac:dyDescent="0.3">
      <c r="A1171" s="1" t="s">
        <v>923</v>
      </c>
      <c r="B1171" s="1" t="s">
        <v>2095</v>
      </c>
      <c r="C1171" s="1">
        <f t="shared" si="108"/>
        <v>1.0416666671517305E-2</v>
      </c>
      <c r="D1171" s="1">
        <v>12</v>
      </c>
      <c r="E1171" s="1">
        <v>19.2</v>
      </c>
      <c r="F1171" s="1">
        <f>IF(A1171="","",IF(E1171&lt;_C1_MinTemp.,0,E1171*M_a+M_b))</f>
        <v>0.46465500000000004</v>
      </c>
      <c r="G1171" s="1">
        <f t="shared" si="109"/>
        <v>0.21590426902500004</v>
      </c>
      <c r="H1171" s="1">
        <f t="shared" si="110"/>
        <v>9.3830625391134306E-2</v>
      </c>
      <c r="I1171" s="1">
        <f t="shared" si="111"/>
        <v>2.3457656358706901E-2</v>
      </c>
      <c r="J1171" s="1">
        <f>IF(A1171="","",MIN(J1170+I1171,Max_logcfu))</f>
        <v>3.99</v>
      </c>
      <c r="K1171" s="1" cm="1">
        <f t="array" ref="K1171">IF(A1171="","",IF(E1171&lt;_C1_MinTemp.,0,((E1171-Tmin)/(PrefTemp-Tmin))^2))</f>
        <v>35.718560628954023</v>
      </c>
      <c r="L1171" s="1">
        <f t="shared" si="112"/>
        <v>0.37206834005819556</v>
      </c>
      <c r="M1171" s="1">
        <f t="shared" si="113"/>
        <v>-155.95316767566362</v>
      </c>
      <c r="N1171" s="3" t="s">
        <v>866</v>
      </c>
      <c r="O1171" s="1" t="s">
        <v>2973</v>
      </c>
      <c r="P1171" s="1" t="s">
        <v>2968</v>
      </c>
      <c r="Q1171" s="1">
        <v>8360</v>
      </c>
      <c r="R1171" s="1" t="s">
        <v>3035</v>
      </c>
      <c r="S1171" s="1">
        <v>82.38</v>
      </c>
    </row>
    <row r="1172" spans="1:19" x14ac:dyDescent="0.3">
      <c r="A1172" s="1" t="s">
        <v>923</v>
      </c>
      <c r="B1172" s="1" t="s">
        <v>2096</v>
      </c>
      <c r="C1172" s="1">
        <f t="shared" si="108"/>
        <v>1.0416666664241347E-2</v>
      </c>
      <c r="D1172" s="1">
        <v>12</v>
      </c>
      <c r="E1172" s="1">
        <v>19.170000000000002</v>
      </c>
      <c r="F1172" s="1">
        <f>IF(A1172="","",IF(E1172&lt;_C1_MinTemp.,0,E1172*M_a+M_b))</f>
        <v>0.46406580000000008</v>
      </c>
      <c r="G1172" s="1">
        <f t="shared" si="109"/>
        <v>0.21535706672964008</v>
      </c>
      <c r="H1172" s="1">
        <f t="shared" si="110"/>
        <v>9.3592814745606295E-2</v>
      </c>
      <c r="I1172" s="1">
        <f t="shared" si="111"/>
        <v>2.3398203680953751E-2</v>
      </c>
      <c r="J1172" s="1">
        <f>IF(A1172="","",MIN(J1171+I1172,Max_logcfu))</f>
        <v>3.99</v>
      </c>
      <c r="K1172" s="1" cm="1">
        <f t="array" ref="K1172">IF(A1172="","",IF(E1172&lt;_C1_MinTemp.,0,((E1172-Tmin)/(PrefTemp-Tmin))^2))</f>
        <v>35.628033107421537</v>
      </c>
      <c r="L1172" s="1">
        <f t="shared" si="112"/>
        <v>0.37112534478256498</v>
      </c>
      <c r="M1172" s="1">
        <f t="shared" si="113"/>
        <v>-156.32429302044619</v>
      </c>
      <c r="N1172" s="3" t="s">
        <v>866</v>
      </c>
      <c r="O1172" s="1" t="s">
        <v>2973</v>
      </c>
      <c r="P1172" s="1" t="s">
        <v>2968</v>
      </c>
      <c r="Q1172" s="1">
        <v>8360</v>
      </c>
      <c r="R1172" s="1" t="s">
        <v>3035</v>
      </c>
      <c r="S1172" s="1">
        <v>82.38</v>
      </c>
    </row>
    <row r="1173" spans="1:19" x14ac:dyDescent="0.3">
      <c r="A1173" s="1" t="s">
        <v>923</v>
      </c>
      <c r="B1173" s="1" t="s">
        <v>2097</v>
      </c>
      <c r="C1173" s="1">
        <f t="shared" si="108"/>
        <v>1.0416666664241347E-2</v>
      </c>
      <c r="D1173" s="1">
        <v>12</v>
      </c>
      <c r="E1173" s="1">
        <v>19.2</v>
      </c>
      <c r="F1173" s="1">
        <f>IF(A1173="","",IF(E1173&lt;_C1_MinTemp.,0,E1173*M_a+M_b))</f>
        <v>0.46465500000000004</v>
      </c>
      <c r="G1173" s="1">
        <f t="shared" si="109"/>
        <v>0.21590426902500004</v>
      </c>
      <c r="H1173" s="1">
        <f t="shared" si="110"/>
        <v>9.3830625391134306E-2</v>
      </c>
      <c r="I1173" s="1">
        <f t="shared" si="111"/>
        <v>2.3457656342321918E-2</v>
      </c>
      <c r="J1173" s="1">
        <f>IF(A1173="","",MIN(J1172+I1173,Max_logcfu))</f>
        <v>3.99</v>
      </c>
      <c r="K1173" s="1" cm="1">
        <f t="array" ref="K1173">IF(A1173="","",IF(E1173&lt;_C1_MinTemp.,0,((E1173-Tmin)/(PrefTemp-Tmin))^2))</f>
        <v>35.718560628954023</v>
      </c>
      <c r="L1173" s="1">
        <f t="shared" si="112"/>
        <v>0.37206833979830883</v>
      </c>
      <c r="M1173" s="1">
        <f t="shared" si="113"/>
        <v>-156.69636136024451</v>
      </c>
      <c r="N1173" s="3" t="s">
        <v>866</v>
      </c>
      <c r="O1173" s="1" t="s">
        <v>2973</v>
      </c>
      <c r="P1173" s="1" t="s">
        <v>2968</v>
      </c>
      <c r="Q1173" s="1">
        <v>8360</v>
      </c>
      <c r="R1173" s="1" t="s">
        <v>3035</v>
      </c>
      <c r="S1173" s="1">
        <v>82.38</v>
      </c>
    </row>
    <row r="1174" spans="1:19" x14ac:dyDescent="0.3">
      <c r="A1174" s="1" t="s">
        <v>923</v>
      </c>
      <c r="B1174" s="1" t="s">
        <v>2098</v>
      </c>
      <c r="C1174" s="1">
        <f t="shared" si="108"/>
        <v>1.0416666671517305E-2</v>
      </c>
      <c r="D1174" s="1">
        <v>12</v>
      </c>
      <c r="E1174" s="1">
        <v>19.28</v>
      </c>
      <c r="F1174" s="1">
        <f>IF(A1174="","",IF(E1174&lt;_C1_MinTemp.,0,E1174*M_a+M_b))</f>
        <v>0.46622620000000004</v>
      </c>
      <c r="G1174" s="1">
        <f t="shared" si="109"/>
        <v>0.21736686956644002</v>
      </c>
      <c r="H1174" s="1">
        <f t="shared" si="110"/>
        <v>9.446626230614516E-2</v>
      </c>
      <c r="I1174" s="1">
        <f t="shared" si="111"/>
        <v>2.3616565587533608E-2</v>
      </c>
      <c r="J1174" s="1">
        <f>IF(A1174="","",MIN(J1173+I1174,Max_logcfu))</f>
        <v>3.99</v>
      </c>
      <c r="K1174" s="1" cm="1">
        <f t="array" ref="K1174">IF(A1174="","",IF(E1174&lt;_C1_MinTemp.,0,((E1174-Tmin)/(PrefTemp-Tmin))^2))</f>
        <v>35.960528915877148</v>
      </c>
      <c r="L1174" s="1">
        <f t="shared" si="112"/>
        <v>0.37458884304815182</v>
      </c>
      <c r="M1174" s="1">
        <f t="shared" si="113"/>
        <v>-157.07095020329265</v>
      </c>
      <c r="N1174" s="3" t="s">
        <v>866</v>
      </c>
      <c r="O1174" s="1" t="s">
        <v>2973</v>
      </c>
      <c r="P1174" s="1" t="s">
        <v>2968</v>
      </c>
      <c r="Q1174" s="1">
        <v>8360</v>
      </c>
      <c r="R1174" s="1" t="s">
        <v>3035</v>
      </c>
      <c r="S1174" s="1">
        <v>82.3</v>
      </c>
    </row>
    <row r="1175" spans="1:19" x14ac:dyDescent="0.3">
      <c r="A1175" s="1" t="s">
        <v>923</v>
      </c>
      <c r="B1175" s="1" t="s">
        <v>2099</v>
      </c>
      <c r="C1175" s="1">
        <f t="shared" si="108"/>
        <v>1.0416666664241347E-2</v>
      </c>
      <c r="D1175" s="1">
        <v>12</v>
      </c>
      <c r="E1175" s="1">
        <v>19.239999999999998</v>
      </c>
      <c r="F1175" s="1">
        <f>IF(A1175="","",IF(E1175&lt;_C1_MinTemp.,0,E1175*M_a+M_b))</f>
        <v>0.46544059999999998</v>
      </c>
      <c r="G1175" s="1">
        <f t="shared" si="109"/>
        <v>0.21663495212835998</v>
      </c>
      <c r="H1175" s="1">
        <f t="shared" si="110"/>
        <v>9.414817563162102E-2</v>
      </c>
      <c r="I1175" s="1">
        <f t="shared" si="111"/>
        <v>2.3537043902425107E-2</v>
      </c>
      <c r="J1175" s="1">
        <f>IF(A1175="","",MIN(J1174+I1175,Max_logcfu))</f>
        <v>3.99</v>
      </c>
      <c r="K1175" s="1" cm="1">
        <f t="array" ref="K1175">IF(A1175="","",IF(E1175&lt;_C1_MinTemp.,0,((E1175-Tmin)/(PrefTemp-Tmin))^2))</f>
        <v>35.839442670081674</v>
      </c>
      <c r="L1175" s="1">
        <f t="shared" si="112"/>
        <v>0.37332752772642869</v>
      </c>
      <c r="M1175" s="1">
        <f t="shared" si="113"/>
        <v>-157.44427773101907</v>
      </c>
      <c r="N1175" s="3" t="s">
        <v>866</v>
      </c>
      <c r="O1175" s="1" t="s">
        <v>2973</v>
      </c>
      <c r="P1175" s="1" t="s">
        <v>2968</v>
      </c>
      <c r="Q1175" s="1">
        <v>8360</v>
      </c>
      <c r="R1175" s="1" t="s">
        <v>3035</v>
      </c>
      <c r="S1175" s="1">
        <v>82.3</v>
      </c>
    </row>
    <row r="1176" spans="1:19" x14ac:dyDescent="0.3">
      <c r="A1176" s="1" t="s">
        <v>923</v>
      </c>
      <c r="B1176" s="1" t="s">
        <v>2100</v>
      </c>
      <c r="C1176" s="1">
        <f t="shared" si="108"/>
        <v>1.0416666664241347E-2</v>
      </c>
      <c r="D1176" s="1">
        <v>12</v>
      </c>
      <c r="E1176" s="1">
        <v>19.22</v>
      </c>
      <c r="F1176" s="1">
        <f>IF(A1176="","",IF(E1176&lt;_C1_MinTemp.,0,E1176*M_a+M_b))</f>
        <v>0.46504780000000001</v>
      </c>
      <c r="G1176" s="1">
        <f t="shared" si="109"/>
        <v>0.21626945628484001</v>
      </c>
      <c r="H1176" s="1">
        <f t="shared" si="110"/>
        <v>9.3989333457122987E-2</v>
      </c>
      <c r="I1176" s="1">
        <f t="shared" si="111"/>
        <v>2.3497333358809845E-2</v>
      </c>
      <c r="J1176" s="1">
        <f>IF(A1176="","",MIN(J1175+I1176,Max_logcfu))</f>
        <v>3.99</v>
      </c>
      <c r="K1176" s="1" cm="1">
        <f t="array" ref="K1176">IF(A1176="","",IF(E1176&lt;_C1_MinTemp.,0,((E1176-Tmin)/(PrefTemp-Tmin))^2))</f>
        <v>35.778976123934385</v>
      </c>
      <c r="L1176" s="1">
        <f t="shared" si="112"/>
        <v>0.37269766787087438</v>
      </c>
      <c r="M1176" s="1">
        <f t="shared" si="113"/>
        <v>-157.81697539888995</v>
      </c>
      <c r="N1176" s="3" t="s">
        <v>866</v>
      </c>
      <c r="O1176" s="1" t="s">
        <v>2973</v>
      </c>
      <c r="P1176" s="1" t="s">
        <v>2968</v>
      </c>
      <c r="Q1176" s="1">
        <v>8360</v>
      </c>
      <c r="R1176" s="1" t="s">
        <v>3035</v>
      </c>
      <c r="S1176" s="1">
        <v>82.3</v>
      </c>
    </row>
    <row r="1177" spans="1:19" x14ac:dyDescent="0.3">
      <c r="A1177" s="1" t="s">
        <v>923</v>
      </c>
      <c r="B1177" s="1" t="s">
        <v>2101</v>
      </c>
      <c r="C1177" s="1">
        <f t="shared" si="108"/>
        <v>1.0416666671517305E-2</v>
      </c>
      <c r="D1177" s="1">
        <v>12</v>
      </c>
      <c r="E1177" s="1">
        <v>19.2</v>
      </c>
      <c r="F1177" s="1">
        <f>IF(A1177="","",IF(E1177&lt;_C1_MinTemp.,0,E1177*M_a+M_b))</f>
        <v>0.46465500000000004</v>
      </c>
      <c r="G1177" s="1">
        <f t="shared" si="109"/>
        <v>0.21590426902500004</v>
      </c>
      <c r="H1177" s="1">
        <f t="shared" si="110"/>
        <v>9.3830625391134306E-2</v>
      </c>
      <c r="I1177" s="1">
        <f t="shared" si="111"/>
        <v>2.3457656358706901E-2</v>
      </c>
      <c r="J1177" s="1">
        <f>IF(A1177="","",MIN(J1176+I1177,Max_logcfu))</f>
        <v>3.99</v>
      </c>
      <c r="K1177" s="1" cm="1">
        <f t="array" ref="K1177">IF(A1177="","",IF(E1177&lt;_C1_MinTemp.,0,((E1177-Tmin)/(PrefTemp-Tmin))^2))</f>
        <v>35.718560628954023</v>
      </c>
      <c r="L1177" s="1">
        <f t="shared" si="112"/>
        <v>0.37206834005819556</v>
      </c>
      <c r="M1177" s="1">
        <f t="shared" si="113"/>
        <v>-158.18904373894816</v>
      </c>
      <c r="N1177" s="3" t="s">
        <v>866</v>
      </c>
      <c r="O1177" s="1" t="s">
        <v>2973</v>
      </c>
      <c r="P1177" s="1" t="s">
        <v>2968</v>
      </c>
      <c r="Q1177" s="1">
        <v>8360</v>
      </c>
      <c r="R1177" s="1" t="s">
        <v>3035</v>
      </c>
      <c r="S1177" s="1">
        <v>82.3</v>
      </c>
    </row>
    <row r="1178" spans="1:19" x14ac:dyDescent="0.3">
      <c r="A1178" s="1" t="s">
        <v>923</v>
      </c>
      <c r="B1178" s="1" t="s">
        <v>2102</v>
      </c>
      <c r="C1178" s="1">
        <f t="shared" si="108"/>
        <v>1.0405092587461695E-2</v>
      </c>
      <c r="D1178" s="1">
        <v>12</v>
      </c>
      <c r="E1178" s="1">
        <v>19.329999999999998</v>
      </c>
      <c r="F1178" s="1">
        <f>IF(A1178="","",IF(E1178&lt;_C1_MinTemp.,0,E1178*M_a+M_b))</f>
        <v>0.46720820000000002</v>
      </c>
      <c r="G1178" s="1">
        <f t="shared" si="109"/>
        <v>0.21828350214724002</v>
      </c>
      <c r="H1178" s="1">
        <f t="shared" si="110"/>
        <v>9.486462500966536E-2</v>
      </c>
      <c r="I1178" s="1">
        <f t="shared" si="111"/>
        <v>2.3689804956009655E-2</v>
      </c>
      <c r="J1178" s="1">
        <f>IF(A1178="","",MIN(J1177+I1178,Max_logcfu))</f>
        <v>3.99</v>
      </c>
      <c r="K1178" s="1" cm="1">
        <f t="array" ref="K1178">IF(A1178="","",IF(E1178&lt;_C1_MinTemp.,0,((E1178-Tmin)/(PrefTemp-Tmin))^2))</f>
        <v>36.11217388593554</v>
      </c>
      <c r="L1178" s="1">
        <f t="shared" si="112"/>
        <v>0.37575051281767569</v>
      </c>
      <c r="M1178" s="1">
        <f t="shared" si="113"/>
        <v>-158.56479425176585</v>
      </c>
      <c r="N1178" s="3" t="s">
        <v>866</v>
      </c>
      <c r="O1178" s="1" t="s">
        <v>2973</v>
      </c>
      <c r="P1178" s="1" t="s">
        <v>2968</v>
      </c>
      <c r="Q1178" s="1">
        <v>8360</v>
      </c>
      <c r="R1178" s="1" t="s">
        <v>3035</v>
      </c>
      <c r="S1178" s="1">
        <v>82.3</v>
      </c>
    </row>
    <row r="1179" spans="1:19" x14ac:dyDescent="0.3">
      <c r="A1179" s="1" t="s">
        <v>923</v>
      </c>
      <c r="B1179" s="1" t="s">
        <v>2103</v>
      </c>
      <c r="C1179" s="1">
        <f t="shared" si="108"/>
        <v>1.0416666671517305E-2</v>
      </c>
      <c r="D1179" s="1">
        <v>12</v>
      </c>
      <c r="E1179" s="1">
        <v>19.329999999999998</v>
      </c>
      <c r="F1179" s="1">
        <f>IF(A1179="","",IF(E1179&lt;_C1_MinTemp.,0,E1179*M_a+M_b))</f>
        <v>0.46720820000000002</v>
      </c>
      <c r="G1179" s="1">
        <f t="shared" si="109"/>
        <v>0.21828350214724002</v>
      </c>
      <c r="H1179" s="1">
        <f t="shared" si="110"/>
        <v>9.486462500966536E-2</v>
      </c>
      <c r="I1179" s="1">
        <f t="shared" si="111"/>
        <v>2.3716156263460037E-2</v>
      </c>
      <c r="J1179" s="1">
        <f>IF(A1179="","",MIN(J1178+I1179,Max_logcfu))</f>
        <v>3.99</v>
      </c>
      <c r="K1179" s="1" cm="1">
        <f t="array" ref="K1179">IF(A1179="","",IF(E1179&lt;_C1_MinTemp.,0,((E1179-Tmin)/(PrefTemp-Tmin))^2))</f>
        <v>36.11217388593554</v>
      </c>
      <c r="L1179" s="1">
        <f t="shared" si="112"/>
        <v>0.37616847815366233</v>
      </c>
      <c r="M1179" s="1">
        <f t="shared" si="113"/>
        <v>-158.94096272991951</v>
      </c>
      <c r="N1179" s="3" t="s">
        <v>866</v>
      </c>
      <c r="O1179" s="1" t="s">
        <v>2973</v>
      </c>
      <c r="P1179" s="1" t="s">
        <v>2968</v>
      </c>
      <c r="Q1179" s="1">
        <v>8360</v>
      </c>
      <c r="R1179" s="1" t="s">
        <v>3035</v>
      </c>
      <c r="S1179" s="1">
        <v>82.3</v>
      </c>
    </row>
    <row r="1180" spans="1:19" x14ac:dyDescent="0.3">
      <c r="A1180" s="1" t="s">
        <v>923</v>
      </c>
      <c r="B1180" s="1" t="s">
        <v>2104</v>
      </c>
      <c r="C1180" s="1">
        <f t="shared" si="108"/>
        <v>1.0416666664241347E-2</v>
      </c>
      <c r="D1180" s="1">
        <v>12</v>
      </c>
      <c r="E1180" s="1">
        <v>19.350000000000001</v>
      </c>
      <c r="F1180" s="1">
        <f>IF(A1180="","",IF(E1180&lt;_C1_MinTemp.,0,E1180*M_a+M_b))</f>
        <v>0.46760100000000004</v>
      </c>
      <c r="G1180" s="1">
        <f t="shared" si="109"/>
        <v>0.21865069520100003</v>
      </c>
      <c r="H1180" s="1">
        <f t="shared" si="110"/>
        <v>9.5024204780964808E-2</v>
      </c>
      <c r="I1180" s="1">
        <f t="shared" si="111"/>
        <v>2.3756051189710067E-2</v>
      </c>
      <c r="J1180" s="1">
        <f>IF(A1180="","",MIN(J1179+I1180,Max_logcfu))</f>
        <v>3.99</v>
      </c>
      <c r="K1180" s="1" cm="1">
        <f t="array" ref="K1180">IF(A1180="","",IF(E1180&lt;_C1_MinTemp.,0,((E1180-Tmin)/(PrefTemp-Tmin))^2))</f>
        <v>36.172921213501084</v>
      </c>
      <c r="L1180" s="1">
        <f t="shared" si="112"/>
        <v>0.37680126255290541</v>
      </c>
      <c r="M1180" s="1">
        <f t="shared" si="113"/>
        <v>-159.31776399247241</v>
      </c>
      <c r="N1180" s="3" t="s">
        <v>866</v>
      </c>
      <c r="O1180" s="1" t="s">
        <v>2973</v>
      </c>
      <c r="P1180" s="1" t="s">
        <v>2968</v>
      </c>
      <c r="Q1180" s="1">
        <v>8360</v>
      </c>
      <c r="R1180" s="1" t="s">
        <v>3035</v>
      </c>
      <c r="S1180" s="1">
        <v>82.3</v>
      </c>
    </row>
    <row r="1181" spans="1:19" x14ac:dyDescent="0.3">
      <c r="A1181" s="1" t="s">
        <v>923</v>
      </c>
      <c r="B1181" s="1" t="s">
        <v>2105</v>
      </c>
      <c r="C1181" s="1">
        <f t="shared" si="108"/>
        <v>1.0416666664241347E-2</v>
      </c>
      <c r="D1181" s="1">
        <v>12</v>
      </c>
      <c r="E1181" s="1">
        <v>19.350000000000001</v>
      </c>
      <c r="F1181" s="1">
        <f>IF(A1181="","",IF(E1181&lt;_C1_MinTemp.,0,E1181*M_a+M_b))</f>
        <v>0.46760100000000004</v>
      </c>
      <c r="G1181" s="1">
        <f t="shared" si="109"/>
        <v>0.21865069520100003</v>
      </c>
      <c r="H1181" s="1">
        <f t="shared" si="110"/>
        <v>9.5024204780964808E-2</v>
      </c>
      <c r="I1181" s="1">
        <f t="shared" si="111"/>
        <v>2.3756051189710067E-2</v>
      </c>
      <c r="J1181" s="1">
        <f>IF(A1181="","",MIN(J1180+I1181,Max_logcfu))</f>
        <v>3.99</v>
      </c>
      <c r="K1181" s="1" cm="1">
        <f t="array" ref="K1181">IF(A1181="","",IF(E1181&lt;_C1_MinTemp.,0,((E1181-Tmin)/(PrefTemp-Tmin))^2))</f>
        <v>36.172921213501084</v>
      </c>
      <c r="L1181" s="1">
        <f t="shared" si="112"/>
        <v>0.37680126255290541</v>
      </c>
      <c r="M1181" s="1">
        <f t="shared" si="113"/>
        <v>-159.69456525502531</v>
      </c>
      <c r="N1181" s="3" t="s">
        <v>866</v>
      </c>
      <c r="O1181" s="1" t="s">
        <v>2973</v>
      </c>
      <c r="P1181" s="1" t="s">
        <v>2968</v>
      </c>
      <c r="Q1181" s="1">
        <v>8360</v>
      </c>
      <c r="R1181" s="1" t="s">
        <v>3035</v>
      </c>
      <c r="S1181" s="1">
        <v>82.3</v>
      </c>
    </row>
    <row r="1182" spans="1:19" x14ac:dyDescent="0.3">
      <c r="A1182" s="1" t="s">
        <v>923</v>
      </c>
      <c r="B1182" s="1" t="s">
        <v>2106</v>
      </c>
      <c r="C1182" s="1">
        <f t="shared" si="108"/>
        <v>1.0428240741021E-2</v>
      </c>
      <c r="D1182" s="1">
        <v>12</v>
      </c>
      <c r="E1182" s="1">
        <v>19.52</v>
      </c>
      <c r="F1182" s="1">
        <f>IF(A1182="","",IF(E1182&lt;_C1_MinTemp.,0,E1182*M_a+M_b))</f>
        <v>0.47093980000000002</v>
      </c>
      <c r="G1182" s="1">
        <f t="shared" si="109"/>
        <v>0.22178429522404003</v>
      </c>
      <c r="H1182" s="1">
        <f t="shared" si="110"/>
        <v>9.6386047468074762E-2</v>
      </c>
      <c r="I1182" s="1">
        <f t="shared" si="111"/>
        <v>2.412328576974147E-2</v>
      </c>
      <c r="J1182" s="1">
        <f>IF(A1182="","",MIN(J1181+I1182,Max_logcfu))</f>
        <v>3.99</v>
      </c>
      <c r="K1182" s="1" cm="1">
        <f t="array" ref="K1182">IF(A1182="","",IF(E1182&lt;_C1_MinTemp.,0,((E1182-Tmin)/(PrefTemp-Tmin))^2))</f>
        <v>36.691334688673663</v>
      </c>
      <c r="L1182" s="1">
        <f t="shared" si="112"/>
        <v>0.38262607124286374</v>
      </c>
      <c r="M1182" s="1">
        <f t="shared" si="113"/>
        <v>-160.07719132626818</v>
      </c>
      <c r="N1182" s="3" t="s">
        <v>866</v>
      </c>
      <c r="O1182" s="1" t="s">
        <v>2973</v>
      </c>
      <c r="P1182" s="1" t="s">
        <v>2968</v>
      </c>
      <c r="Q1182" s="1">
        <v>8360</v>
      </c>
      <c r="R1182" s="1" t="s">
        <v>3035</v>
      </c>
      <c r="S1182" s="1">
        <v>82.19</v>
      </c>
    </row>
    <row r="1183" spans="1:19" x14ac:dyDescent="0.3">
      <c r="A1183" s="1" t="s">
        <v>923</v>
      </c>
      <c r="B1183" s="1" t="s">
        <v>2107</v>
      </c>
      <c r="C1183" s="1">
        <f t="shared" si="108"/>
        <v>1.0416666671517305E-2</v>
      </c>
      <c r="D1183" s="1">
        <v>12</v>
      </c>
      <c r="E1183" s="1">
        <v>19.45</v>
      </c>
      <c r="F1183" s="1">
        <f>IF(A1183="","",IF(E1183&lt;_C1_MinTemp.,0,E1183*M_a+M_b))</f>
        <v>0.46956500000000001</v>
      </c>
      <c r="G1183" s="1">
        <f t="shared" si="109"/>
        <v>0.220491289225</v>
      </c>
      <c r="H1183" s="1">
        <f t="shared" si="110"/>
        <v>9.5824115265102122E-2</v>
      </c>
      <c r="I1183" s="1">
        <f t="shared" si="111"/>
        <v>2.3956028827430923E-2</v>
      </c>
      <c r="J1183" s="1">
        <f>IF(A1183="","",MIN(J1182+I1183,Max_logcfu))</f>
        <v>3.99</v>
      </c>
      <c r="K1183" s="1" cm="1">
        <f t="array" ref="K1183">IF(A1183="","",IF(E1183&lt;_C1_MinTemp.,0,((E1183-Tmin)/(PrefTemp-Tmin))^2))</f>
        <v>36.477423618832958</v>
      </c>
      <c r="L1183" s="1">
        <f t="shared" si="112"/>
        <v>0.37997316287311544</v>
      </c>
      <c r="M1183" s="1">
        <f t="shared" si="113"/>
        <v>-160.45716448914129</v>
      </c>
      <c r="N1183" s="3" t="s">
        <v>866</v>
      </c>
      <c r="O1183" s="1" t="s">
        <v>2973</v>
      </c>
      <c r="P1183" s="1" t="s">
        <v>2968</v>
      </c>
      <c r="Q1183" s="1">
        <v>8360</v>
      </c>
      <c r="R1183" s="1" t="s">
        <v>3035</v>
      </c>
      <c r="S1183" s="1">
        <v>82.19</v>
      </c>
    </row>
    <row r="1184" spans="1:19" x14ac:dyDescent="0.3">
      <c r="A1184" s="1" t="s">
        <v>923</v>
      </c>
      <c r="B1184" s="1" t="s">
        <v>2108</v>
      </c>
      <c r="C1184" s="1">
        <f t="shared" si="108"/>
        <v>1.0416666664241347E-2</v>
      </c>
      <c r="D1184" s="1">
        <v>12</v>
      </c>
      <c r="E1184" s="1">
        <v>19.47</v>
      </c>
      <c r="F1184" s="1">
        <f>IF(A1184="","",IF(E1184&lt;_C1_MinTemp.,0,E1184*M_a+M_b))</f>
        <v>0.46995779999999998</v>
      </c>
      <c r="G1184" s="1">
        <f t="shared" si="109"/>
        <v>0.22086033378084</v>
      </c>
      <c r="H1184" s="1">
        <f t="shared" si="110"/>
        <v>9.598449968745762E-2</v>
      </c>
      <c r="I1184" s="1">
        <f t="shared" si="111"/>
        <v>2.3996124916277374E-2</v>
      </c>
      <c r="J1184" s="1">
        <f>IF(A1184="","",MIN(J1183+I1184,Max_logcfu))</f>
        <v>3.99</v>
      </c>
      <c r="K1184" s="1" cm="1">
        <f t="array" ref="K1184">IF(A1184="","",IF(E1184&lt;_C1_MinTemp.,0,((E1184-Tmin)/(PrefTemp-Tmin))^2))</f>
        <v>36.538477253400181</v>
      </c>
      <c r="L1184" s="1">
        <f t="shared" si="112"/>
        <v>0.3806091379676344</v>
      </c>
      <c r="M1184" s="1">
        <f t="shared" si="113"/>
        <v>-160.83777362710893</v>
      </c>
      <c r="N1184" s="3" t="s">
        <v>866</v>
      </c>
      <c r="O1184" s="1" t="s">
        <v>2973</v>
      </c>
      <c r="P1184" s="1" t="s">
        <v>2968</v>
      </c>
      <c r="Q1184" s="1">
        <v>8360</v>
      </c>
      <c r="R1184" s="1" t="s">
        <v>3035</v>
      </c>
      <c r="S1184" s="1">
        <v>82.19</v>
      </c>
    </row>
    <row r="1185" spans="1:19" x14ac:dyDescent="0.3">
      <c r="A1185" s="1" t="s">
        <v>923</v>
      </c>
      <c r="B1185" s="1" t="s">
        <v>2109</v>
      </c>
      <c r="C1185" s="1">
        <f t="shared" si="108"/>
        <v>1.0416666664241347E-2</v>
      </c>
      <c r="D1185" s="1">
        <v>12</v>
      </c>
      <c r="E1185" s="1">
        <v>19.489999999999998</v>
      </c>
      <c r="F1185" s="1">
        <f>IF(A1185="","",IF(E1185&lt;_C1_MinTemp.,0,E1185*M_a+M_b))</f>
        <v>0.47035060000000001</v>
      </c>
      <c r="G1185" s="1">
        <f t="shared" si="109"/>
        <v>0.22122968692036002</v>
      </c>
      <c r="H1185" s="1">
        <f t="shared" si="110"/>
        <v>9.614501821832247E-2</v>
      </c>
      <c r="I1185" s="1">
        <f t="shared" si="111"/>
        <v>2.4036254548984243E-2</v>
      </c>
      <c r="J1185" s="1">
        <f>IF(A1185="","",MIN(J1184+I1185,Max_logcfu))</f>
        <v>3.99</v>
      </c>
      <c r="K1185" s="1" cm="1">
        <f t="array" ref="K1185">IF(A1185="","",IF(E1185&lt;_C1_MinTemp.,0,((E1185-Tmin)/(PrefTemp-Tmin))^2))</f>
        <v>36.59958193913436</v>
      </c>
      <c r="L1185" s="1">
        <f t="shared" si="112"/>
        <v>0.38124564511055059</v>
      </c>
      <c r="M1185" s="1">
        <f t="shared" si="113"/>
        <v>-161.21901927221947</v>
      </c>
      <c r="N1185" s="3" t="s">
        <v>866</v>
      </c>
      <c r="O1185" s="1" t="s">
        <v>2973</v>
      </c>
      <c r="P1185" s="1" t="s">
        <v>2968</v>
      </c>
      <c r="Q1185" s="1">
        <v>8360</v>
      </c>
      <c r="R1185" s="1" t="s">
        <v>3035</v>
      </c>
      <c r="S1185" s="1">
        <v>82.19</v>
      </c>
    </row>
    <row r="1186" spans="1:19" x14ac:dyDescent="0.3">
      <c r="A1186" s="1" t="s">
        <v>923</v>
      </c>
      <c r="B1186" s="1" t="s">
        <v>2110</v>
      </c>
      <c r="C1186" s="1">
        <f t="shared" si="108"/>
        <v>1.0416666671517305E-2</v>
      </c>
      <c r="D1186" s="1">
        <v>12</v>
      </c>
      <c r="E1186" s="1">
        <v>19.600000000000001</v>
      </c>
      <c r="F1186" s="1">
        <f>IF(A1186="","",IF(E1186&lt;_C1_MinTemp.,0,E1186*M_a+M_b))</f>
        <v>0.47251100000000007</v>
      </c>
      <c r="G1186" s="1">
        <f t="shared" si="109"/>
        <v>0.22326664512100006</v>
      </c>
      <c r="H1186" s="1">
        <f t="shared" si="110"/>
        <v>9.7030267327683634E-2</v>
      </c>
      <c r="I1186" s="1">
        <f t="shared" si="111"/>
        <v>2.425756684321672E-2</v>
      </c>
      <c r="J1186" s="1">
        <f>IF(A1186="","",MIN(J1185+I1186,Max_logcfu))</f>
        <v>3.99</v>
      </c>
      <c r="K1186" s="1" cm="1">
        <f t="array" ref="K1186">IF(A1186="","",IF(E1186&lt;_C1_MinTemp.,0,((E1186-Tmin)/(PrefTemp-Tmin))^2))</f>
        <v>36.936570250281562</v>
      </c>
      <c r="L1186" s="1">
        <f t="shared" si="112"/>
        <v>0.38475594028626553</v>
      </c>
      <c r="M1186" s="1">
        <f t="shared" si="113"/>
        <v>-161.60377521250572</v>
      </c>
      <c r="N1186" s="3" t="s">
        <v>866</v>
      </c>
      <c r="O1186" s="1" t="s">
        <v>2973</v>
      </c>
      <c r="P1186" s="1" t="s">
        <v>2968</v>
      </c>
      <c r="Q1186" s="1">
        <v>8360</v>
      </c>
      <c r="R1186" s="1" t="s">
        <v>3035</v>
      </c>
      <c r="S1186" s="1">
        <v>82.13</v>
      </c>
    </row>
    <row r="1187" spans="1:19" x14ac:dyDescent="0.3">
      <c r="A1187" s="1" t="s">
        <v>923</v>
      </c>
      <c r="B1187" s="1" t="s">
        <v>2111</v>
      </c>
      <c r="C1187" s="1">
        <f t="shared" si="108"/>
        <v>1.0416666664241347E-2</v>
      </c>
      <c r="D1187" s="1">
        <v>12</v>
      </c>
      <c r="E1187" s="1">
        <v>19.579999999999998</v>
      </c>
      <c r="F1187" s="1">
        <f>IF(A1187="","",IF(E1187&lt;_C1_MinTemp.,0,E1187*M_a+M_b))</f>
        <v>0.47211819999999999</v>
      </c>
      <c r="G1187" s="1">
        <f t="shared" si="109"/>
        <v>0.22289559477123999</v>
      </c>
      <c r="H1187" s="1">
        <f t="shared" si="110"/>
        <v>9.6869011200017369E-2</v>
      </c>
      <c r="I1187" s="1">
        <f t="shared" si="111"/>
        <v>2.4217252794365825E-2</v>
      </c>
      <c r="J1187" s="1">
        <f>IF(A1187="","",MIN(J1186+I1187,Max_logcfu))</f>
        <v>3.99</v>
      </c>
      <c r="K1187" s="1" cm="1">
        <f t="array" ref="K1187">IF(A1187="","",IF(E1187&lt;_C1_MinTemp.,0,((E1187-Tmin)/(PrefTemp-Tmin))^2))</f>
        <v>36.875184783129157</v>
      </c>
      <c r="L1187" s="1">
        <f t="shared" si="112"/>
        <v>0.38411650806816128</v>
      </c>
      <c r="M1187" s="1">
        <f t="shared" si="113"/>
        <v>-161.98789172057388</v>
      </c>
      <c r="N1187" s="3" t="s">
        <v>866</v>
      </c>
      <c r="O1187" s="1" t="s">
        <v>2973</v>
      </c>
      <c r="P1187" s="1" t="s">
        <v>2968</v>
      </c>
      <c r="Q1187" s="1">
        <v>8360</v>
      </c>
      <c r="R1187" s="1" t="s">
        <v>3035</v>
      </c>
      <c r="S1187" s="1">
        <v>82.13</v>
      </c>
    </row>
    <row r="1188" spans="1:19" x14ac:dyDescent="0.3">
      <c r="A1188" s="1" t="s">
        <v>923</v>
      </c>
      <c r="B1188" s="1" t="s">
        <v>2112</v>
      </c>
      <c r="C1188" s="1">
        <f t="shared" si="108"/>
        <v>1.0416666664241347E-2</v>
      </c>
      <c r="D1188" s="1">
        <v>12</v>
      </c>
      <c r="E1188" s="1">
        <v>19.55</v>
      </c>
      <c r="F1188" s="1">
        <f>IF(A1188="","",IF(E1188&lt;_C1_MinTemp.,0,E1188*M_a+M_b))</f>
        <v>0.47152900000000003</v>
      </c>
      <c r="G1188" s="1">
        <f t="shared" si="109"/>
        <v>0.22233959784100002</v>
      </c>
      <c r="H1188" s="1">
        <f t="shared" si="110"/>
        <v>9.6627378461973057E-2</v>
      </c>
      <c r="I1188" s="1">
        <f t="shared" si="111"/>
        <v>2.4156844609868812E-2</v>
      </c>
      <c r="J1188" s="1">
        <f>IF(A1188="","",MIN(J1187+I1188,Max_logcfu))</f>
        <v>3.99</v>
      </c>
      <c r="K1188" s="1" cm="1">
        <f t="array" ref="K1188">IF(A1188="","",IF(E1188&lt;_C1_MinTemp.,0,((E1188-Tmin)/(PrefTemp-Tmin))^2))</f>
        <v>36.783202303338598</v>
      </c>
      <c r="L1188" s="1">
        <f t="shared" si="112"/>
        <v>0.38315835723723274</v>
      </c>
      <c r="M1188" s="1">
        <f t="shared" si="113"/>
        <v>-162.37105007781111</v>
      </c>
      <c r="N1188" s="3" t="s">
        <v>866</v>
      </c>
      <c r="O1188" s="1" t="s">
        <v>2973</v>
      </c>
      <c r="P1188" s="1" t="s">
        <v>2968</v>
      </c>
      <c r="Q1188" s="1">
        <v>8360</v>
      </c>
      <c r="R1188" s="1" t="s">
        <v>3035</v>
      </c>
      <c r="S1188" s="1">
        <v>82.13</v>
      </c>
    </row>
    <row r="1189" spans="1:19" x14ac:dyDescent="0.3">
      <c r="A1189" s="1" t="s">
        <v>923</v>
      </c>
      <c r="B1189" s="1" t="s">
        <v>2113</v>
      </c>
      <c r="C1189" s="1">
        <f t="shared" si="108"/>
        <v>1.0416666671517305E-2</v>
      </c>
      <c r="D1189" s="1">
        <v>12</v>
      </c>
      <c r="E1189" s="1">
        <v>19.579999999999998</v>
      </c>
      <c r="F1189" s="1">
        <f>IF(A1189="","",IF(E1189&lt;_C1_MinTemp.,0,E1189*M_a+M_b))</f>
        <v>0.47211819999999999</v>
      </c>
      <c r="G1189" s="1">
        <f t="shared" si="109"/>
        <v>0.22289559477123999</v>
      </c>
      <c r="H1189" s="1">
        <f t="shared" si="110"/>
        <v>9.6869011200017369E-2</v>
      </c>
      <c r="I1189" s="1">
        <f t="shared" si="111"/>
        <v>2.421725281128138E-2</v>
      </c>
      <c r="J1189" s="1">
        <f>IF(A1189="","",MIN(J1188+I1189,Max_logcfu))</f>
        <v>3.99</v>
      </c>
      <c r="K1189" s="1" cm="1">
        <f t="array" ref="K1189">IF(A1189="","",IF(E1189&lt;_C1_MinTemp.,0,((E1189-Tmin)/(PrefTemp-Tmin))^2))</f>
        <v>36.875184783129157</v>
      </c>
      <c r="L1189" s="1">
        <f t="shared" si="112"/>
        <v>0.38411650833646355</v>
      </c>
      <c r="M1189" s="1">
        <f t="shared" si="113"/>
        <v>-162.75516658614757</v>
      </c>
      <c r="N1189" s="3" t="s">
        <v>866</v>
      </c>
      <c r="O1189" s="1" t="s">
        <v>2973</v>
      </c>
      <c r="P1189" s="1" t="s">
        <v>2968</v>
      </c>
      <c r="Q1189" s="1">
        <v>8360</v>
      </c>
      <c r="R1189" s="1" t="s">
        <v>3035</v>
      </c>
      <c r="S1189" s="1">
        <v>82.13</v>
      </c>
    </row>
    <row r="1190" spans="1:19" x14ac:dyDescent="0.3">
      <c r="A1190" s="1" t="s">
        <v>923</v>
      </c>
      <c r="B1190" s="1" t="s">
        <v>2114</v>
      </c>
      <c r="C1190" s="1">
        <f t="shared" si="108"/>
        <v>1.0416666664241347E-2</v>
      </c>
      <c r="D1190" s="1">
        <v>12</v>
      </c>
      <c r="E1190" s="1">
        <v>19.66</v>
      </c>
      <c r="F1190" s="1">
        <f>IF(A1190="","",IF(E1190&lt;_C1_MinTemp.,0,E1190*M_a+M_b))</f>
        <v>0.47368940000000004</v>
      </c>
      <c r="G1190" s="1">
        <f t="shared" si="109"/>
        <v>0.22438164767236005</v>
      </c>
      <c r="H1190" s="1">
        <f t="shared" si="110"/>
        <v>9.7514840361738395E-2</v>
      </c>
      <c r="I1190" s="1">
        <f t="shared" si="111"/>
        <v>2.4378710084758486E-2</v>
      </c>
      <c r="J1190" s="1">
        <f>IF(A1190="","",MIN(J1189+I1190,Max_logcfu))</f>
        <v>3.99</v>
      </c>
      <c r="K1190" s="1" cm="1">
        <f t="array" ref="K1190">IF(A1190="","",IF(E1190&lt;_C1_MinTemp.,0,((E1190-Tmin)/(PrefTemp-Tmin))^2))</f>
        <v>37.121032958740457</v>
      </c>
      <c r="L1190" s="1">
        <f t="shared" si="112"/>
        <v>0.38667742656351606</v>
      </c>
      <c r="M1190" s="1">
        <f t="shared" si="113"/>
        <v>-163.14184401271109</v>
      </c>
      <c r="N1190" s="3" t="s">
        <v>866</v>
      </c>
      <c r="O1190" s="1" t="s">
        <v>2973</v>
      </c>
      <c r="P1190" s="1" t="s">
        <v>2968</v>
      </c>
      <c r="Q1190" s="1">
        <v>8360</v>
      </c>
      <c r="R1190" s="1" t="s">
        <v>3035</v>
      </c>
      <c r="S1190" s="1">
        <v>82.13</v>
      </c>
    </row>
    <row r="1191" spans="1:19" x14ac:dyDescent="0.3">
      <c r="A1191" s="1" t="s">
        <v>923</v>
      </c>
      <c r="B1191" s="1" t="s">
        <v>2115</v>
      </c>
      <c r="C1191" s="1">
        <f t="shared" si="108"/>
        <v>1.0416666664241347E-2</v>
      </c>
      <c r="D1191" s="1">
        <v>12</v>
      </c>
      <c r="E1191" s="1">
        <v>19.579999999999998</v>
      </c>
      <c r="F1191" s="1">
        <f>IF(A1191="","",IF(E1191&lt;_C1_MinTemp.,0,E1191*M_a+M_b))</f>
        <v>0.47211819999999999</v>
      </c>
      <c r="G1191" s="1">
        <f t="shared" si="109"/>
        <v>0.22289559477123999</v>
      </c>
      <c r="H1191" s="1">
        <f t="shared" si="110"/>
        <v>9.6869011200017369E-2</v>
      </c>
      <c r="I1191" s="1">
        <f t="shared" si="111"/>
        <v>2.4217252794365825E-2</v>
      </c>
      <c r="J1191" s="1">
        <f>IF(A1191="","",MIN(J1190+I1191,Max_logcfu))</f>
        <v>3.99</v>
      </c>
      <c r="K1191" s="1" cm="1">
        <f t="array" ref="K1191">IF(A1191="","",IF(E1191&lt;_C1_MinTemp.,0,((E1191-Tmin)/(PrefTemp-Tmin))^2))</f>
        <v>36.875184783129157</v>
      </c>
      <c r="L1191" s="1">
        <f t="shared" si="112"/>
        <v>0.38411650806816128</v>
      </c>
      <c r="M1191" s="1">
        <f t="shared" si="113"/>
        <v>-163.52596052077925</v>
      </c>
      <c r="N1191" s="3" t="s">
        <v>866</v>
      </c>
      <c r="O1191" s="1" t="s">
        <v>2973</v>
      </c>
      <c r="P1191" s="1" t="s">
        <v>2968</v>
      </c>
      <c r="Q1191" s="1">
        <v>8360</v>
      </c>
      <c r="R1191" s="1" t="s">
        <v>3035</v>
      </c>
      <c r="S1191" s="1">
        <v>82.13</v>
      </c>
    </row>
    <row r="1192" spans="1:19" x14ac:dyDescent="0.3">
      <c r="A1192" s="1" t="s">
        <v>923</v>
      </c>
      <c r="B1192" s="1" t="s">
        <v>2116</v>
      </c>
      <c r="C1192" s="1">
        <f t="shared" si="108"/>
        <v>1.0416666671517305E-2</v>
      </c>
      <c r="D1192" s="1">
        <v>12</v>
      </c>
      <c r="E1192" s="1">
        <v>19.53</v>
      </c>
      <c r="F1192" s="1">
        <f>IF(A1192="","",IF(E1192&lt;_C1_MinTemp.,0,E1192*M_a+M_b))</f>
        <v>0.47113620000000006</v>
      </c>
      <c r="G1192" s="1">
        <f t="shared" si="109"/>
        <v>0.22196931895044006</v>
      </c>
      <c r="H1192" s="1">
        <f t="shared" si="110"/>
        <v>9.6466457605580203E-2</v>
      </c>
      <c r="I1192" s="1">
        <f t="shared" si="111"/>
        <v>2.4116614412625224E-2</v>
      </c>
      <c r="J1192" s="1">
        <f>IF(A1192="","",MIN(J1191+I1192,Max_logcfu))</f>
        <v>3.99</v>
      </c>
      <c r="K1192" s="1" cm="1">
        <f t="array" ref="K1192">IF(A1192="","",IF(E1192&lt;_C1_MinTemp.,0,((E1192-Tmin)/(PrefTemp-Tmin))^2))</f>
        <v>36.721944464103572</v>
      </c>
      <c r="L1192" s="1">
        <f t="shared" si="112"/>
        <v>0.38252025501253706</v>
      </c>
      <c r="M1192" s="1">
        <f t="shared" si="113"/>
        <v>-163.90848077579179</v>
      </c>
      <c r="N1192" s="3" t="s">
        <v>866</v>
      </c>
      <c r="O1192" s="1" t="s">
        <v>2973</v>
      </c>
      <c r="P1192" s="1" t="s">
        <v>2968</v>
      </c>
      <c r="Q1192" s="1">
        <v>8360</v>
      </c>
      <c r="R1192" s="1" t="s">
        <v>3035</v>
      </c>
      <c r="S1192" s="1">
        <v>82.13</v>
      </c>
    </row>
    <row r="1193" spans="1:19" x14ac:dyDescent="0.3">
      <c r="A1193" s="1" t="s">
        <v>923</v>
      </c>
      <c r="B1193" s="1" t="s">
        <v>2117</v>
      </c>
      <c r="C1193" s="1">
        <f t="shared" si="108"/>
        <v>1.0416666664241347E-2</v>
      </c>
      <c r="D1193" s="1">
        <v>12</v>
      </c>
      <c r="E1193" s="1">
        <v>19.52</v>
      </c>
      <c r="F1193" s="1">
        <f>IF(A1193="","",IF(E1193&lt;_C1_MinTemp.,0,E1193*M_a+M_b))</f>
        <v>0.47093980000000002</v>
      </c>
      <c r="G1193" s="1">
        <f t="shared" si="109"/>
        <v>0.22178429522404003</v>
      </c>
      <c r="H1193" s="1">
        <f t="shared" si="110"/>
        <v>9.6386047468074762E-2</v>
      </c>
      <c r="I1193" s="1">
        <f t="shared" si="111"/>
        <v>2.4096511861408283E-2</v>
      </c>
      <c r="J1193" s="1">
        <f>IF(A1193="","",MIN(J1192+I1193,Max_logcfu))</f>
        <v>3.99</v>
      </c>
      <c r="K1193" s="1" cm="1">
        <f t="array" ref="K1193">IF(A1193="","",IF(E1193&lt;_C1_MinTemp.,0,((E1193-Tmin)/(PrefTemp-Tmin))^2))</f>
        <v>36.691334688673663</v>
      </c>
      <c r="L1193" s="1">
        <f t="shared" si="112"/>
        <v>0.38220140291802912</v>
      </c>
      <c r="M1193" s="1">
        <f t="shared" si="113"/>
        <v>-164.29068217870983</v>
      </c>
      <c r="N1193" s="3" t="s">
        <v>866</v>
      </c>
      <c r="O1193" s="1" t="s">
        <v>2973</v>
      </c>
      <c r="P1193" s="1" t="s">
        <v>2968</v>
      </c>
      <c r="Q1193" s="1">
        <v>8360</v>
      </c>
      <c r="R1193" s="1" t="s">
        <v>3035</v>
      </c>
      <c r="S1193" s="1">
        <v>82.13</v>
      </c>
    </row>
    <row r="1194" spans="1:19" x14ac:dyDescent="0.3">
      <c r="A1194" s="1" t="s">
        <v>923</v>
      </c>
      <c r="B1194" s="1" t="s">
        <v>2118</v>
      </c>
      <c r="C1194" s="1">
        <f t="shared" si="108"/>
        <v>1.0416666664241347E-2</v>
      </c>
      <c r="D1194" s="1">
        <v>12</v>
      </c>
      <c r="E1194" s="1">
        <v>19.63</v>
      </c>
      <c r="F1194" s="1">
        <f>IF(A1194="","",IF(E1194&lt;_C1_MinTemp.,0,E1194*M_a+M_b))</f>
        <v>0.47310020000000003</v>
      </c>
      <c r="G1194" s="1">
        <f t="shared" si="109"/>
        <v>0.22382379924004003</v>
      </c>
      <c r="H1194" s="1">
        <f t="shared" si="110"/>
        <v>9.7272402972637992E-2</v>
      </c>
      <c r="I1194" s="1">
        <f t="shared" si="111"/>
        <v>2.4318100737497499E-2</v>
      </c>
      <c r="J1194" s="1">
        <f>IF(A1194="","",MIN(J1193+I1194,Max_logcfu))</f>
        <v>3.99</v>
      </c>
      <c r="K1194" s="1" cm="1">
        <f t="array" ref="K1194">IF(A1194="","",IF(E1194&lt;_C1_MinTemp.,0,((E1194-Tmin)/(PrefTemp-Tmin))^2))</f>
        <v>37.028744171948183</v>
      </c>
      <c r="L1194" s="1">
        <f t="shared" si="112"/>
        <v>0.38571608503465371</v>
      </c>
      <c r="M1194" s="1">
        <f t="shared" si="113"/>
        <v>-164.67639826374449</v>
      </c>
      <c r="N1194" s="3" t="s">
        <v>866</v>
      </c>
      <c r="O1194" s="1" t="s">
        <v>2973</v>
      </c>
      <c r="P1194" s="1" t="s">
        <v>2968</v>
      </c>
      <c r="Q1194" s="1">
        <v>8360</v>
      </c>
      <c r="R1194" s="1" t="s">
        <v>3035</v>
      </c>
      <c r="S1194" s="1">
        <v>82.13</v>
      </c>
    </row>
    <row r="1195" spans="1:19" x14ac:dyDescent="0.3">
      <c r="A1195" s="1" t="s">
        <v>923</v>
      </c>
      <c r="B1195" s="1" t="s">
        <v>2119</v>
      </c>
      <c r="C1195" s="1">
        <f t="shared" si="108"/>
        <v>1.0416666671517305E-2</v>
      </c>
      <c r="D1195" s="1">
        <v>12</v>
      </c>
      <c r="E1195" s="1">
        <v>19.559999999999999</v>
      </c>
      <c r="F1195" s="1">
        <f>IF(A1195="","",IF(E1195&lt;_C1_MinTemp.,0,E1195*M_a+M_b))</f>
        <v>0.47172540000000002</v>
      </c>
      <c r="G1195" s="1">
        <f t="shared" si="109"/>
        <v>0.22252485300516001</v>
      </c>
      <c r="H1195" s="1">
        <f t="shared" si="110"/>
        <v>9.6707889180860485E-2</v>
      </c>
      <c r="I1195" s="1">
        <f t="shared" si="111"/>
        <v>2.41769723064734E-2</v>
      </c>
      <c r="J1195" s="1">
        <f>IF(A1195="","",MIN(J1194+I1195,Max_logcfu))</f>
        <v>3.99</v>
      </c>
      <c r="K1195" s="1" cm="1">
        <f t="array" ref="K1195">IF(A1195="","",IF(E1195&lt;_C1_MinTemp.,0,((E1195-Tmin)/(PrefTemp-Tmin))^2))</f>
        <v>36.813850367143708</v>
      </c>
      <c r="L1195" s="1">
        <f t="shared" si="112"/>
        <v>0.38347760816965099</v>
      </c>
      <c r="M1195" s="1">
        <f t="shared" si="113"/>
        <v>-165.05987587191413</v>
      </c>
      <c r="N1195" s="3" t="s">
        <v>866</v>
      </c>
      <c r="O1195" s="1" t="s">
        <v>2973</v>
      </c>
      <c r="P1195" s="1" t="s">
        <v>2968</v>
      </c>
      <c r="Q1195" s="1">
        <v>8360</v>
      </c>
      <c r="R1195" s="1" t="s">
        <v>3035</v>
      </c>
      <c r="S1195" s="1">
        <v>82.13</v>
      </c>
    </row>
    <row r="1196" spans="1:19" x14ac:dyDescent="0.3">
      <c r="A1196" s="1" t="s">
        <v>923</v>
      </c>
      <c r="B1196" s="1" t="s">
        <v>2120</v>
      </c>
      <c r="C1196" s="1">
        <f t="shared" si="108"/>
        <v>1.0416666664241347E-2</v>
      </c>
      <c r="D1196" s="1">
        <v>12</v>
      </c>
      <c r="E1196" s="1">
        <v>19.53</v>
      </c>
      <c r="F1196" s="1">
        <f>IF(A1196="","",IF(E1196&lt;_C1_MinTemp.,0,E1196*M_a+M_b))</f>
        <v>0.47113620000000006</v>
      </c>
      <c r="G1196" s="1">
        <f t="shared" si="109"/>
        <v>0.22196931895044006</v>
      </c>
      <c r="H1196" s="1">
        <f t="shared" si="110"/>
        <v>9.6466457605580203E-2</v>
      </c>
      <c r="I1196" s="1">
        <f t="shared" si="111"/>
        <v>2.4116614395779962E-2</v>
      </c>
      <c r="J1196" s="1">
        <f>IF(A1196="","",MIN(J1195+I1196,Max_logcfu))</f>
        <v>3.99</v>
      </c>
      <c r="K1196" s="1" cm="1">
        <f t="array" ref="K1196">IF(A1196="","",IF(E1196&lt;_C1_MinTemp.,0,((E1196-Tmin)/(PrefTemp-Tmin))^2))</f>
        <v>36.721944464103572</v>
      </c>
      <c r="L1196" s="1">
        <f t="shared" si="112"/>
        <v>0.38252025474534979</v>
      </c>
      <c r="M1196" s="1">
        <f t="shared" si="113"/>
        <v>-165.44239612665947</v>
      </c>
      <c r="N1196" s="3" t="s">
        <v>866</v>
      </c>
      <c r="O1196" s="1" t="s">
        <v>2973</v>
      </c>
      <c r="P1196" s="1" t="s">
        <v>2968</v>
      </c>
      <c r="Q1196" s="1">
        <v>8360</v>
      </c>
      <c r="R1196" s="1" t="s">
        <v>3035</v>
      </c>
      <c r="S1196" s="1">
        <v>82.13</v>
      </c>
    </row>
    <row r="1197" spans="1:19" x14ac:dyDescent="0.3">
      <c r="A1197" s="1" t="s">
        <v>923</v>
      </c>
      <c r="B1197" s="1" t="s">
        <v>2121</v>
      </c>
      <c r="C1197" s="1">
        <f t="shared" si="108"/>
        <v>1.0416666664241347E-2</v>
      </c>
      <c r="D1197" s="1">
        <v>12</v>
      </c>
      <c r="E1197" s="1">
        <v>19.489999999999998</v>
      </c>
      <c r="F1197" s="1">
        <f>IF(A1197="","",IF(E1197&lt;_C1_MinTemp.,0,E1197*M_a+M_b))</f>
        <v>0.47035060000000001</v>
      </c>
      <c r="G1197" s="1">
        <f t="shared" si="109"/>
        <v>0.22122968692036002</v>
      </c>
      <c r="H1197" s="1">
        <f t="shared" si="110"/>
        <v>9.614501821832247E-2</v>
      </c>
      <c r="I1197" s="1">
        <f t="shared" si="111"/>
        <v>2.4036254548984243E-2</v>
      </c>
      <c r="J1197" s="1">
        <f>IF(A1197="","",MIN(J1196+I1197,Max_logcfu))</f>
        <v>3.99</v>
      </c>
      <c r="K1197" s="1" cm="1">
        <f t="array" ref="K1197">IF(A1197="","",IF(E1197&lt;_C1_MinTemp.,0,((E1197-Tmin)/(PrefTemp-Tmin))^2))</f>
        <v>36.59958193913436</v>
      </c>
      <c r="L1197" s="1">
        <f t="shared" si="112"/>
        <v>0.38124564511055059</v>
      </c>
      <c r="M1197" s="1">
        <f t="shared" si="113"/>
        <v>-165.82364177177001</v>
      </c>
      <c r="N1197" s="3" t="s">
        <v>866</v>
      </c>
      <c r="O1197" s="1" t="s">
        <v>2973</v>
      </c>
      <c r="P1197" s="1" t="s">
        <v>2968</v>
      </c>
      <c r="Q1197" s="1">
        <v>8360</v>
      </c>
      <c r="R1197" s="1" t="s">
        <v>3035</v>
      </c>
      <c r="S1197" s="1">
        <v>82.13</v>
      </c>
    </row>
    <row r="1198" spans="1:19" x14ac:dyDescent="0.3">
      <c r="A1198" s="1" t="s">
        <v>923</v>
      </c>
      <c r="B1198" s="1" t="s">
        <v>2122</v>
      </c>
      <c r="C1198" s="1">
        <f t="shared" si="108"/>
        <v>1.0405092594737653E-2</v>
      </c>
      <c r="D1198" s="1">
        <v>12</v>
      </c>
      <c r="E1198" s="1">
        <v>19.559999999999999</v>
      </c>
      <c r="F1198" s="1">
        <f>IF(A1198="","",IF(E1198&lt;_C1_MinTemp.,0,E1198*M_a+M_b))</f>
        <v>0.47172540000000002</v>
      </c>
      <c r="G1198" s="1">
        <f t="shared" si="109"/>
        <v>0.22252485300516001</v>
      </c>
      <c r="H1198" s="1">
        <f t="shared" si="110"/>
        <v>9.6707889180860485E-2</v>
      </c>
      <c r="I1198" s="1">
        <f t="shared" si="111"/>
        <v>2.4150108997643544E-2</v>
      </c>
      <c r="J1198" s="1">
        <f>IF(A1198="","",MIN(J1197+I1198,Max_logcfu))</f>
        <v>3.99</v>
      </c>
      <c r="K1198" s="1" cm="1">
        <f t="array" ref="K1198">IF(A1198="","",IF(E1198&lt;_C1_MinTemp.,0,((E1198-Tmin)/(PrefTemp-Tmin))^2))</f>
        <v>36.813850367143708</v>
      </c>
      <c r="L1198" s="1">
        <f t="shared" si="112"/>
        <v>0.38305152183894703</v>
      </c>
      <c r="M1198" s="1">
        <f t="shared" si="113"/>
        <v>-166.20669329360896</v>
      </c>
      <c r="N1198" s="3" t="s">
        <v>866</v>
      </c>
      <c r="O1198" s="1" t="s">
        <v>2973</v>
      </c>
      <c r="P1198" s="1" t="s">
        <v>2968</v>
      </c>
      <c r="Q1198" s="1">
        <v>8360</v>
      </c>
      <c r="R1198" s="1" t="s">
        <v>3035</v>
      </c>
      <c r="S1198" s="1">
        <v>82.13</v>
      </c>
    </row>
    <row r="1199" spans="1:19" x14ac:dyDescent="0.3">
      <c r="A1199" s="1" t="s">
        <v>923</v>
      </c>
      <c r="B1199" s="1" t="s">
        <v>2123</v>
      </c>
      <c r="C1199" s="1">
        <f t="shared" si="108"/>
        <v>1.0416666664241347E-2</v>
      </c>
      <c r="D1199" s="1">
        <v>12</v>
      </c>
      <c r="E1199" s="1">
        <v>19.55</v>
      </c>
      <c r="F1199" s="1">
        <f>IF(A1199="","",IF(E1199&lt;_C1_MinTemp.,0,E1199*M_a+M_b))</f>
        <v>0.47152900000000003</v>
      </c>
      <c r="G1199" s="1">
        <f t="shared" si="109"/>
        <v>0.22233959784100002</v>
      </c>
      <c r="H1199" s="1">
        <f t="shared" si="110"/>
        <v>9.6627378461973057E-2</v>
      </c>
      <c r="I1199" s="1">
        <f t="shared" si="111"/>
        <v>2.4156844609868812E-2</v>
      </c>
      <c r="J1199" s="1">
        <f>IF(A1199="","",MIN(J1198+I1199,Max_logcfu))</f>
        <v>3.99</v>
      </c>
      <c r="K1199" s="1" cm="1">
        <f t="array" ref="K1199">IF(A1199="","",IF(E1199&lt;_C1_MinTemp.,0,((E1199-Tmin)/(PrefTemp-Tmin))^2))</f>
        <v>36.783202303338598</v>
      </c>
      <c r="L1199" s="1">
        <f t="shared" si="112"/>
        <v>0.38315835723723274</v>
      </c>
      <c r="M1199" s="1">
        <f t="shared" si="113"/>
        <v>-166.58985165084619</v>
      </c>
      <c r="N1199" s="3" t="s">
        <v>866</v>
      </c>
      <c r="O1199" s="1" t="s">
        <v>2973</v>
      </c>
      <c r="P1199" s="1" t="s">
        <v>2968</v>
      </c>
      <c r="Q1199" s="1">
        <v>8360</v>
      </c>
      <c r="R1199" s="1" t="s">
        <v>3035</v>
      </c>
      <c r="S1199" s="1">
        <v>82.13</v>
      </c>
    </row>
    <row r="1200" spans="1:19" x14ac:dyDescent="0.3">
      <c r="A1200" s="1" t="s">
        <v>923</v>
      </c>
      <c r="B1200" s="1" t="s">
        <v>2124</v>
      </c>
      <c r="C1200" s="1">
        <f t="shared" si="108"/>
        <v>1.0416666671517305E-2</v>
      </c>
      <c r="D1200" s="1">
        <v>12</v>
      </c>
      <c r="E1200" s="1">
        <v>19.45</v>
      </c>
      <c r="F1200" s="1">
        <f>IF(A1200="","",IF(E1200&lt;_C1_MinTemp.,0,E1200*M_a+M_b))</f>
        <v>0.46956500000000001</v>
      </c>
      <c r="G1200" s="1">
        <f t="shared" si="109"/>
        <v>0.220491289225</v>
      </c>
      <c r="H1200" s="1">
        <f t="shared" si="110"/>
        <v>9.5824115265102122E-2</v>
      </c>
      <c r="I1200" s="1">
        <f t="shared" si="111"/>
        <v>2.3956028827430923E-2</v>
      </c>
      <c r="J1200" s="1">
        <f>IF(A1200="","",MIN(J1199+I1200,Max_logcfu))</f>
        <v>3.99</v>
      </c>
      <c r="K1200" s="1" cm="1">
        <f t="array" ref="K1200">IF(A1200="","",IF(E1200&lt;_C1_MinTemp.,0,((E1200-Tmin)/(PrefTemp-Tmin))^2))</f>
        <v>36.477423618832958</v>
      </c>
      <c r="L1200" s="1">
        <f t="shared" si="112"/>
        <v>0.37997316287311544</v>
      </c>
      <c r="M1200" s="1">
        <f t="shared" si="113"/>
        <v>-166.9698248137193</v>
      </c>
      <c r="N1200" s="3" t="s">
        <v>866</v>
      </c>
      <c r="O1200" s="1" t="s">
        <v>2973</v>
      </c>
      <c r="P1200" s="1" t="s">
        <v>2968</v>
      </c>
      <c r="Q1200" s="1">
        <v>8360</v>
      </c>
      <c r="R1200" s="1" t="s">
        <v>3035</v>
      </c>
      <c r="S1200" s="1">
        <v>82.13</v>
      </c>
    </row>
    <row r="1201" spans="1:19" x14ac:dyDescent="0.3">
      <c r="A1201" s="1" t="s">
        <v>923</v>
      </c>
      <c r="B1201" s="1" t="s">
        <v>2125</v>
      </c>
      <c r="C1201" s="1">
        <f t="shared" si="108"/>
        <v>1.0416666664241347E-2</v>
      </c>
      <c r="D1201" s="1">
        <v>12</v>
      </c>
      <c r="E1201" s="1">
        <v>19.420000000000002</v>
      </c>
      <c r="F1201" s="1">
        <f>IF(A1201="","",IF(E1201&lt;_C1_MinTemp.,0,E1201*M_a+M_b))</f>
        <v>0.46897580000000005</v>
      </c>
      <c r="G1201" s="1">
        <f t="shared" si="109"/>
        <v>0.21993830098564005</v>
      </c>
      <c r="H1201" s="1">
        <f t="shared" si="110"/>
        <v>9.558379008502392E-2</v>
      </c>
      <c r="I1201" s="1">
        <f t="shared" si="111"/>
        <v>2.3895947515692271E-2</v>
      </c>
      <c r="J1201" s="1">
        <f>IF(A1201="","",MIN(J1200+I1201,Max_logcfu))</f>
        <v>3.99</v>
      </c>
      <c r="K1201" s="1" cm="1">
        <f t="array" ref="K1201">IF(A1201="","",IF(E1201&lt;_C1_MinTemp.,0,((E1201-Tmin)/(PrefTemp-Tmin))^2))</f>
        <v>36.385938887920155</v>
      </c>
      <c r="L1201" s="1">
        <f t="shared" si="112"/>
        <v>0.37902019666092074</v>
      </c>
      <c r="M1201" s="1">
        <f t="shared" si="113"/>
        <v>-167.34884501038022</v>
      </c>
      <c r="N1201" s="3" t="s">
        <v>866</v>
      </c>
      <c r="O1201" s="1" t="s">
        <v>2973</v>
      </c>
      <c r="P1201" s="1" t="s">
        <v>2968</v>
      </c>
      <c r="Q1201" s="1">
        <v>8360</v>
      </c>
      <c r="R1201" s="1" t="s">
        <v>3035</v>
      </c>
      <c r="S1201" s="1">
        <v>82.13</v>
      </c>
    </row>
    <row r="1202" spans="1:19" x14ac:dyDescent="0.3">
      <c r="A1202" s="1" t="s">
        <v>923</v>
      </c>
      <c r="B1202" s="1" t="s">
        <v>2126</v>
      </c>
      <c r="C1202" s="1">
        <f t="shared" si="108"/>
        <v>1.0428240741021E-2</v>
      </c>
      <c r="D1202" s="1">
        <v>12</v>
      </c>
      <c r="E1202" s="1">
        <v>19.52</v>
      </c>
      <c r="F1202" s="1">
        <f>IF(A1202="","",IF(E1202&lt;_C1_MinTemp.,0,E1202*M_a+M_b))</f>
        <v>0.47093980000000002</v>
      </c>
      <c r="G1202" s="1">
        <f t="shared" si="109"/>
        <v>0.22178429522404003</v>
      </c>
      <c r="H1202" s="1">
        <f t="shared" si="110"/>
        <v>9.6386047468074762E-2</v>
      </c>
      <c r="I1202" s="1">
        <f t="shared" si="111"/>
        <v>2.412328576974147E-2</v>
      </c>
      <c r="J1202" s="1">
        <f>IF(A1202="","",MIN(J1201+I1202,Max_logcfu))</f>
        <v>3.99</v>
      </c>
      <c r="K1202" s="1" cm="1">
        <f t="array" ref="K1202">IF(A1202="","",IF(E1202&lt;_C1_MinTemp.,0,((E1202-Tmin)/(PrefTemp-Tmin))^2))</f>
        <v>36.691334688673663</v>
      </c>
      <c r="L1202" s="1">
        <f t="shared" si="112"/>
        <v>0.38262607124286374</v>
      </c>
      <c r="M1202" s="1">
        <f t="shared" si="113"/>
        <v>-167.73147108162308</v>
      </c>
      <c r="N1202" s="3" t="s">
        <v>866</v>
      </c>
      <c r="O1202" s="1" t="s">
        <v>2973</v>
      </c>
      <c r="P1202" s="1" t="s">
        <v>2968</v>
      </c>
      <c r="Q1202" s="1">
        <v>8360</v>
      </c>
      <c r="R1202" s="1" t="s">
        <v>3035</v>
      </c>
      <c r="S1202" s="1">
        <v>82.02</v>
      </c>
    </row>
    <row r="1203" spans="1:19" x14ac:dyDescent="0.3">
      <c r="A1203" s="1" t="s">
        <v>923</v>
      </c>
      <c r="B1203" s="1" t="s">
        <v>2127</v>
      </c>
      <c r="C1203" s="1">
        <f t="shared" si="108"/>
        <v>1.0416666664241347E-2</v>
      </c>
      <c r="D1203" s="1">
        <v>12</v>
      </c>
      <c r="E1203" s="1">
        <v>19.489999999999998</v>
      </c>
      <c r="F1203" s="1">
        <f>IF(A1203="","",IF(E1203&lt;_C1_MinTemp.,0,E1203*M_a+M_b))</f>
        <v>0.47035060000000001</v>
      </c>
      <c r="G1203" s="1">
        <f t="shared" si="109"/>
        <v>0.22122968692036002</v>
      </c>
      <c r="H1203" s="1">
        <f t="shared" si="110"/>
        <v>9.614501821832247E-2</v>
      </c>
      <c r="I1203" s="1">
        <f t="shared" si="111"/>
        <v>2.4036254548984243E-2</v>
      </c>
      <c r="J1203" s="1">
        <f>IF(A1203="","",MIN(J1202+I1203,Max_logcfu))</f>
        <v>3.99</v>
      </c>
      <c r="K1203" s="1" cm="1">
        <f t="array" ref="K1203">IF(A1203="","",IF(E1203&lt;_C1_MinTemp.,0,((E1203-Tmin)/(PrefTemp-Tmin))^2))</f>
        <v>36.59958193913436</v>
      </c>
      <c r="L1203" s="1">
        <f t="shared" si="112"/>
        <v>0.38124564511055059</v>
      </c>
      <c r="M1203" s="1">
        <f t="shared" si="113"/>
        <v>-168.11271672673362</v>
      </c>
      <c r="N1203" s="3" t="s">
        <v>866</v>
      </c>
      <c r="O1203" s="1" t="s">
        <v>2973</v>
      </c>
      <c r="P1203" s="1" t="s">
        <v>2968</v>
      </c>
      <c r="Q1203" s="1">
        <v>8360</v>
      </c>
      <c r="R1203" s="1" t="s">
        <v>3035</v>
      </c>
      <c r="S1203" s="1">
        <v>82.02</v>
      </c>
    </row>
    <row r="1204" spans="1:19" x14ac:dyDescent="0.3">
      <c r="A1204" s="1" t="s">
        <v>923</v>
      </c>
      <c r="B1204" s="1" t="s">
        <v>2128</v>
      </c>
      <c r="C1204" s="1">
        <f t="shared" si="108"/>
        <v>1.0416666671517305E-2</v>
      </c>
      <c r="D1204" s="1">
        <v>12</v>
      </c>
      <c r="E1204" s="1">
        <v>19.52</v>
      </c>
      <c r="F1204" s="1">
        <f>IF(A1204="","",IF(E1204&lt;_C1_MinTemp.,0,E1204*M_a+M_b))</f>
        <v>0.47093980000000002</v>
      </c>
      <c r="G1204" s="1">
        <f t="shared" si="109"/>
        <v>0.22178429522404003</v>
      </c>
      <c r="H1204" s="1">
        <f t="shared" si="110"/>
        <v>9.6386047468074762E-2</v>
      </c>
      <c r="I1204" s="1">
        <f t="shared" si="111"/>
        <v>2.4096511878239503E-2</v>
      </c>
      <c r="J1204" s="1">
        <f>IF(A1204="","",MIN(J1203+I1204,Max_logcfu))</f>
        <v>3.99</v>
      </c>
      <c r="K1204" s="1" cm="1">
        <f t="array" ref="K1204">IF(A1204="","",IF(E1204&lt;_C1_MinTemp.,0,((E1204-Tmin)/(PrefTemp-Tmin))^2))</f>
        <v>36.691334688673663</v>
      </c>
      <c r="L1204" s="1">
        <f t="shared" si="112"/>
        <v>0.38220140318499374</v>
      </c>
      <c r="M1204" s="1">
        <f t="shared" si="113"/>
        <v>-168.49491812991863</v>
      </c>
      <c r="N1204" s="3" t="s">
        <v>866</v>
      </c>
      <c r="O1204" s="1" t="s">
        <v>2973</v>
      </c>
      <c r="P1204" s="1" t="s">
        <v>2968</v>
      </c>
      <c r="Q1204" s="1">
        <v>8360</v>
      </c>
      <c r="R1204" s="1" t="s">
        <v>3035</v>
      </c>
      <c r="S1204" s="1">
        <v>82.02</v>
      </c>
    </row>
    <row r="1205" spans="1:19" x14ac:dyDescent="0.3">
      <c r="A1205" s="1" t="s">
        <v>923</v>
      </c>
      <c r="B1205" s="1" t="s">
        <v>2129</v>
      </c>
      <c r="C1205" s="1">
        <f t="shared" si="108"/>
        <v>1.0416666664241347E-2</v>
      </c>
      <c r="D1205" s="1">
        <v>12</v>
      </c>
      <c r="E1205" s="1">
        <v>19.489999999999998</v>
      </c>
      <c r="F1205" s="1">
        <f>IF(A1205="","",IF(E1205&lt;_C1_MinTemp.,0,E1205*M_a+M_b))</f>
        <v>0.47035060000000001</v>
      </c>
      <c r="G1205" s="1">
        <f t="shared" si="109"/>
        <v>0.22122968692036002</v>
      </c>
      <c r="H1205" s="1">
        <f t="shared" si="110"/>
        <v>9.614501821832247E-2</v>
      </c>
      <c r="I1205" s="1">
        <f t="shared" si="111"/>
        <v>2.4036254548984243E-2</v>
      </c>
      <c r="J1205" s="1">
        <f>IF(A1205="","",MIN(J1204+I1205,Max_logcfu))</f>
        <v>3.99</v>
      </c>
      <c r="K1205" s="1" cm="1">
        <f t="array" ref="K1205">IF(A1205="","",IF(E1205&lt;_C1_MinTemp.,0,((E1205-Tmin)/(PrefTemp-Tmin))^2))</f>
        <v>36.59958193913436</v>
      </c>
      <c r="L1205" s="1">
        <f t="shared" si="112"/>
        <v>0.38124564511055059</v>
      </c>
      <c r="M1205" s="1">
        <f t="shared" si="113"/>
        <v>-168.87616377502917</v>
      </c>
      <c r="N1205" s="3" t="s">
        <v>866</v>
      </c>
      <c r="O1205" s="1" t="s">
        <v>2973</v>
      </c>
      <c r="P1205" s="1" t="s">
        <v>2968</v>
      </c>
      <c r="Q1205" s="1">
        <v>8360</v>
      </c>
      <c r="R1205" s="1" t="s">
        <v>3035</v>
      </c>
      <c r="S1205" s="1">
        <v>82.02</v>
      </c>
    </row>
    <row r="1206" spans="1:19" x14ac:dyDescent="0.3">
      <c r="A1206" s="1" t="s">
        <v>923</v>
      </c>
      <c r="B1206" s="1" t="s">
        <v>2130</v>
      </c>
      <c r="C1206" s="1">
        <f t="shared" si="108"/>
        <v>1.0416666664241347E-2</v>
      </c>
      <c r="D1206" s="1">
        <v>12</v>
      </c>
      <c r="E1206" s="1">
        <v>19.63</v>
      </c>
      <c r="F1206" s="1">
        <f>IF(A1206="","",IF(E1206&lt;_C1_MinTemp.,0,E1206*M_a+M_b))</f>
        <v>0.47310020000000003</v>
      </c>
      <c r="G1206" s="1">
        <f t="shared" si="109"/>
        <v>0.22382379924004003</v>
      </c>
      <c r="H1206" s="1">
        <f t="shared" si="110"/>
        <v>9.7272402972637992E-2</v>
      </c>
      <c r="I1206" s="1">
        <f t="shared" si="111"/>
        <v>2.4318100737497499E-2</v>
      </c>
      <c r="J1206" s="1">
        <f>IF(A1206="","",MIN(J1205+I1206,Max_logcfu))</f>
        <v>3.99</v>
      </c>
      <c r="K1206" s="1" cm="1">
        <f t="array" ref="K1206">IF(A1206="","",IF(E1206&lt;_C1_MinTemp.,0,((E1206-Tmin)/(PrefTemp-Tmin))^2))</f>
        <v>37.028744171948183</v>
      </c>
      <c r="L1206" s="1">
        <f t="shared" si="112"/>
        <v>0.38571608503465371</v>
      </c>
      <c r="M1206" s="1">
        <f t="shared" si="113"/>
        <v>-169.26187986006383</v>
      </c>
      <c r="N1206" s="3" t="s">
        <v>866</v>
      </c>
      <c r="O1206" s="1" t="s">
        <v>2973</v>
      </c>
      <c r="P1206" s="1" t="s">
        <v>2968</v>
      </c>
      <c r="Q1206" s="1">
        <v>8360</v>
      </c>
      <c r="R1206" s="1" t="s">
        <v>3035</v>
      </c>
      <c r="S1206" s="1">
        <v>82.02</v>
      </c>
    </row>
    <row r="1207" spans="1:19" x14ac:dyDescent="0.3">
      <c r="A1207" s="1" t="s">
        <v>923</v>
      </c>
      <c r="B1207" s="1" t="s">
        <v>2131</v>
      </c>
      <c r="C1207" s="1">
        <f t="shared" si="108"/>
        <v>1.0416666671517305E-2</v>
      </c>
      <c r="D1207" s="1">
        <v>12</v>
      </c>
      <c r="E1207" s="1">
        <v>19.63</v>
      </c>
      <c r="F1207" s="1">
        <f>IF(A1207="","",IF(E1207&lt;_C1_MinTemp.,0,E1207*M_a+M_b))</f>
        <v>0.47310020000000003</v>
      </c>
      <c r="G1207" s="1">
        <f t="shared" si="109"/>
        <v>0.22382379924004003</v>
      </c>
      <c r="H1207" s="1">
        <f t="shared" si="110"/>
        <v>9.7272402972637992E-2</v>
      </c>
      <c r="I1207" s="1">
        <f t="shared" si="111"/>
        <v>2.4318100754483495E-2</v>
      </c>
      <c r="J1207" s="1">
        <f>IF(A1207="","",MIN(J1206+I1207,Max_logcfu))</f>
        <v>3.99</v>
      </c>
      <c r="K1207" s="1" cm="1">
        <f t="array" ref="K1207">IF(A1207="","",IF(E1207&lt;_C1_MinTemp.,0,((E1207-Tmin)/(PrefTemp-Tmin))^2))</f>
        <v>37.028744171948183</v>
      </c>
      <c r="L1207" s="1">
        <f t="shared" si="112"/>
        <v>0.38571608530407331</v>
      </c>
      <c r="M1207" s="1">
        <f t="shared" si="113"/>
        <v>-169.6475959453679</v>
      </c>
      <c r="N1207" s="3" t="s">
        <v>866</v>
      </c>
      <c r="O1207" s="1" t="s">
        <v>2973</v>
      </c>
      <c r="P1207" s="1" t="s">
        <v>2968</v>
      </c>
      <c r="Q1207" s="1">
        <v>8360</v>
      </c>
      <c r="R1207" s="1" t="s">
        <v>3035</v>
      </c>
      <c r="S1207" s="1">
        <v>82.02</v>
      </c>
    </row>
    <row r="1208" spans="1:19" x14ac:dyDescent="0.3">
      <c r="A1208" s="1" t="s">
        <v>923</v>
      </c>
      <c r="B1208" s="1" t="s">
        <v>2132</v>
      </c>
      <c r="C1208" s="1">
        <f t="shared" si="108"/>
        <v>1.0416666664241347E-2</v>
      </c>
      <c r="D1208" s="1">
        <v>12</v>
      </c>
      <c r="E1208" s="1">
        <v>19.600000000000001</v>
      </c>
      <c r="F1208" s="1">
        <f>IF(A1208="","",IF(E1208&lt;_C1_MinTemp.,0,E1208*M_a+M_b))</f>
        <v>0.47251100000000007</v>
      </c>
      <c r="G1208" s="1">
        <f t="shared" si="109"/>
        <v>0.22326664512100006</v>
      </c>
      <c r="H1208" s="1">
        <f t="shared" si="110"/>
        <v>9.7030267327683634E-2</v>
      </c>
      <c r="I1208" s="1">
        <f t="shared" si="111"/>
        <v>2.4257566826273006E-2</v>
      </c>
      <c r="J1208" s="1">
        <f>IF(A1208="","",MIN(J1207+I1208,Max_logcfu))</f>
        <v>3.99</v>
      </c>
      <c r="K1208" s="1" cm="1">
        <f t="array" ref="K1208">IF(A1208="","",IF(E1208&lt;_C1_MinTemp.,0,((E1208-Tmin)/(PrefTemp-Tmin))^2))</f>
        <v>36.936570250281562</v>
      </c>
      <c r="L1208" s="1">
        <f t="shared" si="112"/>
        <v>0.38475594001751662</v>
      </c>
      <c r="M1208" s="1">
        <f t="shared" si="113"/>
        <v>-170.03235188538542</v>
      </c>
      <c r="N1208" s="3" t="s">
        <v>866</v>
      </c>
      <c r="O1208" s="1" t="s">
        <v>2973</v>
      </c>
      <c r="P1208" s="1" t="s">
        <v>2968</v>
      </c>
      <c r="Q1208" s="1">
        <v>8360</v>
      </c>
      <c r="R1208" s="1" t="s">
        <v>3035</v>
      </c>
      <c r="S1208" s="1">
        <v>82.02</v>
      </c>
    </row>
    <row r="1209" spans="1:19" x14ac:dyDescent="0.3">
      <c r="A1209" s="1" t="s">
        <v>923</v>
      </c>
      <c r="B1209" s="1" t="s">
        <v>2133</v>
      </c>
      <c r="C1209" s="1">
        <f t="shared" si="108"/>
        <v>1.0416666664241347E-2</v>
      </c>
      <c r="D1209" s="1">
        <v>12</v>
      </c>
      <c r="E1209" s="1">
        <v>19.579999999999998</v>
      </c>
      <c r="F1209" s="1">
        <f>IF(A1209="","",IF(E1209&lt;_C1_MinTemp.,0,E1209*M_a+M_b))</f>
        <v>0.47211819999999999</v>
      </c>
      <c r="G1209" s="1">
        <f t="shared" si="109"/>
        <v>0.22289559477123999</v>
      </c>
      <c r="H1209" s="1">
        <f t="shared" si="110"/>
        <v>9.6869011200017369E-2</v>
      </c>
      <c r="I1209" s="1">
        <f t="shared" si="111"/>
        <v>2.4217252794365825E-2</v>
      </c>
      <c r="J1209" s="1">
        <f>IF(A1209="","",MIN(J1208+I1209,Max_logcfu))</f>
        <v>3.99</v>
      </c>
      <c r="K1209" s="1" cm="1">
        <f t="array" ref="K1209">IF(A1209="","",IF(E1209&lt;_C1_MinTemp.,0,((E1209-Tmin)/(PrefTemp-Tmin))^2))</f>
        <v>36.875184783129157</v>
      </c>
      <c r="L1209" s="1">
        <f t="shared" si="112"/>
        <v>0.38411650806816128</v>
      </c>
      <c r="M1209" s="1">
        <f t="shared" si="113"/>
        <v>-170.41646839345358</v>
      </c>
      <c r="N1209" s="3" t="s">
        <v>866</v>
      </c>
      <c r="O1209" s="1" t="s">
        <v>2973</v>
      </c>
      <c r="P1209" s="1" t="s">
        <v>2968</v>
      </c>
      <c r="Q1209" s="1">
        <v>8360</v>
      </c>
      <c r="R1209" s="1" t="s">
        <v>3035</v>
      </c>
      <c r="S1209" s="1">
        <v>82.02</v>
      </c>
    </row>
    <row r="1210" spans="1:19" x14ac:dyDescent="0.3">
      <c r="A1210" s="1" t="s">
        <v>923</v>
      </c>
      <c r="B1210" s="1" t="s">
        <v>2134</v>
      </c>
      <c r="C1210" s="1">
        <f t="shared" si="108"/>
        <v>1.0416666671517305E-2</v>
      </c>
      <c r="D1210" s="1">
        <v>12</v>
      </c>
      <c r="E1210" s="1">
        <v>19.690000000000001</v>
      </c>
      <c r="F1210" s="1">
        <f>IF(A1210="","",IF(E1210&lt;_C1_MinTemp.,0,E1210*M_a+M_b))</f>
        <v>0.47427860000000005</v>
      </c>
      <c r="G1210" s="1">
        <f t="shared" si="109"/>
        <v>0.22494019041796004</v>
      </c>
      <c r="H1210" s="1">
        <f t="shared" si="110"/>
        <v>9.77575794949848E-2</v>
      </c>
      <c r="I1210" s="1">
        <f t="shared" si="111"/>
        <v>2.443939488512668E-2</v>
      </c>
      <c r="J1210" s="1">
        <f>IF(A1210="","",MIN(J1209+I1210,Max_logcfu))</f>
        <v>3.99</v>
      </c>
      <c r="K1210" s="1" cm="1">
        <f t="array" ref="K1210">IF(A1210="","",IF(E1210&lt;_C1_MinTemp.,0,((E1210-Tmin)/(PrefTemp-Tmin))^2))</f>
        <v>37.21343661065837</v>
      </c>
      <c r="L1210" s="1">
        <f t="shared" si="112"/>
        <v>0.38763996487486696</v>
      </c>
      <c r="M1210" s="1">
        <f t="shared" si="113"/>
        <v>-170.80410835832845</v>
      </c>
      <c r="N1210" s="3" t="s">
        <v>866</v>
      </c>
      <c r="O1210" s="1" t="s">
        <v>2973</v>
      </c>
      <c r="P1210" s="1" t="s">
        <v>2968</v>
      </c>
      <c r="Q1210" s="1">
        <v>8360</v>
      </c>
      <c r="R1210" s="1" t="s">
        <v>3035</v>
      </c>
      <c r="S1210" s="1">
        <v>81.849999999999994</v>
      </c>
    </row>
    <row r="1211" spans="1:19" x14ac:dyDescent="0.3">
      <c r="A1211" s="1" t="s">
        <v>923</v>
      </c>
      <c r="B1211" s="1" t="s">
        <v>2135</v>
      </c>
      <c r="C1211" s="1">
        <f t="shared" si="108"/>
        <v>1.0416666664241347E-2</v>
      </c>
      <c r="D1211" s="1">
        <v>12</v>
      </c>
      <c r="E1211" s="1">
        <v>19.66</v>
      </c>
      <c r="F1211" s="1">
        <f>IF(A1211="","",IF(E1211&lt;_C1_MinTemp.,0,E1211*M_a+M_b))</f>
        <v>0.47368940000000004</v>
      </c>
      <c r="G1211" s="1">
        <f t="shared" si="109"/>
        <v>0.22438164767236005</v>
      </c>
      <c r="H1211" s="1">
        <f t="shared" si="110"/>
        <v>9.7514840361738395E-2</v>
      </c>
      <c r="I1211" s="1">
        <f t="shared" si="111"/>
        <v>2.4378710084758486E-2</v>
      </c>
      <c r="J1211" s="1">
        <f>IF(A1211="","",MIN(J1210+I1211,Max_logcfu))</f>
        <v>3.99</v>
      </c>
      <c r="K1211" s="1" cm="1">
        <f t="array" ref="K1211">IF(A1211="","",IF(E1211&lt;_C1_MinTemp.,0,((E1211-Tmin)/(PrefTemp-Tmin))^2))</f>
        <v>37.121032958740457</v>
      </c>
      <c r="L1211" s="1">
        <f t="shared" si="112"/>
        <v>0.38667742656351606</v>
      </c>
      <c r="M1211" s="1">
        <f t="shared" si="113"/>
        <v>-171.19078578489197</v>
      </c>
      <c r="N1211" s="3" t="s">
        <v>866</v>
      </c>
      <c r="O1211" s="1" t="s">
        <v>2973</v>
      </c>
      <c r="P1211" s="1" t="s">
        <v>2968</v>
      </c>
      <c r="Q1211" s="1">
        <v>8360</v>
      </c>
      <c r="R1211" s="1" t="s">
        <v>3035</v>
      </c>
      <c r="S1211" s="1">
        <v>81.849999999999994</v>
      </c>
    </row>
    <row r="1212" spans="1:19" x14ac:dyDescent="0.3">
      <c r="A1212" s="1" t="s">
        <v>923</v>
      </c>
      <c r="B1212" s="1" t="s">
        <v>2136</v>
      </c>
      <c r="C1212" s="1">
        <f t="shared" si="108"/>
        <v>1.0416666664241347E-2</v>
      </c>
      <c r="D1212" s="1">
        <v>12</v>
      </c>
      <c r="E1212" s="1">
        <v>19.66</v>
      </c>
      <c r="F1212" s="1">
        <f>IF(A1212="","",IF(E1212&lt;_C1_MinTemp.,0,E1212*M_a+M_b))</f>
        <v>0.47368940000000004</v>
      </c>
      <c r="G1212" s="1">
        <f t="shared" si="109"/>
        <v>0.22438164767236005</v>
      </c>
      <c r="H1212" s="1">
        <f t="shared" si="110"/>
        <v>9.7514840361738395E-2</v>
      </c>
      <c r="I1212" s="1">
        <f t="shared" si="111"/>
        <v>2.4378710084758486E-2</v>
      </c>
      <c r="J1212" s="1">
        <f>IF(A1212="","",MIN(J1211+I1212,Max_logcfu))</f>
        <v>3.99</v>
      </c>
      <c r="K1212" s="1" cm="1">
        <f t="array" ref="K1212">IF(A1212="","",IF(E1212&lt;_C1_MinTemp.,0,((E1212-Tmin)/(PrefTemp-Tmin))^2))</f>
        <v>37.121032958740457</v>
      </c>
      <c r="L1212" s="1">
        <f t="shared" si="112"/>
        <v>0.38667742656351606</v>
      </c>
      <c r="M1212" s="1">
        <f t="shared" si="113"/>
        <v>-171.57746321145549</v>
      </c>
      <c r="N1212" s="3" t="s">
        <v>866</v>
      </c>
      <c r="O1212" s="1" t="s">
        <v>2973</v>
      </c>
      <c r="P1212" s="1" t="s">
        <v>2968</v>
      </c>
      <c r="Q1212" s="1">
        <v>8360</v>
      </c>
      <c r="R1212" s="1" t="s">
        <v>3035</v>
      </c>
      <c r="S1212" s="1">
        <v>81.849999999999994</v>
      </c>
    </row>
    <row r="1213" spans="1:19" x14ac:dyDescent="0.3">
      <c r="A1213" s="1" t="s">
        <v>923</v>
      </c>
      <c r="B1213" s="1" t="s">
        <v>2137</v>
      </c>
      <c r="C1213" s="1">
        <f t="shared" si="108"/>
        <v>1.0416666671517305E-2</v>
      </c>
      <c r="D1213" s="1">
        <v>12</v>
      </c>
      <c r="E1213" s="1">
        <v>19.63</v>
      </c>
      <c r="F1213" s="1">
        <f>IF(A1213="","",IF(E1213&lt;_C1_MinTemp.,0,E1213*M_a+M_b))</f>
        <v>0.47310020000000003</v>
      </c>
      <c r="G1213" s="1">
        <f t="shared" si="109"/>
        <v>0.22382379924004003</v>
      </c>
      <c r="H1213" s="1">
        <f t="shared" si="110"/>
        <v>9.7272402972637992E-2</v>
      </c>
      <c r="I1213" s="1">
        <f t="shared" si="111"/>
        <v>2.4318100754483495E-2</v>
      </c>
      <c r="J1213" s="1">
        <f>IF(A1213="","",MIN(J1212+I1213,Max_logcfu))</f>
        <v>3.99</v>
      </c>
      <c r="K1213" s="1" cm="1">
        <f t="array" ref="K1213">IF(A1213="","",IF(E1213&lt;_C1_MinTemp.,0,((E1213-Tmin)/(PrefTemp-Tmin))^2))</f>
        <v>37.028744171948183</v>
      </c>
      <c r="L1213" s="1">
        <f t="shared" si="112"/>
        <v>0.38571608530407331</v>
      </c>
      <c r="M1213" s="1">
        <f t="shared" si="113"/>
        <v>-171.96317929675956</v>
      </c>
      <c r="N1213" s="3" t="s">
        <v>866</v>
      </c>
      <c r="O1213" s="1" t="s">
        <v>2973</v>
      </c>
      <c r="P1213" s="1" t="s">
        <v>2968</v>
      </c>
      <c r="Q1213" s="1">
        <v>8360</v>
      </c>
      <c r="R1213" s="1" t="s">
        <v>3035</v>
      </c>
      <c r="S1213" s="1">
        <v>81.849999999999994</v>
      </c>
    </row>
    <row r="1214" spans="1:19" x14ac:dyDescent="0.3">
      <c r="A1214" s="1" t="s">
        <v>923</v>
      </c>
      <c r="B1214" s="1" t="s">
        <v>2138</v>
      </c>
      <c r="C1214" s="1">
        <f t="shared" si="108"/>
        <v>1.0416666664241347E-2</v>
      </c>
      <c r="D1214" s="1">
        <v>12</v>
      </c>
      <c r="E1214" s="1">
        <v>19.739999999999998</v>
      </c>
      <c r="F1214" s="1">
        <f>IF(A1214="","",IF(E1214&lt;_C1_MinTemp.,0,E1214*M_a+M_b))</f>
        <v>0.47526059999999998</v>
      </c>
      <c r="G1214" s="1">
        <f t="shared" si="109"/>
        <v>0.22587263791235998</v>
      </c>
      <c r="H1214" s="1">
        <f t="shared" si="110"/>
        <v>9.8162815259608849E-2</v>
      </c>
      <c r="I1214" s="1">
        <f t="shared" si="111"/>
        <v>2.4540703809188383E-2</v>
      </c>
      <c r="J1214" s="1">
        <f>IF(A1214="","",MIN(J1213+I1214,Max_logcfu))</f>
        <v>3.99</v>
      </c>
      <c r="K1214" s="1" cm="1">
        <f t="array" ref="K1214">IF(A1214="","",IF(E1214&lt;_C1_MinTemp.,0,((E1214-Tmin)/(PrefTemp-Tmin))^2))</f>
        <v>37.367697953022954</v>
      </c>
      <c r="L1214" s="1">
        <f t="shared" si="112"/>
        <v>0.38924685358669386</v>
      </c>
      <c r="M1214" s="1">
        <f t="shared" si="113"/>
        <v>-172.35242615034625</v>
      </c>
      <c r="N1214" s="3" t="s">
        <v>866</v>
      </c>
      <c r="O1214" s="1" t="s">
        <v>2973</v>
      </c>
      <c r="P1214" s="1" t="s">
        <v>2968</v>
      </c>
      <c r="Q1214" s="1">
        <v>8360</v>
      </c>
      <c r="R1214" s="1" t="s">
        <v>3035</v>
      </c>
      <c r="S1214" s="1">
        <v>81.849999999999994</v>
      </c>
    </row>
    <row r="1215" spans="1:19" x14ac:dyDescent="0.3">
      <c r="A1215" s="1" t="s">
        <v>923</v>
      </c>
      <c r="B1215" s="1" t="s">
        <v>2139</v>
      </c>
      <c r="C1215" s="1">
        <f t="shared" si="108"/>
        <v>1.0416666664241347E-2</v>
      </c>
      <c r="D1215" s="1">
        <v>12</v>
      </c>
      <c r="E1215" s="1">
        <v>19.690000000000001</v>
      </c>
      <c r="F1215" s="1">
        <f>IF(A1215="","",IF(E1215&lt;_C1_MinTemp.,0,E1215*M_a+M_b))</f>
        <v>0.47427860000000005</v>
      </c>
      <c r="G1215" s="1">
        <f t="shared" si="109"/>
        <v>0.22494019041796004</v>
      </c>
      <c r="H1215" s="1">
        <f t="shared" si="110"/>
        <v>9.77575794949848E-2</v>
      </c>
      <c r="I1215" s="1">
        <f t="shared" si="111"/>
        <v>2.443939486805596E-2</v>
      </c>
      <c r="J1215" s="1">
        <f>IF(A1215="","",MIN(J1214+I1215,Max_logcfu))</f>
        <v>3.99</v>
      </c>
      <c r="K1215" s="1" cm="1">
        <f t="array" ref="K1215">IF(A1215="","",IF(E1215&lt;_C1_MinTemp.,0,((E1215-Tmin)/(PrefTemp-Tmin))^2))</f>
        <v>37.21343661065837</v>
      </c>
      <c r="L1215" s="1">
        <f t="shared" si="112"/>
        <v>0.38763996460410355</v>
      </c>
      <c r="M1215" s="1">
        <f t="shared" si="113"/>
        <v>-172.74006611495034</v>
      </c>
      <c r="N1215" s="3" t="s">
        <v>866</v>
      </c>
      <c r="O1215" s="1" t="s">
        <v>2973</v>
      </c>
      <c r="P1215" s="1" t="s">
        <v>2968</v>
      </c>
      <c r="Q1215" s="1">
        <v>8360</v>
      </c>
      <c r="R1215" s="1" t="s">
        <v>3035</v>
      </c>
      <c r="S1215" s="1">
        <v>81.849999999999994</v>
      </c>
    </row>
    <row r="1216" spans="1:19" x14ac:dyDescent="0.3">
      <c r="A1216" s="1" t="s">
        <v>923</v>
      </c>
      <c r="B1216" s="1" t="s">
        <v>2140</v>
      </c>
      <c r="C1216" s="1">
        <f t="shared" si="108"/>
        <v>1.0416666671517305E-2</v>
      </c>
      <c r="D1216" s="1">
        <v>12</v>
      </c>
      <c r="E1216" s="1">
        <v>19.670000000000002</v>
      </c>
      <c r="F1216" s="1">
        <f>IF(A1216="","",IF(E1216&lt;_C1_MinTemp.,0,E1216*M_a+M_b))</f>
        <v>0.47388580000000008</v>
      </c>
      <c r="G1216" s="1">
        <f t="shared" si="109"/>
        <v>0.22456775144164007</v>
      </c>
      <c r="H1216" s="1">
        <f t="shared" si="110"/>
        <v>9.759571987902653E-2</v>
      </c>
      <c r="I1216" s="1">
        <f t="shared" si="111"/>
        <v>2.439892998111827E-2</v>
      </c>
      <c r="J1216" s="1">
        <f>IF(A1216="","",MIN(J1215+I1216,Max_logcfu))</f>
        <v>3.99</v>
      </c>
      <c r="K1216" s="1" cm="1">
        <f t="array" ref="K1216">IF(A1216="","",IF(E1216&lt;_C1_MinTemp.,0,((E1216-Tmin)/(PrefTemp-Tmin))^2))</f>
        <v>37.151821413254702</v>
      </c>
      <c r="L1216" s="1">
        <f t="shared" si="112"/>
        <v>0.38699813990161319</v>
      </c>
      <c r="M1216" s="1">
        <f t="shared" si="113"/>
        <v>-173.12706425485194</v>
      </c>
      <c r="N1216" s="3" t="s">
        <v>866</v>
      </c>
      <c r="O1216" s="1" t="s">
        <v>2973</v>
      </c>
      <c r="P1216" s="1" t="s">
        <v>2968</v>
      </c>
      <c r="Q1216" s="1">
        <v>8360</v>
      </c>
      <c r="R1216" s="1" t="s">
        <v>3035</v>
      </c>
      <c r="S1216" s="1">
        <v>81.849999999999994</v>
      </c>
    </row>
    <row r="1217" spans="1:19" x14ac:dyDescent="0.3">
      <c r="A1217" s="1" t="s">
        <v>923</v>
      </c>
      <c r="B1217" s="1" t="s">
        <v>2141</v>
      </c>
      <c r="C1217" s="1">
        <f t="shared" si="108"/>
        <v>1.0416666664241347E-2</v>
      </c>
      <c r="D1217" s="1">
        <v>12</v>
      </c>
      <c r="E1217" s="1">
        <v>19.66</v>
      </c>
      <c r="F1217" s="1">
        <f>IF(A1217="","",IF(E1217&lt;_C1_MinTemp.,0,E1217*M_a+M_b))</f>
        <v>0.47368940000000004</v>
      </c>
      <c r="G1217" s="1">
        <f t="shared" si="109"/>
        <v>0.22438164767236005</v>
      </c>
      <c r="H1217" s="1">
        <f t="shared" si="110"/>
        <v>9.7514840361738395E-2</v>
      </c>
      <c r="I1217" s="1">
        <f t="shared" si="111"/>
        <v>2.4378710084758486E-2</v>
      </c>
      <c r="J1217" s="1">
        <f>IF(A1217="","",MIN(J1216+I1217,Max_logcfu))</f>
        <v>3.99</v>
      </c>
      <c r="K1217" s="1" cm="1">
        <f t="array" ref="K1217">IF(A1217="","",IF(E1217&lt;_C1_MinTemp.,0,((E1217-Tmin)/(PrefTemp-Tmin))^2))</f>
        <v>37.121032958740457</v>
      </c>
      <c r="L1217" s="1">
        <f t="shared" si="112"/>
        <v>0.38667742656351606</v>
      </c>
      <c r="M1217" s="1">
        <f t="shared" si="113"/>
        <v>-173.51374168141547</v>
      </c>
      <c r="N1217" s="3" t="s">
        <v>866</v>
      </c>
      <c r="O1217" s="1" t="s">
        <v>2973</v>
      </c>
      <c r="P1217" s="1" t="s">
        <v>2968</v>
      </c>
      <c r="Q1217" s="1">
        <v>8360</v>
      </c>
      <c r="R1217" s="1" t="s">
        <v>3035</v>
      </c>
      <c r="S1217" s="1">
        <v>81.849999999999994</v>
      </c>
    </row>
    <row r="1218" spans="1:19" x14ac:dyDescent="0.3">
      <c r="A1218" s="1" t="s">
        <v>923</v>
      </c>
      <c r="B1218" s="1" t="s">
        <v>2142</v>
      </c>
      <c r="C1218" s="1">
        <f t="shared" si="108"/>
        <v>1.0416666664241347E-2</v>
      </c>
      <c r="D1218" s="1">
        <v>12</v>
      </c>
      <c r="E1218" s="1">
        <v>19.7</v>
      </c>
      <c r="F1218" s="1">
        <f>IF(A1218="","",IF(E1218&lt;_C1_MinTemp.,0,E1218*M_a+M_b))</f>
        <v>0.47447500000000004</v>
      </c>
      <c r="G1218" s="1">
        <f t="shared" si="109"/>
        <v>0.22512652562500005</v>
      </c>
      <c r="H1218" s="1">
        <f t="shared" si="110"/>
        <v>9.783855959365495E-2</v>
      </c>
      <c r="I1218" s="1">
        <f t="shared" si="111"/>
        <v>2.4459639892718783E-2</v>
      </c>
      <c r="J1218" s="1">
        <f>IF(A1218="","",MIN(J1217+I1218,Max_logcfu))</f>
        <v>3.99</v>
      </c>
      <c r="K1218" s="1" cm="1">
        <f t="array" ref="K1218">IF(A1218="","",IF(E1218&lt;_C1_MinTemp.,0,((E1218-Tmin)/(PrefTemp-Tmin))^2))</f>
        <v>37.244263353547815</v>
      </c>
      <c r="L1218" s="1">
        <f t="shared" si="112"/>
        <v>0.3879610765091272</v>
      </c>
      <c r="M1218" s="1">
        <f t="shared" si="113"/>
        <v>-173.9017027579246</v>
      </c>
      <c r="N1218" s="3" t="s">
        <v>866</v>
      </c>
      <c r="O1218" s="1" t="s">
        <v>2973</v>
      </c>
      <c r="P1218" s="1" t="s">
        <v>2968</v>
      </c>
      <c r="Q1218" s="1">
        <v>8360</v>
      </c>
      <c r="R1218" s="1" t="s">
        <v>3035</v>
      </c>
      <c r="S1218" s="1">
        <v>81.77</v>
      </c>
    </row>
    <row r="1219" spans="1:19" x14ac:dyDescent="0.3">
      <c r="A1219" s="1" t="s">
        <v>923</v>
      </c>
      <c r="B1219" s="1" t="s">
        <v>2143</v>
      </c>
      <c r="C1219" s="1">
        <f t="shared" si="108"/>
        <v>1.0416666671517305E-2</v>
      </c>
      <c r="D1219" s="1">
        <v>12</v>
      </c>
      <c r="E1219" s="1">
        <v>19.63</v>
      </c>
      <c r="F1219" s="1">
        <f>IF(A1219="","",IF(E1219&lt;_C1_MinTemp.,0,E1219*M_a+M_b))</f>
        <v>0.47310020000000003</v>
      </c>
      <c r="G1219" s="1">
        <f t="shared" si="109"/>
        <v>0.22382379924004003</v>
      </c>
      <c r="H1219" s="1">
        <f t="shared" si="110"/>
        <v>9.7272402972637992E-2</v>
      </c>
      <c r="I1219" s="1">
        <f t="shared" si="111"/>
        <v>2.4318100754483495E-2</v>
      </c>
      <c r="J1219" s="1">
        <f>IF(A1219="","",MIN(J1218+I1219,Max_logcfu))</f>
        <v>3.99</v>
      </c>
      <c r="K1219" s="1" cm="1">
        <f t="array" ref="K1219">IF(A1219="","",IF(E1219&lt;_C1_MinTemp.,0,((E1219-Tmin)/(PrefTemp-Tmin))^2))</f>
        <v>37.028744171948183</v>
      </c>
      <c r="L1219" s="1">
        <f t="shared" si="112"/>
        <v>0.38571608530407331</v>
      </c>
      <c r="M1219" s="1">
        <f t="shared" si="113"/>
        <v>-174.28741884322866</v>
      </c>
      <c r="N1219" s="3" t="s">
        <v>866</v>
      </c>
      <c r="O1219" s="1" t="s">
        <v>2973</v>
      </c>
      <c r="P1219" s="1" t="s">
        <v>2968</v>
      </c>
      <c r="Q1219" s="1">
        <v>8360</v>
      </c>
      <c r="R1219" s="1" t="s">
        <v>3035</v>
      </c>
      <c r="S1219" s="1">
        <v>81.77</v>
      </c>
    </row>
    <row r="1220" spans="1:19" x14ac:dyDescent="0.3">
      <c r="A1220" s="1" t="s">
        <v>923</v>
      </c>
      <c r="B1220" s="1" t="s">
        <v>2144</v>
      </c>
      <c r="C1220" s="1">
        <f t="shared" ref="C1220:C1283" si="114">IF(A1220="","",B1220-B1219)</f>
        <v>1.0416666664241347E-2</v>
      </c>
      <c r="D1220" s="1">
        <v>12</v>
      </c>
      <c r="E1220" s="1">
        <v>19.55</v>
      </c>
      <c r="F1220" s="1">
        <f>IF(A1220="","",IF(E1220&lt;_C1_MinTemp.,0,E1220*M_a+M_b))</f>
        <v>0.47152900000000003</v>
      </c>
      <c r="G1220" s="1">
        <f t="shared" ref="G1220:G1283" si="115">IF(A1220="","",F1220^2)</f>
        <v>0.22233959784100002</v>
      </c>
      <c r="H1220" s="1">
        <f t="shared" ref="H1220:H1283" si="116">IF(A1220="","",G1220/2.301)</f>
        <v>9.6627378461973057E-2</v>
      </c>
      <c r="I1220" s="1">
        <f t="shared" ref="I1220:I1283" si="117">IF(A1220="","",H1220*24*(B1220-B1219))</f>
        <v>2.4156844609868812E-2</v>
      </c>
      <c r="J1220" s="1">
        <f>IF(A1220="","",MIN(J1219+I1220,Max_logcfu))</f>
        <v>3.99</v>
      </c>
      <c r="K1220" s="1" cm="1">
        <f t="array" ref="K1220">IF(A1220="","",IF(E1220&lt;_C1_MinTemp.,0,((E1220-Tmin)/(PrefTemp-Tmin))^2))</f>
        <v>36.783202303338598</v>
      </c>
      <c r="L1220" s="1">
        <f t="shared" ref="L1220:L1283" si="118">IF(A1220="","",K1220*(B1220-B1219))</f>
        <v>0.38315835723723274</v>
      </c>
      <c r="M1220" s="1">
        <f t="shared" ref="M1220:M1283" si="119">IF(A1220="","",M1219-L1220)</f>
        <v>-174.67057720046589</v>
      </c>
      <c r="N1220" s="3" t="s">
        <v>866</v>
      </c>
      <c r="O1220" s="1" t="s">
        <v>2973</v>
      </c>
      <c r="P1220" s="1" t="s">
        <v>2968</v>
      </c>
      <c r="Q1220" s="1">
        <v>8360</v>
      </c>
      <c r="R1220" s="1" t="s">
        <v>3035</v>
      </c>
      <c r="S1220" s="1">
        <v>81.77</v>
      </c>
    </row>
    <row r="1221" spans="1:19" x14ac:dyDescent="0.3">
      <c r="A1221" s="1" t="s">
        <v>923</v>
      </c>
      <c r="B1221" s="1" t="s">
        <v>2145</v>
      </c>
      <c r="C1221" s="1">
        <f t="shared" si="114"/>
        <v>1.0416666664241347E-2</v>
      </c>
      <c r="D1221" s="1">
        <v>12</v>
      </c>
      <c r="E1221" s="1">
        <v>19.489999999999998</v>
      </c>
      <c r="F1221" s="1">
        <f>IF(A1221="","",IF(E1221&lt;_C1_MinTemp.,0,E1221*M_a+M_b))</f>
        <v>0.47035060000000001</v>
      </c>
      <c r="G1221" s="1">
        <f t="shared" si="115"/>
        <v>0.22122968692036002</v>
      </c>
      <c r="H1221" s="1">
        <f t="shared" si="116"/>
        <v>9.614501821832247E-2</v>
      </c>
      <c r="I1221" s="1">
        <f t="shared" si="117"/>
        <v>2.4036254548984243E-2</v>
      </c>
      <c r="J1221" s="1">
        <f>IF(A1221="","",MIN(J1220+I1221,Max_logcfu))</f>
        <v>3.99</v>
      </c>
      <c r="K1221" s="1" cm="1">
        <f t="array" ref="K1221">IF(A1221="","",IF(E1221&lt;_C1_MinTemp.,0,((E1221-Tmin)/(PrefTemp-Tmin))^2))</f>
        <v>36.59958193913436</v>
      </c>
      <c r="L1221" s="1">
        <f t="shared" si="118"/>
        <v>0.38124564511055059</v>
      </c>
      <c r="M1221" s="1">
        <f t="shared" si="119"/>
        <v>-175.05182284557642</v>
      </c>
      <c r="N1221" s="3" t="s">
        <v>866</v>
      </c>
      <c r="O1221" s="1" t="s">
        <v>2973</v>
      </c>
      <c r="P1221" s="1" t="s">
        <v>2968</v>
      </c>
      <c r="Q1221" s="1">
        <v>8360</v>
      </c>
      <c r="R1221" s="1" t="s">
        <v>3035</v>
      </c>
      <c r="S1221" s="1">
        <v>81.77</v>
      </c>
    </row>
    <row r="1222" spans="1:19" x14ac:dyDescent="0.3">
      <c r="A1222" s="1" t="s">
        <v>923</v>
      </c>
      <c r="B1222" s="1" t="s">
        <v>2146</v>
      </c>
      <c r="C1222" s="1">
        <f t="shared" si="114"/>
        <v>1.0416666671517305E-2</v>
      </c>
      <c r="D1222" s="1">
        <v>12</v>
      </c>
      <c r="E1222" s="1">
        <v>19.559999999999999</v>
      </c>
      <c r="F1222" s="1">
        <f>IF(A1222="","",IF(E1222&lt;_C1_MinTemp.,0,E1222*M_a+M_b))</f>
        <v>0.47172540000000002</v>
      </c>
      <c r="G1222" s="1">
        <f t="shared" si="115"/>
        <v>0.22252485300516001</v>
      </c>
      <c r="H1222" s="1">
        <f t="shared" si="116"/>
        <v>9.6707889180860485E-2</v>
      </c>
      <c r="I1222" s="1">
        <f t="shared" si="117"/>
        <v>2.41769723064734E-2</v>
      </c>
      <c r="J1222" s="1">
        <f>IF(A1222="","",MIN(J1221+I1222,Max_logcfu))</f>
        <v>3.99</v>
      </c>
      <c r="K1222" s="1" cm="1">
        <f t="array" ref="K1222">IF(A1222="","",IF(E1222&lt;_C1_MinTemp.,0,((E1222-Tmin)/(PrefTemp-Tmin))^2))</f>
        <v>36.813850367143708</v>
      </c>
      <c r="L1222" s="1">
        <f t="shared" si="118"/>
        <v>0.38347760816965099</v>
      </c>
      <c r="M1222" s="1">
        <f t="shared" si="119"/>
        <v>-175.43530045374607</v>
      </c>
      <c r="N1222" s="3" t="s">
        <v>866</v>
      </c>
      <c r="O1222" s="1" t="s">
        <v>2973</v>
      </c>
      <c r="P1222" s="1" t="s">
        <v>2968</v>
      </c>
      <c r="Q1222" s="1">
        <v>8360</v>
      </c>
      <c r="R1222" s="1" t="s">
        <v>3035</v>
      </c>
      <c r="S1222" s="1">
        <v>81.77</v>
      </c>
    </row>
    <row r="1223" spans="1:19" x14ac:dyDescent="0.3">
      <c r="A1223" s="1" t="s">
        <v>923</v>
      </c>
      <c r="B1223" s="1" t="s">
        <v>2147</v>
      </c>
      <c r="C1223" s="1">
        <f t="shared" si="114"/>
        <v>1.0416666664241347E-2</v>
      </c>
      <c r="D1223" s="1">
        <v>12</v>
      </c>
      <c r="E1223" s="1">
        <v>19.559999999999999</v>
      </c>
      <c r="F1223" s="1">
        <f>IF(A1223="","",IF(E1223&lt;_C1_MinTemp.,0,E1223*M_a+M_b))</f>
        <v>0.47172540000000002</v>
      </c>
      <c r="G1223" s="1">
        <f t="shared" si="115"/>
        <v>0.22252485300516001</v>
      </c>
      <c r="H1223" s="1">
        <f t="shared" si="116"/>
        <v>9.6707889180860485E-2</v>
      </c>
      <c r="I1223" s="1">
        <f t="shared" si="117"/>
        <v>2.4176972289585982E-2</v>
      </c>
      <c r="J1223" s="1">
        <f>IF(A1223="","",MIN(J1222+I1223,Max_logcfu))</f>
        <v>3.99</v>
      </c>
      <c r="K1223" s="1" cm="1">
        <f t="array" ref="K1223">IF(A1223="","",IF(E1223&lt;_C1_MinTemp.,0,((E1223-Tmin)/(PrefTemp-Tmin))^2))</f>
        <v>36.813850367143708</v>
      </c>
      <c r="L1223" s="1">
        <f t="shared" si="118"/>
        <v>0.38347760790179497</v>
      </c>
      <c r="M1223" s="1">
        <f t="shared" si="119"/>
        <v>-175.81877806164786</v>
      </c>
      <c r="N1223" s="3" t="s">
        <v>866</v>
      </c>
      <c r="O1223" s="1" t="s">
        <v>2973</v>
      </c>
      <c r="P1223" s="1" t="s">
        <v>2968</v>
      </c>
      <c r="Q1223" s="1">
        <v>8360</v>
      </c>
      <c r="R1223" s="1" t="s">
        <v>3035</v>
      </c>
      <c r="S1223" s="1">
        <v>81.77</v>
      </c>
    </row>
    <row r="1224" spans="1:19" x14ac:dyDescent="0.3">
      <c r="A1224" s="1" t="s">
        <v>923</v>
      </c>
      <c r="B1224" s="1" t="s">
        <v>2148</v>
      </c>
      <c r="C1224" s="1">
        <f t="shared" si="114"/>
        <v>1.0416666664241347E-2</v>
      </c>
      <c r="D1224" s="1">
        <v>12</v>
      </c>
      <c r="E1224" s="1">
        <v>19.52</v>
      </c>
      <c r="F1224" s="1">
        <f>IF(A1224="","",IF(E1224&lt;_C1_MinTemp.,0,E1224*M_a+M_b))</f>
        <v>0.47093980000000002</v>
      </c>
      <c r="G1224" s="1">
        <f t="shared" si="115"/>
        <v>0.22178429522404003</v>
      </c>
      <c r="H1224" s="1">
        <f t="shared" si="116"/>
        <v>9.6386047468074762E-2</v>
      </c>
      <c r="I1224" s="1">
        <f t="shared" si="117"/>
        <v>2.4096511861408283E-2</v>
      </c>
      <c r="J1224" s="1">
        <f>IF(A1224="","",MIN(J1223+I1224,Max_logcfu))</f>
        <v>3.99</v>
      </c>
      <c r="K1224" s="1" cm="1">
        <f t="array" ref="K1224">IF(A1224="","",IF(E1224&lt;_C1_MinTemp.,0,((E1224-Tmin)/(PrefTemp-Tmin))^2))</f>
        <v>36.691334688673663</v>
      </c>
      <c r="L1224" s="1">
        <f t="shared" si="118"/>
        <v>0.38220140291802912</v>
      </c>
      <c r="M1224" s="1">
        <f t="shared" si="119"/>
        <v>-176.2009794645659</v>
      </c>
      <c r="N1224" s="3" t="s">
        <v>866</v>
      </c>
      <c r="O1224" s="1" t="s">
        <v>2973</v>
      </c>
      <c r="P1224" s="1" t="s">
        <v>2968</v>
      </c>
      <c r="Q1224" s="1">
        <v>8360</v>
      </c>
      <c r="R1224" s="1" t="s">
        <v>3035</v>
      </c>
      <c r="S1224" s="1">
        <v>81.77</v>
      </c>
    </row>
    <row r="1225" spans="1:19" x14ac:dyDescent="0.3">
      <c r="A1225" s="1" t="s">
        <v>923</v>
      </c>
      <c r="B1225" s="1" t="s">
        <v>2149</v>
      </c>
      <c r="C1225" s="1">
        <f t="shared" si="114"/>
        <v>1.0416666671517305E-2</v>
      </c>
      <c r="D1225" s="1">
        <v>12</v>
      </c>
      <c r="E1225" s="1">
        <v>19.440000000000001</v>
      </c>
      <c r="F1225" s="1">
        <f>IF(A1225="","",IF(E1225&lt;_C1_MinTemp.,0,E1225*M_a+M_b))</f>
        <v>0.46936860000000008</v>
      </c>
      <c r="G1225" s="1">
        <f t="shared" si="115"/>
        <v>0.22030688266596007</v>
      </c>
      <c r="H1225" s="1">
        <f t="shared" si="116"/>
        <v>9.5743973344615416E-2</v>
      </c>
      <c r="I1225" s="1">
        <f t="shared" si="117"/>
        <v>2.3935993347299917E-2</v>
      </c>
      <c r="J1225" s="1">
        <f>IF(A1225="","",MIN(J1224+I1225,Max_logcfu))</f>
        <v>3.99</v>
      </c>
      <c r="K1225" s="1" cm="1">
        <f t="array" ref="K1225">IF(A1225="","",IF(E1225&lt;_C1_MinTemp.,0,((E1225-Tmin)/(PrefTemp-Tmin))^2))</f>
        <v>36.446915945736961</v>
      </c>
      <c r="L1225" s="1">
        <f t="shared" si="118"/>
        <v>0.3796553746115508</v>
      </c>
      <c r="M1225" s="1">
        <f t="shared" si="119"/>
        <v>-176.58063483917746</v>
      </c>
      <c r="N1225" s="3" t="s">
        <v>866</v>
      </c>
      <c r="O1225" s="1" t="s">
        <v>2973</v>
      </c>
      <c r="P1225" s="1" t="s">
        <v>2968</v>
      </c>
      <c r="Q1225" s="1">
        <v>8360</v>
      </c>
      <c r="R1225" s="1" t="s">
        <v>3035</v>
      </c>
      <c r="S1225" s="1">
        <v>81.77</v>
      </c>
    </row>
    <row r="1226" spans="1:19" x14ac:dyDescent="0.3">
      <c r="A1226" s="1" t="s">
        <v>923</v>
      </c>
      <c r="B1226" s="1" t="s">
        <v>2150</v>
      </c>
      <c r="C1226" s="1">
        <f t="shared" si="114"/>
        <v>1.0405092587461695E-2</v>
      </c>
      <c r="D1226" s="1">
        <v>12</v>
      </c>
      <c r="E1226" s="1">
        <v>19.53</v>
      </c>
      <c r="F1226" s="1">
        <f>IF(A1226="","",IF(E1226&lt;_C1_MinTemp.,0,E1226*M_a+M_b))</f>
        <v>0.47113620000000006</v>
      </c>
      <c r="G1226" s="1">
        <f t="shared" si="115"/>
        <v>0.22196931895044006</v>
      </c>
      <c r="H1226" s="1">
        <f t="shared" si="116"/>
        <v>9.6466457605580203E-2</v>
      </c>
      <c r="I1226" s="1">
        <f t="shared" si="117"/>
        <v>2.4089818151292249E-2</v>
      </c>
      <c r="J1226" s="1">
        <f>IF(A1226="","",MIN(J1225+I1226,Max_logcfu))</f>
        <v>3.99</v>
      </c>
      <c r="K1226" s="1" cm="1">
        <f t="array" ref="K1226">IF(A1226="","",IF(E1226&lt;_C1_MinTemp.,0,((E1226-Tmin)/(PrefTemp-Tmin))^2))</f>
        <v>36.721944464103572</v>
      </c>
      <c r="L1226" s="1">
        <f t="shared" si="118"/>
        <v>0.38209523214062413</v>
      </c>
      <c r="M1226" s="1">
        <f t="shared" si="119"/>
        <v>-176.96273007131808</v>
      </c>
      <c r="N1226" s="3" t="s">
        <v>866</v>
      </c>
      <c r="O1226" s="1" t="s">
        <v>2973</v>
      </c>
      <c r="P1226" s="1" t="s">
        <v>2968</v>
      </c>
      <c r="Q1226" s="1">
        <v>8360</v>
      </c>
      <c r="R1226" s="1" t="s">
        <v>3035</v>
      </c>
      <c r="S1226" s="1">
        <v>81.69</v>
      </c>
    </row>
    <row r="1227" spans="1:19" x14ac:dyDescent="0.3">
      <c r="A1227" s="1" t="s">
        <v>923</v>
      </c>
      <c r="B1227" s="1" t="s">
        <v>2151</v>
      </c>
      <c r="C1227" s="1">
        <f t="shared" si="114"/>
        <v>1.0416666671517305E-2</v>
      </c>
      <c r="D1227" s="1">
        <v>12</v>
      </c>
      <c r="E1227" s="1">
        <v>19.47</v>
      </c>
      <c r="F1227" s="1">
        <f>IF(A1227="","",IF(E1227&lt;_C1_MinTemp.,0,E1227*M_a+M_b))</f>
        <v>0.46995779999999998</v>
      </c>
      <c r="G1227" s="1">
        <f t="shared" si="115"/>
        <v>0.22086033378084</v>
      </c>
      <c r="H1227" s="1">
        <f t="shared" si="116"/>
        <v>9.598449968745762E-2</v>
      </c>
      <c r="I1227" s="1">
        <f t="shared" si="117"/>
        <v>2.3996124933038473E-2</v>
      </c>
      <c r="J1227" s="1">
        <f>IF(A1227="","",MIN(J1226+I1227,Max_logcfu))</f>
        <v>3.99</v>
      </c>
      <c r="K1227" s="1" cm="1">
        <f t="array" ref="K1227">IF(A1227="","",IF(E1227&lt;_C1_MinTemp.,0,((E1227-Tmin)/(PrefTemp-Tmin))^2))</f>
        <v>36.538477253400181</v>
      </c>
      <c r="L1227" s="1">
        <f t="shared" si="118"/>
        <v>0.38060913823348685</v>
      </c>
      <c r="M1227" s="1">
        <f t="shared" si="119"/>
        <v>-177.34333920955157</v>
      </c>
      <c r="N1227" s="3" t="s">
        <v>866</v>
      </c>
      <c r="O1227" s="1" t="s">
        <v>2973</v>
      </c>
      <c r="P1227" s="1" t="s">
        <v>2968</v>
      </c>
      <c r="Q1227" s="1">
        <v>8360</v>
      </c>
      <c r="R1227" s="1" t="s">
        <v>3035</v>
      </c>
      <c r="S1227" s="1">
        <v>81.69</v>
      </c>
    </row>
    <row r="1228" spans="1:19" x14ac:dyDescent="0.3">
      <c r="A1228" s="1" t="s">
        <v>923</v>
      </c>
      <c r="B1228" s="1" t="s">
        <v>2152</v>
      </c>
      <c r="C1228" s="1">
        <f t="shared" si="114"/>
        <v>1.0416666664241347E-2</v>
      </c>
      <c r="D1228" s="1">
        <v>12</v>
      </c>
      <c r="E1228" s="1">
        <v>19.440000000000001</v>
      </c>
      <c r="F1228" s="1">
        <f>IF(A1228="","",IF(E1228&lt;_C1_MinTemp.,0,E1228*M_a+M_b))</f>
        <v>0.46936860000000008</v>
      </c>
      <c r="G1228" s="1">
        <f t="shared" si="115"/>
        <v>0.22030688266596007</v>
      </c>
      <c r="H1228" s="1">
        <f t="shared" si="116"/>
        <v>9.5743973344615416E-2</v>
      </c>
      <c r="I1228" s="1">
        <f t="shared" si="117"/>
        <v>2.3935993330580819E-2</v>
      </c>
      <c r="J1228" s="1">
        <f>IF(A1228="","",MIN(J1227+I1228,Max_logcfu))</f>
        <v>3.99</v>
      </c>
      <c r="K1228" s="1" cm="1">
        <f t="array" ref="K1228">IF(A1228="","",IF(E1228&lt;_C1_MinTemp.,0,((E1228-Tmin)/(PrefTemp-Tmin))^2))</f>
        <v>36.446915945736961</v>
      </c>
      <c r="L1228" s="1">
        <f t="shared" si="118"/>
        <v>0.37965537434636459</v>
      </c>
      <c r="M1228" s="1">
        <f t="shared" si="119"/>
        <v>-177.72299458389793</v>
      </c>
      <c r="N1228" s="3" t="s">
        <v>866</v>
      </c>
      <c r="O1228" s="1" t="s">
        <v>2973</v>
      </c>
      <c r="P1228" s="1" t="s">
        <v>2968</v>
      </c>
      <c r="Q1228" s="1">
        <v>8360</v>
      </c>
      <c r="R1228" s="1" t="s">
        <v>3035</v>
      </c>
      <c r="S1228" s="1">
        <v>81.69</v>
      </c>
    </row>
    <row r="1229" spans="1:19" x14ac:dyDescent="0.3">
      <c r="A1229" s="1" t="s">
        <v>923</v>
      </c>
      <c r="B1229" s="1" t="s">
        <v>2153</v>
      </c>
      <c r="C1229" s="1">
        <f t="shared" si="114"/>
        <v>1.0416666664241347E-2</v>
      </c>
      <c r="D1229" s="1">
        <v>12</v>
      </c>
      <c r="E1229" s="1">
        <v>19.440000000000001</v>
      </c>
      <c r="F1229" s="1">
        <f>IF(A1229="","",IF(E1229&lt;_C1_MinTemp.,0,E1229*M_a+M_b))</f>
        <v>0.46936860000000008</v>
      </c>
      <c r="G1229" s="1">
        <f t="shared" si="115"/>
        <v>0.22030688266596007</v>
      </c>
      <c r="H1229" s="1">
        <f t="shared" si="116"/>
        <v>9.5743973344615416E-2</v>
      </c>
      <c r="I1229" s="1">
        <f t="shared" si="117"/>
        <v>2.3935993330580819E-2</v>
      </c>
      <c r="J1229" s="1">
        <f>IF(A1229="","",MIN(J1228+I1229,Max_logcfu))</f>
        <v>3.99</v>
      </c>
      <c r="K1229" s="1" cm="1">
        <f t="array" ref="K1229">IF(A1229="","",IF(E1229&lt;_C1_MinTemp.,0,((E1229-Tmin)/(PrefTemp-Tmin))^2))</f>
        <v>36.446915945736961</v>
      </c>
      <c r="L1229" s="1">
        <f t="shared" si="118"/>
        <v>0.37965537434636459</v>
      </c>
      <c r="M1229" s="1">
        <f t="shared" si="119"/>
        <v>-178.10264995824429</v>
      </c>
      <c r="N1229" s="3" t="s">
        <v>866</v>
      </c>
      <c r="O1229" s="1" t="s">
        <v>2973</v>
      </c>
      <c r="P1229" s="1" t="s">
        <v>2968</v>
      </c>
      <c r="Q1229" s="1">
        <v>8360</v>
      </c>
      <c r="R1229" s="1" t="s">
        <v>3035</v>
      </c>
      <c r="S1229" s="1">
        <v>81.69</v>
      </c>
    </row>
    <row r="1230" spans="1:19" x14ac:dyDescent="0.3">
      <c r="A1230" s="1" t="s">
        <v>923</v>
      </c>
      <c r="B1230" s="1" t="s">
        <v>2154</v>
      </c>
      <c r="C1230" s="1">
        <f t="shared" si="114"/>
        <v>1.0428240741021E-2</v>
      </c>
      <c r="D1230" s="1">
        <v>12</v>
      </c>
      <c r="E1230" s="1">
        <v>19.5</v>
      </c>
      <c r="F1230" s="1">
        <f>IF(A1230="","",IF(E1230&lt;_C1_MinTemp.,0,E1230*M_a+M_b))</f>
        <v>0.47054700000000005</v>
      </c>
      <c r="G1230" s="1">
        <f t="shared" si="115"/>
        <v>0.22141447920900004</v>
      </c>
      <c r="H1230" s="1">
        <f t="shared" si="116"/>
        <v>9.6225327774445896E-2</v>
      </c>
      <c r="I1230" s="1">
        <f t="shared" si="117"/>
        <v>2.4083061201973829E-2</v>
      </c>
      <c r="J1230" s="1">
        <f>IF(A1230="","",MIN(J1229+I1230,Max_logcfu))</f>
        <v>3.99</v>
      </c>
      <c r="K1230" s="1" cm="1">
        <f t="array" ref="K1230">IF(A1230="","",IF(E1230&lt;_C1_MinTemp.,0,((E1230-Tmin)/(PrefTemp-Tmin))^2))</f>
        <v>36.630153426189061</v>
      </c>
      <c r="L1230" s="1">
        <f t="shared" si="118"/>
        <v>0.38198805830883475</v>
      </c>
      <c r="M1230" s="1">
        <f t="shared" si="119"/>
        <v>-178.48463801655311</v>
      </c>
      <c r="N1230" s="3" t="s">
        <v>866</v>
      </c>
      <c r="O1230" s="1" t="s">
        <v>2973</v>
      </c>
      <c r="P1230" s="1" t="s">
        <v>2968</v>
      </c>
      <c r="Q1230" s="1">
        <v>8360</v>
      </c>
      <c r="R1230" s="1" t="s">
        <v>3035</v>
      </c>
      <c r="S1230" s="1">
        <v>81.69</v>
      </c>
    </row>
    <row r="1231" spans="1:19" x14ac:dyDescent="0.3">
      <c r="A1231" s="1" t="s">
        <v>923</v>
      </c>
      <c r="B1231" s="1" t="s">
        <v>2155</v>
      </c>
      <c r="C1231" s="1">
        <f t="shared" si="114"/>
        <v>1.0416666671517305E-2</v>
      </c>
      <c r="D1231" s="1">
        <v>12</v>
      </c>
      <c r="E1231" s="1">
        <v>19.52</v>
      </c>
      <c r="F1231" s="1">
        <f>IF(A1231="","",IF(E1231&lt;_C1_MinTemp.,0,E1231*M_a+M_b))</f>
        <v>0.47093980000000002</v>
      </c>
      <c r="G1231" s="1">
        <f t="shared" si="115"/>
        <v>0.22178429522404003</v>
      </c>
      <c r="H1231" s="1">
        <f t="shared" si="116"/>
        <v>9.6386047468074762E-2</v>
      </c>
      <c r="I1231" s="1">
        <f t="shared" si="117"/>
        <v>2.4096511878239503E-2</v>
      </c>
      <c r="J1231" s="1">
        <f>IF(A1231="","",MIN(J1230+I1231,Max_logcfu))</f>
        <v>3.99</v>
      </c>
      <c r="K1231" s="1" cm="1">
        <f t="array" ref="K1231">IF(A1231="","",IF(E1231&lt;_C1_MinTemp.,0,((E1231-Tmin)/(PrefTemp-Tmin))^2))</f>
        <v>36.691334688673663</v>
      </c>
      <c r="L1231" s="1">
        <f t="shared" si="118"/>
        <v>0.38220140318499374</v>
      </c>
      <c r="M1231" s="1">
        <f t="shared" si="119"/>
        <v>-178.86683941973811</v>
      </c>
      <c r="N1231" s="3" t="s">
        <v>866</v>
      </c>
      <c r="O1231" s="1" t="s">
        <v>2973</v>
      </c>
      <c r="P1231" s="1" t="s">
        <v>2968</v>
      </c>
      <c r="Q1231" s="1">
        <v>8360</v>
      </c>
      <c r="R1231" s="1" t="s">
        <v>3035</v>
      </c>
      <c r="S1231" s="1">
        <v>81.69</v>
      </c>
    </row>
    <row r="1232" spans="1:19" x14ac:dyDescent="0.3">
      <c r="A1232" s="1" t="s">
        <v>923</v>
      </c>
      <c r="B1232" s="1" t="s">
        <v>2156</v>
      </c>
      <c r="C1232" s="1">
        <f t="shared" si="114"/>
        <v>1.0416666664241347E-2</v>
      </c>
      <c r="D1232" s="1">
        <v>12</v>
      </c>
      <c r="E1232" s="1">
        <v>19.420000000000002</v>
      </c>
      <c r="F1232" s="1">
        <f>IF(A1232="","",IF(E1232&lt;_C1_MinTemp.,0,E1232*M_a+M_b))</f>
        <v>0.46897580000000005</v>
      </c>
      <c r="G1232" s="1">
        <f t="shared" si="115"/>
        <v>0.21993830098564005</v>
      </c>
      <c r="H1232" s="1">
        <f t="shared" si="116"/>
        <v>9.558379008502392E-2</v>
      </c>
      <c r="I1232" s="1">
        <f t="shared" si="117"/>
        <v>2.3895947515692271E-2</v>
      </c>
      <c r="J1232" s="1">
        <f>IF(A1232="","",MIN(J1231+I1232,Max_logcfu))</f>
        <v>3.99</v>
      </c>
      <c r="K1232" s="1" cm="1">
        <f t="array" ref="K1232">IF(A1232="","",IF(E1232&lt;_C1_MinTemp.,0,((E1232-Tmin)/(PrefTemp-Tmin))^2))</f>
        <v>36.385938887920155</v>
      </c>
      <c r="L1232" s="1">
        <f t="shared" si="118"/>
        <v>0.37902019666092074</v>
      </c>
      <c r="M1232" s="1">
        <f t="shared" si="119"/>
        <v>-179.24585961639903</v>
      </c>
      <c r="N1232" s="3" t="s">
        <v>866</v>
      </c>
      <c r="O1232" s="1" t="s">
        <v>2973</v>
      </c>
      <c r="P1232" s="1" t="s">
        <v>2968</v>
      </c>
      <c r="Q1232" s="1">
        <v>8360</v>
      </c>
      <c r="R1232" s="1" t="s">
        <v>3035</v>
      </c>
      <c r="S1232" s="1">
        <v>81.69</v>
      </c>
    </row>
    <row r="1233" spans="1:19" x14ac:dyDescent="0.3">
      <c r="A1233" s="1" t="s">
        <v>923</v>
      </c>
      <c r="B1233" s="1" t="s">
        <v>2157</v>
      </c>
      <c r="C1233" s="1">
        <f t="shared" si="114"/>
        <v>1.0416666664241347E-2</v>
      </c>
      <c r="D1233" s="1">
        <v>12</v>
      </c>
      <c r="E1233" s="1">
        <v>19.440000000000001</v>
      </c>
      <c r="F1233" s="1">
        <f>IF(A1233="","",IF(E1233&lt;_C1_MinTemp.,0,E1233*M_a+M_b))</f>
        <v>0.46936860000000008</v>
      </c>
      <c r="G1233" s="1">
        <f t="shared" si="115"/>
        <v>0.22030688266596007</v>
      </c>
      <c r="H1233" s="1">
        <f t="shared" si="116"/>
        <v>9.5743973344615416E-2</v>
      </c>
      <c r="I1233" s="1">
        <f t="shared" si="117"/>
        <v>2.3935993330580819E-2</v>
      </c>
      <c r="J1233" s="1">
        <f>IF(A1233="","",MIN(J1232+I1233,Max_logcfu))</f>
        <v>3.99</v>
      </c>
      <c r="K1233" s="1" cm="1">
        <f t="array" ref="K1233">IF(A1233="","",IF(E1233&lt;_C1_MinTemp.,0,((E1233-Tmin)/(PrefTemp-Tmin))^2))</f>
        <v>36.446915945736961</v>
      </c>
      <c r="L1233" s="1">
        <f t="shared" si="118"/>
        <v>0.37965537434636459</v>
      </c>
      <c r="M1233" s="1">
        <f t="shared" si="119"/>
        <v>-179.62551499074539</v>
      </c>
      <c r="N1233" s="3" t="s">
        <v>866</v>
      </c>
      <c r="O1233" s="1" t="s">
        <v>2973</v>
      </c>
      <c r="P1233" s="1" t="s">
        <v>2968</v>
      </c>
      <c r="Q1233" s="1">
        <v>8360</v>
      </c>
      <c r="R1233" s="1" t="s">
        <v>3035</v>
      </c>
      <c r="S1233" s="1">
        <v>81.69</v>
      </c>
    </row>
    <row r="1234" spans="1:19" x14ac:dyDescent="0.3">
      <c r="A1234" s="1" t="s">
        <v>923</v>
      </c>
      <c r="B1234" s="1" t="s">
        <v>2158</v>
      </c>
      <c r="C1234" s="1">
        <f t="shared" si="114"/>
        <v>1.0416666671517305E-2</v>
      </c>
      <c r="D1234" s="1">
        <v>12</v>
      </c>
      <c r="E1234" s="1">
        <v>19.489999999999998</v>
      </c>
      <c r="F1234" s="1">
        <f>IF(A1234="","",IF(E1234&lt;_C1_MinTemp.,0,E1234*M_a+M_b))</f>
        <v>0.47035060000000001</v>
      </c>
      <c r="G1234" s="1">
        <f t="shared" si="115"/>
        <v>0.22122968692036002</v>
      </c>
      <c r="H1234" s="1">
        <f t="shared" si="116"/>
        <v>9.614501821832247E-2</v>
      </c>
      <c r="I1234" s="1">
        <f t="shared" si="117"/>
        <v>2.4036254565773373E-2</v>
      </c>
      <c r="J1234" s="1">
        <f>IF(A1234="","",MIN(J1233+I1234,Max_logcfu))</f>
        <v>3.99</v>
      </c>
      <c r="K1234" s="1" cm="1">
        <f t="array" ref="K1234">IF(A1234="","",IF(E1234&lt;_C1_MinTemp.,0,((E1234-Tmin)/(PrefTemp-Tmin))^2))</f>
        <v>36.59958193913436</v>
      </c>
      <c r="L1234" s="1">
        <f t="shared" si="118"/>
        <v>0.38124564537684758</v>
      </c>
      <c r="M1234" s="1">
        <f t="shared" si="119"/>
        <v>-180.00676063612224</v>
      </c>
      <c r="N1234" s="3" t="s">
        <v>866</v>
      </c>
      <c r="O1234" s="1" t="s">
        <v>2973</v>
      </c>
      <c r="P1234" s="1" t="s">
        <v>2968</v>
      </c>
      <c r="Q1234" s="1">
        <v>8360</v>
      </c>
      <c r="R1234" s="1" t="s">
        <v>3035</v>
      </c>
      <c r="S1234" s="1">
        <v>81.58</v>
      </c>
    </row>
    <row r="1235" spans="1:19" x14ac:dyDescent="0.3">
      <c r="A1235" s="1" t="s">
        <v>923</v>
      </c>
      <c r="B1235" s="1" t="s">
        <v>2159</v>
      </c>
      <c r="C1235" s="1">
        <f t="shared" si="114"/>
        <v>1.0416666664241347E-2</v>
      </c>
      <c r="D1235" s="1">
        <v>12</v>
      </c>
      <c r="E1235" s="1">
        <v>19.47</v>
      </c>
      <c r="F1235" s="1">
        <f>IF(A1235="","",IF(E1235&lt;_C1_MinTemp.,0,E1235*M_a+M_b))</f>
        <v>0.46995779999999998</v>
      </c>
      <c r="G1235" s="1">
        <f t="shared" si="115"/>
        <v>0.22086033378084</v>
      </c>
      <c r="H1235" s="1">
        <f t="shared" si="116"/>
        <v>9.598449968745762E-2</v>
      </c>
      <c r="I1235" s="1">
        <f t="shared" si="117"/>
        <v>2.3996124916277374E-2</v>
      </c>
      <c r="J1235" s="1">
        <f>IF(A1235="","",MIN(J1234+I1235,Max_logcfu))</f>
        <v>3.99</v>
      </c>
      <c r="K1235" s="1" cm="1">
        <f t="array" ref="K1235">IF(A1235="","",IF(E1235&lt;_C1_MinTemp.,0,((E1235-Tmin)/(PrefTemp-Tmin))^2))</f>
        <v>36.538477253400181</v>
      </c>
      <c r="L1235" s="1">
        <f t="shared" si="118"/>
        <v>0.3806091379676344</v>
      </c>
      <c r="M1235" s="1">
        <f t="shared" si="119"/>
        <v>-180.38736977408988</v>
      </c>
      <c r="N1235" s="3" t="s">
        <v>866</v>
      </c>
      <c r="O1235" s="1" t="s">
        <v>2973</v>
      </c>
      <c r="P1235" s="1" t="s">
        <v>2968</v>
      </c>
      <c r="Q1235" s="1">
        <v>8360</v>
      </c>
      <c r="R1235" s="1" t="s">
        <v>3035</v>
      </c>
      <c r="S1235" s="1">
        <v>81.58</v>
      </c>
    </row>
    <row r="1236" spans="1:19" x14ac:dyDescent="0.3">
      <c r="A1236" s="1" t="s">
        <v>923</v>
      </c>
      <c r="B1236" s="1" t="s">
        <v>2160</v>
      </c>
      <c r="C1236" s="1">
        <f t="shared" si="114"/>
        <v>1.0416666664241347E-2</v>
      </c>
      <c r="D1236" s="1">
        <v>12</v>
      </c>
      <c r="E1236" s="1">
        <v>19.440000000000001</v>
      </c>
      <c r="F1236" s="1">
        <f>IF(A1236="","",IF(E1236&lt;_C1_MinTemp.,0,E1236*M_a+M_b))</f>
        <v>0.46936860000000008</v>
      </c>
      <c r="G1236" s="1">
        <f t="shared" si="115"/>
        <v>0.22030688266596007</v>
      </c>
      <c r="H1236" s="1">
        <f t="shared" si="116"/>
        <v>9.5743973344615416E-2</v>
      </c>
      <c r="I1236" s="1">
        <f t="shared" si="117"/>
        <v>2.3935993330580819E-2</v>
      </c>
      <c r="J1236" s="1">
        <f>IF(A1236="","",MIN(J1235+I1236,Max_logcfu))</f>
        <v>3.99</v>
      </c>
      <c r="K1236" s="1" cm="1">
        <f t="array" ref="K1236">IF(A1236="","",IF(E1236&lt;_C1_MinTemp.,0,((E1236-Tmin)/(PrefTemp-Tmin))^2))</f>
        <v>36.446915945736961</v>
      </c>
      <c r="L1236" s="1">
        <f t="shared" si="118"/>
        <v>0.37965537434636459</v>
      </c>
      <c r="M1236" s="1">
        <f t="shared" si="119"/>
        <v>-180.76702514843623</v>
      </c>
      <c r="N1236" s="3" t="s">
        <v>866</v>
      </c>
      <c r="O1236" s="1" t="s">
        <v>2973</v>
      </c>
      <c r="P1236" s="1" t="s">
        <v>2968</v>
      </c>
      <c r="Q1236" s="1">
        <v>8360</v>
      </c>
      <c r="R1236" s="1" t="s">
        <v>3035</v>
      </c>
      <c r="S1236" s="1">
        <v>81.58</v>
      </c>
    </row>
    <row r="1237" spans="1:19" x14ac:dyDescent="0.3">
      <c r="A1237" s="1" t="s">
        <v>923</v>
      </c>
      <c r="B1237" s="1" t="s">
        <v>2161</v>
      </c>
      <c r="C1237" s="1">
        <f t="shared" si="114"/>
        <v>1.0416666671517305E-2</v>
      </c>
      <c r="D1237" s="1">
        <v>12</v>
      </c>
      <c r="E1237" s="1">
        <v>19.41</v>
      </c>
      <c r="F1237" s="1">
        <f>IF(A1237="","",IF(E1237&lt;_C1_MinTemp.,0,E1237*M_a+M_b))</f>
        <v>0.46877940000000001</v>
      </c>
      <c r="G1237" s="1">
        <f t="shared" si="115"/>
        <v>0.21975412586436002</v>
      </c>
      <c r="H1237" s="1">
        <f t="shared" si="116"/>
        <v>9.5503748745919173E-2</v>
      </c>
      <c r="I1237" s="1">
        <f t="shared" si="117"/>
        <v>2.3875937197597893E-2</v>
      </c>
      <c r="J1237" s="1">
        <f>IF(A1237="","",MIN(J1236+I1237,Max_logcfu))</f>
        <v>3.99</v>
      </c>
      <c r="K1237" s="1" cm="1">
        <f t="array" ref="K1237">IF(A1237="","",IF(E1237&lt;_C1_MinTemp.,0,((E1237-Tmin)/(PrefTemp-Tmin))^2))</f>
        <v>36.355469503199359</v>
      </c>
      <c r="L1237" s="1">
        <f t="shared" si="118"/>
        <v>0.37870280750134055</v>
      </c>
      <c r="M1237" s="1">
        <f t="shared" si="119"/>
        <v>-181.14572795593756</v>
      </c>
      <c r="N1237" s="3" t="s">
        <v>866</v>
      </c>
      <c r="O1237" s="1" t="s">
        <v>2973</v>
      </c>
      <c r="P1237" s="1" t="s">
        <v>2968</v>
      </c>
      <c r="Q1237" s="1">
        <v>8360</v>
      </c>
      <c r="R1237" s="1" t="s">
        <v>3035</v>
      </c>
      <c r="S1237" s="1">
        <v>81.58</v>
      </c>
    </row>
    <row r="1238" spans="1:19" x14ac:dyDescent="0.3">
      <c r="A1238" s="1" t="s">
        <v>923</v>
      </c>
      <c r="B1238" s="1" t="s">
        <v>2162</v>
      </c>
      <c r="C1238" s="1">
        <f t="shared" si="114"/>
        <v>1.0416666664241347E-2</v>
      </c>
      <c r="D1238" s="1">
        <v>12</v>
      </c>
      <c r="E1238" s="1">
        <v>19.52</v>
      </c>
      <c r="F1238" s="1">
        <f>IF(A1238="","",IF(E1238&lt;_C1_MinTemp.,0,E1238*M_a+M_b))</f>
        <v>0.47093980000000002</v>
      </c>
      <c r="G1238" s="1">
        <f t="shared" si="115"/>
        <v>0.22178429522404003</v>
      </c>
      <c r="H1238" s="1">
        <f t="shared" si="116"/>
        <v>9.6386047468074762E-2</v>
      </c>
      <c r="I1238" s="1">
        <f t="shared" si="117"/>
        <v>2.4096511861408283E-2</v>
      </c>
      <c r="J1238" s="1">
        <f>IF(A1238="","",MIN(J1237+I1238,Max_logcfu))</f>
        <v>3.99</v>
      </c>
      <c r="K1238" s="1" cm="1">
        <f t="array" ref="K1238">IF(A1238="","",IF(E1238&lt;_C1_MinTemp.,0,((E1238-Tmin)/(PrefTemp-Tmin))^2))</f>
        <v>36.691334688673663</v>
      </c>
      <c r="L1238" s="1">
        <f t="shared" si="118"/>
        <v>0.38220140291802912</v>
      </c>
      <c r="M1238" s="1">
        <f t="shared" si="119"/>
        <v>-181.5279293588556</v>
      </c>
      <c r="N1238" s="3" t="s">
        <v>866</v>
      </c>
      <c r="O1238" s="1" t="s">
        <v>2973</v>
      </c>
      <c r="P1238" s="1" t="s">
        <v>2968</v>
      </c>
      <c r="Q1238" s="1">
        <v>8360</v>
      </c>
      <c r="R1238" s="1" t="s">
        <v>3035</v>
      </c>
      <c r="S1238" s="1">
        <v>81.58</v>
      </c>
    </row>
    <row r="1239" spans="1:19" x14ac:dyDescent="0.3">
      <c r="A1239" s="1" t="s">
        <v>923</v>
      </c>
      <c r="B1239" s="1" t="s">
        <v>2163</v>
      </c>
      <c r="C1239" s="1">
        <f t="shared" si="114"/>
        <v>1.0416666664241347E-2</v>
      </c>
      <c r="D1239" s="1">
        <v>12</v>
      </c>
      <c r="E1239" s="1">
        <v>19.489999999999998</v>
      </c>
      <c r="F1239" s="1">
        <f>IF(A1239="","",IF(E1239&lt;_C1_MinTemp.,0,E1239*M_a+M_b))</f>
        <v>0.47035060000000001</v>
      </c>
      <c r="G1239" s="1">
        <f t="shared" si="115"/>
        <v>0.22122968692036002</v>
      </c>
      <c r="H1239" s="1">
        <f t="shared" si="116"/>
        <v>9.614501821832247E-2</v>
      </c>
      <c r="I1239" s="1">
        <f t="shared" si="117"/>
        <v>2.4036254548984243E-2</v>
      </c>
      <c r="J1239" s="1">
        <f>IF(A1239="","",MIN(J1238+I1239,Max_logcfu))</f>
        <v>3.99</v>
      </c>
      <c r="K1239" s="1" cm="1">
        <f t="array" ref="K1239">IF(A1239="","",IF(E1239&lt;_C1_MinTemp.,0,((E1239-Tmin)/(PrefTemp-Tmin))^2))</f>
        <v>36.59958193913436</v>
      </c>
      <c r="L1239" s="1">
        <f t="shared" si="118"/>
        <v>0.38124564511055059</v>
      </c>
      <c r="M1239" s="1">
        <f t="shared" si="119"/>
        <v>-181.90917500396614</v>
      </c>
      <c r="N1239" s="3" t="s">
        <v>866</v>
      </c>
      <c r="O1239" s="1" t="s">
        <v>2973</v>
      </c>
      <c r="P1239" s="1" t="s">
        <v>2968</v>
      </c>
      <c r="Q1239" s="1">
        <v>8360</v>
      </c>
      <c r="R1239" s="1" t="s">
        <v>3035</v>
      </c>
      <c r="S1239" s="1">
        <v>81.58</v>
      </c>
    </row>
    <row r="1240" spans="1:19" x14ac:dyDescent="0.3">
      <c r="A1240" s="1" t="s">
        <v>923</v>
      </c>
      <c r="B1240" s="1" t="s">
        <v>2164</v>
      </c>
      <c r="C1240" s="1">
        <f t="shared" si="114"/>
        <v>1.0416666671517305E-2</v>
      </c>
      <c r="D1240" s="1">
        <v>12</v>
      </c>
      <c r="E1240" s="1">
        <v>19.45</v>
      </c>
      <c r="F1240" s="1">
        <f>IF(A1240="","",IF(E1240&lt;_C1_MinTemp.,0,E1240*M_a+M_b))</f>
        <v>0.46956500000000001</v>
      </c>
      <c r="G1240" s="1">
        <f t="shared" si="115"/>
        <v>0.220491289225</v>
      </c>
      <c r="H1240" s="1">
        <f t="shared" si="116"/>
        <v>9.5824115265102122E-2</v>
      </c>
      <c r="I1240" s="1">
        <f t="shared" si="117"/>
        <v>2.3956028827430923E-2</v>
      </c>
      <c r="J1240" s="1">
        <f>IF(A1240="","",MIN(J1239+I1240,Max_logcfu))</f>
        <v>3.99</v>
      </c>
      <c r="K1240" s="1" cm="1">
        <f t="array" ref="K1240">IF(A1240="","",IF(E1240&lt;_C1_MinTemp.,0,((E1240-Tmin)/(PrefTemp-Tmin))^2))</f>
        <v>36.477423618832958</v>
      </c>
      <c r="L1240" s="1">
        <f t="shared" si="118"/>
        <v>0.37997316287311544</v>
      </c>
      <c r="M1240" s="1">
        <f t="shared" si="119"/>
        <v>-182.28914816683925</v>
      </c>
      <c r="N1240" s="3" t="s">
        <v>866</v>
      </c>
      <c r="O1240" s="1" t="s">
        <v>2973</v>
      </c>
      <c r="P1240" s="1" t="s">
        <v>2968</v>
      </c>
      <c r="Q1240" s="1">
        <v>8360</v>
      </c>
      <c r="R1240" s="1" t="s">
        <v>3035</v>
      </c>
      <c r="S1240" s="1">
        <v>81.58</v>
      </c>
    </row>
    <row r="1241" spans="1:19" x14ac:dyDescent="0.3">
      <c r="A1241" s="1" t="s">
        <v>923</v>
      </c>
      <c r="B1241" s="1" t="s">
        <v>2165</v>
      </c>
      <c r="C1241" s="1">
        <f t="shared" si="114"/>
        <v>1.0416666664241347E-2</v>
      </c>
      <c r="D1241" s="1">
        <v>12</v>
      </c>
      <c r="E1241" s="1">
        <v>19.440000000000001</v>
      </c>
      <c r="F1241" s="1">
        <f>IF(A1241="","",IF(E1241&lt;_C1_MinTemp.,0,E1241*M_a+M_b))</f>
        <v>0.46936860000000008</v>
      </c>
      <c r="G1241" s="1">
        <f t="shared" si="115"/>
        <v>0.22030688266596007</v>
      </c>
      <c r="H1241" s="1">
        <f t="shared" si="116"/>
        <v>9.5743973344615416E-2</v>
      </c>
      <c r="I1241" s="1">
        <f t="shared" si="117"/>
        <v>2.3935993330580819E-2</v>
      </c>
      <c r="J1241" s="1">
        <f>IF(A1241="","",MIN(J1240+I1241,Max_logcfu))</f>
        <v>3.99</v>
      </c>
      <c r="K1241" s="1" cm="1">
        <f t="array" ref="K1241">IF(A1241="","",IF(E1241&lt;_C1_MinTemp.,0,((E1241-Tmin)/(PrefTemp-Tmin))^2))</f>
        <v>36.446915945736961</v>
      </c>
      <c r="L1241" s="1">
        <f t="shared" si="118"/>
        <v>0.37965537434636459</v>
      </c>
      <c r="M1241" s="1">
        <f t="shared" si="119"/>
        <v>-182.66880354118561</v>
      </c>
      <c r="N1241" s="3" t="s">
        <v>866</v>
      </c>
      <c r="O1241" s="1" t="s">
        <v>2973</v>
      </c>
      <c r="P1241" s="1" t="s">
        <v>2968</v>
      </c>
      <c r="Q1241" s="1">
        <v>8360</v>
      </c>
      <c r="R1241" s="1" t="s">
        <v>3035</v>
      </c>
      <c r="S1241" s="1">
        <v>81.58</v>
      </c>
    </row>
    <row r="1242" spans="1:19" x14ac:dyDescent="0.3">
      <c r="A1242" s="1" t="s">
        <v>923</v>
      </c>
      <c r="B1242" s="1" t="s">
        <v>2166</v>
      </c>
      <c r="C1242" s="1">
        <f t="shared" si="114"/>
        <v>1.0416666664241347E-2</v>
      </c>
      <c r="D1242" s="1">
        <v>12</v>
      </c>
      <c r="E1242" s="1">
        <v>19.579999999999998</v>
      </c>
      <c r="F1242" s="1">
        <f>IF(A1242="","",IF(E1242&lt;_C1_MinTemp.,0,E1242*M_a+M_b))</f>
        <v>0.47211819999999999</v>
      </c>
      <c r="G1242" s="1">
        <f t="shared" si="115"/>
        <v>0.22289559477123999</v>
      </c>
      <c r="H1242" s="1">
        <f t="shared" si="116"/>
        <v>9.6869011200017369E-2</v>
      </c>
      <c r="I1242" s="1">
        <f t="shared" si="117"/>
        <v>2.4217252794365825E-2</v>
      </c>
      <c r="J1242" s="1">
        <f>IF(A1242="","",MIN(J1241+I1242,Max_logcfu))</f>
        <v>3.99</v>
      </c>
      <c r="K1242" s="1" cm="1">
        <f t="array" ref="K1242">IF(A1242="","",IF(E1242&lt;_C1_MinTemp.,0,((E1242-Tmin)/(PrefTemp-Tmin))^2))</f>
        <v>36.875184783129157</v>
      </c>
      <c r="L1242" s="1">
        <f t="shared" si="118"/>
        <v>0.38411650806816128</v>
      </c>
      <c r="M1242" s="1">
        <f t="shared" si="119"/>
        <v>-183.05292004925377</v>
      </c>
      <c r="N1242" s="3" t="s">
        <v>866</v>
      </c>
      <c r="O1242" s="1" t="s">
        <v>2973</v>
      </c>
      <c r="P1242" s="1" t="s">
        <v>2968</v>
      </c>
      <c r="Q1242" s="1">
        <v>8360</v>
      </c>
      <c r="R1242" s="1" t="s">
        <v>3035</v>
      </c>
      <c r="S1242" s="1">
        <v>81.58</v>
      </c>
    </row>
    <row r="1243" spans="1:19" x14ac:dyDescent="0.3">
      <c r="A1243" s="1" t="s">
        <v>923</v>
      </c>
      <c r="B1243" s="1" t="s">
        <v>2167</v>
      </c>
      <c r="C1243" s="1">
        <f t="shared" si="114"/>
        <v>1.0416666671517305E-2</v>
      </c>
      <c r="D1243" s="1">
        <v>12</v>
      </c>
      <c r="E1243" s="1">
        <v>19.55</v>
      </c>
      <c r="F1243" s="1">
        <f>IF(A1243="","",IF(E1243&lt;_C1_MinTemp.,0,E1243*M_a+M_b))</f>
        <v>0.47152900000000003</v>
      </c>
      <c r="G1243" s="1">
        <f t="shared" si="115"/>
        <v>0.22233959784100002</v>
      </c>
      <c r="H1243" s="1">
        <f t="shared" si="116"/>
        <v>9.6627378461973057E-2</v>
      </c>
      <c r="I1243" s="1">
        <f t="shared" si="117"/>
        <v>2.4156844626742172E-2</v>
      </c>
      <c r="J1243" s="1">
        <f>IF(A1243="","",MIN(J1242+I1243,Max_logcfu))</f>
        <v>3.99</v>
      </c>
      <c r="K1243" s="1" cm="1">
        <f t="array" ref="K1243">IF(A1243="","",IF(E1243&lt;_C1_MinTemp.,0,((E1243-Tmin)/(PrefTemp-Tmin))^2))</f>
        <v>36.783202303338598</v>
      </c>
      <c r="L1243" s="1">
        <f t="shared" si="118"/>
        <v>0.38315835750486577</v>
      </c>
      <c r="M1243" s="1">
        <f t="shared" si="119"/>
        <v>-183.43607840675864</v>
      </c>
      <c r="N1243" s="3" t="s">
        <v>866</v>
      </c>
      <c r="O1243" s="1" t="s">
        <v>2973</v>
      </c>
      <c r="P1243" s="1" t="s">
        <v>2968</v>
      </c>
      <c r="Q1243" s="1">
        <v>8360</v>
      </c>
      <c r="R1243" s="1" t="s">
        <v>3035</v>
      </c>
      <c r="S1243" s="1">
        <v>81.58</v>
      </c>
    </row>
    <row r="1244" spans="1:19" x14ac:dyDescent="0.3">
      <c r="A1244" s="1" t="s">
        <v>923</v>
      </c>
      <c r="B1244" s="1" t="s">
        <v>2168</v>
      </c>
      <c r="C1244" s="1">
        <f t="shared" si="114"/>
        <v>1.0416666664241347E-2</v>
      </c>
      <c r="D1244" s="1">
        <v>12</v>
      </c>
      <c r="E1244" s="1">
        <v>19.53</v>
      </c>
      <c r="F1244" s="1">
        <f>IF(A1244="","",IF(E1244&lt;_C1_MinTemp.,0,E1244*M_a+M_b))</f>
        <v>0.47113620000000006</v>
      </c>
      <c r="G1244" s="1">
        <f t="shared" si="115"/>
        <v>0.22196931895044006</v>
      </c>
      <c r="H1244" s="1">
        <f t="shared" si="116"/>
        <v>9.6466457605580203E-2</v>
      </c>
      <c r="I1244" s="1">
        <f t="shared" si="117"/>
        <v>2.4116614395779962E-2</v>
      </c>
      <c r="J1244" s="1">
        <f>IF(A1244="","",MIN(J1243+I1244,Max_logcfu))</f>
        <v>3.99</v>
      </c>
      <c r="K1244" s="1" cm="1">
        <f t="array" ref="K1244">IF(A1244="","",IF(E1244&lt;_C1_MinTemp.,0,((E1244-Tmin)/(PrefTemp-Tmin))^2))</f>
        <v>36.721944464103572</v>
      </c>
      <c r="L1244" s="1">
        <f t="shared" si="118"/>
        <v>0.38252025474534979</v>
      </c>
      <c r="M1244" s="1">
        <f t="shared" si="119"/>
        <v>-183.81859866150398</v>
      </c>
      <c r="N1244" s="3" t="s">
        <v>866</v>
      </c>
      <c r="O1244" s="1" t="s">
        <v>2973</v>
      </c>
      <c r="P1244" s="1" t="s">
        <v>2968</v>
      </c>
      <c r="Q1244" s="1">
        <v>8360</v>
      </c>
      <c r="R1244" s="1" t="s">
        <v>3035</v>
      </c>
      <c r="S1244" s="1">
        <v>81.58</v>
      </c>
    </row>
    <row r="1245" spans="1:19" x14ac:dyDescent="0.3">
      <c r="A1245" s="1" t="s">
        <v>923</v>
      </c>
      <c r="B1245" s="1" t="s">
        <v>2169</v>
      </c>
      <c r="C1245" s="1">
        <f t="shared" si="114"/>
        <v>1.0416666664241347E-2</v>
      </c>
      <c r="D1245" s="1">
        <v>12</v>
      </c>
      <c r="E1245" s="1">
        <v>19.559999999999999</v>
      </c>
      <c r="F1245" s="1">
        <f>IF(A1245="","",IF(E1245&lt;_C1_MinTemp.,0,E1245*M_a+M_b))</f>
        <v>0.47172540000000002</v>
      </c>
      <c r="G1245" s="1">
        <f t="shared" si="115"/>
        <v>0.22252485300516001</v>
      </c>
      <c r="H1245" s="1">
        <f t="shared" si="116"/>
        <v>9.6707889180860485E-2</v>
      </c>
      <c r="I1245" s="1">
        <f t="shared" si="117"/>
        <v>2.4176972289585982E-2</v>
      </c>
      <c r="J1245" s="1">
        <f>IF(A1245="","",MIN(J1244+I1245,Max_logcfu))</f>
        <v>3.99</v>
      </c>
      <c r="K1245" s="1" cm="1">
        <f t="array" ref="K1245">IF(A1245="","",IF(E1245&lt;_C1_MinTemp.,0,((E1245-Tmin)/(PrefTemp-Tmin))^2))</f>
        <v>36.813850367143708</v>
      </c>
      <c r="L1245" s="1">
        <f t="shared" si="118"/>
        <v>0.38347760790179497</v>
      </c>
      <c r="M1245" s="1">
        <f t="shared" si="119"/>
        <v>-184.20207626940578</v>
      </c>
      <c r="N1245" s="3" t="s">
        <v>866</v>
      </c>
      <c r="O1245" s="1" t="s">
        <v>2973</v>
      </c>
      <c r="P1245" s="1" t="s">
        <v>2968</v>
      </c>
      <c r="Q1245" s="1">
        <v>8360</v>
      </c>
      <c r="R1245" s="1" t="s">
        <v>3035</v>
      </c>
      <c r="S1245" s="1">
        <v>81.58</v>
      </c>
    </row>
    <row r="1246" spans="1:19" x14ac:dyDescent="0.3">
      <c r="A1246" s="1" t="s">
        <v>923</v>
      </c>
      <c r="B1246" s="1" t="s">
        <v>2170</v>
      </c>
      <c r="C1246" s="1">
        <f t="shared" si="114"/>
        <v>1.0405092594737653E-2</v>
      </c>
      <c r="D1246" s="1">
        <v>13</v>
      </c>
      <c r="E1246" s="1">
        <v>19.739999999999998</v>
      </c>
      <c r="F1246" s="1">
        <f>IF(A1246="","",IF(E1246&lt;_C1_MinTemp.,0,E1246*M_a+M_b))</f>
        <v>0.47526059999999998</v>
      </c>
      <c r="G1246" s="1">
        <f t="shared" si="115"/>
        <v>0.22587263791235998</v>
      </c>
      <c r="H1246" s="1">
        <f t="shared" si="116"/>
        <v>9.8162815259608849E-2</v>
      </c>
      <c r="I1246" s="1">
        <f t="shared" si="117"/>
        <v>2.451343637127255E-2</v>
      </c>
      <c r="J1246" s="1">
        <f>IF(A1246="","",MIN(J1245+I1246,Max_logcfu))</f>
        <v>3.99</v>
      </c>
      <c r="K1246" s="1" cm="1">
        <f t="array" ref="K1246">IF(A1246="","",IF(E1246&lt;_C1_MinTemp.,0,((E1246-Tmin)/(PrefTemp-Tmin))^2))</f>
        <v>37.367697953022954</v>
      </c>
      <c r="L1246" s="1">
        <f t="shared" si="118"/>
        <v>0.38881435725339247</v>
      </c>
      <c r="M1246" s="1">
        <f t="shared" si="119"/>
        <v>-184.59089062665916</v>
      </c>
      <c r="N1246" s="3" t="s">
        <v>866</v>
      </c>
      <c r="O1246" s="1" t="s">
        <v>2973</v>
      </c>
      <c r="P1246" s="1" t="s">
        <v>2968</v>
      </c>
      <c r="Q1246" s="1">
        <v>8360</v>
      </c>
      <c r="R1246" s="1" t="s">
        <v>3035</v>
      </c>
      <c r="S1246" s="1">
        <v>81.58</v>
      </c>
    </row>
    <row r="1247" spans="1:19" x14ac:dyDescent="0.3">
      <c r="A1247" s="1" t="s">
        <v>923</v>
      </c>
      <c r="B1247" s="1" t="s">
        <v>2171</v>
      </c>
      <c r="C1247" s="1">
        <f t="shared" si="114"/>
        <v>1.0416666664241347E-2</v>
      </c>
      <c r="D1247" s="1">
        <v>13</v>
      </c>
      <c r="E1247" s="1">
        <v>19.75</v>
      </c>
      <c r="F1247" s="1">
        <f>IF(A1247="","",IF(E1247&lt;_C1_MinTemp.,0,E1247*M_a+M_b))</f>
        <v>0.47545700000000002</v>
      </c>
      <c r="G1247" s="1">
        <f t="shared" si="115"/>
        <v>0.22605935884900002</v>
      </c>
      <c r="H1247" s="1">
        <f t="shared" si="116"/>
        <v>9.824396299391569E-2</v>
      </c>
      <c r="I1247" s="1">
        <f t="shared" si="117"/>
        <v>2.4560990742760372E-2</v>
      </c>
      <c r="J1247" s="1">
        <f>IF(A1247="","",MIN(J1246+I1247,Max_logcfu))</f>
        <v>3.99</v>
      </c>
      <c r="K1247" s="1" cm="1">
        <f t="array" ref="K1247">IF(A1247="","",IF(E1247&lt;_C1_MinTemp.,0,((E1247-Tmin)/(PrefTemp-Tmin))^2))</f>
        <v>37.39858850987109</v>
      </c>
      <c r="L1247" s="1">
        <f t="shared" si="118"/>
        <v>0.38956863022045368</v>
      </c>
      <c r="M1247" s="1">
        <f t="shared" si="119"/>
        <v>-184.98045925687961</v>
      </c>
      <c r="N1247" s="3" t="s">
        <v>866</v>
      </c>
      <c r="O1247" s="1" t="s">
        <v>2973</v>
      </c>
      <c r="P1247" s="1" t="s">
        <v>2968</v>
      </c>
      <c r="Q1247" s="1">
        <v>8360</v>
      </c>
      <c r="R1247" s="1" t="s">
        <v>3035</v>
      </c>
      <c r="S1247" s="1">
        <v>81.58</v>
      </c>
    </row>
    <row r="1248" spans="1:19" x14ac:dyDescent="0.3">
      <c r="A1248" s="1" t="s">
        <v>923</v>
      </c>
      <c r="B1248" s="1" t="s">
        <v>2172</v>
      </c>
      <c r="C1248" s="1">
        <f t="shared" si="114"/>
        <v>1.0416666671517305E-2</v>
      </c>
      <c r="D1248" s="1">
        <v>13</v>
      </c>
      <c r="E1248" s="1">
        <v>19.739999999999998</v>
      </c>
      <c r="F1248" s="1">
        <f>IF(A1248="","",IF(E1248&lt;_C1_MinTemp.,0,E1248*M_a+M_b))</f>
        <v>0.47526059999999998</v>
      </c>
      <c r="G1248" s="1">
        <f t="shared" si="115"/>
        <v>0.22587263791235998</v>
      </c>
      <c r="H1248" s="1">
        <f t="shared" si="116"/>
        <v>9.8162815259608849E-2</v>
      </c>
      <c r="I1248" s="1">
        <f t="shared" si="117"/>
        <v>2.454070382632987E-2</v>
      </c>
      <c r="J1248" s="1">
        <f>IF(A1248="","",MIN(J1247+I1248,Max_logcfu))</f>
        <v>3.99</v>
      </c>
      <c r="K1248" s="1" cm="1">
        <f t="array" ref="K1248">IF(A1248="","",IF(E1248&lt;_C1_MinTemp.,0,((E1248-Tmin)/(PrefTemp-Tmin))^2))</f>
        <v>37.367697953022954</v>
      </c>
      <c r="L1248" s="1">
        <f t="shared" si="118"/>
        <v>0.38924685385857966</v>
      </c>
      <c r="M1248" s="1">
        <f t="shared" si="119"/>
        <v>-185.36970611073818</v>
      </c>
      <c r="N1248" s="3" t="s">
        <v>866</v>
      </c>
      <c r="O1248" s="1" t="s">
        <v>2973</v>
      </c>
      <c r="P1248" s="1" t="s">
        <v>2968</v>
      </c>
      <c r="Q1248" s="1">
        <v>8360</v>
      </c>
      <c r="R1248" s="1" t="s">
        <v>3035</v>
      </c>
      <c r="S1248" s="1">
        <v>81.58</v>
      </c>
    </row>
    <row r="1249" spans="1:19" x14ac:dyDescent="0.3">
      <c r="A1249" s="1" t="s">
        <v>923</v>
      </c>
      <c r="B1249" s="1" t="s">
        <v>2173</v>
      </c>
      <c r="C1249" s="1">
        <f t="shared" si="114"/>
        <v>1.0416666664241347E-2</v>
      </c>
      <c r="D1249" s="1">
        <v>13</v>
      </c>
      <c r="E1249" s="1">
        <v>19.75</v>
      </c>
      <c r="F1249" s="1">
        <f>IF(A1249="","",IF(E1249&lt;_C1_MinTemp.,0,E1249*M_a+M_b))</f>
        <v>0.47545700000000002</v>
      </c>
      <c r="G1249" s="1">
        <f t="shared" si="115"/>
        <v>0.22605935884900002</v>
      </c>
      <c r="H1249" s="1">
        <f t="shared" si="116"/>
        <v>9.824396299391569E-2</v>
      </c>
      <c r="I1249" s="1">
        <f t="shared" si="117"/>
        <v>2.4560990742760372E-2</v>
      </c>
      <c r="J1249" s="1">
        <f>IF(A1249="","",MIN(J1248+I1249,Max_logcfu))</f>
        <v>3.99</v>
      </c>
      <c r="K1249" s="1" cm="1">
        <f t="array" ref="K1249">IF(A1249="","",IF(E1249&lt;_C1_MinTemp.,0,((E1249-Tmin)/(PrefTemp-Tmin))^2))</f>
        <v>37.39858850987109</v>
      </c>
      <c r="L1249" s="1">
        <f t="shared" si="118"/>
        <v>0.38956863022045368</v>
      </c>
      <c r="M1249" s="1">
        <f t="shared" si="119"/>
        <v>-185.75927474095863</v>
      </c>
      <c r="N1249" s="3" t="s">
        <v>866</v>
      </c>
      <c r="O1249" s="1" t="s">
        <v>2973</v>
      </c>
      <c r="P1249" s="1" t="s">
        <v>2968</v>
      </c>
      <c r="Q1249" s="1">
        <v>8360</v>
      </c>
      <c r="R1249" s="1" t="s">
        <v>3035</v>
      </c>
      <c r="S1249" s="1">
        <v>81.58</v>
      </c>
    </row>
    <row r="1250" spans="1:19" x14ac:dyDescent="0.3">
      <c r="A1250" s="1" t="s">
        <v>923</v>
      </c>
      <c r="B1250" s="1" t="s">
        <v>2174</v>
      </c>
      <c r="C1250" s="1">
        <f t="shared" si="114"/>
        <v>1.0428240741021E-2</v>
      </c>
      <c r="D1250" s="1">
        <v>13</v>
      </c>
      <c r="E1250" s="1">
        <v>19.829999999999998</v>
      </c>
      <c r="F1250" s="1">
        <f>IF(A1250="","",IF(E1250&lt;_C1_MinTemp.,0,E1250*M_a+M_b))</f>
        <v>0.47702820000000001</v>
      </c>
      <c r="G1250" s="1">
        <f t="shared" si="115"/>
        <v>0.22755590359524</v>
      </c>
      <c r="H1250" s="1">
        <f t="shared" si="116"/>
        <v>9.8894351844954362E-2</v>
      </c>
      <c r="I1250" s="1">
        <f t="shared" si="117"/>
        <v>2.4751058615194041E-2</v>
      </c>
      <c r="J1250" s="1">
        <f>IF(A1250="","",MIN(J1249+I1250,Max_logcfu))</f>
        <v>3.99</v>
      </c>
      <c r="K1250" s="1" cm="1">
        <f t="array" ref="K1250">IF(A1250="","",IF(E1250&lt;_C1_MinTemp.,0,((E1250-Tmin)/(PrefTemp-Tmin))^2))</f>
        <v>37.646172425158682</v>
      </c>
      <c r="L1250" s="1">
        <f t="shared" si="118"/>
        <v>0.39258334902754111</v>
      </c>
      <c r="M1250" s="1">
        <f t="shared" si="119"/>
        <v>-186.15185808998618</v>
      </c>
      <c r="N1250" s="3" t="s">
        <v>866</v>
      </c>
      <c r="O1250" s="1" t="s">
        <v>2973</v>
      </c>
      <c r="P1250" s="1" t="s">
        <v>2968</v>
      </c>
      <c r="Q1250" s="1">
        <v>8360</v>
      </c>
      <c r="R1250" s="1" t="s">
        <v>3035</v>
      </c>
      <c r="S1250" s="1">
        <v>81.489999999999995</v>
      </c>
    </row>
    <row r="1251" spans="1:19" x14ac:dyDescent="0.3">
      <c r="A1251" s="1" t="s">
        <v>923</v>
      </c>
      <c r="B1251" s="1" t="s">
        <v>2175</v>
      </c>
      <c r="C1251" s="1">
        <f t="shared" si="114"/>
        <v>1.0416666664241347E-2</v>
      </c>
      <c r="D1251" s="1">
        <v>13</v>
      </c>
      <c r="E1251" s="1">
        <v>19.86</v>
      </c>
      <c r="F1251" s="1">
        <f>IF(A1251="","",IF(E1251&lt;_C1_MinTemp.,0,E1251*M_a+M_b))</f>
        <v>0.47761740000000003</v>
      </c>
      <c r="G1251" s="1">
        <f t="shared" si="115"/>
        <v>0.22811838078276003</v>
      </c>
      <c r="H1251" s="1">
        <f t="shared" si="116"/>
        <v>9.9138800861694923E-2</v>
      </c>
      <c r="I1251" s="1">
        <f t="shared" si="117"/>
        <v>2.4784700209653093E-2</v>
      </c>
      <c r="J1251" s="1">
        <f>IF(A1251="","",MIN(J1250+I1251,Max_logcfu))</f>
        <v>3.99</v>
      </c>
      <c r="K1251" s="1" cm="1">
        <f t="array" ref="K1251">IF(A1251="","",IF(E1251&lt;_C1_MinTemp.,0,((E1251-Tmin)/(PrefTemp-Tmin))^2))</f>
        <v>37.739226979455204</v>
      </c>
      <c r="L1251" s="1">
        <f t="shared" si="118"/>
        <v>0.3931169476111287</v>
      </c>
      <c r="M1251" s="1">
        <f t="shared" si="119"/>
        <v>-186.54497503759731</v>
      </c>
      <c r="N1251" s="3" t="s">
        <v>866</v>
      </c>
      <c r="O1251" s="1" t="s">
        <v>2973</v>
      </c>
      <c r="P1251" s="1" t="s">
        <v>2968</v>
      </c>
      <c r="Q1251" s="1">
        <v>8360</v>
      </c>
      <c r="R1251" s="1" t="s">
        <v>3035</v>
      </c>
      <c r="S1251" s="1">
        <v>81.489999999999995</v>
      </c>
    </row>
    <row r="1252" spans="1:19" x14ac:dyDescent="0.3">
      <c r="A1252" s="1" t="s">
        <v>923</v>
      </c>
      <c r="B1252" s="1" t="s">
        <v>2176</v>
      </c>
      <c r="C1252" s="1">
        <f t="shared" si="114"/>
        <v>1.0416666671517305E-2</v>
      </c>
      <c r="D1252" s="1">
        <v>13</v>
      </c>
      <c r="E1252" s="1">
        <v>19.829999999999998</v>
      </c>
      <c r="F1252" s="1">
        <f>IF(A1252="","",IF(E1252&lt;_C1_MinTemp.,0,E1252*M_a+M_b))</f>
        <v>0.47702820000000001</v>
      </c>
      <c r="G1252" s="1">
        <f t="shared" si="115"/>
        <v>0.22755590359524</v>
      </c>
      <c r="H1252" s="1">
        <f t="shared" si="116"/>
        <v>9.8894351844954362E-2</v>
      </c>
      <c r="I1252" s="1">
        <f t="shared" si="117"/>
        <v>2.4723587972751405E-2</v>
      </c>
      <c r="J1252" s="1">
        <f>IF(A1252="","",MIN(J1251+I1252,Max_logcfu))</f>
        <v>3.99</v>
      </c>
      <c r="K1252" s="1" cm="1">
        <f t="array" ref="K1252">IF(A1252="","",IF(E1252&lt;_C1_MinTemp.,0,((E1252-Tmin)/(PrefTemp-Tmin))^2))</f>
        <v>37.646172425158682</v>
      </c>
      <c r="L1252" s="1">
        <f t="shared" si="118"/>
        <v>0.39214762961134425</v>
      </c>
      <c r="M1252" s="1">
        <f t="shared" si="119"/>
        <v>-186.93712266720866</v>
      </c>
      <c r="N1252" s="3" t="s">
        <v>866</v>
      </c>
      <c r="O1252" s="1" t="s">
        <v>2973</v>
      </c>
      <c r="P1252" s="1" t="s">
        <v>2968</v>
      </c>
      <c r="Q1252" s="1">
        <v>8360</v>
      </c>
      <c r="R1252" s="1" t="s">
        <v>3035</v>
      </c>
      <c r="S1252" s="1">
        <v>81.489999999999995</v>
      </c>
    </row>
    <row r="1253" spans="1:19" x14ac:dyDescent="0.3">
      <c r="A1253" s="1" t="s">
        <v>923</v>
      </c>
      <c r="B1253" s="1" t="s">
        <v>2177</v>
      </c>
      <c r="C1253" s="1">
        <f t="shared" si="114"/>
        <v>1.0416666664241347E-2</v>
      </c>
      <c r="D1253" s="1">
        <v>13</v>
      </c>
      <c r="E1253" s="1">
        <v>19.86</v>
      </c>
      <c r="F1253" s="1">
        <f>IF(A1253="","",IF(E1253&lt;_C1_MinTemp.,0,E1253*M_a+M_b))</f>
        <v>0.47761740000000003</v>
      </c>
      <c r="G1253" s="1">
        <f t="shared" si="115"/>
        <v>0.22811838078276003</v>
      </c>
      <c r="H1253" s="1">
        <f t="shared" si="116"/>
        <v>9.9138800861694923E-2</v>
      </c>
      <c r="I1253" s="1">
        <f t="shared" si="117"/>
        <v>2.4784700209653093E-2</v>
      </c>
      <c r="J1253" s="1">
        <f>IF(A1253="","",MIN(J1252+I1253,Max_logcfu))</f>
        <v>3.99</v>
      </c>
      <c r="K1253" s="1" cm="1">
        <f t="array" ref="K1253">IF(A1253="","",IF(E1253&lt;_C1_MinTemp.,0,((E1253-Tmin)/(PrefTemp-Tmin))^2))</f>
        <v>37.739226979455204</v>
      </c>
      <c r="L1253" s="1">
        <f t="shared" si="118"/>
        <v>0.3931169476111287</v>
      </c>
      <c r="M1253" s="1">
        <f t="shared" si="119"/>
        <v>-187.33023961481979</v>
      </c>
      <c r="N1253" s="3" t="s">
        <v>866</v>
      </c>
      <c r="O1253" s="1" t="s">
        <v>2973</v>
      </c>
      <c r="P1253" s="1" t="s">
        <v>2968</v>
      </c>
      <c r="Q1253" s="1">
        <v>8360</v>
      </c>
      <c r="R1253" s="1" t="s">
        <v>3035</v>
      </c>
      <c r="S1253" s="1">
        <v>81.489999999999995</v>
      </c>
    </row>
    <row r="1254" spans="1:19" x14ac:dyDescent="0.3">
      <c r="A1254" s="1" t="s">
        <v>923</v>
      </c>
      <c r="B1254" s="1" t="s">
        <v>2178</v>
      </c>
      <c r="C1254" s="1">
        <f t="shared" si="114"/>
        <v>1.0416666664241347E-2</v>
      </c>
      <c r="D1254" s="1">
        <v>13</v>
      </c>
      <c r="E1254" s="1">
        <v>19.91</v>
      </c>
      <c r="F1254" s="1">
        <f>IF(A1254="","",IF(E1254&lt;_C1_MinTemp.,0,E1254*M_a+M_b))</f>
        <v>0.47859940000000001</v>
      </c>
      <c r="G1254" s="1">
        <f t="shared" si="115"/>
        <v>0.22905738568036002</v>
      </c>
      <c r="H1254" s="1">
        <f t="shared" si="116"/>
        <v>9.9546886432142545E-2</v>
      </c>
      <c r="I1254" s="1">
        <f t="shared" si="117"/>
        <v>2.4886721602241244E-2</v>
      </c>
      <c r="J1254" s="1">
        <f>IF(A1254="","",MIN(J1253+I1254,Max_logcfu))</f>
        <v>3.99</v>
      </c>
      <c r="K1254" s="1" cm="1">
        <f t="array" ref="K1254">IF(A1254="","",IF(E1254&lt;_C1_MinTemp.,0,((E1254-Tmin)/(PrefTemp-Tmin))^2))</f>
        <v>37.894573159117478</v>
      </c>
      <c r="L1254" s="1">
        <f t="shared" si="118"/>
        <v>0.39473513698223395</v>
      </c>
      <c r="M1254" s="1">
        <f t="shared" si="119"/>
        <v>-187.72497475180202</v>
      </c>
      <c r="N1254" s="3" t="s">
        <v>866</v>
      </c>
      <c r="O1254" s="1" t="s">
        <v>2973</v>
      </c>
      <c r="P1254" s="1" t="s">
        <v>2968</v>
      </c>
      <c r="Q1254" s="1">
        <v>8360</v>
      </c>
      <c r="R1254" s="1" t="s">
        <v>3035</v>
      </c>
      <c r="S1254" s="1">
        <v>81.489999999999995</v>
      </c>
    </row>
    <row r="1255" spans="1:19" x14ac:dyDescent="0.3">
      <c r="A1255" s="1" t="s">
        <v>923</v>
      </c>
      <c r="B1255" s="1" t="s">
        <v>2179</v>
      </c>
      <c r="C1255" s="1">
        <f t="shared" si="114"/>
        <v>1.0416666671517305E-2</v>
      </c>
      <c r="D1255" s="1">
        <v>13</v>
      </c>
      <c r="E1255" s="1">
        <v>19.88</v>
      </c>
      <c r="F1255" s="1">
        <f>IF(A1255="","",IF(E1255&lt;_C1_MinTemp.,0,E1255*M_a+M_b))</f>
        <v>0.4780102</v>
      </c>
      <c r="G1255" s="1">
        <f t="shared" si="115"/>
        <v>0.22849375130403998</v>
      </c>
      <c r="H1255" s="1">
        <f t="shared" si="116"/>
        <v>9.9301934508491951E-2</v>
      </c>
      <c r="I1255" s="1">
        <f t="shared" si="117"/>
        <v>2.4825483638683254E-2</v>
      </c>
      <c r="J1255" s="1">
        <f>IF(A1255="","",MIN(J1254+I1255,Max_logcfu))</f>
        <v>3.99</v>
      </c>
      <c r="K1255" s="1" cm="1">
        <f t="array" ref="K1255">IF(A1255="","",IF(E1255&lt;_C1_MinTemp.,0,((E1255-Tmin)/(PrefTemp-Tmin))^2))</f>
        <v>37.801327162944894</v>
      </c>
      <c r="L1255" s="1">
        <f t="shared" si="118"/>
        <v>0.39376382479736988</v>
      </c>
      <c r="M1255" s="1">
        <f t="shared" si="119"/>
        <v>-188.11873857659938</v>
      </c>
      <c r="N1255" s="3" t="s">
        <v>866</v>
      </c>
      <c r="O1255" s="1" t="s">
        <v>2973</v>
      </c>
      <c r="P1255" s="1" t="s">
        <v>2968</v>
      </c>
      <c r="Q1255" s="1">
        <v>8360</v>
      </c>
      <c r="R1255" s="1" t="s">
        <v>3035</v>
      </c>
      <c r="S1255" s="1">
        <v>81.489999999999995</v>
      </c>
    </row>
    <row r="1256" spans="1:19" x14ac:dyDescent="0.3">
      <c r="A1256" s="1" t="s">
        <v>923</v>
      </c>
      <c r="B1256" s="1" t="s">
        <v>2180</v>
      </c>
      <c r="C1256" s="1">
        <f t="shared" si="114"/>
        <v>1.0416666664241347E-2</v>
      </c>
      <c r="D1256" s="1">
        <v>13</v>
      </c>
      <c r="E1256" s="1">
        <v>19.920000000000002</v>
      </c>
      <c r="F1256" s="1">
        <f>IF(A1256="","",IF(E1256&lt;_C1_MinTemp.,0,E1256*M_a+M_b))</f>
        <v>0.47879580000000005</v>
      </c>
      <c r="G1256" s="1">
        <f t="shared" si="115"/>
        <v>0.22924541809764004</v>
      </c>
      <c r="H1256" s="1">
        <f t="shared" si="116"/>
        <v>9.9628604127614095E-2</v>
      </c>
      <c r="I1256" s="1">
        <f t="shared" si="117"/>
        <v>2.4907151026104375E-2</v>
      </c>
      <c r="J1256" s="1">
        <f>IF(A1256="","",MIN(J1255+I1256,Max_logcfu))</f>
        <v>3.99</v>
      </c>
      <c r="K1256" s="1" cm="1">
        <f t="array" ref="K1256">IF(A1256="","",IF(E1256&lt;_C1_MinTemp.,0,((E1256-Tmin)/(PrefTemp-Tmin))^2))</f>
        <v>37.925680683425156</v>
      </c>
      <c r="L1256" s="1">
        <f t="shared" si="118"/>
        <v>0.39505917369369681</v>
      </c>
      <c r="M1256" s="1">
        <f t="shared" si="119"/>
        <v>-188.51379775029309</v>
      </c>
      <c r="N1256" s="3" t="s">
        <v>866</v>
      </c>
      <c r="O1256" s="1" t="s">
        <v>2973</v>
      </c>
      <c r="P1256" s="1" t="s">
        <v>2968</v>
      </c>
      <c r="Q1256" s="1">
        <v>8360</v>
      </c>
      <c r="R1256" s="1" t="s">
        <v>3035</v>
      </c>
      <c r="S1256" s="1">
        <v>81.489999999999995</v>
      </c>
    </row>
    <row r="1257" spans="1:19" x14ac:dyDescent="0.3">
      <c r="A1257" s="1" t="s">
        <v>923</v>
      </c>
      <c r="B1257" s="1" t="s">
        <v>2181</v>
      </c>
      <c r="C1257" s="1">
        <f t="shared" si="114"/>
        <v>1.0416666664241347E-2</v>
      </c>
      <c r="D1257" s="1">
        <v>13</v>
      </c>
      <c r="E1257" s="1">
        <v>19.920000000000002</v>
      </c>
      <c r="F1257" s="1">
        <f>IF(A1257="","",IF(E1257&lt;_C1_MinTemp.,0,E1257*M_a+M_b))</f>
        <v>0.47879580000000005</v>
      </c>
      <c r="G1257" s="1">
        <f t="shared" si="115"/>
        <v>0.22924541809764004</v>
      </c>
      <c r="H1257" s="1">
        <f t="shared" si="116"/>
        <v>9.9628604127614095E-2</v>
      </c>
      <c r="I1257" s="1">
        <f t="shared" si="117"/>
        <v>2.4907151026104375E-2</v>
      </c>
      <c r="J1257" s="1">
        <f>IF(A1257="","",MIN(J1256+I1257,Max_logcfu))</f>
        <v>3.99</v>
      </c>
      <c r="K1257" s="1" cm="1">
        <f t="array" ref="K1257">IF(A1257="","",IF(E1257&lt;_C1_MinTemp.,0,((E1257-Tmin)/(PrefTemp-Tmin))^2))</f>
        <v>37.925680683425156</v>
      </c>
      <c r="L1257" s="1">
        <f t="shared" si="118"/>
        <v>0.39505917369369681</v>
      </c>
      <c r="M1257" s="1">
        <f t="shared" si="119"/>
        <v>-188.9088569239868</v>
      </c>
      <c r="N1257" s="3" t="s">
        <v>866</v>
      </c>
      <c r="O1257" s="1" t="s">
        <v>2973</v>
      </c>
      <c r="P1257" s="1" t="s">
        <v>2968</v>
      </c>
      <c r="Q1257" s="1">
        <v>8360</v>
      </c>
      <c r="R1257" s="1" t="s">
        <v>3035</v>
      </c>
      <c r="S1257" s="1">
        <v>81.489999999999995</v>
      </c>
    </row>
    <row r="1258" spans="1:19" x14ac:dyDescent="0.3">
      <c r="A1258" s="1" t="s">
        <v>923</v>
      </c>
      <c r="B1258" s="1" t="s">
        <v>2182</v>
      </c>
      <c r="C1258" s="1">
        <f t="shared" si="114"/>
        <v>1.0416666671517305E-2</v>
      </c>
      <c r="D1258" s="1">
        <v>13</v>
      </c>
      <c r="E1258" s="1">
        <v>20.05</v>
      </c>
      <c r="F1258" s="1">
        <f>IF(A1258="","",IF(E1258&lt;_C1_MinTemp.,0,E1258*M_a+M_b))</f>
        <v>0.48134900000000003</v>
      </c>
      <c r="G1258" s="1">
        <f t="shared" si="115"/>
        <v>0.23169685980100002</v>
      </c>
      <c r="H1258" s="1">
        <f t="shared" si="116"/>
        <v>0.1006939851373316</v>
      </c>
      <c r="I1258" s="1">
        <f t="shared" si="117"/>
        <v>2.5173496296055222E-2</v>
      </c>
      <c r="J1258" s="1">
        <f>IF(A1258="","",MIN(J1257+I1258,Max_logcfu))</f>
        <v>3.99</v>
      </c>
      <c r="K1258" s="1" cm="1">
        <f t="array" ref="K1258">IF(A1258="","",IF(E1258&lt;_C1_MinTemp.,0,((E1258-Tmin)/(PrefTemp-Tmin))^2))</f>
        <v>38.331239913472942</v>
      </c>
      <c r="L1258" s="1">
        <f t="shared" si="118"/>
        <v>0.39928374928460747</v>
      </c>
      <c r="M1258" s="1">
        <f t="shared" si="119"/>
        <v>-189.30814067327142</v>
      </c>
      <c r="N1258" s="3" t="s">
        <v>866</v>
      </c>
      <c r="O1258" s="1" t="s">
        <v>2973</v>
      </c>
      <c r="P1258" s="1" t="s">
        <v>2968</v>
      </c>
      <c r="Q1258" s="1">
        <v>8360</v>
      </c>
      <c r="R1258" s="1" t="s">
        <v>3035</v>
      </c>
      <c r="S1258" s="1">
        <v>81.39</v>
      </c>
    </row>
    <row r="1259" spans="1:19" x14ac:dyDescent="0.3">
      <c r="A1259" s="1" t="s">
        <v>923</v>
      </c>
      <c r="B1259" s="1" t="s">
        <v>2183</v>
      </c>
      <c r="C1259" s="1">
        <f t="shared" si="114"/>
        <v>1.0416666664241347E-2</v>
      </c>
      <c r="D1259" s="1">
        <v>13</v>
      </c>
      <c r="E1259" s="1">
        <v>20.03</v>
      </c>
      <c r="F1259" s="1">
        <f>IF(A1259="","",IF(E1259&lt;_C1_MinTemp.,0,E1259*M_a+M_b))</f>
        <v>0.48095620000000006</v>
      </c>
      <c r="G1259" s="1">
        <f t="shared" si="115"/>
        <v>0.23131886631844006</v>
      </c>
      <c r="H1259" s="1">
        <f t="shared" si="116"/>
        <v>0.10052971156820514</v>
      </c>
      <c r="I1259" s="1">
        <f t="shared" si="117"/>
        <v>2.5132427886199689E-2</v>
      </c>
      <c r="J1259" s="1">
        <f>IF(A1259="","",MIN(J1258+I1259,Max_logcfu))</f>
        <v>3.99</v>
      </c>
      <c r="K1259" s="1" cm="1">
        <f t="array" ref="K1259">IF(A1259="","",IF(E1259&lt;_C1_MinTemp.,0,((E1259-Tmin)/(PrefTemp-Tmin))^2))</f>
        <v>38.268705795064172</v>
      </c>
      <c r="L1259" s="1">
        <f t="shared" si="118"/>
        <v>0.39863235193910462</v>
      </c>
      <c r="M1259" s="1">
        <f t="shared" si="119"/>
        <v>-189.70677302521054</v>
      </c>
      <c r="N1259" s="3" t="s">
        <v>866</v>
      </c>
      <c r="O1259" s="1" t="s">
        <v>2973</v>
      </c>
      <c r="P1259" s="1" t="s">
        <v>2968</v>
      </c>
      <c r="Q1259" s="1">
        <v>8360</v>
      </c>
      <c r="R1259" s="1" t="s">
        <v>3035</v>
      </c>
      <c r="S1259" s="1">
        <v>81.39</v>
      </c>
    </row>
    <row r="1260" spans="1:19" x14ac:dyDescent="0.3">
      <c r="A1260" s="1" t="s">
        <v>923</v>
      </c>
      <c r="B1260" s="1" t="s">
        <v>2184</v>
      </c>
      <c r="C1260" s="1">
        <f t="shared" si="114"/>
        <v>1.0416666664241347E-2</v>
      </c>
      <c r="D1260" s="1">
        <v>13</v>
      </c>
      <c r="E1260" s="1">
        <v>20.059999999999999</v>
      </c>
      <c r="F1260" s="1">
        <f>IF(A1260="","",IF(E1260&lt;_C1_MinTemp.,0,E1260*M_a+M_b))</f>
        <v>0.48154540000000001</v>
      </c>
      <c r="G1260" s="1">
        <f t="shared" si="115"/>
        <v>0.23188597226116001</v>
      </c>
      <c r="H1260" s="1">
        <f t="shared" si="116"/>
        <v>0.10077617221258582</v>
      </c>
      <c r="I1260" s="1">
        <f t="shared" si="117"/>
        <v>2.5194043047280509E-2</v>
      </c>
      <c r="J1260" s="1">
        <f>IF(A1260="","",MIN(J1259+I1260,Max_logcfu))</f>
        <v>3.99</v>
      </c>
      <c r="K1260" s="1" cm="1">
        <f t="array" ref="K1260">IF(A1260="","",IF(E1260&lt;_C1_MinTemp.,0,((E1260-Tmin)/(PrefTemp-Tmin))^2))</f>
        <v>38.362526116864927</v>
      </c>
      <c r="L1260" s="1">
        <f t="shared" si="118"/>
        <v>0.39960964695763496</v>
      </c>
      <c r="M1260" s="1">
        <f t="shared" si="119"/>
        <v>-190.10638267216817</v>
      </c>
      <c r="N1260" s="3" t="s">
        <v>866</v>
      </c>
      <c r="O1260" s="1" t="s">
        <v>2973</v>
      </c>
      <c r="P1260" s="1" t="s">
        <v>2968</v>
      </c>
      <c r="Q1260" s="1">
        <v>8360</v>
      </c>
      <c r="R1260" s="1" t="s">
        <v>3035</v>
      </c>
      <c r="S1260" s="1">
        <v>81.39</v>
      </c>
    </row>
    <row r="1261" spans="1:19" x14ac:dyDescent="0.3">
      <c r="A1261" s="1" t="s">
        <v>923</v>
      </c>
      <c r="B1261" s="1" t="s">
        <v>2185</v>
      </c>
      <c r="C1261" s="1">
        <f t="shared" si="114"/>
        <v>1.0416666671517305E-2</v>
      </c>
      <c r="D1261" s="1">
        <v>13</v>
      </c>
      <c r="E1261" s="1">
        <v>20.02</v>
      </c>
      <c r="F1261" s="1">
        <f>IF(A1261="","",IF(E1261&lt;_C1_MinTemp.,0,E1261*M_a+M_b))</f>
        <v>0.48075980000000001</v>
      </c>
      <c r="G1261" s="1">
        <f t="shared" si="115"/>
        <v>0.23112998529604001</v>
      </c>
      <c r="H1261" s="1">
        <f t="shared" si="116"/>
        <v>0.1004476250743329</v>
      </c>
      <c r="I1261" s="1">
        <f t="shared" si="117"/>
        <v>2.5111906280276867E-2</v>
      </c>
      <c r="J1261" s="1">
        <f>IF(A1261="","",MIN(J1260+I1261,Max_logcfu))</f>
        <v>3.99</v>
      </c>
      <c r="K1261" s="1" cm="1">
        <f t="array" ref="K1261">IF(A1261="","",IF(E1261&lt;_C1_MinTemp.,0,((E1261-Tmin)/(PrefTemp-Tmin))^2))</f>
        <v>38.237457880047387</v>
      </c>
      <c r="L1261" s="1">
        <f t="shared" si="118"/>
        <v>0.39830685310263636</v>
      </c>
      <c r="M1261" s="1">
        <f t="shared" si="119"/>
        <v>-190.50468952527081</v>
      </c>
      <c r="N1261" s="3" t="s">
        <v>866</v>
      </c>
      <c r="O1261" s="1" t="s">
        <v>2973</v>
      </c>
      <c r="P1261" s="1" t="s">
        <v>2968</v>
      </c>
      <c r="Q1261" s="1">
        <v>8360</v>
      </c>
      <c r="R1261" s="1" t="s">
        <v>3035</v>
      </c>
      <c r="S1261" s="1">
        <v>81.39</v>
      </c>
    </row>
    <row r="1262" spans="1:19" x14ac:dyDescent="0.3">
      <c r="A1262" s="1" t="s">
        <v>923</v>
      </c>
      <c r="B1262" s="1" t="s">
        <v>2186</v>
      </c>
      <c r="C1262" s="1">
        <f t="shared" si="114"/>
        <v>1.0416666664241347E-2</v>
      </c>
      <c r="D1262" s="1">
        <v>13</v>
      </c>
      <c r="E1262" s="1">
        <v>20.13</v>
      </c>
      <c r="F1262" s="1">
        <f>IF(A1262="","",IF(E1262&lt;_C1_MinTemp.,0,E1262*M_a+M_b))</f>
        <v>0.48292020000000002</v>
      </c>
      <c r="G1262" s="1">
        <f t="shared" si="115"/>
        <v>0.23321191956804002</v>
      </c>
      <c r="H1262" s="1">
        <f t="shared" si="116"/>
        <v>0.1013524204989309</v>
      </c>
      <c r="I1262" s="1">
        <f t="shared" si="117"/>
        <v>2.5338105118833238E-2</v>
      </c>
      <c r="J1262" s="1">
        <f>IF(A1262="","",MIN(J1261+I1262,Max_logcfu))</f>
        <v>3.99</v>
      </c>
      <c r="K1262" s="1" cm="1">
        <f t="array" ref="K1262">IF(A1262="","",IF(E1262&lt;_C1_MinTemp.,0,((E1262-Tmin)/(PrefTemp-Tmin))^2))</f>
        <v>38.581886898777533</v>
      </c>
      <c r="L1262" s="1">
        <f t="shared" si="118"/>
        <v>0.40189465510202593</v>
      </c>
      <c r="M1262" s="1">
        <f t="shared" si="119"/>
        <v>-190.90658418037282</v>
      </c>
      <c r="N1262" s="3" t="s">
        <v>866</v>
      </c>
      <c r="O1262" s="1" t="s">
        <v>2973</v>
      </c>
      <c r="P1262" s="1" t="s">
        <v>2968</v>
      </c>
      <c r="Q1262" s="1">
        <v>8360</v>
      </c>
      <c r="R1262" s="1" t="s">
        <v>3035</v>
      </c>
      <c r="S1262" s="1">
        <v>81.3</v>
      </c>
    </row>
    <row r="1263" spans="1:19" x14ac:dyDescent="0.3">
      <c r="A1263" s="1" t="s">
        <v>923</v>
      </c>
      <c r="B1263" s="1" t="s">
        <v>2187</v>
      </c>
      <c r="C1263" s="1">
        <f t="shared" si="114"/>
        <v>1.0416666664241347E-2</v>
      </c>
      <c r="D1263" s="1">
        <v>13</v>
      </c>
      <c r="E1263" s="1">
        <v>20.13</v>
      </c>
      <c r="F1263" s="1">
        <f>IF(A1263="","",IF(E1263&lt;_C1_MinTemp.,0,E1263*M_a+M_b))</f>
        <v>0.48292020000000002</v>
      </c>
      <c r="G1263" s="1">
        <f t="shared" si="115"/>
        <v>0.23321191956804002</v>
      </c>
      <c r="H1263" s="1">
        <f t="shared" si="116"/>
        <v>0.1013524204989309</v>
      </c>
      <c r="I1263" s="1">
        <f t="shared" si="117"/>
        <v>2.5338105118833238E-2</v>
      </c>
      <c r="J1263" s="1">
        <f>IF(A1263="","",MIN(J1262+I1263,Max_logcfu))</f>
        <v>3.99</v>
      </c>
      <c r="K1263" s="1" cm="1">
        <f t="array" ref="K1263">IF(A1263="","",IF(E1263&lt;_C1_MinTemp.,0,((E1263-Tmin)/(PrefTemp-Tmin))^2))</f>
        <v>38.581886898777533</v>
      </c>
      <c r="L1263" s="1">
        <f t="shared" si="118"/>
        <v>0.40189465510202593</v>
      </c>
      <c r="M1263" s="1">
        <f t="shared" si="119"/>
        <v>-191.30847883547483</v>
      </c>
      <c r="N1263" s="3" t="s">
        <v>866</v>
      </c>
      <c r="O1263" s="1" t="s">
        <v>2973</v>
      </c>
      <c r="P1263" s="1" t="s">
        <v>2968</v>
      </c>
      <c r="Q1263" s="1">
        <v>8360</v>
      </c>
      <c r="R1263" s="1" t="s">
        <v>3035</v>
      </c>
      <c r="S1263" s="1">
        <v>81.3</v>
      </c>
    </row>
    <row r="1264" spans="1:19" x14ac:dyDescent="0.3">
      <c r="A1264" s="1" t="s">
        <v>923</v>
      </c>
      <c r="B1264" s="1" t="s">
        <v>2188</v>
      </c>
      <c r="C1264" s="1">
        <f t="shared" si="114"/>
        <v>1.0416666671517305E-2</v>
      </c>
      <c r="D1264" s="1">
        <v>13</v>
      </c>
      <c r="E1264" s="1">
        <v>20.100000000000001</v>
      </c>
      <c r="F1264" s="1">
        <f>IF(A1264="","",IF(E1264&lt;_C1_MinTemp.,0,E1264*M_a+M_b))</f>
        <v>0.48233100000000007</v>
      </c>
      <c r="G1264" s="1">
        <f t="shared" si="115"/>
        <v>0.23264319356100005</v>
      </c>
      <c r="H1264" s="1">
        <f t="shared" si="116"/>
        <v>0.10110525578487616</v>
      </c>
      <c r="I1264" s="1">
        <f t="shared" si="117"/>
        <v>2.5276313957989238E-2</v>
      </c>
      <c r="J1264" s="1">
        <f>IF(A1264="","",MIN(J1263+I1264,Max_logcfu))</f>
        <v>3.99</v>
      </c>
      <c r="K1264" s="1" cm="1">
        <f t="array" ref="K1264">IF(A1264="","",IF(E1264&lt;_C1_MinTemp.,0,((E1264-Tmin)/(PrefTemp-Tmin))^2))</f>
        <v>38.487798558350285</v>
      </c>
      <c r="L1264" s="1">
        <f t="shared" si="118"/>
        <v>0.40091456850283919</v>
      </c>
      <c r="M1264" s="1">
        <f t="shared" si="119"/>
        <v>-191.70939340397766</v>
      </c>
      <c r="N1264" s="3" t="s">
        <v>866</v>
      </c>
      <c r="O1264" s="1" t="s">
        <v>2973</v>
      </c>
      <c r="P1264" s="1" t="s">
        <v>2968</v>
      </c>
      <c r="Q1264" s="1">
        <v>8360</v>
      </c>
      <c r="R1264" s="1" t="s">
        <v>3035</v>
      </c>
      <c r="S1264" s="1">
        <v>81.3</v>
      </c>
    </row>
    <row r="1265" spans="1:19" x14ac:dyDescent="0.3">
      <c r="A1265" s="1" t="s">
        <v>923</v>
      </c>
      <c r="B1265" s="1" t="s">
        <v>2189</v>
      </c>
      <c r="C1265" s="1">
        <f t="shared" si="114"/>
        <v>1.0416666664241347E-2</v>
      </c>
      <c r="D1265" s="1">
        <v>13</v>
      </c>
      <c r="E1265" s="1">
        <v>20.05</v>
      </c>
      <c r="F1265" s="1">
        <f>IF(A1265="","",IF(E1265&lt;_C1_MinTemp.,0,E1265*M_a+M_b))</f>
        <v>0.48134900000000003</v>
      </c>
      <c r="G1265" s="1">
        <f t="shared" si="115"/>
        <v>0.23169685980100002</v>
      </c>
      <c r="H1265" s="1">
        <f t="shared" si="116"/>
        <v>0.1006939851373316</v>
      </c>
      <c r="I1265" s="1">
        <f t="shared" si="117"/>
        <v>2.5173496278471739E-2</v>
      </c>
      <c r="J1265" s="1">
        <f>IF(A1265="","",MIN(J1264+I1265,Max_logcfu))</f>
        <v>3.99</v>
      </c>
      <c r="K1265" s="1" cm="1">
        <f t="array" ref="K1265">IF(A1265="","",IF(E1265&lt;_C1_MinTemp.,0,((E1265-Tmin)/(PrefTemp-Tmin))^2))</f>
        <v>38.331239913472942</v>
      </c>
      <c r="L1265" s="1">
        <f t="shared" si="118"/>
        <v>0.39928374900571101</v>
      </c>
      <c r="M1265" s="1">
        <f t="shared" si="119"/>
        <v>-192.10867715298338</v>
      </c>
      <c r="N1265" s="3" t="s">
        <v>866</v>
      </c>
      <c r="O1265" s="1" t="s">
        <v>2973</v>
      </c>
      <c r="P1265" s="1" t="s">
        <v>2968</v>
      </c>
      <c r="Q1265" s="1">
        <v>8360</v>
      </c>
      <c r="R1265" s="1" t="s">
        <v>3035</v>
      </c>
      <c r="S1265" s="1">
        <v>81.3</v>
      </c>
    </row>
    <row r="1266" spans="1:19" x14ac:dyDescent="0.3">
      <c r="A1266" s="1" t="s">
        <v>923</v>
      </c>
      <c r="B1266" s="1" t="s">
        <v>2190</v>
      </c>
      <c r="C1266" s="1">
        <f t="shared" si="114"/>
        <v>1.0416666664241347E-2</v>
      </c>
      <c r="D1266" s="1">
        <v>13</v>
      </c>
      <c r="E1266" s="1">
        <v>20.170000000000002</v>
      </c>
      <c r="F1266" s="1">
        <f>IF(A1266="","",IF(E1266&lt;_C1_MinTemp.,0,E1266*M_a+M_b))</f>
        <v>0.48370580000000007</v>
      </c>
      <c r="G1266" s="1">
        <f t="shared" si="115"/>
        <v>0.23397130095364008</v>
      </c>
      <c r="H1266" s="1">
        <f t="shared" si="116"/>
        <v>0.10168244283078665</v>
      </c>
      <c r="I1266" s="1">
        <f t="shared" si="117"/>
        <v>2.5420610701777965E-2</v>
      </c>
      <c r="J1266" s="1">
        <f>IF(A1266="","",MIN(J1265+I1266,Max_logcfu))</f>
        <v>3.99</v>
      </c>
      <c r="K1266" s="1" cm="1">
        <f t="array" ref="K1266">IF(A1266="","",IF(E1266&lt;_C1_MinTemp.,0,((E1266-Tmin)/(PrefTemp-Tmin))^2))</f>
        <v>38.707516698431533</v>
      </c>
      <c r="L1266" s="1">
        <f t="shared" si="118"/>
        <v>0.40320329884811706</v>
      </c>
      <c r="M1266" s="1">
        <f t="shared" si="119"/>
        <v>-192.5118804518315</v>
      </c>
      <c r="N1266" s="3" t="s">
        <v>866</v>
      </c>
      <c r="O1266" s="1" t="s">
        <v>2973</v>
      </c>
      <c r="P1266" s="1" t="s">
        <v>2968</v>
      </c>
      <c r="Q1266" s="1">
        <v>8360</v>
      </c>
      <c r="R1266" s="1" t="s">
        <v>3035</v>
      </c>
      <c r="S1266" s="1">
        <v>81.239999999999995</v>
      </c>
    </row>
    <row r="1267" spans="1:19" x14ac:dyDescent="0.3">
      <c r="A1267" s="1" t="s">
        <v>923</v>
      </c>
      <c r="B1267" s="1" t="s">
        <v>2191</v>
      </c>
      <c r="C1267" s="1">
        <f t="shared" si="114"/>
        <v>1.0416666671517305E-2</v>
      </c>
      <c r="D1267" s="1">
        <v>13</v>
      </c>
      <c r="E1267" s="1">
        <v>20.100000000000001</v>
      </c>
      <c r="F1267" s="1">
        <f>IF(A1267="","",IF(E1267&lt;_C1_MinTemp.,0,E1267*M_a+M_b))</f>
        <v>0.48233100000000007</v>
      </c>
      <c r="G1267" s="1">
        <f t="shared" si="115"/>
        <v>0.23264319356100005</v>
      </c>
      <c r="H1267" s="1">
        <f t="shared" si="116"/>
        <v>0.10110525578487616</v>
      </c>
      <c r="I1267" s="1">
        <f t="shared" si="117"/>
        <v>2.5276313957989238E-2</v>
      </c>
      <c r="J1267" s="1">
        <f>IF(A1267="","",MIN(J1266+I1267,Max_logcfu))</f>
        <v>3.99</v>
      </c>
      <c r="K1267" s="1" cm="1">
        <f t="array" ref="K1267">IF(A1267="","",IF(E1267&lt;_C1_MinTemp.,0,((E1267-Tmin)/(PrefTemp-Tmin))^2))</f>
        <v>38.487798558350285</v>
      </c>
      <c r="L1267" s="1">
        <f t="shared" si="118"/>
        <v>0.40091456850283919</v>
      </c>
      <c r="M1267" s="1">
        <f t="shared" si="119"/>
        <v>-192.91279502033433</v>
      </c>
      <c r="N1267" s="3" t="s">
        <v>866</v>
      </c>
      <c r="O1267" s="1" t="s">
        <v>2973</v>
      </c>
      <c r="P1267" s="1" t="s">
        <v>2968</v>
      </c>
      <c r="Q1267" s="1">
        <v>8360</v>
      </c>
      <c r="R1267" s="1" t="s">
        <v>3035</v>
      </c>
      <c r="S1267" s="1">
        <v>81.239999999999995</v>
      </c>
    </row>
    <row r="1268" spans="1:19" x14ac:dyDescent="0.3">
      <c r="A1268" s="1" t="s">
        <v>923</v>
      </c>
      <c r="B1268" s="1" t="s">
        <v>2192</v>
      </c>
      <c r="C1268" s="1">
        <f t="shared" si="114"/>
        <v>1.0416666664241347E-2</v>
      </c>
      <c r="D1268" s="1">
        <v>13</v>
      </c>
      <c r="E1268" s="1">
        <v>20.05</v>
      </c>
      <c r="F1268" s="1">
        <f>IF(A1268="","",IF(E1268&lt;_C1_MinTemp.,0,E1268*M_a+M_b))</f>
        <v>0.48134900000000003</v>
      </c>
      <c r="G1268" s="1">
        <f t="shared" si="115"/>
        <v>0.23169685980100002</v>
      </c>
      <c r="H1268" s="1">
        <f t="shared" si="116"/>
        <v>0.1006939851373316</v>
      </c>
      <c r="I1268" s="1">
        <f t="shared" si="117"/>
        <v>2.5173496278471739E-2</v>
      </c>
      <c r="J1268" s="1">
        <f>IF(A1268="","",MIN(J1267+I1268,Max_logcfu))</f>
        <v>3.99</v>
      </c>
      <c r="K1268" s="1" cm="1">
        <f t="array" ref="K1268">IF(A1268="","",IF(E1268&lt;_C1_MinTemp.,0,((E1268-Tmin)/(PrefTemp-Tmin))^2))</f>
        <v>38.331239913472942</v>
      </c>
      <c r="L1268" s="1">
        <f t="shared" si="118"/>
        <v>0.39928374900571101</v>
      </c>
      <c r="M1268" s="1">
        <f t="shared" si="119"/>
        <v>-193.31207876934005</v>
      </c>
      <c r="N1268" s="3" t="s">
        <v>866</v>
      </c>
      <c r="O1268" s="1" t="s">
        <v>2973</v>
      </c>
      <c r="P1268" s="1" t="s">
        <v>2968</v>
      </c>
      <c r="Q1268" s="1">
        <v>8360</v>
      </c>
      <c r="R1268" s="1" t="s">
        <v>3035</v>
      </c>
      <c r="S1268" s="1">
        <v>81.239999999999995</v>
      </c>
    </row>
    <row r="1269" spans="1:19" x14ac:dyDescent="0.3">
      <c r="A1269" s="1" t="s">
        <v>923</v>
      </c>
      <c r="B1269" s="1" t="s">
        <v>2193</v>
      </c>
      <c r="C1269" s="1">
        <f t="shared" si="114"/>
        <v>1.0416666664241347E-2</v>
      </c>
      <c r="D1269" s="1">
        <v>13</v>
      </c>
      <c r="E1269" s="1">
        <v>20</v>
      </c>
      <c r="F1269" s="1">
        <f>IF(A1269="","",IF(E1269&lt;_C1_MinTemp.,0,E1269*M_a+M_b))</f>
        <v>0.48036700000000004</v>
      </c>
      <c r="G1269" s="1">
        <f t="shared" si="115"/>
        <v>0.23075245468900005</v>
      </c>
      <c r="H1269" s="1">
        <f t="shared" si="116"/>
        <v>0.10028355266797045</v>
      </c>
      <c r="I1269" s="1">
        <f t="shared" si="117"/>
        <v>2.5070888161155342E-2</v>
      </c>
      <c r="J1269" s="1">
        <f>IF(A1269="","",MIN(J1268+I1269,Max_logcfu))</f>
        <v>3.99</v>
      </c>
      <c r="K1269" s="1" cm="1">
        <f t="array" ref="K1269">IF(A1269="","",IF(E1269&lt;_C1_MinTemp.,0,((E1269-Tmin)/(PrefTemp-Tmin))^2))</f>
        <v>38.17500033838904</v>
      </c>
      <c r="L1269" s="1">
        <f t="shared" si="118"/>
        <v>0.39765625343229927</v>
      </c>
      <c r="M1269" s="1">
        <f t="shared" si="119"/>
        <v>-193.70973502277235</v>
      </c>
      <c r="N1269" s="3" t="s">
        <v>866</v>
      </c>
      <c r="O1269" s="1" t="s">
        <v>2973</v>
      </c>
      <c r="P1269" s="1" t="s">
        <v>2968</v>
      </c>
      <c r="Q1269" s="1">
        <v>8360</v>
      </c>
      <c r="R1269" s="1" t="s">
        <v>3035</v>
      </c>
      <c r="S1269" s="1">
        <v>81.239999999999995</v>
      </c>
    </row>
    <row r="1270" spans="1:19" x14ac:dyDescent="0.3">
      <c r="A1270" s="1" t="s">
        <v>923</v>
      </c>
      <c r="B1270" s="1" t="s">
        <v>2194</v>
      </c>
      <c r="C1270" s="1">
        <f t="shared" si="114"/>
        <v>1.0405092594737653E-2</v>
      </c>
      <c r="D1270" s="1">
        <v>13</v>
      </c>
      <c r="E1270" s="1">
        <v>20.05</v>
      </c>
      <c r="F1270" s="1">
        <f>IF(A1270="","",IF(E1270&lt;_C1_MinTemp.,0,E1270*M_a+M_b))</f>
        <v>0.48134900000000003</v>
      </c>
      <c r="G1270" s="1">
        <f t="shared" si="115"/>
        <v>0.23169685980100002</v>
      </c>
      <c r="H1270" s="1">
        <f t="shared" si="116"/>
        <v>0.1006939851373316</v>
      </c>
      <c r="I1270" s="1">
        <f t="shared" si="117"/>
        <v>2.5145525738089734E-2</v>
      </c>
      <c r="J1270" s="1">
        <f>IF(A1270="","",MIN(J1269+I1270,Max_logcfu))</f>
        <v>3.99</v>
      </c>
      <c r="K1270" s="1" cm="1">
        <f t="array" ref="K1270">IF(A1270="","",IF(E1270&lt;_C1_MinTemp.,0,((E1270-Tmin)/(PrefTemp-Tmin))^2))</f>
        <v>38.331239913472942</v>
      </c>
      <c r="L1270" s="1">
        <f t="shared" si="118"/>
        <v>0.39884010057078967</v>
      </c>
      <c r="M1270" s="1">
        <f t="shared" si="119"/>
        <v>-194.10857512334314</v>
      </c>
      <c r="N1270" s="3" t="s">
        <v>866</v>
      </c>
      <c r="O1270" s="1" t="s">
        <v>2973</v>
      </c>
      <c r="P1270" s="1" t="s">
        <v>2968</v>
      </c>
      <c r="Q1270" s="1">
        <v>8360</v>
      </c>
      <c r="R1270" s="1" t="s">
        <v>3035</v>
      </c>
      <c r="S1270" s="1">
        <v>81.239999999999995</v>
      </c>
    </row>
    <row r="1271" spans="1:19" x14ac:dyDescent="0.3">
      <c r="A1271" s="1" t="s">
        <v>923</v>
      </c>
      <c r="B1271" s="1" t="s">
        <v>2195</v>
      </c>
      <c r="C1271" s="1">
        <f t="shared" si="114"/>
        <v>1.0416666664241347E-2</v>
      </c>
      <c r="D1271" s="1">
        <v>13</v>
      </c>
      <c r="E1271" s="1">
        <v>19.989999999999998</v>
      </c>
      <c r="F1271" s="1">
        <f>IF(A1271="","",IF(E1271&lt;_C1_MinTemp.,0,E1271*M_a+M_b))</f>
        <v>0.4801706</v>
      </c>
      <c r="G1271" s="1">
        <f t="shared" si="115"/>
        <v>0.23056380510436</v>
      </c>
      <c r="H1271" s="1">
        <f t="shared" si="116"/>
        <v>0.10020156675548023</v>
      </c>
      <c r="I1271" s="1">
        <f t="shared" si="117"/>
        <v>2.5050391683037559E-2</v>
      </c>
      <c r="J1271" s="1">
        <f>IF(A1271="","",MIN(J1270+I1271,Max_logcfu))</f>
        <v>3.99</v>
      </c>
      <c r="K1271" s="1" cm="1">
        <f t="array" ref="K1271">IF(A1271="","",IF(E1271&lt;_C1_MinTemp.,0,((E1271-Tmin)/(PrefTemp-Tmin))^2))</f>
        <v>38.143790711747471</v>
      </c>
      <c r="L1271" s="1">
        <f t="shared" si="118"/>
        <v>0.39733115315485862</v>
      </c>
      <c r="M1271" s="1">
        <f t="shared" si="119"/>
        <v>-194.505906276498</v>
      </c>
      <c r="N1271" s="3" t="s">
        <v>866</v>
      </c>
      <c r="O1271" s="1" t="s">
        <v>2973</v>
      </c>
      <c r="P1271" s="1" t="s">
        <v>2968</v>
      </c>
      <c r="Q1271" s="1">
        <v>8360</v>
      </c>
      <c r="R1271" s="1" t="s">
        <v>3035</v>
      </c>
      <c r="S1271" s="1">
        <v>81.239999999999995</v>
      </c>
    </row>
    <row r="1272" spans="1:19" x14ac:dyDescent="0.3">
      <c r="A1272" s="1" t="s">
        <v>923</v>
      </c>
      <c r="B1272" s="1" t="s">
        <v>2196</v>
      </c>
      <c r="C1272" s="1">
        <f t="shared" si="114"/>
        <v>1.0416666671517305E-2</v>
      </c>
      <c r="D1272" s="1">
        <v>13</v>
      </c>
      <c r="E1272" s="1">
        <v>19.95</v>
      </c>
      <c r="F1272" s="1">
        <f>IF(A1272="","",IF(E1272&lt;_C1_MinTemp.,0,E1272*M_a+M_b))</f>
        <v>0.47938500000000001</v>
      </c>
      <c r="G1272" s="1">
        <f t="shared" si="115"/>
        <v>0.22980997822500002</v>
      </c>
      <c r="H1272" s="1">
        <f t="shared" si="116"/>
        <v>9.9873958376792693E-2</v>
      </c>
      <c r="I1272" s="1">
        <f t="shared" si="117"/>
        <v>2.4968489605825032E-2</v>
      </c>
      <c r="J1272" s="1">
        <f>IF(A1272="","",MIN(J1271+I1272,Max_logcfu))</f>
        <v>3.99</v>
      </c>
      <c r="K1272" s="1" cm="1">
        <f t="array" ref="K1272">IF(A1272="","",IF(E1272&lt;_C1_MinTemp.,0,((E1272-Tmin)/(PrefTemp-Tmin))^2))</f>
        <v>38.01907983309858</v>
      </c>
      <c r="L1272" s="1">
        <f t="shared" si="118"/>
        <v>0.39603208177919369</v>
      </c>
      <c r="M1272" s="1">
        <f t="shared" si="119"/>
        <v>-194.90193835827719</v>
      </c>
      <c r="N1272" s="3" t="s">
        <v>866</v>
      </c>
      <c r="O1272" s="1" t="s">
        <v>2973</v>
      </c>
      <c r="P1272" s="1" t="s">
        <v>2968</v>
      </c>
      <c r="Q1272" s="1">
        <v>8360</v>
      </c>
      <c r="R1272" s="1" t="s">
        <v>3035</v>
      </c>
      <c r="S1272" s="1">
        <v>81.239999999999995</v>
      </c>
    </row>
    <row r="1273" spans="1:19" x14ac:dyDescent="0.3">
      <c r="A1273" s="1" t="s">
        <v>923</v>
      </c>
      <c r="B1273" s="1" t="s">
        <v>2197</v>
      </c>
      <c r="C1273" s="1">
        <f t="shared" si="114"/>
        <v>1.0416666664241347E-2</v>
      </c>
      <c r="D1273" s="1">
        <v>13</v>
      </c>
      <c r="E1273" s="1">
        <v>19.95</v>
      </c>
      <c r="F1273" s="1">
        <f>IF(A1273="","",IF(E1273&lt;_C1_MinTemp.,0,E1273*M_a+M_b))</f>
        <v>0.47938500000000001</v>
      </c>
      <c r="G1273" s="1">
        <f t="shared" si="115"/>
        <v>0.22980997822500002</v>
      </c>
      <c r="H1273" s="1">
        <f t="shared" si="116"/>
        <v>9.9873958376792693E-2</v>
      </c>
      <c r="I1273" s="1">
        <f t="shared" si="117"/>
        <v>2.4968489588384744E-2</v>
      </c>
      <c r="J1273" s="1">
        <f>IF(A1273="","",MIN(J1272+I1273,Max_logcfu))</f>
        <v>3.99</v>
      </c>
      <c r="K1273" s="1" cm="1">
        <f t="array" ref="K1273">IF(A1273="","",IF(E1273&lt;_C1_MinTemp.,0,((E1273-Tmin)/(PrefTemp-Tmin))^2))</f>
        <v>38.01907983309858</v>
      </c>
      <c r="L1273" s="1">
        <f t="shared" si="118"/>
        <v>0.39603208150256847</v>
      </c>
      <c r="M1273" s="1">
        <f t="shared" si="119"/>
        <v>-195.29797043977976</v>
      </c>
      <c r="N1273" s="3" t="s">
        <v>866</v>
      </c>
      <c r="O1273" s="1" t="s">
        <v>2973</v>
      </c>
      <c r="P1273" s="1" t="s">
        <v>2968</v>
      </c>
      <c r="Q1273" s="1">
        <v>8360</v>
      </c>
      <c r="R1273" s="1" t="s">
        <v>3035</v>
      </c>
      <c r="S1273" s="1">
        <v>81.239999999999995</v>
      </c>
    </row>
    <row r="1274" spans="1:19" x14ac:dyDescent="0.3">
      <c r="A1274" s="1" t="s">
        <v>923</v>
      </c>
      <c r="B1274" s="1" t="s">
        <v>2198</v>
      </c>
      <c r="C1274" s="1">
        <f t="shared" si="114"/>
        <v>1.0428240741021E-2</v>
      </c>
      <c r="D1274" s="1">
        <v>13</v>
      </c>
      <c r="E1274" s="1">
        <v>20.05</v>
      </c>
      <c r="F1274" s="1">
        <f>IF(A1274="","",IF(E1274&lt;_C1_MinTemp.,0,E1274*M_a+M_b))</f>
        <v>0.48134900000000003</v>
      </c>
      <c r="G1274" s="1">
        <f t="shared" si="115"/>
        <v>0.23169685980100002</v>
      </c>
      <c r="H1274" s="1">
        <f t="shared" si="116"/>
        <v>0.1006939851373316</v>
      </c>
      <c r="I1274" s="1">
        <f t="shared" si="117"/>
        <v>2.5201466836437224E-2</v>
      </c>
      <c r="J1274" s="1">
        <f>IF(A1274="","",MIN(J1273+I1274,Max_logcfu))</f>
        <v>3.99</v>
      </c>
      <c r="K1274" s="1" cm="1">
        <f t="array" ref="K1274">IF(A1274="","",IF(E1274&lt;_C1_MinTemp.,0,((E1274-Tmin)/(PrefTemp-Tmin))^2))</f>
        <v>38.331239913472942</v>
      </c>
      <c r="L1274" s="1">
        <f t="shared" si="118"/>
        <v>0.39972739771952881</v>
      </c>
      <c r="M1274" s="1">
        <f t="shared" si="119"/>
        <v>-195.69769783749928</v>
      </c>
      <c r="N1274" s="3" t="s">
        <v>866</v>
      </c>
      <c r="O1274" s="1" t="s">
        <v>2973</v>
      </c>
      <c r="P1274" s="1" t="s">
        <v>2968</v>
      </c>
      <c r="Q1274" s="1">
        <v>8360</v>
      </c>
      <c r="R1274" s="1" t="s">
        <v>3035</v>
      </c>
      <c r="S1274" s="1">
        <v>81.06</v>
      </c>
    </row>
    <row r="1275" spans="1:19" x14ac:dyDescent="0.3">
      <c r="A1275" s="1" t="s">
        <v>923</v>
      </c>
      <c r="B1275" s="1" t="s">
        <v>2199</v>
      </c>
      <c r="C1275" s="1">
        <f t="shared" si="114"/>
        <v>1.0416666664241347E-2</v>
      </c>
      <c r="D1275" s="1">
        <v>13</v>
      </c>
      <c r="E1275" s="1">
        <v>20.03</v>
      </c>
      <c r="F1275" s="1">
        <f>IF(A1275="","",IF(E1275&lt;_C1_MinTemp.,0,E1275*M_a+M_b))</f>
        <v>0.48095620000000006</v>
      </c>
      <c r="G1275" s="1">
        <f t="shared" si="115"/>
        <v>0.23131886631844006</v>
      </c>
      <c r="H1275" s="1">
        <f t="shared" si="116"/>
        <v>0.10052971156820514</v>
      </c>
      <c r="I1275" s="1">
        <f t="shared" si="117"/>
        <v>2.5132427886199689E-2</v>
      </c>
      <c r="J1275" s="1">
        <f>IF(A1275="","",MIN(J1274+I1275,Max_logcfu))</f>
        <v>3.99</v>
      </c>
      <c r="K1275" s="1" cm="1">
        <f t="array" ref="K1275">IF(A1275="","",IF(E1275&lt;_C1_MinTemp.,0,((E1275-Tmin)/(PrefTemp-Tmin))^2))</f>
        <v>38.268705795064172</v>
      </c>
      <c r="L1275" s="1">
        <f t="shared" si="118"/>
        <v>0.39863235193910462</v>
      </c>
      <c r="M1275" s="1">
        <f t="shared" si="119"/>
        <v>-196.09633018943839</v>
      </c>
      <c r="N1275" s="3" t="s">
        <v>866</v>
      </c>
      <c r="O1275" s="1" t="s">
        <v>2973</v>
      </c>
      <c r="P1275" s="1" t="s">
        <v>2968</v>
      </c>
      <c r="Q1275" s="1">
        <v>8360</v>
      </c>
      <c r="R1275" s="1" t="s">
        <v>3035</v>
      </c>
      <c r="S1275" s="1">
        <v>81.06</v>
      </c>
    </row>
    <row r="1276" spans="1:19" x14ac:dyDescent="0.3">
      <c r="A1276" s="1" t="s">
        <v>923</v>
      </c>
      <c r="B1276" s="1" t="s">
        <v>2200</v>
      </c>
      <c r="C1276" s="1">
        <f t="shared" si="114"/>
        <v>1.0416666671517305E-2</v>
      </c>
      <c r="D1276" s="1">
        <v>13</v>
      </c>
      <c r="E1276" s="1">
        <v>19.97</v>
      </c>
      <c r="F1276" s="1">
        <f>IF(A1276="","",IF(E1276&lt;_C1_MinTemp.,0,E1276*M_a+M_b))</f>
        <v>0.47977780000000003</v>
      </c>
      <c r="G1276" s="1">
        <f t="shared" si="115"/>
        <v>0.23018673737284004</v>
      </c>
      <c r="H1276" s="1">
        <f t="shared" si="116"/>
        <v>0.1000376955118818</v>
      </c>
      <c r="I1276" s="1">
        <f t="shared" si="117"/>
        <v>2.500942388961637E-2</v>
      </c>
      <c r="J1276" s="1">
        <f>IF(A1276="","",MIN(J1275+I1276,Max_logcfu))</f>
        <v>3.99</v>
      </c>
      <c r="K1276" s="1" cm="1">
        <f t="array" ref="K1276">IF(A1276="","",IF(E1276&lt;_C1_MinTemp.,0,((E1276-Tmin)/(PrefTemp-Tmin))^2))</f>
        <v>38.08140974683954</v>
      </c>
      <c r="L1276" s="1">
        <f t="shared" si="118"/>
        <v>0.39668135171429769</v>
      </c>
      <c r="M1276" s="1">
        <f t="shared" si="119"/>
        <v>-196.4930115411527</v>
      </c>
      <c r="N1276" s="3" t="s">
        <v>866</v>
      </c>
      <c r="O1276" s="1" t="s">
        <v>2973</v>
      </c>
      <c r="P1276" s="1" t="s">
        <v>2968</v>
      </c>
      <c r="Q1276" s="1">
        <v>8360</v>
      </c>
      <c r="R1276" s="1" t="s">
        <v>3035</v>
      </c>
      <c r="S1276" s="1">
        <v>81.06</v>
      </c>
    </row>
    <row r="1277" spans="1:19" x14ac:dyDescent="0.3">
      <c r="A1277" s="1" t="s">
        <v>923</v>
      </c>
      <c r="B1277" s="1" t="s">
        <v>2201</v>
      </c>
      <c r="C1277" s="1">
        <f t="shared" si="114"/>
        <v>1.0416666664241347E-2</v>
      </c>
      <c r="D1277" s="1">
        <v>13</v>
      </c>
      <c r="E1277" s="1">
        <v>19.920000000000002</v>
      </c>
      <c r="F1277" s="1">
        <f>IF(A1277="","",IF(E1277&lt;_C1_MinTemp.,0,E1277*M_a+M_b))</f>
        <v>0.47879580000000005</v>
      </c>
      <c r="G1277" s="1">
        <f t="shared" si="115"/>
        <v>0.22924541809764004</v>
      </c>
      <c r="H1277" s="1">
        <f t="shared" si="116"/>
        <v>9.9628604127614095E-2</v>
      </c>
      <c r="I1277" s="1">
        <f t="shared" si="117"/>
        <v>2.4907151026104375E-2</v>
      </c>
      <c r="J1277" s="1">
        <f>IF(A1277="","",MIN(J1276+I1277,Max_logcfu))</f>
        <v>3.99</v>
      </c>
      <c r="K1277" s="1" cm="1">
        <f t="array" ref="K1277">IF(A1277="","",IF(E1277&lt;_C1_MinTemp.,0,((E1277-Tmin)/(PrefTemp-Tmin))^2))</f>
        <v>37.925680683425156</v>
      </c>
      <c r="L1277" s="1">
        <f t="shared" si="118"/>
        <v>0.39505917369369681</v>
      </c>
      <c r="M1277" s="1">
        <f t="shared" si="119"/>
        <v>-196.88807071484641</v>
      </c>
      <c r="N1277" s="3" t="s">
        <v>866</v>
      </c>
      <c r="O1277" s="1" t="s">
        <v>2973</v>
      </c>
      <c r="P1277" s="1" t="s">
        <v>2968</v>
      </c>
      <c r="Q1277" s="1">
        <v>8360</v>
      </c>
      <c r="R1277" s="1" t="s">
        <v>3035</v>
      </c>
      <c r="S1277" s="1">
        <v>81.06</v>
      </c>
    </row>
    <row r="1278" spans="1:19" x14ac:dyDescent="0.3">
      <c r="A1278" s="1" t="s">
        <v>923</v>
      </c>
      <c r="B1278" s="1" t="s">
        <v>2202</v>
      </c>
      <c r="C1278" s="1">
        <f t="shared" si="114"/>
        <v>1.0405092594737653E-2</v>
      </c>
      <c r="D1278" s="1">
        <v>13</v>
      </c>
      <c r="E1278" s="1">
        <v>20.05</v>
      </c>
      <c r="F1278" s="1">
        <f>IF(A1278="","",IF(E1278&lt;_C1_MinTemp.,0,E1278*M_a+M_b))</f>
        <v>0.48134900000000003</v>
      </c>
      <c r="G1278" s="1">
        <f t="shared" si="115"/>
        <v>0.23169685980100002</v>
      </c>
      <c r="H1278" s="1">
        <f t="shared" si="116"/>
        <v>0.1006939851373316</v>
      </c>
      <c r="I1278" s="1">
        <f t="shared" si="117"/>
        <v>2.5145525738089734E-2</v>
      </c>
      <c r="J1278" s="1">
        <f>IF(A1278="","",MIN(J1277+I1278,Max_logcfu))</f>
        <v>3.99</v>
      </c>
      <c r="K1278" s="1" cm="1">
        <f t="array" ref="K1278">IF(A1278="","",IF(E1278&lt;_C1_MinTemp.,0,((E1278-Tmin)/(PrefTemp-Tmin))^2))</f>
        <v>38.331239913472942</v>
      </c>
      <c r="L1278" s="1">
        <f t="shared" si="118"/>
        <v>0.39884010057078967</v>
      </c>
      <c r="M1278" s="1">
        <f t="shared" si="119"/>
        <v>-197.2869108154172</v>
      </c>
      <c r="N1278" s="3" t="s">
        <v>866</v>
      </c>
      <c r="O1278" s="1" t="s">
        <v>2973</v>
      </c>
      <c r="P1278" s="1" t="s">
        <v>2968</v>
      </c>
      <c r="Q1278" s="1">
        <v>8360</v>
      </c>
      <c r="R1278" s="1" t="s">
        <v>3035</v>
      </c>
      <c r="S1278" s="1">
        <v>81.13</v>
      </c>
    </row>
    <row r="1279" spans="1:19" x14ac:dyDescent="0.3">
      <c r="A1279" s="1" t="s">
        <v>923</v>
      </c>
      <c r="B1279" s="1" t="s">
        <v>2203</v>
      </c>
      <c r="C1279" s="1">
        <f t="shared" si="114"/>
        <v>1.0416666664241347E-2</v>
      </c>
      <c r="D1279" s="1">
        <v>13</v>
      </c>
      <c r="E1279" s="1">
        <v>20.03</v>
      </c>
      <c r="F1279" s="1">
        <f>IF(A1279="","",IF(E1279&lt;_C1_MinTemp.,0,E1279*M_a+M_b))</f>
        <v>0.48095620000000006</v>
      </c>
      <c r="G1279" s="1">
        <f t="shared" si="115"/>
        <v>0.23131886631844006</v>
      </c>
      <c r="H1279" s="1">
        <f t="shared" si="116"/>
        <v>0.10052971156820514</v>
      </c>
      <c r="I1279" s="1">
        <f t="shared" si="117"/>
        <v>2.5132427886199689E-2</v>
      </c>
      <c r="J1279" s="1">
        <f>IF(A1279="","",MIN(J1278+I1279,Max_logcfu))</f>
        <v>3.99</v>
      </c>
      <c r="K1279" s="1" cm="1">
        <f t="array" ref="K1279">IF(A1279="","",IF(E1279&lt;_C1_MinTemp.,0,((E1279-Tmin)/(PrefTemp-Tmin))^2))</f>
        <v>38.268705795064172</v>
      </c>
      <c r="L1279" s="1">
        <f t="shared" si="118"/>
        <v>0.39863235193910462</v>
      </c>
      <c r="M1279" s="1">
        <f t="shared" si="119"/>
        <v>-197.68554316735631</v>
      </c>
      <c r="N1279" s="3" t="s">
        <v>866</v>
      </c>
      <c r="O1279" s="1" t="s">
        <v>2973</v>
      </c>
      <c r="P1279" s="1" t="s">
        <v>2968</v>
      </c>
      <c r="Q1279" s="1">
        <v>8360</v>
      </c>
      <c r="R1279" s="1" t="s">
        <v>3035</v>
      </c>
      <c r="S1279" s="1">
        <v>81.13</v>
      </c>
    </row>
    <row r="1280" spans="1:19" x14ac:dyDescent="0.3">
      <c r="A1280" s="1" t="s">
        <v>923</v>
      </c>
      <c r="B1280" s="1" t="s">
        <v>2204</v>
      </c>
      <c r="C1280" s="1">
        <f t="shared" si="114"/>
        <v>1.0416666664241347E-2</v>
      </c>
      <c r="D1280" s="1">
        <v>13</v>
      </c>
      <c r="E1280" s="1">
        <v>19.97</v>
      </c>
      <c r="F1280" s="1">
        <f>IF(A1280="","",IF(E1280&lt;_C1_MinTemp.,0,E1280*M_a+M_b))</f>
        <v>0.47977780000000003</v>
      </c>
      <c r="G1280" s="1">
        <f t="shared" si="115"/>
        <v>0.23018673737284004</v>
      </c>
      <c r="H1280" s="1">
        <f t="shared" si="116"/>
        <v>0.1000376955118818</v>
      </c>
      <c r="I1280" s="1">
        <f t="shared" si="117"/>
        <v>2.5009423872147489E-2</v>
      </c>
      <c r="J1280" s="1">
        <f>IF(A1280="","",MIN(J1279+I1280,Max_logcfu))</f>
        <v>3.99</v>
      </c>
      <c r="K1280" s="1" cm="1">
        <f t="array" ref="K1280">IF(A1280="","",IF(E1280&lt;_C1_MinTemp.,0,((E1280-Tmin)/(PrefTemp-Tmin))^2))</f>
        <v>38.08140974683954</v>
      </c>
      <c r="L1280" s="1">
        <f t="shared" si="118"/>
        <v>0.39668135143721894</v>
      </c>
      <c r="M1280" s="1">
        <f t="shared" si="119"/>
        <v>-198.08222451879354</v>
      </c>
      <c r="N1280" s="3" t="s">
        <v>866</v>
      </c>
      <c r="O1280" s="1" t="s">
        <v>2973</v>
      </c>
      <c r="P1280" s="1" t="s">
        <v>2968</v>
      </c>
      <c r="Q1280" s="1">
        <v>8360</v>
      </c>
      <c r="R1280" s="1" t="s">
        <v>3035</v>
      </c>
      <c r="S1280" s="1">
        <v>81.13</v>
      </c>
    </row>
    <row r="1281" spans="1:19" x14ac:dyDescent="0.3">
      <c r="A1281" s="1" t="s">
        <v>923</v>
      </c>
      <c r="B1281" s="1" t="s">
        <v>2205</v>
      </c>
      <c r="C1281" s="1">
        <f t="shared" si="114"/>
        <v>1.0416666671517305E-2</v>
      </c>
      <c r="D1281" s="1">
        <v>13</v>
      </c>
      <c r="E1281" s="1">
        <v>19.97</v>
      </c>
      <c r="F1281" s="1">
        <f>IF(A1281="","",IF(E1281&lt;_C1_MinTemp.,0,E1281*M_a+M_b))</f>
        <v>0.47977780000000003</v>
      </c>
      <c r="G1281" s="1">
        <f t="shared" si="115"/>
        <v>0.23018673737284004</v>
      </c>
      <c r="H1281" s="1">
        <f t="shared" si="116"/>
        <v>0.1000376955118818</v>
      </c>
      <c r="I1281" s="1">
        <f t="shared" si="117"/>
        <v>2.500942388961637E-2</v>
      </c>
      <c r="J1281" s="1">
        <f>IF(A1281="","",MIN(J1280+I1281,Max_logcfu))</f>
        <v>3.99</v>
      </c>
      <c r="K1281" s="1" cm="1">
        <f t="array" ref="K1281">IF(A1281="","",IF(E1281&lt;_C1_MinTemp.,0,((E1281-Tmin)/(PrefTemp-Tmin))^2))</f>
        <v>38.08140974683954</v>
      </c>
      <c r="L1281" s="1">
        <f t="shared" si="118"/>
        <v>0.39668135171429769</v>
      </c>
      <c r="M1281" s="1">
        <f t="shared" si="119"/>
        <v>-198.47890587050784</v>
      </c>
      <c r="N1281" s="3" t="s">
        <v>866</v>
      </c>
      <c r="O1281" s="1" t="s">
        <v>2973</v>
      </c>
      <c r="P1281" s="1" t="s">
        <v>2968</v>
      </c>
      <c r="Q1281" s="1">
        <v>8360</v>
      </c>
      <c r="R1281" s="1" t="s">
        <v>3035</v>
      </c>
      <c r="S1281" s="1">
        <v>81.13</v>
      </c>
    </row>
    <row r="1282" spans="1:19" x14ac:dyDescent="0.3">
      <c r="A1282" s="1" t="s">
        <v>923</v>
      </c>
      <c r="B1282" s="1" t="s">
        <v>2206</v>
      </c>
      <c r="C1282" s="1">
        <f t="shared" si="114"/>
        <v>1.0428240741021E-2</v>
      </c>
      <c r="D1282" s="1">
        <v>13</v>
      </c>
      <c r="E1282" s="1">
        <v>20.05</v>
      </c>
      <c r="F1282" s="1">
        <f>IF(A1282="","",IF(E1282&lt;_C1_MinTemp.,0,E1282*M_a+M_b))</f>
        <v>0.48134900000000003</v>
      </c>
      <c r="G1282" s="1">
        <f t="shared" si="115"/>
        <v>0.23169685980100002</v>
      </c>
      <c r="H1282" s="1">
        <f t="shared" si="116"/>
        <v>0.1006939851373316</v>
      </c>
      <c r="I1282" s="1">
        <f t="shared" si="117"/>
        <v>2.5201466836437224E-2</v>
      </c>
      <c r="J1282" s="1">
        <f>IF(A1282="","",MIN(J1281+I1282,Max_logcfu))</f>
        <v>3.99</v>
      </c>
      <c r="K1282" s="1" cm="1">
        <f t="array" ref="K1282">IF(A1282="","",IF(E1282&lt;_C1_MinTemp.,0,((E1282-Tmin)/(PrefTemp-Tmin))^2))</f>
        <v>38.331239913472942</v>
      </c>
      <c r="L1282" s="1">
        <f t="shared" si="118"/>
        <v>0.39972739771952881</v>
      </c>
      <c r="M1282" s="1">
        <f t="shared" si="119"/>
        <v>-198.87863326822736</v>
      </c>
      <c r="N1282" s="3" t="s">
        <v>866</v>
      </c>
      <c r="O1282" s="1" t="s">
        <v>2973</v>
      </c>
      <c r="P1282" s="1" t="s">
        <v>2968</v>
      </c>
      <c r="Q1282" s="1">
        <v>8360</v>
      </c>
      <c r="R1282" s="1" t="s">
        <v>3035</v>
      </c>
      <c r="S1282" s="1">
        <v>81.06</v>
      </c>
    </row>
    <row r="1283" spans="1:19" x14ac:dyDescent="0.3">
      <c r="A1283" s="1" t="s">
        <v>923</v>
      </c>
      <c r="B1283" s="1" t="s">
        <v>2207</v>
      </c>
      <c r="C1283" s="1">
        <f t="shared" si="114"/>
        <v>1.0416666664241347E-2</v>
      </c>
      <c r="D1283" s="1">
        <v>13</v>
      </c>
      <c r="E1283" s="1">
        <v>20.03</v>
      </c>
      <c r="F1283" s="1">
        <f>IF(A1283="","",IF(E1283&lt;_C1_MinTemp.,0,E1283*M_a+M_b))</f>
        <v>0.48095620000000006</v>
      </c>
      <c r="G1283" s="1">
        <f t="shared" si="115"/>
        <v>0.23131886631844006</v>
      </c>
      <c r="H1283" s="1">
        <f t="shared" si="116"/>
        <v>0.10052971156820514</v>
      </c>
      <c r="I1283" s="1">
        <f t="shared" si="117"/>
        <v>2.5132427886199689E-2</v>
      </c>
      <c r="J1283" s="1">
        <f>IF(A1283="","",MIN(J1282+I1283,Max_logcfu))</f>
        <v>3.99</v>
      </c>
      <c r="K1283" s="1" cm="1">
        <f t="array" ref="K1283">IF(A1283="","",IF(E1283&lt;_C1_MinTemp.,0,((E1283-Tmin)/(PrefTemp-Tmin))^2))</f>
        <v>38.268705795064172</v>
      </c>
      <c r="L1283" s="1">
        <f t="shared" si="118"/>
        <v>0.39863235193910462</v>
      </c>
      <c r="M1283" s="1">
        <f t="shared" si="119"/>
        <v>-199.27726562016647</v>
      </c>
      <c r="N1283" s="3" t="s">
        <v>866</v>
      </c>
      <c r="O1283" s="1" t="s">
        <v>2973</v>
      </c>
      <c r="P1283" s="1" t="s">
        <v>2968</v>
      </c>
      <c r="Q1283" s="1">
        <v>8360</v>
      </c>
      <c r="R1283" s="1" t="s">
        <v>3035</v>
      </c>
      <c r="S1283" s="1">
        <v>81.06</v>
      </c>
    </row>
    <row r="1284" spans="1:19" x14ac:dyDescent="0.3">
      <c r="A1284" s="1" t="s">
        <v>923</v>
      </c>
      <c r="B1284" s="1" t="s">
        <v>2208</v>
      </c>
      <c r="C1284" s="1">
        <f t="shared" ref="C1284:C1347" si="120">IF(A1284="","",B1284-B1283)</f>
        <v>1.0416666664241347E-2</v>
      </c>
      <c r="D1284" s="1">
        <v>13</v>
      </c>
      <c r="E1284" s="1">
        <v>20.03</v>
      </c>
      <c r="F1284" s="1">
        <f>IF(A1284="","",IF(E1284&lt;_C1_MinTemp.,0,E1284*M_a+M_b))</f>
        <v>0.48095620000000006</v>
      </c>
      <c r="G1284" s="1">
        <f t="shared" ref="G1284:G1347" si="121">IF(A1284="","",F1284^2)</f>
        <v>0.23131886631844006</v>
      </c>
      <c r="H1284" s="1">
        <f t="shared" ref="H1284:H1347" si="122">IF(A1284="","",G1284/2.301)</f>
        <v>0.10052971156820514</v>
      </c>
      <c r="I1284" s="1">
        <f t="shared" ref="I1284:I1347" si="123">IF(A1284="","",H1284*24*(B1284-B1283))</f>
        <v>2.5132427886199689E-2</v>
      </c>
      <c r="J1284" s="1">
        <f>IF(A1284="","",MIN(J1283+I1284,Max_logcfu))</f>
        <v>3.99</v>
      </c>
      <c r="K1284" s="1" cm="1">
        <f t="array" ref="K1284">IF(A1284="","",IF(E1284&lt;_C1_MinTemp.,0,((E1284-Tmin)/(PrefTemp-Tmin))^2))</f>
        <v>38.268705795064172</v>
      </c>
      <c r="L1284" s="1">
        <f t="shared" ref="L1284:L1347" si="124">IF(A1284="","",K1284*(B1284-B1283))</f>
        <v>0.39863235193910462</v>
      </c>
      <c r="M1284" s="1">
        <f t="shared" ref="M1284:M1347" si="125">IF(A1284="","",M1283-L1284)</f>
        <v>-199.67589797210559</v>
      </c>
      <c r="N1284" s="3" t="s">
        <v>866</v>
      </c>
      <c r="O1284" s="1" t="s">
        <v>2973</v>
      </c>
      <c r="P1284" s="1" t="s">
        <v>2968</v>
      </c>
      <c r="Q1284" s="1">
        <v>8360</v>
      </c>
      <c r="R1284" s="1" t="s">
        <v>3035</v>
      </c>
      <c r="S1284" s="1">
        <v>81.06</v>
      </c>
    </row>
    <row r="1285" spans="1:19" x14ac:dyDescent="0.3">
      <c r="A1285" s="1" t="s">
        <v>923</v>
      </c>
      <c r="B1285" s="1" t="s">
        <v>2209</v>
      </c>
      <c r="C1285" s="1">
        <f t="shared" si="120"/>
        <v>1.0416666671517305E-2</v>
      </c>
      <c r="D1285" s="1">
        <v>13</v>
      </c>
      <c r="E1285" s="1">
        <v>19.989999999999998</v>
      </c>
      <c r="F1285" s="1">
        <f>IF(A1285="","",IF(E1285&lt;_C1_MinTemp.,0,E1285*M_a+M_b))</f>
        <v>0.4801706</v>
      </c>
      <c r="G1285" s="1">
        <f t="shared" si="121"/>
        <v>0.23056380510436</v>
      </c>
      <c r="H1285" s="1">
        <f t="shared" si="122"/>
        <v>0.10020156675548023</v>
      </c>
      <c r="I1285" s="1">
        <f t="shared" si="123"/>
        <v>2.5050391700535055E-2</v>
      </c>
      <c r="J1285" s="1">
        <f>IF(A1285="","",MIN(J1284+I1285,Max_logcfu))</f>
        <v>3.99</v>
      </c>
      <c r="K1285" s="1" cm="1">
        <f t="array" ref="K1285">IF(A1285="","",IF(E1285&lt;_C1_MinTemp.,0,((E1285-Tmin)/(PrefTemp-Tmin))^2))</f>
        <v>38.143790711747471</v>
      </c>
      <c r="L1285" s="1">
        <f t="shared" si="124"/>
        <v>0.39733115343239123</v>
      </c>
      <c r="M1285" s="1">
        <f t="shared" si="125"/>
        <v>-200.07322912553798</v>
      </c>
      <c r="N1285" s="3" t="s">
        <v>866</v>
      </c>
      <c r="O1285" s="1" t="s">
        <v>2973</v>
      </c>
      <c r="P1285" s="1" t="s">
        <v>2968</v>
      </c>
      <c r="Q1285" s="1">
        <v>8360</v>
      </c>
      <c r="R1285" s="1" t="s">
        <v>3035</v>
      </c>
      <c r="S1285" s="1">
        <v>81.06</v>
      </c>
    </row>
    <row r="1286" spans="1:19" x14ac:dyDescent="0.3">
      <c r="A1286" s="1" t="s">
        <v>923</v>
      </c>
      <c r="B1286" s="1" t="s">
        <v>2210</v>
      </c>
      <c r="C1286" s="1">
        <f t="shared" si="120"/>
        <v>1.0416666664241347E-2</v>
      </c>
      <c r="D1286" s="1">
        <v>13</v>
      </c>
      <c r="E1286" s="1">
        <v>20.079999999999998</v>
      </c>
      <c r="F1286" s="1">
        <f>IF(A1286="","",IF(E1286&lt;_C1_MinTemp.,0,E1286*M_a+M_b))</f>
        <v>0.48193819999999998</v>
      </c>
      <c r="G1286" s="1">
        <f t="shared" si="121"/>
        <v>0.23226442861923999</v>
      </c>
      <c r="H1286" s="1">
        <f t="shared" si="122"/>
        <v>0.1009406469444763</v>
      </c>
      <c r="I1286" s="1">
        <f t="shared" si="123"/>
        <v>2.5235161730243556E-2</v>
      </c>
      <c r="J1286" s="1">
        <f>IF(A1286="","",MIN(J1285+I1286,Max_logcfu))</f>
        <v>3.99</v>
      </c>
      <c r="K1286" s="1" cm="1">
        <f t="array" ref="K1286">IF(A1286="","",IF(E1286&lt;_C1_MinTemp.,0,((E1286-Tmin)/(PrefTemp-Tmin))^2))</f>
        <v>38.425136812024128</v>
      </c>
      <c r="L1286" s="1">
        <f t="shared" si="124"/>
        <v>0.40026184169872475</v>
      </c>
      <c r="M1286" s="1">
        <f t="shared" si="125"/>
        <v>-200.4734909672367</v>
      </c>
      <c r="N1286" s="3" t="s">
        <v>866</v>
      </c>
      <c r="O1286" s="1" t="s">
        <v>2973</v>
      </c>
      <c r="P1286" s="1" t="s">
        <v>2968</v>
      </c>
      <c r="Q1286" s="1">
        <v>8360</v>
      </c>
      <c r="R1286" s="1" t="s">
        <v>3035</v>
      </c>
      <c r="S1286" s="1">
        <v>81.06</v>
      </c>
    </row>
    <row r="1287" spans="1:19" x14ac:dyDescent="0.3">
      <c r="A1287" s="1" t="s">
        <v>923</v>
      </c>
      <c r="B1287" s="1" t="s">
        <v>2211</v>
      </c>
      <c r="C1287" s="1">
        <f t="shared" si="120"/>
        <v>1.0416666664241347E-2</v>
      </c>
      <c r="D1287" s="1">
        <v>13</v>
      </c>
      <c r="E1287" s="1">
        <v>20</v>
      </c>
      <c r="F1287" s="1">
        <f>IF(A1287="","",IF(E1287&lt;_C1_MinTemp.,0,E1287*M_a+M_b))</f>
        <v>0.48036700000000004</v>
      </c>
      <c r="G1287" s="1">
        <f t="shared" si="121"/>
        <v>0.23075245468900005</v>
      </c>
      <c r="H1287" s="1">
        <f t="shared" si="122"/>
        <v>0.10028355266797045</v>
      </c>
      <c r="I1287" s="1">
        <f t="shared" si="123"/>
        <v>2.5070888161155342E-2</v>
      </c>
      <c r="J1287" s="1">
        <f>IF(A1287="","",MIN(J1286+I1287,Max_logcfu))</f>
        <v>3.99</v>
      </c>
      <c r="K1287" s="1" cm="1">
        <f t="array" ref="K1287">IF(A1287="","",IF(E1287&lt;_C1_MinTemp.,0,((E1287-Tmin)/(PrefTemp-Tmin))^2))</f>
        <v>38.17500033838904</v>
      </c>
      <c r="L1287" s="1">
        <f t="shared" si="124"/>
        <v>0.39765625343229927</v>
      </c>
      <c r="M1287" s="1">
        <f t="shared" si="125"/>
        <v>-200.871147220669</v>
      </c>
      <c r="N1287" s="3" t="s">
        <v>866</v>
      </c>
      <c r="O1287" s="1" t="s">
        <v>2973</v>
      </c>
      <c r="P1287" s="1" t="s">
        <v>2968</v>
      </c>
      <c r="Q1287" s="1">
        <v>8360</v>
      </c>
      <c r="R1287" s="1" t="s">
        <v>3035</v>
      </c>
      <c r="S1287" s="1">
        <v>81.06</v>
      </c>
    </row>
    <row r="1288" spans="1:19" x14ac:dyDescent="0.3">
      <c r="A1288" s="1" t="s">
        <v>923</v>
      </c>
      <c r="B1288" s="1" t="s">
        <v>2212</v>
      </c>
      <c r="C1288" s="1">
        <f t="shared" si="120"/>
        <v>1.0416666671517305E-2</v>
      </c>
      <c r="D1288" s="1">
        <v>13</v>
      </c>
      <c r="E1288" s="1">
        <v>19.95</v>
      </c>
      <c r="F1288" s="1">
        <f>IF(A1288="","",IF(E1288&lt;_C1_MinTemp.,0,E1288*M_a+M_b))</f>
        <v>0.47938500000000001</v>
      </c>
      <c r="G1288" s="1">
        <f t="shared" si="121"/>
        <v>0.22980997822500002</v>
      </c>
      <c r="H1288" s="1">
        <f t="shared" si="122"/>
        <v>9.9873958376792693E-2</v>
      </c>
      <c r="I1288" s="1">
        <f t="shared" si="123"/>
        <v>2.4968489605825032E-2</v>
      </c>
      <c r="J1288" s="1">
        <f>IF(A1288="","",MIN(J1287+I1288,Max_logcfu))</f>
        <v>3.99</v>
      </c>
      <c r="K1288" s="1" cm="1">
        <f t="array" ref="K1288">IF(A1288="","",IF(E1288&lt;_C1_MinTemp.,0,((E1288-Tmin)/(PrefTemp-Tmin))^2))</f>
        <v>38.01907983309858</v>
      </c>
      <c r="L1288" s="1">
        <f t="shared" si="124"/>
        <v>0.39603208177919369</v>
      </c>
      <c r="M1288" s="1">
        <f t="shared" si="125"/>
        <v>-201.2671793024482</v>
      </c>
      <c r="N1288" s="3" t="s">
        <v>866</v>
      </c>
      <c r="O1288" s="1" t="s">
        <v>2973</v>
      </c>
      <c r="P1288" s="1" t="s">
        <v>2968</v>
      </c>
      <c r="Q1288" s="1">
        <v>8360</v>
      </c>
      <c r="R1288" s="1" t="s">
        <v>3035</v>
      </c>
      <c r="S1288" s="1">
        <v>81.06</v>
      </c>
    </row>
    <row r="1289" spans="1:19" x14ac:dyDescent="0.3">
      <c r="A1289" s="1" t="s">
        <v>923</v>
      </c>
      <c r="B1289" s="1" t="s">
        <v>2213</v>
      </c>
      <c r="C1289" s="1">
        <f t="shared" si="120"/>
        <v>1.0416666664241347E-2</v>
      </c>
      <c r="D1289" s="1">
        <v>13</v>
      </c>
      <c r="E1289" s="1">
        <v>19.989999999999998</v>
      </c>
      <c r="F1289" s="1">
        <f>IF(A1289="","",IF(E1289&lt;_C1_MinTemp.,0,E1289*M_a+M_b))</f>
        <v>0.4801706</v>
      </c>
      <c r="G1289" s="1">
        <f t="shared" si="121"/>
        <v>0.23056380510436</v>
      </c>
      <c r="H1289" s="1">
        <f t="shared" si="122"/>
        <v>0.10020156675548023</v>
      </c>
      <c r="I1289" s="1">
        <f t="shared" si="123"/>
        <v>2.5050391683037559E-2</v>
      </c>
      <c r="J1289" s="1">
        <f>IF(A1289="","",MIN(J1288+I1289,Max_logcfu))</f>
        <v>3.99</v>
      </c>
      <c r="K1289" s="1" cm="1">
        <f t="array" ref="K1289">IF(A1289="","",IF(E1289&lt;_C1_MinTemp.,0,((E1289-Tmin)/(PrefTemp-Tmin))^2))</f>
        <v>38.143790711747471</v>
      </c>
      <c r="L1289" s="1">
        <f t="shared" si="124"/>
        <v>0.39733115315485862</v>
      </c>
      <c r="M1289" s="1">
        <f t="shared" si="125"/>
        <v>-201.66451045560305</v>
      </c>
      <c r="N1289" s="3" t="s">
        <v>866</v>
      </c>
      <c r="O1289" s="1" t="s">
        <v>2973</v>
      </c>
      <c r="P1289" s="1" t="s">
        <v>2968</v>
      </c>
      <c r="Q1289" s="1">
        <v>8360</v>
      </c>
      <c r="R1289" s="1" t="s">
        <v>3035</v>
      </c>
      <c r="S1289" s="1">
        <v>81.06</v>
      </c>
    </row>
    <row r="1290" spans="1:19" x14ac:dyDescent="0.3">
      <c r="A1290" s="1" t="s">
        <v>923</v>
      </c>
      <c r="B1290" s="1" t="s">
        <v>2214</v>
      </c>
      <c r="C1290" s="1">
        <f t="shared" si="120"/>
        <v>1.0416666664241347E-2</v>
      </c>
      <c r="D1290" s="1">
        <v>13</v>
      </c>
      <c r="E1290" s="1">
        <v>20.05</v>
      </c>
      <c r="F1290" s="1">
        <f>IF(A1290="","",IF(E1290&lt;_C1_MinTemp.,0,E1290*M_a+M_b))</f>
        <v>0.48134900000000003</v>
      </c>
      <c r="G1290" s="1">
        <f t="shared" si="121"/>
        <v>0.23169685980100002</v>
      </c>
      <c r="H1290" s="1">
        <f t="shared" si="122"/>
        <v>0.1006939851373316</v>
      </c>
      <c r="I1290" s="1">
        <f t="shared" si="123"/>
        <v>2.5173496278471739E-2</v>
      </c>
      <c r="J1290" s="1">
        <f>IF(A1290="","",MIN(J1289+I1290,Max_logcfu))</f>
        <v>3.99</v>
      </c>
      <c r="K1290" s="1" cm="1">
        <f t="array" ref="K1290">IF(A1290="","",IF(E1290&lt;_C1_MinTemp.,0,((E1290-Tmin)/(PrefTemp-Tmin))^2))</f>
        <v>38.331239913472942</v>
      </c>
      <c r="L1290" s="1">
        <f t="shared" si="124"/>
        <v>0.39928374900571101</v>
      </c>
      <c r="M1290" s="1">
        <f t="shared" si="125"/>
        <v>-202.06379420460877</v>
      </c>
      <c r="N1290" s="3" t="s">
        <v>866</v>
      </c>
      <c r="O1290" s="1" t="s">
        <v>2973</v>
      </c>
      <c r="P1290" s="1" t="s">
        <v>2968</v>
      </c>
      <c r="Q1290" s="1">
        <v>8360</v>
      </c>
      <c r="R1290" s="1" t="s">
        <v>3035</v>
      </c>
      <c r="S1290" s="1">
        <v>80.959999999999994</v>
      </c>
    </row>
    <row r="1291" spans="1:19" x14ac:dyDescent="0.3">
      <c r="A1291" s="1" t="s">
        <v>923</v>
      </c>
      <c r="B1291" s="1" t="s">
        <v>2215</v>
      </c>
      <c r="C1291" s="1">
        <f t="shared" si="120"/>
        <v>1.0416666671517305E-2</v>
      </c>
      <c r="D1291" s="1">
        <v>13</v>
      </c>
      <c r="E1291" s="1">
        <v>20.079999999999998</v>
      </c>
      <c r="F1291" s="1">
        <f>IF(A1291="","",IF(E1291&lt;_C1_MinTemp.,0,E1291*M_a+M_b))</f>
        <v>0.48193819999999998</v>
      </c>
      <c r="G1291" s="1">
        <f t="shared" si="121"/>
        <v>0.23226442861923999</v>
      </c>
      <c r="H1291" s="1">
        <f t="shared" si="122"/>
        <v>0.1009406469444763</v>
      </c>
      <c r="I1291" s="1">
        <f t="shared" si="123"/>
        <v>2.5235161747870112E-2</v>
      </c>
      <c r="J1291" s="1">
        <f>IF(A1291="","",MIN(J1290+I1291,Max_logcfu))</f>
        <v>3.99</v>
      </c>
      <c r="K1291" s="1" cm="1">
        <f t="array" ref="K1291">IF(A1291="","",IF(E1291&lt;_C1_MinTemp.,0,((E1291-Tmin)/(PrefTemp-Tmin))^2))</f>
        <v>38.425136812024128</v>
      </c>
      <c r="L1291" s="1">
        <f t="shared" si="124"/>
        <v>0.40026184197830444</v>
      </c>
      <c r="M1291" s="1">
        <f t="shared" si="125"/>
        <v>-202.46405604658707</v>
      </c>
      <c r="N1291" s="3" t="s">
        <v>866</v>
      </c>
      <c r="O1291" s="1" t="s">
        <v>2973</v>
      </c>
      <c r="P1291" s="1" t="s">
        <v>2968</v>
      </c>
      <c r="Q1291" s="1">
        <v>8360</v>
      </c>
      <c r="R1291" s="1" t="s">
        <v>3035</v>
      </c>
      <c r="S1291" s="1">
        <v>80.959999999999994</v>
      </c>
    </row>
    <row r="1292" spans="1:19" x14ac:dyDescent="0.3">
      <c r="A1292" s="1" t="s">
        <v>923</v>
      </c>
      <c r="B1292" s="1" t="s">
        <v>2216</v>
      </c>
      <c r="C1292" s="1">
        <f t="shared" si="120"/>
        <v>1.0416666664241347E-2</v>
      </c>
      <c r="D1292" s="1">
        <v>13</v>
      </c>
      <c r="E1292" s="1">
        <v>19.97</v>
      </c>
      <c r="F1292" s="1">
        <f>IF(A1292="","",IF(E1292&lt;_C1_MinTemp.,0,E1292*M_a+M_b))</f>
        <v>0.47977780000000003</v>
      </c>
      <c r="G1292" s="1">
        <f t="shared" si="121"/>
        <v>0.23018673737284004</v>
      </c>
      <c r="H1292" s="1">
        <f t="shared" si="122"/>
        <v>0.1000376955118818</v>
      </c>
      <c r="I1292" s="1">
        <f t="shared" si="123"/>
        <v>2.5009423872147489E-2</v>
      </c>
      <c r="J1292" s="1">
        <f>IF(A1292="","",MIN(J1291+I1292,Max_logcfu))</f>
        <v>3.99</v>
      </c>
      <c r="K1292" s="1" cm="1">
        <f t="array" ref="K1292">IF(A1292="","",IF(E1292&lt;_C1_MinTemp.,0,((E1292-Tmin)/(PrefTemp-Tmin))^2))</f>
        <v>38.08140974683954</v>
      </c>
      <c r="L1292" s="1">
        <f t="shared" si="124"/>
        <v>0.39668135143721894</v>
      </c>
      <c r="M1292" s="1">
        <f t="shared" si="125"/>
        <v>-202.8607373980243</v>
      </c>
      <c r="N1292" s="3" t="s">
        <v>866</v>
      </c>
      <c r="O1292" s="1" t="s">
        <v>2973</v>
      </c>
      <c r="P1292" s="1" t="s">
        <v>2968</v>
      </c>
      <c r="Q1292" s="1">
        <v>8360</v>
      </c>
      <c r="R1292" s="1" t="s">
        <v>3035</v>
      </c>
      <c r="S1292" s="1">
        <v>80.959999999999994</v>
      </c>
    </row>
    <row r="1293" spans="1:19" x14ac:dyDescent="0.3">
      <c r="A1293" s="1" t="s">
        <v>923</v>
      </c>
      <c r="B1293" s="1" t="s">
        <v>2217</v>
      </c>
      <c r="C1293" s="1">
        <f t="shared" si="120"/>
        <v>1.0416666664241347E-2</v>
      </c>
      <c r="D1293" s="1">
        <v>13</v>
      </c>
      <c r="E1293" s="1">
        <v>20.02</v>
      </c>
      <c r="F1293" s="1">
        <f>IF(A1293="","",IF(E1293&lt;_C1_MinTemp.,0,E1293*M_a+M_b))</f>
        <v>0.48075980000000001</v>
      </c>
      <c r="G1293" s="1">
        <f t="shared" si="121"/>
        <v>0.23112998529604001</v>
      </c>
      <c r="H1293" s="1">
        <f t="shared" si="122"/>
        <v>0.1004476250743329</v>
      </c>
      <c r="I1293" s="1">
        <f t="shared" si="123"/>
        <v>2.5111906262736402E-2</v>
      </c>
      <c r="J1293" s="1">
        <f>IF(A1293="","",MIN(J1292+I1293,Max_logcfu))</f>
        <v>3.99</v>
      </c>
      <c r="K1293" s="1" cm="1">
        <f t="array" ref="K1293">IF(A1293="","",IF(E1293&lt;_C1_MinTemp.,0,((E1293-Tmin)/(PrefTemp-Tmin))^2))</f>
        <v>38.237457880047387</v>
      </c>
      <c r="L1293" s="1">
        <f t="shared" si="124"/>
        <v>0.39830685282442224</v>
      </c>
      <c r="M1293" s="1">
        <f t="shared" si="125"/>
        <v>-203.25904425084872</v>
      </c>
      <c r="N1293" s="3" t="s">
        <v>866</v>
      </c>
      <c r="O1293" s="1" t="s">
        <v>2973</v>
      </c>
      <c r="P1293" s="1" t="s">
        <v>2968</v>
      </c>
      <c r="Q1293" s="1">
        <v>8360</v>
      </c>
      <c r="R1293" s="1" t="s">
        <v>3035</v>
      </c>
      <c r="S1293" s="1">
        <v>80.959999999999994</v>
      </c>
    </row>
    <row r="1294" spans="1:19" x14ac:dyDescent="0.3">
      <c r="A1294" s="1" t="s">
        <v>923</v>
      </c>
      <c r="B1294" s="1" t="s">
        <v>2218</v>
      </c>
      <c r="C1294" s="1">
        <f t="shared" si="120"/>
        <v>1.0416666671517305E-2</v>
      </c>
      <c r="D1294" s="1">
        <v>13</v>
      </c>
      <c r="E1294" s="1">
        <v>20.059999999999999</v>
      </c>
      <c r="F1294" s="1">
        <f>IF(A1294="","",IF(E1294&lt;_C1_MinTemp.,0,E1294*M_a+M_b))</f>
        <v>0.48154540000000001</v>
      </c>
      <c r="G1294" s="1">
        <f t="shared" si="121"/>
        <v>0.23188597226116001</v>
      </c>
      <c r="H1294" s="1">
        <f t="shared" si="122"/>
        <v>0.10077617221258582</v>
      </c>
      <c r="I1294" s="1">
        <f t="shared" si="123"/>
        <v>2.5194043064878345E-2</v>
      </c>
      <c r="J1294" s="1">
        <f>IF(A1294="","",MIN(J1293+I1294,Max_logcfu))</f>
        <v>3.99</v>
      </c>
      <c r="K1294" s="1" cm="1">
        <f t="array" ref="K1294">IF(A1294="","",IF(E1294&lt;_C1_MinTemp.,0,((E1294-Tmin)/(PrefTemp-Tmin))^2))</f>
        <v>38.362526116864927</v>
      </c>
      <c r="L1294" s="1">
        <f t="shared" si="124"/>
        <v>0.39960964723675907</v>
      </c>
      <c r="M1294" s="1">
        <f t="shared" si="125"/>
        <v>-203.65865389808548</v>
      </c>
      <c r="N1294" s="3" t="s">
        <v>866</v>
      </c>
      <c r="O1294" s="1" t="s">
        <v>2973</v>
      </c>
      <c r="P1294" s="1" t="s">
        <v>2968</v>
      </c>
      <c r="Q1294" s="1">
        <v>8360</v>
      </c>
      <c r="R1294" s="1" t="s">
        <v>3035</v>
      </c>
      <c r="S1294" s="1">
        <v>80.959999999999994</v>
      </c>
    </row>
    <row r="1295" spans="1:19" x14ac:dyDescent="0.3">
      <c r="A1295" s="1" t="s">
        <v>923</v>
      </c>
      <c r="B1295" s="1" t="s">
        <v>2219</v>
      </c>
      <c r="C1295" s="1">
        <f t="shared" si="120"/>
        <v>1.0416666664241347E-2</v>
      </c>
      <c r="D1295" s="1">
        <v>13</v>
      </c>
      <c r="E1295" s="1">
        <v>20.05</v>
      </c>
      <c r="F1295" s="1">
        <f>IF(A1295="","",IF(E1295&lt;_C1_MinTemp.,0,E1295*M_a+M_b))</f>
        <v>0.48134900000000003</v>
      </c>
      <c r="G1295" s="1">
        <f t="shared" si="121"/>
        <v>0.23169685980100002</v>
      </c>
      <c r="H1295" s="1">
        <f t="shared" si="122"/>
        <v>0.1006939851373316</v>
      </c>
      <c r="I1295" s="1">
        <f t="shared" si="123"/>
        <v>2.5173496278471739E-2</v>
      </c>
      <c r="J1295" s="1">
        <f>IF(A1295="","",MIN(J1294+I1295,Max_logcfu))</f>
        <v>3.99</v>
      </c>
      <c r="K1295" s="1" cm="1">
        <f t="array" ref="K1295">IF(A1295="","",IF(E1295&lt;_C1_MinTemp.,0,((E1295-Tmin)/(PrefTemp-Tmin))^2))</f>
        <v>38.331239913472942</v>
      </c>
      <c r="L1295" s="1">
        <f t="shared" si="124"/>
        <v>0.39928374900571101</v>
      </c>
      <c r="M1295" s="1">
        <f t="shared" si="125"/>
        <v>-204.05793764709119</v>
      </c>
      <c r="N1295" s="3" t="s">
        <v>866</v>
      </c>
      <c r="O1295" s="1" t="s">
        <v>2973</v>
      </c>
      <c r="P1295" s="1" t="s">
        <v>2968</v>
      </c>
      <c r="Q1295" s="1">
        <v>8360</v>
      </c>
      <c r="R1295" s="1" t="s">
        <v>3035</v>
      </c>
      <c r="S1295" s="1">
        <v>80.959999999999994</v>
      </c>
    </row>
    <row r="1296" spans="1:19" x14ac:dyDescent="0.3">
      <c r="A1296" s="1" t="s">
        <v>923</v>
      </c>
      <c r="B1296" s="1" t="s">
        <v>2220</v>
      </c>
      <c r="C1296" s="1">
        <f t="shared" si="120"/>
        <v>1.0416666664241347E-2</v>
      </c>
      <c r="D1296" s="1">
        <v>13</v>
      </c>
      <c r="E1296" s="1">
        <v>20</v>
      </c>
      <c r="F1296" s="1">
        <f>IF(A1296="","",IF(E1296&lt;_C1_MinTemp.,0,E1296*M_a+M_b))</f>
        <v>0.48036700000000004</v>
      </c>
      <c r="G1296" s="1">
        <f t="shared" si="121"/>
        <v>0.23075245468900005</v>
      </c>
      <c r="H1296" s="1">
        <f t="shared" si="122"/>
        <v>0.10028355266797045</v>
      </c>
      <c r="I1296" s="1">
        <f t="shared" si="123"/>
        <v>2.5070888161155342E-2</v>
      </c>
      <c r="J1296" s="1">
        <f>IF(A1296="","",MIN(J1295+I1296,Max_logcfu))</f>
        <v>3.99</v>
      </c>
      <c r="K1296" s="1" cm="1">
        <f t="array" ref="K1296">IF(A1296="","",IF(E1296&lt;_C1_MinTemp.,0,((E1296-Tmin)/(PrefTemp-Tmin))^2))</f>
        <v>38.17500033838904</v>
      </c>
      <c r="L1296" s="1">
        <f t="shared" si="124"/>
        <v>0.39765625343229927</v>
      </c>
      <c r="M1296" s="1">
        <f t="shared" si="125"/>
        <v>-204.4555939005235</v>
      </c>
      <c r="N1296" s="3" t="s">
        <v>866</v>
      </c>
      <c r="O1296" s="1" t="s">
        <v>2973</v>
      </c>
      <c r="P1296" s="1" t="s">
        <v>2968</v>
      </c>
      <c r="Q1296" s="1">
        <v>8360</v>
      </c>
      <c r="R1296" s="1" t="s">
        <v>3035</v>
      </c>
      <c r="S1296" s="1">
        <v>80.959999999999994</v>
      </c>
    </row>
    <row r="1297" spans="1:19" x14ac:dyDescent="0.3">
      <c r="A1297" s="1" t="s">
        <v>923</v>
      </c>
      <c r="B1297" s="1" t="s">
        <v>2221</v>
      </c>
      <c r="C1297" s="1">
        <f t="shared" si="120"/>
        <v>1.0416666671517305E-2</v>
      </c>
      <c r="D1297" s="1">
        <v>13</v>
      </c>
      <c r="E1297" s="1">
        <v>19.97</v>
      </c>
      <c r="F1297" s="1">
        <f>IF(A1297="","",IF(E1297&lt;_C1_MinTemp.,0,E1297*M_a+M_b))</f>
        <v>0.47977780000000003</v>
      </c>
      <c r="G1297" s="1">
        <f t="shared" si="121"/>
        <v>0.23018673737284004</v>
      </c>
      <c r="H1297" s="1">
        <f t="shared" si="122"/>
        <v>0.1000376955118818</v>
      </c>
      <c r="I1297" s="1">
        <f t="shared" si="123"/>
        <v>2.500942388961637E-2</v>
      </c>
      <c r="J1297" s="1">
        <f>IF(A1297="","",MIN(J1296+I1297,Max_logcfu))</f>
        <v>3.99</v>
      </c>
      <c r="K1297" s="1" cm="1">
        <f t="array" ref="K1297">IF(A1297="","",IF(E1297&lt;_C1_MinTemp.,0,((E1297-Tmin)/(PrefTemp-Tmin))^2))</f>
        <v>38.08140974683954</v>
      </c>
      <c r="L1297" s="1">
        <f t="shared" si="124"/>
        <v>0.39668135171429769</v>
      </c>
      <c r="M1297" s="1">
        <f t="shared" si="125"/>
        <v>-204.8522752522378</v>
      </c>
      <c r="N1297" s="3" t="s">
        <v>866</v>
      </c>
      <c r="O1297" s="1" t="s">
        <v>2973</v>
      </c>
      <c r="P1297" s="1" t="s">
        <v>2968</v>
      </c>
      <c r="Q1297" s="1">
        <v>8360</v>
      </c>
      <c r="R1297" s="1" t="s">
        <v>3035</v>
      </c>
      <c r="S1297" s="1">
        <v>80.959999999999994</v>
      </c>
    </row>
    <row r="1298" spans="1:19" x14ac:dyDescent="0.3">
      <c r="A1298" s="1" t="s">
        <v>923</v>
      </c>
      <c r="B1298" s="1" t="s">
        <v>2222</v>
      </c>
      <c r="C1298" s="1">
        <f t="shared" si="120"/>
        <v>1.0416666664241347E-2</v>
      </c>
      <c r="D1298" s="1">
        <v>13</v>
      </c>
      <c r="E1298" s="1">
        <v>20.100000000000001</v>
      </c>
      <c r="F1298" s="1">
        <f>IF(A1298="","",IF(E1298&lt;_C1_MinTemp.,0,E1298*M_a+M_b))</f>
        <v>0.48233100000000007</v>
      </c>
      <c r="G1298" s="1">
        <f t="shared" si="121"/>
        <v>0.23264319356100005</v>
      </c>
      <c r="H1298" s="1">
        <f t="shared" si="122"/>
        <v>0.10110525578487616</v>
      </c>
      <c r="I1298" s="1">
        <f t="shared" si="123"/>
        <v>2.5276313940333937E-2</v>
      </c>
      <c r="J1298" s="1">
        <f>IF(A1298="","",MIN(J1297+I1298,Max_logcfu))</f>
        <v>3.99</v>
      </c>
      <c r="K1298" s="1" cm="1">
        <f t="array" ref="K1298">IF(A1298="","",IF(E1298&lt;_C1_MinTemp.,0,((E1298-Tmin)/(PrefTemp-Tmin))^2))</f>
        <v>38.487798558350285</v>
      </c>
      <c r="L1298" s="1">
        <f t="shared" si="124"/>
        <v>0.40091456822280358</v>
      </c>
      <c r="M1298" s="1">
        <f t="shared" si="125"/>
        <v>-205.25318982046062</v>
      </c>
      <c r="N1298" s="3" t="s">
        <v>866</v>
      </c>
      <c r="O1298" s="1" t="s">
        <v>2973</v>
      </c>
      <c r="P1298" s="1" t="s">
        <v>2968</v>
      </c>
      <c r="Q1298" s="1">
        <v>8360</v>
      </c>
      <c r="R1298" s="1" t="s">
        <v>3035</v>
      </c>
      <c r="S1298" s="1">
        <v>80.959999999999994</v>
      </c>
    </row>
    <row r="1299" spans="1:19" x14ac:dyDescent="0.3">
      <c r="A1299" s="1" t="s">
        <v>923</v>
      </c>
      <c r="B1299" s="1" t="s">
        <v>2223</v>
      </c>
      <c r="C1299" s="1">
        <f t="shared" si="120"/>
        <v>1.0416666664241347E-2</v>
      </c>
      <c r="D1299" s="1">
        <v>13</v>
      </c>
      <c r="E1299" s="1">
        <v>20</v>
      </c>
      <c r="F1299" s="1">
        <f>IF(A1299="","",IF(E1299&lt;_C1_MinTemp.,0,E1299*M_a+M_b))</f>
        <v>0.48036700000000004</v>
      </c>
      <c r="G1299" s="1">
        <f t="shared" si="121"/>
        <v>0.23075245468900005</v>
      </c>
      <c r="H1299" s="1">
        <f t="shared" si="122"/>
        <v>0.10028355266797045</v>
      </c>
      <c r="I1299" s="1">
        <f t="shared" si="123"/>
        <v>2.5070888161155342E-2</v>
      </c>
      <c r="J1299" s="1">
        <f>IF(A1299="","",MIN(J1298+I1299,Max_logcfu))</f>
        <v>3.99</v>
      </c>
      <c r="K1299" s="1" cm="1">
        <f t="array" ref="K1299">IF(A1299="","",IF(E1299&lt;_C1_MinTemp.,0,((E1299-Tmin)/(PrefTemp-Tmin))^2))</f>
        <v>38.17500033838904</v>
      </c>
      <c r="L1299" s="1">
        <f t="shared" si="124"/>
        <v>0.39765625343229927</v>
      </c>
      <c r="M1299" s="1">
        <f t="shared" si="125"/>
        <v>-205.65084607389292</v>
      </c>
      <c r="N1299" s="3" t="s">
        <v>866</v>
      </c>
      <c r="O1299" s="1" t="s">
        <v>2973</v>
      </c>
      <c r="P1299" s="1" t="s">
        <v>2968</v>
      </c>
      <c r="Q1299" s="1">
        <v>8360</v>
      </c>
      <c r="R1299" s="1" t="s">
        <v>3035</v>
      </c>
      <c r="S1299" s="1">
        <v>80.959999999999994</v>
      </c>
    </row>
    <row r="1300" spans="1:19" x14ac:dyDescent="0.3">
      <c r="A1300" s="1" t="s">
        <v>923</v>
      </c>
      <c r="B1300" s="1" t="s">
        <v>2224</v>
      </c>
      <c r="C1300" s="1">
        <f t="shared" si="120"/>
        <v>1.0416666671517305E-2</v>
      </c>
      <c r="D1300" s="1">
        <v>13</v>
      </c>
      <c r="E1300" s="1">
        <v>20.03</v>
      </c>
      <c r="F1300" s="1">
        <f>IF(A1300="","",IF(E1300&lt;_C1_MinTemp.,0,E1300*M_a+M_b))</f>
        <v>0.48095620000000006</v>
      </c>
      <c r="G1300" s="1">
        <f t="shared" si="121"/>
        <v>0.23131886631844006</v>
      </c>
      <c r="H1300" s="1">
        <f t="shared" si="122"/>
        <v>0.10052971156820514</v>
      </c>
      <c r="I1300" s="1">
        <f t="shared" si="123"/>
        <v>2.5132427903754487E-2</v>
      </c>
      <c r="J1300" s="1">
        <f>IF(A1300="","",MIN(J1299+I1300,Max_logcfu))</f>
        <v>3.99</v>
      </c>
      <c r="K1300" s="1" cm="1">
        <f t="array" ref="K1300">IF(A1300="","",IF(E1300&lt;_C1_MinTemp.,0,((E1300-Tmin)/(PrefTemp-Tmin))^2))</f>
        <v>38.268705795064172</v>
      </c>
      <c r="L1300" s="1">
        <f t="shared" si="124"/>
        <v>0.39863235221754612</v>
      </c>
      <c r="M1300" s="1">
        <f t="shared" si="125"/>
        <v>-206.04947842611045</v>
      </c>
      <c r="N1300" s="3" t="s">
        <v>866</v>
      </c>
      <c r="O1300" s="1" t="s">
        <v>2973</v>
      </c>
      <c r="P1300" s="1" t="s">
        <v>2968</v>
      </c>
      <c r="Q1300" s="1">
        <v>8360</v>
      </c>
      <c r="R1300" s="1" t="s">
        <v>3035</v>
      </c>
      <c r="S1300" s="1">
        <v>80.959999999999994</v>
      </c>
    </row>
    <row r="1301" spans="1:19" x14ac:dyDescent="0.3">
      <c r="A1301" s="1" t="s">
        <v>923</v>
      </c>
      <c r="B1301" s="1" t="s">
        <v>2225</v>
      </c>
      <c r="C1301" s="1">
        <f t="shared" si="120"/>
        <v>1.0416666664241347E-2</v>
      </c>
      <c r="D1301" s="1">
        <v>13</v>
      </c>
      <c r="E1301" s="1">
        <v>20.03</v>
      </c>
      <c r="F1301" s="1">
        <f>IF(A1301="","",IF(E1301&lt;_C1_MinTemp.,0,E1301*M_a+M_b))</f>
        <v>0.48095620000000006</v>
      </c>
      <c r="G1301" s="1">
        <f t="shared" si="121"/>
        <v>0.23131886631844006</v>
      </c>
      <c r="H1301" s="1">
        <f t="shared" si="122"/>
        <v>0.10052971156820514</v>
      </c>
      <c r="I1301" s="1">
        <f t="shared" si="123"/>
        <v>2.5132427886199689E-2</v>
      </c>
      <c r="J1301" s="1">
        <f>IF(A1301="","",MIN(J1300+I1301,Max_logcfu))</f>
        <v>3.99</v>
      </c>
      <c r="K1301" s="1" cm="1">
        <f t="array" ref="K1301">IF(A1301="","",IF(E1301&lt;_C1_MinTemp.,0,((E1301-Tmin)/(PrefTemp-Tmin))^2))</f>
        <v>38.268705795064172</v>
      </c>
      <c r="L1301" s="1">
        <f t="shared" si="124"/>
        <v>0.39863235193910462</v>
      </c>
      <c r="M1301" s="1">
        <f t="shared" si="125"/>
        <v>-206.44811077804957</v>
      </c>
      <c r="N1301" s="3" t="s">
        <v>866</v>
      </c>
      <c r="O1301" s="1" t="s">
        <v>2973</v>
      </c>
      <c r="P1301" s="1" t="s">
        <v>2968</v>
      </c>
      <c r="Q1301" s="1">
        <v>8360</v>
      </c>
      <c r="R1301" s="1" t="s">
        <v>3035</v>
      </c>
      <c r="S1301" s="1">
        <v>80.959999999999994</v>
      </c>
    </row>
    <row r="1302" spans="1:19" x14ac:dyDescent="0.3">
      <c r="A1302" s="1" t="s">
        <v>923</v>
      </c>
      <c r="B1302" s="1" t="s">
        <v>2226</v>
      </c>
      <c r="C1302" s="1">
        <f t="shared" si="120"/>
        <v>1.0405092594737653E-2</v>
      </c>
      <c r="D1302" s="1">
        <v>13</v>
      </c>
      <c r="E1302" s="1">
        <v>20.059999999999999</v>
      </c>
      <c r="F1302" s="1">
        <f>IF(A1302="","",IF(E1302&lt;_C1_MinTemp.,0,E1302*M_a+M_b))</f>
        <v>0.48154540000000001</v>
      </c>
      <c r="G1302" s="1">
        <f t="shared" si="121"/>
        <v>0.23188597226116001</v>
      </c>
      <c r="H1302" s="1">
        <f t="shared" si="122"/>
        <v>0.10077617221258582</v>
      </c>
      <c r="I1302" s="1">
        <f t="shared" si="123"/>
        <v>2.5166049677164393E-2</v>
      </c>
      <c r="J1302" s="1">
        <f>IF(A1302="","",MIN(J1301+I1302,Max_logcfu))</f>
        <v>3.99</v>
      </c>
      <c r="K1302" s="1" cm="1">
        <f t="array" ref="K1302">IF(A1302="","",IF(E1302&lt;_C1_MinTemp.,0,((E1302-Tmin)/(PrefTemp-Tmin))^2))</f>
        <v>38.362526116864927</v>
      </c>
      <c r="L1302" s="1">
        <f t="shared" si="124"/>
        <v>0.39916563641402103</v>
      </c>
      <c r="M1302" s="1">
        <f t="shared" si="125"/>
        <v>-206.84727641446358</v>
      </c>
      <c r="N1302" s="3" t="s">
        <v>866</v>
      </c>
      <c r="O1302" s="1" t="s">
        <v>2973</v>
      </c>
      <c r="P1302" s="1" t="s">
        <v>2968</v>
      </c>
      <c r="Q1302" s="1">
        <v>8360</v>
      </c>
      <c r="R1302" s="1" t="s">
        <v>3035</v>
      </c>
      <c r="S1302" s="1">
        <v>80.88</v>
      </c>
    </row>
    <row r="1303" spans="1:19" x14ac:dyDescent="0.3">
      <c r="A1303" s="1" t="s">
        <v>923</v>
      </c>
      <c r="B1303" s="1" t="s">
        <v>2227</v>
      </c>
      <c r="C1303" s="1">
        <f t="shared" si="120"/>
        <v>1.0416666664241347E-2</v>
      </c>
      <c r="D1303" s="1">
        <v>13</v>
      </c>
      <c r="E1303" s="1">
        <v>20.05</v>
      </c>
      <c r="F1303" s="1">
        <f>IF(A1303="","",IF(E1303&lt;_C1_MinTemp.,0,E1303*M_a+M_b))</f>
        <v>0.48134900000000003</v>
      </c>
      <c r="G1303" s="1">
        <f t="shared" si="121"/>
        <v>0.23169685980100002</v>
      </c>
      <c r="H1303" s="1">
        <f t="shared" si="122"/>
        <v>0.1006939851373316</v>
      </c>
      <c r="I1303" s="1">
        <f t="shared" si="123"/>
        <v>2.5173496278471739E-2</v>
      </c>
      <c r="J1303" s="1">
        <f>IF(A1303="","",MIN(J1302+I1303,Max_logcfu))</f>
        <v>3.99</v>
      </c>
      <c r="K1303" s="1" cm="1">
        <f t="array" ref="K1303">IF(A1303="","",IF(E1303&lt;_C1_MinTemp.,0,((E1303-Tmin)/(PrefTemp-Tmin))^2))</f>
        <v>38.331239913472942</v>
      </c>
      <c r="L1303" s="1">
        <f t="shared" si="124"/>
        <v>0.39928374900571101</v>
      </c>
      <c r="M1303" s="1">
        <f t="shared" si="125"/>
        <v>-207.2465601634693</v>
      </c>
      <c r="N1303" s="3" t="s">
        <v>866</v>
      </c>
      <c r="O1303" s="1" t="s">
        <v>2973</v>
      </c>
      <c r="P1303" s="1" t="s">
        <v>2968</v>
      </c>
      <c r="Q1303" s="1">
        <v>8360</v>
      </c>
      <c r="R1303" s="1" t="s">
        <v>3035</v>
      </c>
      <c r="S1303" s="1">
        <v>80.88</v>
      </c>
    </row>
    <row r="1304" spans="1:19" x14ac:dyDescent="0.3">
      <c r="A1304" s="1" t="s">
        <v>923</v>
      </c>
      <c r="B1304" s="1" t="s">
        <v>2228</v>
      </c>
      <c r="C1304" s="1">
        <f t="shared" si="120"/>
        <v>1.0416666664241347E-2</v>
      </c>
      <c r="D1304" s="1">
        <v>13</v>
      </c>
      <c r="E1304" s="1">
        <v>20.02</v>
      </c>
      <c r="F1304" s="1">
        <f>IF(A1304="","",IF(E1304&lt;_C1_MinTemp.,0,E1304*M_a+M_b))</f>
        <v>0.48075980000000001</v>
      </c>
      <c r="G1304" s="1">
        <f t="shared" si="121"/>
        <v>0.23112998529604001</v>
      </c>
      <c r="H1304" s="1">
        <f t="shared" si="122"/>
        <v>0.1004476250743329</v>
      </c>
      <c r="I1304" s="1">
        <f t="shared" si="123"/>
        <v>2.5111906262736402E-2</v>
      </c>
      <c r="J1304" s="1">
        <f>IF(A1304="","",MIN(J1303+I1304,Max_logcfu))</f>
        <v>3.99</v>
      </c>
      <c r="K1304" s="1" cm="1">
        <f t="array" ref="K1304">IF(A1304="","",IF(E1304&lt;_C1_MinTemp.,0,((E1304-Tmin)/(PrefTemp-Tmin))^2))</f>
        <v>38.237457880047387</v>
      </c>
      <c r="L1304" s="1">
        <f t="shared" si="124"/>
        <v>0.39830685282442224</v>
      </c>
      <c r="M1304" s="1">
        <f t="shared" si="125"/>
        <v>-207.64486701629372</v>
      </c>
      <c r="N1304" s="3" t="s">
        <v>866</v>
      </c>
      <c r="O1304" s="1" t="s">
        <v>2973</v>
      </c>
      <c r="P1304" s="1" t="s">
        <v>2968</v>
      </c>
      <c r="Q1304" s="1">
        <v>8360</v>
      </c>
      <c r="R1304" s="1" t="s">
        <v>3035</v>
      </c>
      <c r="S1304" s="1">
        <v>80.88</v>
      </c>
    </row>
    <row r="1305" spans="1:19" x14ac:dyDescent="0.3">
      <c r="A1305" s="1" t="s">
        <v>923</v>
      </c>
      <c r="B1305" s="1" t="s">
        <v>2229</v>
      </c>
      <c r="C1305" s="1">
        <f t="shared" si="120"/>
        <v>1.0416666671517305E-2</v>
      </c>
      <c r="D1305" s="1">
        <v>13</v>
      </c>
      <c r="E1305" s="1">
        <v>19.940000000000001</v>
      </c>
      <c r="F1305" s="1">
        <f>IF(A1305="","",IF(E1305&lt;_C1_MinTemp.,0,E1305*M_a+M_b))</f>
        <v>0.47918860000000008</v>
      </c>
      <c r="G1305" s="1">
        <f t="shared" si="121"/>
        <v>0.22962171436996007</v>
      </c>
      <c r="H1305" s="1">
        <f t="shared" si="122"/>
        <v>9.9792140099939183E-2</v>
      </c>
      <c r="I1305" s="1">
        <f t="shared" si="123"/>
        <v>2.4948035036602128E-2</v>
      </c>
      <c r="J1305" s="1">
        <f>IF(A1305="","",MIN(J1304+I1305,Max_logcfu))</f>
        <v>3.99</v>
      </c>
      <c r="K1305" s="1" cm="1">
        <f t="array" ref="K1305">IF(A1305="","",IF(E1305&lt;_C1_MinTemp.,0,((E1305-Tmin)/(PrefTemp-Tmin))^2))</f>
        <v>37.9879340204157</v>
      </c>
      <c r="L1305" s="1">
        <f t="shared" si="124"/>
        <v>0.39570764623026261</v>
      </c>
      <c r="M1305" s="1">
        <f t="shared" si="125"/>
        <v>-208.04057466252397</v>
      </c>
      <c r="N1305" s="3" t="s">
        <v>866</v>
      </c>
      <c r="O1305" s="1" t="s">
        <v>2973</v>
      </c>
      <c r="P1305" s="1" t="s">
        <v>2968</v>
      </c>
      <c r="Q1305" s="1">
        <v>8360</v>
      </c>
      <c r="R1305" s="1" t="s">
        <v>3035</v>
      </c>
      <c r="S1305" s="1">
        <v>80.88</v>
      </c>
    </row>
    <row r="1306" spans="1:19" x14ac:dyDescent="0.3">
      <c r="A1306" s="1" t="s">
        <v>923</v>
      </c>
      <c r="B1306" s="1" t="s">
        <v>2230</v>
      </c>
      <c r="C1306" s="1">
        <f t="shared" si="120"/>
        <v>1.0416666664241347E-2</v>
      </c>
      <c r="D1306" s="1">
        <v>13</v>
      </c>
      <c r="E1306" s="1">
        <v>20.03</v>
      </c>
      <c r="F1306" s="1">
        <f>IF(A1306="","",IF(E1306&lt;_C1_MinTemp.,0,E1306*M_a+M_b))</f>
        <v>0.48095620000000006</v>
      </c>
      <c r="G1306" s="1">
        <f t="shared" si="121"/>
        <v>0.23131886631844006</v>
      </c>
      <c r="H1306" s="1">
        <f t="shared" si="122"/>
        <v>0.10052971156820514</v>
      </c>
      <c r="I1306" s="1">
        <f t="shared" si="123"/>
        <v>2.5132427886199689E-2</v>
      </c>
      <c r="J1306" s="1">
        <f>IF(A1306="","",MIN(J1305+I1306,Max_logcfu))</f>
        <v>3.99</v>
      </c>
      <c r="K1306" s="1" cm="1">
        <f t="array" ref="K1306">IF(A1306="","",IF(E1306&lt;_C1_MinTemp.,0,((E1306-Tmin)/(PrefTemp-Tmin))^2))</f>
        <v>38.268705795064172</v>
      </c>
      <c r="L1306" s="1">
        <f t="shared" si="124"/>
        <v>0.39863235193910462</v>
      </c>
      <c r="M1306" s="1">
        <f t="shared" si="125"/>
        <v>-208.43920701446308</v>
      </c>
      <c r="N1306" s="3" t="s">
        <v>866</v>
      </c>
      <c r="O1306" s="1" t="s">
        <v>2973</v>
      </c>
      <c r="P1306" s="1" t="s">
        <v>2968</v>
      </c>
      <c r="Q1306" s="1">
        <v>8360</v>
      </c>
      <c r="R1306" s="1" t="s">
        <v>3035</v>
      </c>
      <c r="S1306" s="1">
        <v>80.790000000000006</v>
      </c>
    </row>
    <row r="1307" spans="1:19" x14ac:dyDescent="0.3">
      <c r="A1307" s="1" t="s">
        <v>923</v>
      </c>
      <c r="B1307" s="1" t="s">
        <v>2231</v>
      </c>
      <c r="C1307" s="1">
        <f t="shared" si="120"/>
        <v>1.0416666664241347E-2</v>
      </c>
      <c r="D1307" s="1">
        <v>13</v>
      </c>
      <c r="E1307" s="1">
        <v>20.02</v>
      </c>
      <c r="F1307" s="1">
        <f>IF(A1307="","",IF(E1307&lt;_C1_MinTemp.,0,E1307*M_a+M_b))</f>
        <v>0.48075980000000001</v>
      </c>
      <c r="G1307" s="1">
        <f t="shared" si="121"/>
        <v>0.23112998529604001</v>
      </c>
      <c r="H1307" s="1">
        <f t="shared" si="122"/>
        <v>0.1004476250743329</v>
      </c>
      <c r="I1307" s="1">
        <f t="shared" si="123"/>
        <v>2.5111906262736402E-2</v>
      </c>
      <c r="J1307" s="1">
        <f>IF(A1307="","",MIN(J1306+I1307,Max_logcfu))</f>
        <v>3.99</v>
      </c>
      <c r="K1307" s="1" cm="1">
        <f t="array" ref="K1307">IF(A1307="","",IF(E1307&lt;_C1_MinTemp.,0,((E1307-Tmin)/(PrefTemp-Tmin))^2))</f>
        <v>38.237457880047387</v>
      </c>
      <c r="L1307" s="1">
        <f t="shared" si="124"/>
        <v>0.39830685282442224</v>
      </c>
      <c r="M1307" s="1">
        <f t="shared" si="125"/>
        <v>-208.8375138672875</v>
      </c>
      <c r="N1307" s="3" t="s">
        <v>866</v>
      </c>
      <c r="O1307" s="1" t="s">
        <v>2973</v>
      </c>
      <c r="P1307" s="1" t="s">
        <v>2968</v>
      </c>
      <c r="Q1307" s="1">
        <v>8360</v>
      </c>
      <c r="R1307" s="1" t="s">
        <v>3035</v>
      </c>
      <c r="S1307" s="1">
        <v>80.790000000000006</v>
      </c>
    </row>
    <row r="1308" spans="1:19" x14ac:dyDescent="0.3">
      <c r="A1308" s="1" t="s">
        <v>923</v>
      </c>
      <c r="B1308" s="1" t="s">
        <v>2232</v>
      </c>
      <c r="C1308" s="1">
        <f t="shared" si="120"/>
        <v>1.0416666671517305E-2</v>
      </c>
      <c r="D1308" s="1">
        <v>13</v>
      </c>
      <c r="E1308" s="1">
        <v>19.940000000000001</v>
      </c>
      <c r="F1308" s="1">
        <f>IF(A1308="","",IF(E1308&lt;_C1_MinTemp.,0,E1308*M_a+M_b))</f>
        <v>0.47918860000000008</v>
      </c>
      <c r="G1308" s="1">
        <f t="shared" si="121"/>
        <v>0.22962171436996007</v>
      </c>
      <c r="H1308" s="1">
        <f t="shared" si="122"/>
        <v>9.9792140099939183E-2</v>
      </c>
      <c r="I1308" s="1">
        <f t="shared" si="123"/>
        <v>2.4948035036602128E-2</v>
      </c>
      <c r="J1308" s="1">
        <f>IF(A1308="","",MIN(J1307+I1308,Max_logcfu))</f>
        <v>3.99</v>
      </c>
      <c r="K1308" s="1" cm="1">
        <f t="array" ref="K1308">IF(A1308="","",IF(E1308&lt;_C1_MinTemp.,0,((E1308-Tmin)/(PrefTemp-Tmin))^2))</f>
        <v>37.9879340204157</v>
      </c>
      <c r="L1308" s="1">
        <f t="shared" si="124"/>
        <v>0.39570764623026261</v>
      </c>
      <c r="M1308" s="1">
        <f t="shared" si="125"/>
        <v>-209.23322151351775</v>
      </c>
      <c r="N1308" s="3" t="s">
        <v>866</v>
      </c>
      <c r="O1308" s="1" t="s">
        <v>2973</v>
      </c>
      <c r="P1308" s="1" t="s">
        <v>2968</v>
      </c>
      <c r="Q1308" s="1">
        <v>8360</v>
      </c>
      <c r="R1308" s="1" t="s">
        <v>3035</v>
      </c>
      <c r="S1308" s="1">
        <v>80.790000000000006</v>
      </c>
    </row>
    <row r="1309" spans="1:19" x14ac:dyDescent="0.3">
      <c r="A1309" s="1" t="s">
        <v>923</v>
      </c>
      <c r="B1309" s="1" t="s">
        <v>2233</v>
      </c>
      <c r="C1309" s="1">
        <f t="shared" si="120"/>
        <v>1.0416666664241347E-2</v>
      </c>
      <c r="D1309" s="1">
        <v>13</v>
      </c>
      <c r="E1309" s="1">
        <v>19.920000000000002</v>
      </c>
      <c r="F1309" s="1">
        <f>IF(A1309="","",IF(E1309&lt;_C1_MinTemp.,0,E1309*M_a+M_b))</f>
        <v>0.47879580000000005</v>
      </c>
      <c r="G1309" s="1">
        <f t="shared" si="121"/>
        <v>0.22924541809764004</v>
      </c>
      <c r="H1309" s="1">
        <f t="shared" si="122"/>
        <v>9.9628604127614095E-2</v>
      </c>
      <c r="I1309" s="1">
        <f t="shared" si="123"/>
        <v>2.4907151026104375E-2</v>
      </c>
      <c r="J1309" s="1">
        <f>IF(A1309="","",MIN(J1308+I1309,Max_logcfu))</f>
        <v>3.99</v>
      </c>
      <c r="K1309" s="1" cm="1">
        <f t="array" ref="K1309">IF(A1309="","",IF(E1309&lt;_C1_MinTemp.,0,((E1309-Tmin)/(PrefTemp-Tmin))^2))</f>
        <v>37.925680683425156</v>
      </c>
      <c r="L1309" s="1">
        <f t="shared" si="124"/>
        <v>0.39505917369369681</v>
      </c>
      <c r="M1309" s="1">
        <f t="shared" si="125"/>
        <v>-209.62828068721146</v>
      </c>
      <c r="N1309" s="3" t="s">
        <v>866</v>
      </c>
      <c r="O1309" s="1" t="s">
        <v>2973</v>
      </c>
      <c r="P1309" s="1" t="s">
        <v>2968</v>
      </c>
      <c r="Q1309" s="1">
        <v>8360</v>
      </c>
      <c r="R1309" s="1" t="s">
        <v>3035</v>
      </c>
      <c r="S1309" s="1">
        <v>80.790000000000006</v>
      </c>
    </row>
    <row r="1310" spans="1:19" x14ac:dyDescent="0.3">
      <c r="A1310" s="1" t="s">
        <v>923</v>
      </c>
      <c r="B1310" s="1" t="s">
        <v>2234</v>
      </c>
      <c r="C1310" s="1">
        <f t="shared" si="120"/>
        <v>1.0428240741021E-2</v>
      </c>
      <c r="D1310" s="1">
        <v>13</v>
      </c>
      <c r="E1310" s="1">
        <v>20</v>
      </c>
      <c r="F1310" s="1">
        <f>IF(A1310="","",IF(E1310&lt;_C1_MinTemp.,0,E1310*M_a+M_b))</f>
        <v>0.48036700000000004</v>
      </c>
      <c r="G1310" s="1">
        <f t="shared" si="121"/>
        <v>0.23075245468900005</v>
      </c>
      <c r="H1310" s="1">
        <f t="shared" si="122"/>
        <v>0.10028355266797045</v>
      </c>
      <c r="I1310" s="1">
        <f t="shared" si="123"/>
        <v>2.5098744710074911E-2</v>
      </c>
      <c r="J1310" s="1">
        <f>IF(A1310="","",MIN(J1309+I1310,Max_logcfu))</f>
        <v>3.99</v>
      </c>
      <c r="K1310" s="1" cm="1">
        <f t="array" ref="K1310">IF(A1310="","",IF(E1310&lt;_C1_MinTemp.,0,((E1310-Tmin)/(PrefTemp-Tmin))^2))</f>
        <v>38.17500033838904</v>
      </c>
      <c r="L1310" s="1">
        <f t="shared" si="124"/>
        <v>0.39809809381727906</v>
      </c>
      <c r="M1310" s="1">
        <f t="shared" si="125"/>
        <v>-210.02637878102874</v>
      </c>
      <c r="N1310" s="3" t="s">
        <v>866</v>
      </c>
      <c r="O1310" s="1" t="s">
        <v>2973</v>
      </c>
      <c r="P1310" s="1" t="s">
        <v>2968</v>
      </c>
      <c r="Q1310" s="1">
        <v>8360</v>
      </c>
      <c r="R1310" s="1" t="s">
        <v>3035</v>
      </c>
      <c r="S1310" s="1">
        <v>80.790000000000006</v>
      </c>
    </row>
    <row r="1311" spans="1:19" x14ac:dyDescent="0.3">
      <c r="A1311" s="1" t="s">
        <v>923</v>
      </c>
      <c r="B1311" s="1" t="s">
        <v>2235</v>
      </c>
      <c r="C1311" s="1">
        <f t="shared" si="120"/>
        <v>1.0416666664241347E-2</v>
      </c>
      <c r="D1311" s="1">
        <v>13</v>
      </c>
      <c r="E1311" s="1">
        <v>19.95</v>
      </c>
      <c r="F1311" s="1">
        <f>IF(A1311="","",IF(E1311&lt;_C1_MinTemp.,0,E1311*M_a+M_b))</f>
        <v>0.47938500000000001</v>
      </c>
      <c r="G1311" s="1">
        <f t="shared" si="121"/>
        <v>0.22980997822500002</v>
      </c>
      <c r="H1311" s="1">
        <f t="shared" si="122"/>
        <v>9.9873958376792693E-2</v>
      </c>
      <c r="I1311" s="1">
        <f t="shared" si="123"/>
        <v>2.4968489588384744E-2</v>
      </c>
      <c r="J1311" s="1">
        <f>IF(A1311="","",MIN(J1310+I1311,Max_logcfu))</f>
        <v>3.99</v>
      </c>
      <c r="K1311" s="1" cm="1">
        <f t="array" ref="K1311">IF(A1311="","",IF(E1311&lt;_C1_MinTemp.,0,((E1311-Tmin)/(PrefTemp-Tmin))^2))</f>
        <v>38.01907983309858</v>
      </c>
      <c r="L1311" s="1">
        <f t="shared" si="124"/>
        <v>0.39603208150256847</v>
      </c>
      <c r="M1311" s="1">
        <f t="shared" si="125"/>
        <v>-210.42241086253131</v>
      </c>
      <c r="N1311" s="3" t="s">
        <v>866</v>
      </c>
      <c r="O1311" s="1" t="s">
        <v>2973</v>
      </c>
      <c r="P1311" s="1" t="s">
        <v>2968</v>
      </c>
      <c r="Q1311" s="1">
        <v>8360</v>
      </c>
      <c r="R1311" s="1" t="s">
        <v>3035</v>
      </c>
      <c r="S1311" s="1">
        <v>80.790000000000006</v>
      </c>
    </row>
    <row r="1312" spans="1:19" x14ac:dyDescent="0.3">
      <c r="A1312" s="1" t="s">
        <v>923</v>
      </c>
      <c r="B1312" s="1" t="s">
        <v>2236</v>
      </c>
      <c r="C1312" s="1">
        <f t="shared" si="120"/>
        <v>1.0416666671517305E-2</v>
      </c>
      <c r="D1312" s="1">
        <v>13</v>
      </c>
      <c r="E1312" s="1">
        <v>19.91</v>
      </c>
      <c r="F1312" s="1">
        <f>IF(A1312="","",IF(E1312&lt;_C1_MinTemp.,0,E1312*M_a+M_b))</f>
        <v>0.47859940000000001</v>
      </c>
      <c r="G1312" s="1">
        <f t="shared" si="121"/>
        <v>0.22905738568036002</v>
      </c>
      <c r="H1312" s="1">
        <f t="shared" si="122"/>
        <v>9.9546886432142545E-2</v>
      </c>
      <c r="I1312" s="1">
        <f t="shared" si="123"/>
        <v>2.4886721619624418E-2</v>
      </c>
      <c r="J1312" s="1">
        <f>IF(A1312="","",MIN(J1311+I1312,Max_logcfu))</f>
        <v>3.99</v>
      </c>
      <c r="K1312" s="1" cm="1">
        <f t="array" ref="K1312">IF(A1312="","",IF(E1312&lt;_C1_MinTemp.,0,((E1312-Tmin)/(PrefTemp-Tmin))^2))</f>
        <v>37.894573159117478</v>
      </c>
      <c r="L1312" s="1">
        <f t="shared" si="124"/>
        <v>0.39473513725795328</v>
      </c>
      <c r="M1312" s="1">
        <f t="shared" si="125"/>
        <v>-210.81714599978926</v>
      </c>
      <c r="N1312" s="3" t="s">
        <v>866</v>
      </c>
      <c r="O1312" s="1" t="s">
        <v>2973</v>
      </c>
      <c r="P1312" s="1" t="s">
        <v>2968</v>
      </c>
      <c r="Q1312" s="1">
        <v>8360</v>
      </c>
      <c r="R1312" s="1" t="s">
        <v>3035</v>
      </c>
      <c r="S1312" s="1">
        <v>80.790000000000006</v>
      </c>
    </row>
    <row r="1313" spans="1:19" x14ac:dyDescent="0.3">
      <c r="A1313" s="1" t="s">
        <v>923</v>
      </c>
      <c r="B1313" s="1" t="s">
        <v>2237</v>
      </c>
      <c r="C1313" s="1">
        <f t="shared" si="120"/>
        <v>1.0416666664241347E-2</v>
      </c>
      <c r="D1313" s="1">
        <v>13</v>
      </c>
      <c r="E1313" s="1">
        <v>19.91</v>
      </c>
      <c r="F1313" s="1">
        <f>IF(A1313="","",IF(E1313&lt;_C1_MinTemp.,0,E1313*M_a+M_b))</f>
        <v>0.47859940000000001</v>
      </c>
      <c r="G1313" s="1">
        <f t="shared" si="121"/>
        <v>0.22905738568036002</v>
      </c>
      <c r="H1313" s="1">
        <f t="shared" si="122"/>
        <v>9.9546886432142545E-2</v>
      </c>
      <c r="I1313" s="1">
        <f t="shared" si="123"/>
        <v>2.4886721602241244E-2</v>
      </c>
      <c r="J1313" s="1">
        <f>IF(A1313="","",MIN(J1312+I1313,Max_logcfu))</f>
        <v>3.99</v>
      </c>
      <c r="K1313" s="1" cm="1">
        <f t="array" ref="K1313">IF(A1313="","",IF(E1313&lt;_C1_MinTemp.,0,((E1313-Tmin)/(PrefTemp-Tmin))^2))</f>
        <v>37.894573159117478</v>
      </c>
      <c r="L1313" s="1">
        <f t="shared" si="124"/>
        <v>0.39473513698223395</v>
      </c>
      <c r="M1313" s="1">
        <f t="shared" si="125"/>
        <v>-211.2118811367715</v>
      </c>
      <c r="N1313" s="3" t="s">
        <v>866</v>
      </c>
      <c r="O1313" s="1" t="s">
        <v>2973</v>
      </c>
      <c r="P1313" s="1" t="s">
        <v>2968</v>
      </c>
      <c r="Q1313" s="1">
        <v>8360</v>
      </c>
      <c r="R1313" s="1" t="s">
        <v>3035</v>
      </c>
      <c r="S1313" s="1">
        <v>80.790000000000006</v>
      </c>
    </row>
    <row r="1314" spans="1:19" x14ac:dyDescent="0.3">
      <c r="A1314" s="1" t="s">
        <v>923</v>
      </c>
      <c r="B1314" s="1" t="s">
        <v>2238</v>
      </c>
      <c r="C1314" s="1">
        <f t="shared" si="120"/>
        <v>1.0416666664241347E-2</v>
      </c>
      <c r="D1314" s="1">
        <v>13</v>
      </c>
      <c r="E1314" s="1">
        <v>19.95</v>
      </c>
      <c r="F1314" s="1">
        <f>IF(A1314="","",IF(E1314&lt;_C1_MinTemp.,0,E1314*M_a+M_b))</f>
        <v>0.47938500000000001</v>
      </c>
      <c r="G1314" s="1">
        <f t="shared" si="121"/>
        <v>0.22980997822500002</v>
      </c>
      <c r="H1314" s="1">
        <f t="shared" si="122"/>
        <v>9.9873958376792693E-2</v>
      </c>
      <c r="I1314" s="1">
        <f t="shared" si="123"/>
        <v>2.4968489588384744E-2</v>
      </c>
      <c r="J1314" s="1">
        <f>IF(A1314="","",MIN(J1313+I1314,Max_logcfu))</f>
        <v>3.99</v>
      </c>
      <c r="K1314" s="1" cm="1">
        <f t="array" ref="K1314">IF(A1314="","",IF(E1314&lt;_C1_MinTemp.,0,((E1314-Tmin)/(PrefTemp-Tmin))^2))</f>
        <v>38.01907983309858</v>
      </c>
      <c r="L1314" s="1">
        <f t="shared" si="124"/>
        <v>0.39603208150256847</v>
      </c>
      <c r="M1314" s="1">
        <f t="shared" si="125"/>
        <v>-211.60791321827406</v>
      </c>
      <c r="N1314" s="3" t="s">
        <v>866</v>
      </c>
      <c r="O1314" s="1" t="s">
        <v>2973</v>
      </c>
      <c r="P1314" s="1" t="s">
        <v>2968</v>
      </c>
      <c r="Q1314" s="1">
        <v>8360</v>
      </c>
      <c r="R1314" s="1" t="s">
        <v>3035</v>
      </c>
      <c r="S1314" s="1">
        <v>80.680000000000007</v>
      </c>
    </row>
    <row r="1315" spans="1:19" x14ac:dyDescent="0.3">
      <c r="A1315" s="1" t="s">
        <v>923</v>
      </c>
      <c r="B1315" s="1" t="s">
        <v>2239</v>
      </c>
      <c r="C1315" s="1">
        <f t="shared" si="120"/>
        <v>1.0416666671517305E-2</v>
      </c>
      <c r="D1315" s="1">
        <v>13</v>
      </c>
      <c r="E1315" s="1">
        <v>19.91</v>
      </c>
      <c r="F1315" s="1">
        <f>IF(A1315="","",IF(E1315&lt;_C1_MinTemp.,0,E1315*M_a+M_b))</f>
        <v>0.47859940000000001</v>
      </c>
      <c r="G1315" s="1">
        <f t="shared" si="121"/>
        <v>0.22905738568036002</v>
      </c>
      <c r="H1315" s="1">
        <f t="shared" si="122"/>
        <v>9.9546886432142545E-2</v>
      </c>
      <c r="I1315" s="1">
        <f t="shared" si="123"/>
        <v>2.4886721619624418E-2</v>
      </c>
      <c r="J1315" s="1">
        <f>IF(A1315="","",MIN(J1314+I1315,Max_logcfu))</f>
        <v>3.99</v>
      </c>
      <c r="K1315" s="1" cm="1">
        <f t="array" ref="K1315">IF(A1315="","",IF(E1315&lt;_C1_MinTemp.,0,((E1315-Tmin)/(PrefTemp-Tmin))^2))</f>
        <v>37.894573159117478</v>
      </c>
      <c r="L1315" s="1">
        <f t="shared" si="124"/>
        <v>0.39473513725795328</v>
      </c>
      <c r="M1315" s="1">
        <f t="shared" si="125"/>
        <v>-212.00264835553202</v>
      </c>
      <c r="N1315" s="3" t="s">
        <v>866</v>
      </c>
      <c r="O1315" s="1" t="s">
        <v>2973</v>
      </c>
      <c r="P1315" s="1" t="s">
        <v>2968</v>
      </c>
      <c r="Q1315" s="1">
        <v>8360</v>
      </c>
      <c r="R1315" s="1" t="s">
        <v>3035</v>
      </c>
      <c r="S1315" s="1">
        <v>80.680000000000007</v>
      </c>
    </row>
    <row r="1316" spans="1:19" x14ac:dyDescent="0.3">
      <c r="A1316" s="1" t="s">
        <v>923</v>
      </c>
      <c r="B1316" s="1" t="s">
        <v>2240</v>
      </c>
      <c r="C1316" s="1">
        <f t="shared" si="120"/>
        <v>1.0416666664241347E-2</v>
      </c>
      <c r="D1316" s="1">
        <v>13</v>
      </c>
      <c r="E1316" s="1">
        <v>19.809999999999999</v>
      </c>
      <c r="F1316" s="1">
        <f>IF(A1316="","",IF(E1316&lt;_C1_MinTemp.,0,E1316*M_a+M_b))</f>
        <v>0.47663539999999999</v>
      </c>
      <c r="G1316" s="1">
        <f t="shared" si="121"/>
        <v>0.22718130453315999</v>
      </c>
      <c r="H1316" s="1">
        <f t="shared" si="122"/>
        <v>9.8731553469430675E-2</v>
      </c>
      <c r="I1316" s="1">
        <f t="shared" si="123"/>
        <v>2.4682888361610734E-2</v>
      </c>
      <c r="J1316" s="1">
        <f>IF(A1316="","",MIN(J1315+I1316,Max_logcfu))</f>
        <v>3.99</v>
      </c>
      <c r="K1316" s="1" cm="1">
        <f t="array" ref="K1316">IF(A1316="","",IF(E1316&lt;_C1_MinTemp.,0,((E1316-Tmin)/(PrefTemp-Tmin))^2))</f>
        <v>37.584199869586357</v>
      </c>
      <c r="L1316" s="1">
        <f t="shared" si="124"/>
        <v>0.39150208188370422</v>
      </c>
      <c r="M1316" s="1">
        <f t="shared" si="125"/>
        <v>-212.39415043741573</v>
      </c>
      <c r="N1316" s="3" t="s">
        <v>866</v>
      </c>
      <c r="O1316" s="1" t="s">
        <v>2973</v>
      </c>
      <c r="P1316" s="1" t="s">
        <v>2968</v>
      </c>
      <c r="Q1316" s="1">
        <v>8360</v>
      </c>
      <c r="R1316" s="1" t="s">
        <v>3035</v>
      </c>
      <c r="S1316" s="1">
        <v>80.680000000000007</v>
      </c>
    </row>
    <row r="1317" spans="1:19" x14ac:dyDescent="0.3">
      <c r="A1317" s="1" t="s">
        <v>923</v>
      </c>
      <c r="B1317" s="1" t="s">
        <v>2241</v>
      </c>
      <c r="C1317" s="1">
        <f t="shared" si="120"/>
        <v>1.0416666664241347E-2</v>
      </c>
      <c r="D1317" s="1">
        <v>13</v>
      </c>
      <c r="E1317" s="1">
        <v>19.77</v>
      </c>
      <c r="F1317" s="1">
        <f>IF(A1317="","",IF(E1317&lt;_C1_MinTemp.,0,E1317*M_a+M_b))</f>
        <v>0.47584980000000004</v>
      </c>
      <c r="G1317" s="1">
        <f t="shared" si="121"/>
        <v>0.22643303216004004</v>
      </c>
      <c r="H1317" s="1">
        <f t="shared" si="122"/>
        <v>9.8406359043911359E-2</v>
      </c>
      <c r="I1317" s="1">
        <f t="shared" si="123"/>
        <v>2.4601589755249835E-2</v>
      </c>
      <c r="J1317" s="1">
        <f>IF(A1317="","",MIN(J1316+I1317,Max_logcfu))</f>
        <v>3.99</v>
      </c>
      <c r="K1317" s="1" cm="1">
        <f t="array" ref="K1317">IF(A1317="","",IF(E1317&lt;_C1_MinTemp.,0,((E1317-Tmin)/(PrefTemp-Tmin))^2))</f>
        <v>37.460407911942568</v>
      </c>
      <c r="L1317" s="1">
        <f t="shared" si="124"/>
        <v>0.39021258232521494</v>
      </c>
      <c r="M1317" s="1">
        <f t="shared" si="125"/>
        <v>-212.78436301974094</v>
      </c>
      <c r="N1317" s="3" t="s">
        <v>866</v>
      </c>
      <c r="O1317" s="1" t="s">
        <v>2973</v>
      </c>
      <c r="P1317" s="1" t="s">
        <v>2968</v>
      </c>
      <c r="Q1317" s="1">
        <v>8360</v>
      </c>
      <c r="R1317" s="1" t="s">
        <v>3035</v>
      </c>
      <c r="S1317" s="1">
        <v>80.680000000000007</v>
      </c>
    </row>
    <row r="1318" spans="1:19" x14ac:dyDescent="0.3">
      <c r="A1318" s="1" t="s">
        <v>923</v>
      </c>
      <c r="B1318" s="1" t="s">
        <v>2242</v>
      </c>
      <c r="C1318" s="1">
        <f t="shared" si="120"/>
        <v>1.0416666671517305E-2</v>
      </c>
      <c r="D1318" s="1">
        <v>13</v>
      </c>
      <c r="E1318" s="1">
        <v>19.88</v>
      </c>
      <c r="F1318" s="1">
        <f>IF(A1318="","",IF(E1318&lt;_C1_MinTemp.,0,E1318*M_a+M_b))</f>
        <v>0.4780102</v>
      </c>
      <c r="G1318" s="1">
        <f t="shared" si="121"/>
        <v>0.22849375130403998</v>
      </c>
      <c r="H1318" s="1">
        <f t="shared" si="122"/>
        <v>9.9301934508491951E-2</v>
      </c>
      <c r="I1318" s="1">
        <f t="shared" si="123"/>
        <v>2.4825483638683254E-2</v>
      </c>
      <c r="J1318" s="1">
        <f>IF(A1318="","",MIN(J1317+I1318,Max_logcfu))</f>
        <v>3.99</v>
      </c>
      <c r="K1318" s="1" cm="1">
        <f t="array" ref="K1318">IF(A1318="","",IF(E1318&lt;_C1_MinTemp.,0,((E1318-Tmin)/(PrefTemp-Tmin))^2))</f>
        <v>37.801327162944894</v>
      </c>
      <c r="L1318" s="1">
        <f t="shared" si="124"/>
        <v>0.39376382479736988</v>
      </c>
      <c r="M1318" s="1">
        <f t="shared" si="125"/>
        <v>-213.1781268445383</v>
      </c>
      <c r="N1318" s="3" t="s">
        <v>866</v>
      </c>
      <c r="O1318" s="1" t="s">
        <v>2973</v>
      </c>
      <c r="P1318" s="1" t="s">
        <v>2968</v>
      </c>
      <c r="Q1318" s="1">
        <v>8360</v>
      </c>
      <c r="R1318" s="1" t="s">
        <v>3035</v>
      </c>
      <c r="S1318" s="1">
        <v>80.790000000000006</v>
      </c>
    </row>
    <row r="1319" spans="1:19" x14ac:dyDescent="0.3">
      <c r="A1319" s="1" t="s">
        <v>923</v>
      </c>
      <c r="B1319" s="1" t="s">
        <v>2243</v>
      </c>
      <c r="C1319" s="1">
        <f t="shared" si="120"/>
        <v>1.0416666664241347E-2</v>
      </c>
      <c r="D1319" s="1">
        <v>13</v>
      </c>
      <c r="E1319" s="1">
        <v>19.8</v>
      </c>
      <c r="F1319" s="1">
        <f>IF(A1319="","",IF(E1319&lt;_C1_MinTemp.,0,E1319*M_a+M_b))</f>
        <v>0.47643900000000006</v>
      </c>
      <c r="G1319" s="1">
        <f t="shared" si="121"/>
        <v>0.22699412072100006</v>
      </c>
      <c r="H1319" s="1">
        <f t="shared" si="122"/>
        <v>9.8650204572359859E-2</v>
      </c>
      <c r="I1319" s="1">
        <f t="shared" si="123"/>
        <v>2.466255113734777E-2</v>
      </c>
      <c r="J1319" s="1">
        <f>IF(A1319="","",MIN(J1318+I1319,Max_logcfu))</f>
        <v>3.99</v>
      </c>
      <c r="K1319" s="1" cm="1">
        <f t="array" ref="K1319">IF(A1319="","",IF(E1319&lt;_C1_MinTemp.,0,((E1319-Tmin)/(PrefTemp-Tmin))^2))</f>
        <v>37.553232735987812</v>
      </c>
      <c r="L1319" s="1">
        <f t="shared" si="124"/>
        <v>0.39117950757546116</v>
      </c>
      <c r="M1319" s="1">
        <f t="shared" si="125"/>
        <v>-213.56930635211376</v>
      </c>
      <c r="N1319" s="3" t="s">
        <v>866</v>
      </c>
      <c r="O1319" s="1" t="s">
        <v>2973</v>
      </c>
      <c r="P1319" s="1" t="s">
        <v>2968</v>
      </c>
      <c r="Q1319" s="1">
        <v>8360</v>
      </c>
      <c r="R1319" s="1" t="s">
        <v>3035</v>
      </c>
      <c r="S1319" s="1">
        <v>80.790000000000006</v>
      </c>
    </row>
    <row r="1320" spans="1:19" x14ac:dyDescent="0.3">
      <c r="A1320" s="1" t="s">
        <v>923</v>
      </c>
      <c r="B1320" s="1" t="s">
        <v>2244</v>
      </c>
      <c r="C1320" s="1">
        <f t="shared" si="120"/>
        <v>1.0416666664241347E-2</v>
      </c>
      <c r="D1320" s="1">
        <v>13</v>
      </c>
      <c r="E1320" s="1">
        <v>19.77</v>
      </c>
      <c r="F1320" s="1">
        <f>IF(A1320="","",IF(E1320&lt;_C1_MinTemp.,0,E1320*M_a+M_b))</f>
        <v>0.47584980000000004</v>
      </c>
      <c r="G1320" s="1">
        <f t="shared" si="121"/>
        <v>0.22643303216004004</v>
      </c>
      <c r="H1320" s="1">
        <f t="shared" si="122"/>
        <v>9.8406359043911359E-2</v>
      </c>
      <c r="I1320" s="1">
        <f t="shared" si="123"/>
        <v>2.4601589755249835E-2</v>
      </c>
      <c r="J1320" s="1">
        <f>IF(A1320="","",MIN(J1319+I1320,Max_logcfu))</f>
        <v>3.99</v>
      </c>
      <c r="K1320" s="1" cm="1">
        <f t="array" ref="K1320">IF(A1320="","",IF(E1320&lt;_C1_MinTemp.,0,((E1320-Tmin)/(PrefTemp-Tmin))^2))</f>
        <v>37.460407911942568</v>
      </c>
      <c r="L1320" s="1">
        <f t="shared" si="124"/>
        <v>0.39021258232521494</v>
      </c>
      <c r="M1320" s="1">
        <f t="shared" si="125"/>
        <v>-213.95951893443896</v>
      </c>
      <c r="N1320" s="3" t="s">
        <v>866</v>
      </c>
      <c r="O1320" s="1" t="s">
        <v>2973</v>
      </c>
      <c r="P1320" s="1" t="s">
        <v>2968</v>
      </c>
      <c r="Q1320" s="1">
        <v>8360</v>
      </c>
      <c r="R1320" s="1" t="s">
        <v>3035</v>
      </c>
      <c r="S1320" s="1">
        <v>80.790000000000006</v>
      </c>
    </row>
    <row r="1321" spans="1:19" x14ac:dyDescent="0.3">
      <c r="A1321" s="1" t="s">
        <v>923</v>
      </c>
      <c r="B1321" s="1" t="s">
        <v>2245</v>
      </c>
      <c r="C1321" s="1">
        <f t="shared" si="120"/>
        <v>1.0416666671517305E-2</v>
      </c>
      <c r="D1321" s="1">
        <v>13</v>
      </c>
      <c r="E1321" s="1">
        <v>19.8</v>
      </c>
      <c r="F1321" s="1">
        <f>IF(A1321="","",IF(E1321&lt;_C1_MinTemp.,0,E1321*M_a+M_b))</f>
        <v>0.47643900000000006</v>
      </c>
      <c r="G1321" s="1">
        <f t="shared" si="121"/>
        <v>0.22699412072100006</v>
      </c>
      <c r="H1321" s="1">
        <f t="shared" si="122"/>
        <v>9.8650204572359859E-2</v>
      </c>
      <c r="I1321" s="1">
        <f t="shared" si="123"/>
        <v>2.4662551154574362E-2</v>
      </c>
      <c r="J1321" s="1">
        <f>IF(A1321="","",MIN(J1320+I1321,Max_logcfu))</f>
        <v>3.99</v>
      </c>
      <c r="K1321" s="1" cm="1">
        <f t="array" ref="K1321">IF(A1321="","",IF(E1321&lt;_C1_MinTemp.,0,((E1321-Tmin)/(PrefTemp-Tmin))^2))</f>
        <v>37.553232735987812</v>
      </c>
      <c r="L1321" s="1">
        <f t="shared" si="124"/>
        <v>0.39117950784869687</v>
      </c>
      <c r="M1321" s="1">
        <f t="shared" si="125"/>
        <v>-214.35069844228767</v>
      </c>
      <c r="N1321" s="3" t="s">
        <v>866</v>
      </c>
      <c r="O1321" s="1" t="s">
        <v>2973</v>
      </c>
      <c r="P1321" s="1" t="s">
        <v>2968</v>
      </c>
      <c r="Q1321" s="1">
        <v>8360</v>
      </c>
      <c r="R1321" s="1" t="s">
        <v>3035</v>
      </c>
      <c r="S1321" s="1">
        <v>80.790000000000006</v>
      </c>
    </row>
    <row r="1322" spans="1:19" x14ac:dyDescent="0.3">
      <c r="A1322" s="1" t="s">
        <v>923</v>
      </c>
      <c r="B1322" s="1" t="s">
        <v>2246</v>
      </c>
      <c r="C1322" s="1">
        <f t="shared" si="120"/>
        <v>1.0405092587461695E-2</v>
      </c>
      <c r="D1322" s="1">
        <v>13</v>
      </c>
      <c r="E1322" s="1">
        <v>19.91</v>
      </c>
      <c r="F1322" s="1">
        <f>IF(A1322="","",IF(E1322&lt;_C1_MinTemp.,0,E1322*M_a+M_b))</f>
        <v>0.47859940000000001</v>
      </c>
      <c r="G1322" s="1">
        <f t="shared" si="121"/>
        <v>0.22905738568036002</v>
      </c>
      <c r="H1322" s="1">
        <f t="shared" si="122"/>
        <v>9.9546886432142545E-2</v>
      </c>
      <c r="I1322" s="1">
        <f t="shared" si="123"/>
        <v>2.4859069682879462E-2</v>
      </c>
      <c r="J1322" s="1">
        <f>IF(A1322="","",MIN(J1321+I1322,Max_logcfu))</f>
        <v>3.99</v>
      </c>
      <c r="K1322" s="1" cm="1">
        <f t="array" ref="K1322">IF(A1322="","",IF(E1322&lt;_C1_MinTemp.,0,((E1322-Tmin)/(PrefTemp-Tmin))^2))</f>
        <v>37.894573159117478</v>
      </c>
      <c r="L1322" s="1">
        <f t="shared" si="124"/>
        <v>0.39429654228295818</v>
      </c>
      <c r="M1322" s="1">
        <f t="shared" si="125"/>
        <v>-214.74499498457061</v>
      </c>
      <c r="N1322" s="3" t="s">
        <v>866</v>
      </c>
      <c r="O1322" s="1" t="s">
        <v>2973</v>
      </c>
      <c r="P1322" s="1" t="s">
        <v>2968</v>
      </c>
      <c r="Q1322" s="1">
        <v>8360</v>
      </c>
      <c r="R1322" s="1" t="s">
        <v>3035</v>
      </c>
      <c r="S1322" s="1">
        <v>80.61</v>
      </c>
    </row>
    <row r="1323" spans="1:19" x14ac:dyDescent="0.3">
      <c r="A1323" s="1" t="s">
        <v>923</v>
      </c>
      <c r="B1323" s="1" t="s">
        <v>2247</v>
      </c>
      <c r="C1323" s="1">
        <f t="shared" si="120"/>
        <v>1.0416666671517305E-2</v>
      </c>
      <c r="D1323" s="1">
        <v>13</v>
      </c>
      <c r="E1323" s="1">
        <v>19.829999999999998</v>
      </c>
      <c r="F1323" s="1">
        <f>IF(A1323="","",IF(E1323&lt;_C1_MinTemp.,0,E1323*M_a+M_b))</f>
        <v>0.47702820000000001</v>
      </c>
      <c r="G1323" s="1">
        <f t="shared" si="121"/>
        <v>0.22755590359524</v>
      </c>
      <c r="H1323" s="1">
        <f t="shared" si="122"/>
        <v>9.8894351844954362E-2</v>
      </c>
      <c r="I1323" s="1">
        <f t="shared" si="123"/>
        <v>2.4723587972751405E-2</v>
      </c>
      <c r="J1323" s="1">
        <f>IF(A1323="","",MIN(J1322+I1323,Max_logcfu))</f>
        <v>3.99</v>
      </c>
      <c r="K1323" s="1" cm="1">
        <f t="array" ref="K1323">IF(A1323="","",IF(E1323&lt;_C1_MinTemp.,0,((E1323-Tmin)/(PrefTemp-Tmin))^2))</f>
        <v>37.646172425158682</v>
      </c>
      <c r="L1323" s="1">
        <f t="shared" si="124"/>
        <v>0.39214762961134425</v>
      </c>
      <c r="M1323" s="1">
        <f t="shared" si="125"/>
        <v>-215.13714261418195</v>
      </c>
      <c r="N1323" s="3" t="s">
        <v>866</v>
      </c>
      <c r="O1323" s="1" t="s">
        <v>2973</v>
      </c>
      <c r="P1323" s="1" t="s">
        <v>2968</v>
      </c>
      <c r="Q1323" s="1">
        <v>8360</v>
      </c>
      <c r="R1323" s="1" t="s">
        <v>3035</v>
      </c>
      <c r="S1323" s="1">
        <v>80.61</v>
      </c>
    </row>
    <row r="1324" spans="1:19" x14ac:dyDescent="0.3">
      <c r="A1324" s="1" t="s">
        <v>923</v>
      </c>
      <c r="B1324" s="1" t="s">
        <v>2248</v>
      </c>
      <c r="C1324" s="1">
        <f t="shared" si="120"/>
        <v>1.0416666664241347E-2</v>
      </c>
      <c r="D1324" s="1">
        <v>13</v>
      </c>
      <c r="E1324" s="1">
        <v>19.78</v>
      </c>
      <c r="F1324" s="1">
        <f>IF(A1324="","",IF(E1324&lt;_C1_MinTemp.,0,E1324*M_a+M_b))</f>
        <v>0.47604620000000003</v>
      </c>
      <c r="G1324" s="1">
        <f t="shared" si="121"/>
        <v>0.22661998453444002</v>
      </c>
      <c r="H1324" s="1">
        <f t="shared" si="122"/>
        <v>9.8487607359600174E-2</v>
      </c>
      <c r="I1324" s="1">
        <f t="shared" si="123"/>
        <v>2.462190183416731E-2</v>
      </c>
      <c r="J1324" s="1">
        <f>IF(A1324="","",MIN(J1323+I1324,Max_logcfu))</f>
        <v>3.99</v>
      </c>
      <c r="K1324" s="1" cm="1">
        <f t="array" ref="K1324">IF(A1324="","",IF(E1324&lt;_C1_MinTemp.,0,((E1324-Tmin)/(PrefTemp-Tmin))^2))</f>
        <v>37.491336757165911</v>
      </c>
      <c r="L1324" s="1">
        <f t="shared" si="124"/>
        <v>0.39053475779621644</v>
      </c>
      <c r="M1324" s="1">
        <f t="shared" si="125"/>
        <v>-215.52767737197817</v>
      </c>
      <c r="N1324" s="3" t="s">
        <v>866</v>
      </c>
      <c r="O1324" s="1" t="s">
        <v>2973</v>
      </c>
      <c r="P1324" s="1" t="s">
        <v>2968</v>
      </c>
      <c r="Q1324" s="1">
        <v>8360</v>
      </c>
      <c r="R1324" s="1" t="s">
        <v>3035</v>
      </c>
      <c r="S1324" s="1">
        <v>80.61</v>
      </c>
    </row>
    <row r="1325" spans="1:19" x14ac:dyDescent="0.3">
      <c r="A1325" s="1" t="s">
        <v>923</v>
      </c>
      <c r="B1325" s="1" t="s">
        <v>2249</v>
      </c>
      <c r="C1325" s="1">
        <f t="shared" si="120"/>
        <v>1.0416666664241347E-2</v>
      </c>
      <c r="D1325" s="1">
        <v>13</v>
      </c>
      <c r="E1325" s="1">
        <v>19.78</v>
      </c>
      <c r="F1325" s="1">
        <f>IF(A1325="","",IF(E1325&lt;_C1_MinTemp.,0,E1325*M_a+M_b))</f>
        <v>0.47604620000000003</v>
      </c>
      <c r="G1325" s="1">
        <f t="shared" si="121"/>
        <v>0.22661998453444002</v>
      </c>
      <c r="H1325" s="1">
        <f t="shared" si="122"/>
        <v>9.8487607359600174E-2</v>
      </c>
      <c r="I1325" s="1">
        <f t="shared" si="123"/>
        <v>2.462190183416731E-2</v>
      </c>
      <c r="J1325" s="1">
        <f>IF(A1325="","",MIN(J1324+I1325,Max_logcfu))</f>
        <v>3.99</v>
      </c>
      <c r="K1325" s="1" cm="1">
        <f t="array" ref="K1325">IF(A1325="","",IF(E1325&lt;_C1_MinTemp.,0,((E1325-Tmin)/(PrefTemp-Tmin))^2))</f>
        <v>37.491336757165911</v>
      </c>
      <c r="L1325" s="1">
        <f t="shared" si="124"/>
        <v>0.39053475779621644</v>
      </c>
      <c r="M1325" s="1">
        <f t="shared" si="125"/>
        <v>-215.91821212977439</v>
      </c>
      <c r="N1325" s="3" t="s">
        <v>866</v>
      </c>
      <c r="O1325" s="1" t="s">
        <v>2973</v>
      </c>
      <c r="P1325" s="1" t="s">
        <v>2968</v>
      </c>
      <c r="Q1325" s="1">
        <v>8360</v>
      </c>
      <c r="R1325" s="1" t="s">
        <v>3035</v>
      </c>
      <c r="S1325" s="1">
        <v>80.61</v>
      </c>
    </row>
    <row r="1326" spans="1:19" x14ac:dyDescent="0.3">
      <c r="A1326" s="1" t="s">
        <v>923</v>
      </c>
      <c r="B1326" s="1" t="s">
        <v>2250</v>
      </c>
      <c r="C1326" s="1">
        <f t="shared" si="120"/>
        <v>1.0428240741021E-2</v>
      </c>
      <c r="D1326" s="1">
        <v>13</v>
      </c>
      <c r="E1326" s="1">
        <v>19.86</v>
      </c>
      <c r="F1326" s="1">
        <f>IF(A1326="","",IF(E1326&lt;_C1_MinTemp.,0,E1326*M_a+M_b))</f>
        <v>0.47761740000000003</v>
      </c>
      <c r="G1326" s="1">
        <f t="shared" si="121"/>
        <v>0.22811838078276003</v>
      </c>
      <c r="H1326" s="1">
        <f t="shared" si="122"/>
        <v>9.9138800861694923E-2</v>
      </c>
      <c r="I1326" s="1">
        <f t="shared" si="123"/>
        <v>2.4812238771885476E-2</v>
      </c>
      <c r="J1326" s="1">
        <f>IF(A1326="","",MIN(J1325+I1326,Max_logcfu))</f>
        <v>3.99</v>
      </c>
      <c r="K1326" s="1" cm="1">
        <f t="array" ref="K1326">IF(A1326="","",IF(E1326&lt;_C1_MinTemp.,0,((E1326-Tmin)/(PrefTemp-Tmin))^2))</f>
        <v>37.739226979455204</v>
      </c>
      <c r="L1326" s="1">
        <f t="shared" si="124"/>
        <v>0.39355374432179363</v>
      </c>
      <c r="M1326" s="1">
        <f t="shared" si="125"/>
        <v>-216.31176587409618</v>
      </c>
      <c r="N1326" s="3" t="s">
        <v>866</v>
      </c>
      <c r="O1326" s="1" t="s">
        <v>2973</v>
      </c>
      <c r="P1326" s="1" t="s">
        <v>2968</v>
      </c>
      <c r="Q1326" s="1">
        <v>8360</v>
      </c>
      <c r="R1326" s="1" t="s">
        <v>3035</v>
      </c>
      <c r="S1326" s="1">
        <v>80.61</v>
      </c>
    </row>
    <row r="1327" spans="1:19" x14ac:dyDescent="0.3">
      <c r="A1327" s="1" t="s">
        <v>923</v>
      </c>
      <c r="B1327" s="1" t="s">
        <v>2251</v>
      </c>
      <c r="C1327" s="1">
        <f t="shared" si="120"/>
        <v>1.0416666671517305E-2</v>
      </c>
      <c r="D1327" s="1">
        <v>13</v>
      </c>
      <c r="E1327" s="1">
        <v>19.829999999999998</v>
      </c>
      <c r="F1327" s="1">
        <f>IF(A1327="","",IF(E1327&lt;_C1_MinTemp.,0,E1327*M_a+M_b))</f>
        <v>0.47702820000000001</v>
      </c>
      <c r="G1327" s="1">
        <f t="shared" si="121"/>
        <v>0.22755590359524</v>
      </c>
      <c r="H1327" s="1">
        <f t="shared" si="122"/>
        <v>9.8894351844954362E-2</v>
      </c>
      <c r="I1327" s="1">
        <f t="shared" si="123"/>
        <v>2.4723587972751405E-2</v>
      </c>
      <c r="J1327" s="1">
        <f>IF(A1327="","",MIN(J1326+I1327,Max_logcfu))</f>
        <v>3.99</v>
      </c>
      <c r="K1327" s="1" cm="1">
        <f t="array" ref="K1327">IF(A1327="","",IF(E1327&lt;_C1_MinTemp.,0,((E1327-Tmin)/(PrefTemp-Tmin))^2))</f>
        <v>37.646172425158682</v>
      </c>
      <c r="L1327" s="1">
        <f t="shared" si="124"/>
        <v>0.39214762961134425</v>
      </c>
      <c r="M1327" s="1">
        <f t="shared" si="125"/>
        <v>-216.70391350370753</v>
      </c>
      <c r="N1327" s="3" t="s">
        <v>866</v>
      </c>
      <c r="O1327" s="1" t="s">
        <v>2973</v>
      </c>
      <c r="P1327" s="1" t="s">
        <v>2968</v>
      </c>
      <c r="Q1327" s="1">
        <v>8360</v>
      </c>
      <c r="R1327" s="1" t="s">
        <v>3035</v>
      </c>
      <c r="S1327" s="1">
        <v>80.61</v>
      </c>
    </row>
    <row r="1328" spans="1:19" x14ac:dyDescent="0.3">
      <c r="A1328" s="1" t="s">
        <v>923</v>
      </c>
      <c r="B1328" s="1" t="s">
        <v>2252</v>
      </c>
      <c r="C1328" s="1">
        <f t="shared" si="120"/>
        <v>1.0416666664241347E-2</v>
      </c>
      <c r="D1328" s="1">
        <v>13</v>
      </c>
      <c r="E1328" s="1">
        <v>19.86</v>
      </c>
      <c r="F1328" s="1">
        <f>IF(A1328="","",IF(E1328&lt;_C1_MinTemp.,0,E1328*M_a+M_b))</f>
        <v>0.47761740000000003</v>
      </c>
      <c r="G1328" s="1">
        <f t="shared" si="121"/>
        <v>0.22811838078276003</v>
      </c>
      <c r="H1328" s="1">
        <f t="shared" si="122"/>
        <v>9.9138800861694923E-2</v>
      </c>
      <c r="I1328" s="1">
        <f t="shared" si="123"/>
        <v>2.4784700209653093E-2</v>
      </c>
      <c r="J1328" s="1">
        <f>IF(A1328="","",MIN(J1327+I1328,Max_logcfu))</f>
        <v>3.99</v>
      </c>
      <c r="K1328" s="1" cm="1">
        <f t="array" ref="K1328">IF(A1328="","",IF(E1328&lt;_C1_MinTemp.,0,((E1328-Tmin)/(PrefTemp-Tmin))^2))</f>
        <v>37.739226979455204</v>
      </c>
      <c r="L1328" s="1">
        <f t="shared" si="124"/>
        <v>0.3931169476111287</v>
      </c>
      <c r="M1328" s="1">
        <f t="shared" si="125"/>
        <v>-217.09703045131866</v>
      </c>
      <c r="N1328" s="3" t="s">
        <v>866</v>
      </c>
      <c r="O1328" s="1" t="s">
        <v>2973</v>
      </c>
      <c r="P1328" s="1" t="s">
        <v>2968</v>
      </c>
      <c r="Q1328" s="1">
        <v>8360</v>
      </c>
      <c r="R1328" s="1" t="s">
        <v>3035</v>
      </c>
      <c r="S1328" s="1">
        <v>80.61</v>
      </c>
    </row>
    <row r="1329" spans="1:19" x14ac:dyDescent="0.3">
      <c r="A1329" s="1" t="s">
        <v>923</v>
      </c>
      <c r="B1329" s="1" t="s">
        <v>2253</v>
      </c>
      <c r="C1329" s="1">
        <f t="shared" si="120"/>
        <v>1.0416666664241347E-2</v>
      </c>
      <c r="D1329" s="1">
        <v>13</v>
      </c>
      <c r="E1329" s="1">
        <v>19.809999999999999</v>
      </c>
      <c r="F1329" s="1">
        <f>IF(A1329="","",IF(E1329&lt;_C1_MinTemp.,0,E1329*M_a+M_b))</f>
        <v>0.47663539999999999</v>
      </c>
      <c r="G1329" s="1">
        <f t="shared" si="121"/>
        <v>0.22718130453315999</v>
      </c>
      <c r="H1329" s="1">
        <f t="shared" si="122"/>
        <v>9.8731553469430675E-2</v>
      </c>
      <c r="I1329" s="1">
        <f t="shared" si="123"/>
        <v>2.4682888361610734E-2</v>
      </c>
      <c r="J1329" s="1">
        <f>IF(A1329="","",MIN(J1328+I1329,Max_logcfu))</f>
        <v>3.99</v>
      </c>
      <c r="K1329" s="1" cm="1">
        <f t="array" ref="K1329">IF(A1329="","",IF(E1329&lt;_C1_MinTemp.,0,((E1329-Tmin)/(PrefTemp-Tmin))^2))</f>
        <v>37.584199869586357</v>
      </c>
      <c r="L1329" s="1">
        <f t="shared" si="124"/>
        <v>0.39150208188370422</v>
      </c>
      <c r="M1329" s="1">
        <f t="shared" si="125"/>
        <v>-217.48853253320237</v>
      </c>
      <c r="N1329" s="3" t="s">
        <v>866</v>
      </c>
      <c r="O1329" s="1" t="s">
        <v>2973</v>
      </c>
      <c r="P1329" s="1" t="s">
        <v>2968</v>
      </c>
      <c r="Q1329" s="1">
        <v>8360</v>
      </c>
      <c r="R1329" s="1" t="s">
        <v>3035</v>
      </c>
      <c r="S1329" s="1">
        <v>80.61</v>
      </c>
    </row>
    <row r="1330" spans="1:19" x14ac:dyDescent="0.3">
      <c r="A1330" s="1" t="s">
        <v>923</v>
      </c>
      <c r="B1330" s="1" t="s">
        <v>2254</v>
      </c>
      <c r="C1330" s="1">
        <f t="shared" si="120"/>
        <v>1.0416666671517305E-2</v>
      </c>
      <c r="D1330" s="1">
        <v>13</v>
      </c>
      <c r="E1330" s="1">
        <v>19.940000000000001</v>
      </c>
      <c r="F1330" s="1">
        <f>IF(A1330="","",IF(E1330&lt;_C1_MinTemp.,0,E1330*M_a+M_b))</f>
        <v>0.47918860000000008</v>
      </c>
      <c r="G1330" s="1">
        <f t="shared" si="121"/>
        <v>0.22962171436996007</v>
      </c>
      <c r="H1330" s="1">
        <f t="shared" si="122"/>
        <v>9.9792140099939183E-2</v>
      </c>
      <c r="I1330" s="1">
        <f t="shared" si="123"/>
        <v>2.4948035036602128E-2</v>
      </c>
      <c r="J1330" s="1">
        <f>IF(A1330="","",MIN(J1329+I1330,Max_logcfu))</f>
        <v>3.99</v>
      </c>
      <c r="K1330" s="1" cm="1">
        <f t="array" ref="K1330">IF(A1330="","",IF(E1330&lt;_C1_MinTemp.,0,((E1330-Tmin)/(PrefTemp-Tmin))^2))</f>
        <v>37.9879340204157</v>
      </c>
      <c r="L1330" s="1">
        <f t="shared" si="124"/>
        <v>0.39570764623026261</v>
      </c>
      <c r="M1330" s="1">
        <f t="shared" si="125"/>
        <v>-217.88424017943262</v>
      </c>
      <c r="N1330" s="3" t="s">
        <v>866</v>
      </c>
      <c r="O1330" s="1" t="s">
        <v>2973</v>
      </c>
      <c r="P1330" s="1" t="s">
        <v>2968</v>
      </c>
      <c r="Q1330" s="1">
        <v>8360</v>
      </c>
      <c r="R1330" s="1" t="s">
        <v>3035</v>
      </c>
      <c r="S1330" s="1">
        <v>80.61</v>
      </c>
    </row>
    <row r="1331" spans="1:19" x14ac:dyDescent="0.3">
      <c r="A1331" s="1" t="s">
        <v>923</v>
      </c>
      <c r="B1331" s="1" t="s">
        <v>2255</v>
      </c>
      <c r="C1331" s="1">
        <f t="shared" si="120"/>
        <v>1.0416666664241347E-2</v>
      </c>
      <c r="D1331" s="1">
        <v>13</v>
      </c>
      <c r="E1331" s="1">
        <v>19.940000000000001</v>
      </c>
      <c r="F1331" s="1">
        <f>IF(A1331="","",IF(E1331&lt;_C1_MinTemp.,0,E1331*M_a+M_b))</f>
        <v>0.47918860000000008</v>
      </c>
      <c r="G1331" s="1">
        <f t="shared" si="121"/>
        <v>0.22962171436996007</v>
      </c>
      <c r="H1331" s="1">
        <f t="shared" si="122"/>
        <v>9.9792140099939183E-2</v>
      </c>
      <c r="I1331" s="1">
        <f t="shared" si="123"/>
        <v>2.4948035019176126E-2</v>
      </c>
      <c r="J1331" s="1">
        <f>IF(A1331="","",MIN(J1330+I1331,Max_logcfu))</f>
        <v>3.99</v>
      </c>
      <c r="K1331" s="1" cm="1">
        <f t="array" ref="K1331">IF(A1331="","",IF(E1331&lt;_C1_MinTemp.,0,((E1331-Tmin)/(PrefTemp-Tmin))^2))</f>
        <v>37.9879340204157</v>
      </c>
      <c r="L1331" s="1">
        <f t="shared" si="124"/>
        <v>0.39570764595386404</v>
      </c>
      <c r="M1331" s="1">
        <f t="shared" si="125"/>
        <v>-218.2799478253865</v>
      </c>
      <c r="N1331" s="3" t="s">
        <v>866</v>
      </c>
      <c r="O1331" s="1" t="s">
        <v>2973</v>
      </c>
      <c r="P1331" s="1" t="s">
        <v>2968</v>
      </c>
      <c r="Q1331" s="1">
        <v>8360</v>
      </c>
      <c r="R1331" s="1" t="s">
        <v>3035</v>
      </c>
      <c r="S1331" s="1">
        <v>80.61</v>
      </c>
    </row>
    <row r="1332" spans="1:19" x14ac:dyDescent="0.3">
      <c r="A1332" s="1" t="s">
        <v>923</v>
      </c>
      <c r="B1332" s="1" t="s">
        <v>2256</v>
      </c>
      <c r="C1332" s="1">
        <f t="shared" si="120"/>
        <v>1.0416666664241347E-2</v>
      </c>
      <c r="D1332" s="1">
        <v>13</v>
      </c>
      <c r="E1332" s="1">
        <v>19.97</v>
      </c>
      <c r="F1332" s="1">
        <f>IF(A1332="","",IF(E1332&lt;_C1_MinTemp.,0,E1332*M_a+M_b))</f>
        <v>0.47977780000000003</v>
      </c>
      <c r="G1332" s="1">
        <f t="shared" si="121"/>
        <v>0.23018673737284004</v>
      </c>
      <c r="H1332" s="1">
        <f t="shared" si="122"/>
        <v>0.1000376955118818</v>
      </c>
      <c r="I1332" s="1">
        <f t="shared" si="123"/>
        <v>2.5009423872147489E-2</v>
      </c>
      <c r="J1332" s="1">
        <f>IF(A1332="","",MIN(J1331+I1332,Max_logcfu))</f>
        <v>3.99</v>
      </c>
      <c r="K1332" s="1" cm="1">
        <f t="array" ref="K1332">IF(A1332="","",IF(E1332&lt;_C1_MinTemp.,0,((E1332-Tmin)/(PrefTemp-Tmin))^2))</f>
        <v>38.08140974683954</v>
      </c>
      <c r="L1332" s="1">
        <f t="shared" si="124"/>
        <v>0.39668135143721894</v>
      </c>
      <c r="M1332" s="1">
        <f t="shared" si="125"/>
        <v>-218.67662917682372</v>
      </c>
      <c r="N1332" s="3" t="s">
        <v>866</v>
      </c>
      <c r="O1332" s="1" t="s">
        <v>2973</v>
      </c>
      <c r="P1332" s="1" t="s">
        <v>2968</v>
      </c>
      <c r="Q1332" s="1">
        <v>8360</v>
      </c>
      <c r="R1332" s="1" t="s">
        <v>3035</v>
      </c>
      <c r="S1332" s="1">
        <v>80.61</v>
      </c>
    </row>
    <row r="1333" spans="1:19" x14ac:dyDescent="0.3">
      <c r="A1333" s="1" t="s">
        <v>923</v>
      </c>
      <c r="B1333" s="1" t="s">
        <v>2257</v>
      </c>
      <c r="C1333" s="1">
        <f t="shared" si="120"/>
        <v>1.0416666671517305E-2</v>
      </c>
      <c r="D1333" s="1">
        <v>13</v>
      </c>
      <c r="E1333" s="1">
        <v>20.03</v>
      </c>
      <c r="F1333" s="1">
        <f>IF(A1333="","",IF(E1333&lt;_C1_MinTemp.,0,E1333*M_a+M_b))</f>
        <v>0.48095620000000006</v>
      </c>
      <c r="G1333" s="1">
        <f t="shared" si="121"/>
        <v>0.23131886631844006</v>
      </c>
      <c r="H1333" s="1">
        <f t="shared" si="122"/>
        <v>0.10052971156820514</v>
      </c>
      <c r="I1333" s="1">
        <f t="shared" si="123"/>
        <v>2.5132427903754487E-2</v>
      </c>
      <c r="J1333" s="1">
        <f>IF(A1333="","",MIN(J1332+I1333,Max_logcfu))</f>
        <v>3.99</v>
      </c>
      <c r="K1333" s="1" cm="1">
        <f t="array" ref="K1333">IF(A1333="","",IF(E1333&lt;_C1_MinTemp.,0,((E1333-Tmin)/(PrefTemp-Tmin))^2))</f>
        <v>38.268705795064172</v>
      </c>
      <c r="L1333" s="1">
        <f t="shared" si="124"/>
        <v>0.39863235221754612</v>
      </c>
      <c r="M1333" s="1">
        <f t="shared" si="125"/>
        <v>-219.07526152904126</v>
      </c>
      <c r="N1333" s="3" t="s">
        <v>866</v>
      </c>
      <c r="O1333" s="1" t="s">
        <v>2973</v>
      </c>
      <c r="P1333" s="1" t="s">
        <v>2968</v>
      </c>
      <c r="Q1333" s="1">
        <v>8360</v>
      </c>
      <c r="R1333" s="1" t="s">
        <v>3035</v>
      </c>
      <c r="S1333" s="1">
        <v>80.61</v>
      </c>
    </row>
    <row r="1334" spans="1:19" x14ac:dyDescent="0.3">
      <c r="A1334" s="1" t="s">
        <v>923</v>
      </c>
      <c r="B1334" s="1" t="s">
        <v>2258</v>
      </c>
      <c r="C1334" s="1">
        <f t="shared" si="120"/>
        <v>1.0416666664241347E-2</v>
      </c>
      <c r="D1334" s="1">
        <v>13</v>
      </c>
      <c r="E1334" s="1">
        <v>20.27</v>
      </c>
      <c r="F1334" s="1">
        <f>IF(A1334="","",IF(E1334&lt;_C1_MinTemp.,0,E1334*M_a+M_b))</f>
        <v>0.48566980000000004</v>
      </c>
      <c r="G1334" s="1">
        <f t="shared" si="121"/>
        <v>0.23587515463204003</v>
      </c>
      <c r="H1334" s="1">
        <f t="shared" si="122"/>
        <v>0.10250984555933942</v>
      </c>
      <c r="I1334" s="1">
        <f t="shared" si="123"/>
        <v>2.5627461383868001E-2</v>
      </c>
      <c r="J1334" s="1">
        <f>IF(A1334="","",MIN(J1333+I1334,Max_logcfu))</f>
        <v>3.99</v>
      </c>
      <c r="K1334" s="1" cm="1">
        <f t="array" ref="K1334">IF(A1334="","",IF(E1334&lt;_C1_MinTemp.,0,((E1334-Tmin)/(PrefTemp-Tmin))^2))</f>
        <v>39.022484592988128</v>
      </c>
      <c r="L1334" s="1">
        <f t="shared" si="124"/>
        <v>0.40648421441565102</v>
      </c>
      <c r="M1334" s="1">
        <f t="shared" si="125"/>
        <v>-219.48174574345691</v>
      </c>
      <c r="N1334" s="3" t="s">
        <v>866</v>
      </c>
      <c r="O1334" s="1" t="s">
        <v>2973</v>
      </c>
      <c r="P1334" s="1" t="s">
        <v>2968</v>
      </c>
      <c r="Q1334" s="1">
        <v>8360</v>
      </c>
      <c r="R1334" s="1" t="s">
        <v>3035</v>
      </c>
      <c r="S1334" s="1">
        <v>80.61</v>
      </c>
    </row>
    <row r="1335" spans="1:19" x14ac:dyDescent="0.3">
      <c r="A1335" s="1" t="s">
        <v>923</v>
      </c>
      <c r="B1335" s="1" t="s">
        <v>2259</v>
      </c>
      <c r="C1335" s="1">
        <f t="shared" si="120"/>
        <v>1.0416666664241347E-2</v>
      </c>
      <c r="D1335" s="1">
        <v>13</v>
      </c>
      <c r="E1335" s="1">
        <v>20.28</v>
      </c>
      <c r="F1335" s="1">
        <f>IF(A1335="","",IF(E1335&lt;_C1_MinTemp.,0,E1335*M_a+M_b))</f>
        <v>0.48586620000000003</v>
      </c>
      <c r="G1335" s="1">
        <f t="shared" si="121"/>
        <v>0.23606596430244003</v>
      </c>
      <c r="H1335" s="1">
        <f t="shared" si="122"/>
        <v>0.10259277023139506</v>
      </c>
      <c r="I1335" s="1">
        <f t="shared" si="123"/>
        <v>2.5648192551877079E-2</v>
      </c>
      <c r="J1335" s="1">
        <f>IF(A1335="","",MIN(J1334+I1335,Max_logcfu))</f>
        <v>3.99</v>
      </c>
      <c r="K1335" s="1" cm="1">
        <f t="array" ref="K1335">IF(A1335="","",IF(E1335&lt;_C1_MinTemp.,0,((E1335-Tmin)/(PrefTemp-Tmin))^2))</f>
        <v>39.054051577798354</v>
      </c>
      <c r="L1335" s="1">
        <f t="shared" si="124"/>
        <v>0.40681303717401429</v>
      </c>
      <c r="M1335" s="1">
        <f t="shared" si="125"/>
        <v>-219.88855878063092</v>
      </c>
      <c r="N1335" s="3" t="s">
        <v>866</v>
      </c>
      <c r="O1335" s="1" t="s">
        <v>2973</v>
      </c>
      <c r="P1335" s="1" t="s">
        <v>2968</v>
      </c>
      <c r="Q1335" s="1">
        <v>8360</v>
      </c>
      <c r="R1335" s="1" t="s">
        <v>3035</v>
      </c>
      <c r="S1335" s="1">
        <v>80.61</v>
      </c>
    </row>
    <row r="1336" spans="1:19" x14ac:dyDescent="0.3">
      <c r="A1336" s="1" t="s">
        <v>923</v>
      </c>
      <c r="B1336" s="1" t="s">
        <v>2260</v>
      </c>
      <c r="C1336" s="1">
        <f t="shared" si="120"/>
        <v>1.0416666671517305E-2</v>
      </c>
      <c r="D1336" s="1">
        <v>13</v>
      </c>
      <c r="E1336" s="1">
        <v>20.27</v>
      </c>
      <c r="F1336" s="1">
        <f>IF(A1336="","",IF(E1336&lt;_C1_MinTemp.,0,E1336*M_a+M_b))</f>
        <v>0.48566980000000004</v>
      </c>
      <c r="G1336" s="1">
        <f t="shared" si="121"/>
        <v>0.23587515463204003</v>
      </c>
      <c r="H1336" s="1">
        <f t="shared" si="122"/>
        <v>0.10250984555933942</v>
      </c>
      <c r="I1336" s="1">
        <f t="shared" si="123"/>
        <v>2.5627461401768574E-2</v>
      </c>
      <c r="J1336" s="1">
        <f>IF(A1336="","",MIN(J1335+I1336,Max_logcfu))</f>
        <v>3.99</v>
      </c>
      <c r="K1336" s="1" cm="1">
        <f t="array" ref="K1336">IF(A1336="","",IF(E1336&lt;_C1_MinTemp.,0,((E1336-Tmin)/(PrefTemp-Tmin))^2))</f>
        <v>39.022484592988128</v>
      </c>
      <c r="L1336" s="1">
        <f t="shared" si="124"/>
        <v>0.40648421469957696</v>
      </c>
      <c r="M1336" s="1">
        <f t="shared" si="125"/>
        <v>-220.2950429953305</v>
      </c>
      <c r="N1336" s="3" t="s">
        <v>866</v>
      </c>
      <c r="O1336" s="1" t="s">
        <v>2973</v>
      </c>
      <c r="P1336" s="1" t="s">
        <v>2968</v>
      </c>
      <c r="Q1336" s="1">
        <v>8360</v>
      </c>
      <c r="R1336" s="1" t="s">
        <v>3035</v>
      </c>
      <c r="S1336" s="1">
        <v>80.61</v>
      </c>
    </row>
    <row r="1337" spans="1:19" x14ac:dyDescent="0.3">
      <c r="A1337" s="1" t="s">
        <v>923</v>
      </c>
      <c r="B1337" s="1" t="s">
        <v>2261</v>
      </c>
      <c r="C1337" s="1">
        <f t="shared" si="120"/>
        <v>1.0416666664241347E-2</v>
      </c>
      <c r="D1337" s="1">
        <v>13</v>
      </c>
      <c r="E1337" s="1">
        <v>20.329999999999998</v>
      </c>
      <c r="F1337" s="1">
        <f>IF(A1337="","",IF(E1337&lt;_C1_MinTemp.,0,E1337*M_a+M_b))</f>
        <v>0.48684820000000001</v>
      </c>
      <c r="G1337" s="1">
        <f t="shared" si="121"/>
        <v>0.23702116984324001</v>
      </c>
      <c r="H1337" s="1">
        <f t="shared" si="122"/>
        <v>0.10300789649858322</v>
      </c>
      <c r="I1337" s="1">
        <f t="shared" si="123"/>
        <v>2.5751974118649955E-2</v>
      </c>
      <c r="J1337" s="1">
        <f>IF(A1337="","",MIN(J1336+I1337,Max_logcfu))</f>
        <v>3.99</v>
      </c>
      <c r="K1337" s="1" cm="1">
        <f t="array" ref="K1337">IF(A1337="","",IF(E1337&lt;_C1_MinTemp.,0,((E1337-Tmin)/(PrefTemp-Tmin))^2))</f>
        <v>39.212077943725482</v>
      </c>
      <c r="L1337" s="1">
        <f t="shared" si="124"/>
        <v>0.40845914515203863</v>
      </c>
      <c r="M1337" s="1">
        <f t="shared" si="125"/>
        <v>-220.70350214048256</v>
      </c>
      <c r="N1337" s="3" t="s">
        <v>866</v>
      </c>
      <c r="O1337" s="1" t="s">
        <v>2973</v>
      </c>
      <c r="P1337" s="1" t="s">
        <v>2968</v>
      </c>
      <c r="Q1337" s="1">
        <v>8360</v>
      </c>
      <c r="R1337" s="1" t="s">
        <v>3035</v>
      </c>
      <c r="S1337" s="1">
        <v>80.61</v>
      </c>
    </row>
    <row r="1338" spans="1:19" x14ac:dyDescent="0.3">
      <c r="A1338" s="1" t="s">
        <v>923</v>
      </c>
      <c r="B1338" s="1" t="s">
        <v>2262</v>
      </c>
      <c r="C1338" s="1">
        <f t="shared" si="120"/>
        <v>1.0405092594737653E-2</v>
      </c>
      <c r="D1338" s="1">
        <v>13</v>
      </c>
      <c r="E1338" s="1">
        <v>20.420000000000002</v>
      </c>
      <c r="F1338" s="1">
        <f>IF(A1338="","",IF(E1338&lt;_C1_MinTemp.,0,E1338*M_a+M_b))</f>
        <v>0.48861580000000004</v>
      </c>
      <c r="G1338" s="1">
        <f t="shared" si="121"/>
        <v>0.23874540000964004</v>
      </c>
      <c r="H1338" s="1">
        <f t="shared" si="122"/>
        <v>0.10375723598854412</v>
      </c>
      <c r="I1338" s="1">
        <f t="shared" si="123"/>
        <v>2.5910487548036341E-2</v>
      </c>
      <c r="J1338" s="1">
        <f>IF(A1338="","",MIN(J1337+I1338,Max_logcfu))</f>
        <v>3.99</v>
      </c>
      <c r="K1338" s="1" cm="1">
        <f t="array" ref="K1338">IF(A1338="","",IF(E1338&lt;_C1_MinTemp.,0,((E1338-Tmin)/(PrefTemp-Tmin))^2))</f>
        <v>39.497329458273818</v>
      </c>
      <c r="L1338" s="1">
        <f t="shared" si="124"/>
        <v>0.41097337025819825</v>
      </c>
      <c r="M1338" s="1">
        <f t="shared" si="125"/>
        <v>-221.11447551074076</v>
      </c>
      <c r="N1338" s="3" t="s">
        <v>866</v>
      </c>
      <c r="O1338" s="1" t="s">
        <v>2973</v>
      </c>
      <c r="P1338" s="1" t="s">
        <v>2968</v>
      </c>
      <c r="Q1338" s="1">
        <v>8360</v>
      </c>
      <c r="R1338" s="1" t="s">
        <v>3035</v>
      </c>
      <c r="S1338" s="1">
        <v>80.52</v>
      </c>
    </row>
    <row r="1339" spans="1:19" x14ac:dyDescent="0.3">
      <c r="A1339" s="1" t="s">
        <v>923</v>
      </c>
      <c r="B1339" s="1" t="s">
        <v>2263</v>
      </c>
      <c r="C1339" s="1">
        <f t="shared" si="120"/>
        <v>1.0416666664241347E-2</v>
      </c>
      <c r="D1339" s="1">
        <v>13</v>
      </c>
      <c r="E1339" s="1">
        <v>20.47</v>
      </c>
      <c r="F1339" s="1">
        <f>IF(A1339="","",IF(E1339&lt;_C1_MinTemp.,0,E1339*M_a+M_b))</f>
        <v>0.48959780000000003</v>
      </c>
      <c r="G1339" s="1">
        <f t="shared" si="121"/>
        <v>0.23970600576484002</v>
      </c>
      <c r="H1339" s="1">
        <f t="shared" si="122"/>
        <v>0.10417470915464581</v>
      </c>
      <c r="I1339" s="1">
        <f t="shared" si="123"/>
        <v>2.6043677282597686E-2</v>
      </c>
      <c r="J1339" s="1">
        <f>IF(A1339="","",MIN(J1338+I1339,Max_logcfu))</f>
        <v>3.99</v>
      </c>
      <c r="K1339" s="1" cm="1">
        <f t="array" ref="K1339">IF(A1339="","",IF(E1339&lt;_C1_MinTemp.,0,((E1339-Tmin)/(PrefTemp-Tmin))^2))</f>
        <v>39.65624921962258</v>
      </c>
      <c r="L1339" s="1">
        <f t="shared" si="124"/>
        <v>0.41308592927488946</v>
      </c>
      <c r="M1339" s="1">
        <f t="shared" si="125"/>
        <v>-221.52756144001566</v>
      </c>
      <c r="N1339" s="3" t="s">
        <v>866</v>
      </c>
      <c r="O1339" s="1" t="s">
        <v>2973</v>
      </c>
      <c r="P1339" s="1" t="s">
        <v>2968</v>
      </c>
      <c r="Q1339" s="1">
        <v>8360</v>
      </c>
      <c r="R1339" s="1" t="s">
        <v>3035</v>
      </c>
      <c r="S1339" s="1">
        <v>80.52</v>
      </c>
    </row>
    <row r="1340" spans="1:19" x14ac:dyDescent="0.3">
      <c r="A1340" s="1" t="s">
        <v>923</v>
      </c>
      <c r="B1340" s="1" t="s">
        <v>2264</v>
      </c>
      <c r="C1340" s="1">
        <f t="shared" si="120"/>
        <v>1.0416666664241347E-2</v>
      </c>
      <c r="D1340" s="1">
        <v>13</v>
      </c>
      <c r="E1340" s="1">
        <v>20.52</v>
      </c>
      <c r="F1340" s="1">
        <f>IF(A1340="","",IF(E1340&lt;_C1_MinTemp.,0,E1340*M_a+M_b))</f>
        <v>0.49057980000000001</v>
      </c>
      <c r="G1340" s="1">
        <f t="shared" si="121"/>
        <v>0.24066854016804001</v>
      </c>
      <c r="H1340" s="1">
        <f t="shared" si="122"/>
        <v>0.10459302049893089</v>
      </c>
      <c r="I1340" s="1">
        <f t="shared" si="123"/>
        <v>2.614825511864461E-2</v>
      </c>
      <c r="J1340" s="1">
        <f>IF(A1340="","",MIN(J1339+I1340,Max_logcfu))</f>
        <v>3.99</v>
      </c>
      <c r="K1340" s="1" cm="1">
        <f t="array" ref="K1340">IF(A1340="","",IF(E1340&lt;_C1_MinTemp.,0,((E1340-Tmin)/(PrefTemp-Tmin))^2))</f>
        <v>39.815488050764799</v>
      </c>
      <c r="L1340" s="1">
        <f t="shared" si="124"/>
        <v>0.4147446670989014</v>
      </c>
      <c r="M1340" s="1">
        <f t="shared" si="125"/>
        <v>-221.94230610711458</v>
      </c>
      <c r="N1340" s="3" t="s">
        <v>866</v>
      </c>
      <c r="O1340" s="1" t="s">
        <v>2973</v>
      </c>
      <c r="P1340" s="1" t="s">
        <v>2968</v>
      </c>
      <c r="Q1340" s="1">
        <v>8360</v>
      </c>
      <c r="R1340" s="1" t="s">
        <v>3035</v>
      </c>
      <c r="S1340" s="1">
        <v>80.52</v>
      </c>
    </row>
    <row r="1341" spans="1:19" x14ac:dyDescent="0.3">
      <c r="A1341" s="1" t="s">
        <v>923</v>
      </c>
      <c r="B1341" s="1" t="s">
        <v>2265</v>
      </c>
      <c r="C1341" s="1">
        <f t="shared" si="120"/>
        <v>1.0416666671517305E-2</v>
      </c>
      <c r="D1341" s="1">
        <v>13</v>
      </c>
      <c r="E1341" s="1">
        <v>20.53</v>
      </c>
      <c r="F1341" s="1">
        <f>IF(A1341="","",IF(E1341&lt;_C1_MinTemp.,0,E1341*M_a+M_b))</f>
        <v>0.49077620000000005</v>
      </c>
      <c r="G1341" s="1">
        <f t="shared" si="121"/>
        <v>0.24086127848644004</v>
      </c>
      <c r="H1341" s="1">
        <f t="shared" si="122"/>
        <v>0.10467678334916994</v>
      </c>
      <c r="I1341" s="1">
        <f t="shared" si="123"/>
        <v>2.6169195849478463E-2</v>
      </c>
      <c r="J1341" s="1">
        <f>IF(A1341="","",MIN(J1340+I1341,Max_logcfu))</f>
        <v>3.99</v>
      </c>
      <c r="K1341" s="1" cm="1">
        <f t="array" ref="K1341">IF(A1341="","",IF(E1341&lt;_C1_MinTemp.,0,((E1341-Tmin)/(PrefTemp-Tmin))^2))</f>
        <v>39.847374105368452</v>
      </c>
      <c r="L1341" s="1">
        <f t="shared" si="124"/>
        <v>0.41507681379087324</v>
      </c>
      <c r="M1341" s="1">
        <f t="shared" si="125"/>
        <v>-222.35738292090545</v>
      </c>
      <c r="N1341" s="3" t="s">
        <v>866</v>
      </c>
      <c r="O1341" s="1" t="s">
        <v>2973</v>
      </c>
      <c r="P1341" s="1" t="s">
        <v>2968</v>
      </c>
      <c r="Q1341" s="1">
        <v>8360</v>
      </c>
      <c r="R1341" s="1" t="s">
        <v>3035</v>
      </c>
      <c r="S1341" s="1">
        <v>80.52</v>
      </c>
    </row>
    <row r="1342" spans="1:19" x14ac:dyDescent="0.3">
      <c r="A1342" s="1" t="s">
        <v>923</v>
      </c>
      <c r="B1342" s="1" t="s">
        <v>2266</v>
      </c>
      <c r="C1342" s="1">
        <f t="shared" si="120"/>
        <v>1.0428240741021E-2</v>
      </c>
      <c r="D1342" s="1">
        <v>14</v>
      </c>
      <c r="E1342" s="1">
        <v>20.69</v>
      </c>
      <c r="F1342" s="1">
        <f>IF(A1342="","",IF(E1342&lt;_C1_MinTemp.,0,E1342*M_a+M_b))</f>
        <v>0.49391860000000004</v>
      </c>
      <c r="G1342" s="1">
        <f t="shared" si="121"/>
        <v>0.24395558342596005</v>
      </c>
      <c r="H1342" s="1">
        <f t="shared" si="122"/>
        <v>0.10602154864231206</v>
      </c>
      <c r="I1342" s="1">
        <f t="shared" si="123"/>
        <v>2.6534837591469559E-2</v>
      </c>
      <c r="J1342" s="1">
        <f>IF(A1342="","",MIN(J1341+I1342,Max_logcfu))</f>
        <v>3.99</v>
      </c>
      <c r="K1342" s="1" cm="1">
        <f t="array" ref="K1342">IF(A1342="","",IF(E1342&lt;_C1_MinTemp.,0,((E1342-Tmin)/(PrefTemp-Tmin))^2))</f>
        <v>40.359286718703203</v>
      </c>
      <c r="L1342" s="1">
        <f t="shared" si="124"/>
        <v>0.42087635803852846</v>
      </c>
      <c r="M1342" s="1">
        <f t="shared" si="125"/>
        <v>-222.77825927894398</v>
      </c>
      <c r="N1342" s="3" t="s">
        <v>866</v>
      </c>
      <c r="O1342" s="1" t="s">
        <v>2973</v>
      </c>
      <c r="P1342" s="1" t="s">
        <v>2968</v>
      </c>
      <c r="Q1342" s="1">
        <v>8360</v>
      </c>
      <c r="R1342" s="1" t="s">
        <v>3035</v>
      </c>
      <c r="S1342" s="1">
        <v>80.430000000000007</v>
      </c>
    </row>
    <row r="1343" spans="1:19" x14ac:dyDescent="0.3">
      <c r="A1343" s="1" t="s">
        <v>923</v>
      </c>
      <c r="B1343" s="1" t="s">
        <v>2267</v>
      </c>
      <c r="C1343" s="1">
        <f t="shared" si="120"/>
        <v>1.0416666664241347E-2</v>
      </c>
      <c r="D1343" s="1">
        <v>14</v>
      </c>
      <c r="E1343" s="1">
        <v>20.72</v>
      </c>
      <c r="F1343" s="1">
        <f>IF(A1343="","",IF(E1343&lt;_C1_MinTemp.,0,E1343*M_a+M_b))</f>
        <v>0.4945078</v>
      </c>
      <c r="G1343" s="1">
        <f t="shared" si="121"/>
        <v>0.24453796426083999</v>
      </c>
      <c r="H1343" s="1">
        <f t="shared" si="122"/>
        <v>0.10627464765790524</v>
      </c>
      <c r="I1343" s="1">
        <f t="shared" si="123"/>
        <v>2.6568661908290315E-2</v>
      </c>
      <c r="J1343" s="1">
        <f>IF(A1343="","",MIN(J1342+I1343,Max_logcfu))</f>
        <v>3.99</v>
      </c>
      <c r="K1343" s="1" cm="1">
        <f t="array" ref="K1343">IF(A1343="","",IF(E1343&lt;_C1_MinTemp.,0,((E1343-Tmin)/(PrefTemp-Tmin))^2))</f>
        <v>40.455634073267973</v>
      </c>
      <c r="L1343" s="1">
        <f t="shared" si="124"/>
        <v>0.42141285483175689</v>
      </c>
      <c r="M1343" s="1">
        <f t="shared" si="125"/>
        <v>-223.19967213377572</v>
      </c>
      <c r="N1343" s="3" t="s">
        <v>866</v>
      </c>
      <c r="O1343" s="1" t="s">
        <v>2973</v>
      </c>
      <c r="P1343" s="1" t="s">
        <v>2968</v>
      </c>
      <c r="Q1343" s="1">
        <v>8360</v>
      </c>
      <c r="R1343" s="1" t="s">
        <v>3035</v>
      </c>
      <c r="S1343" s="1">
        <v>80.430000000000007</v>
      </c>
    </row>
    <row r="1344" spans="1:19" x14ac:dyDescent="0.3">
      <c r="A1344" s="1" t="s">
        <v>923</v>
      </c>
      <c r="B1344" s="1" t="s">
        <v>2268</v>
      </c>
      <c r="C1344" s="1">
        <f t="shared" si="120"/>
        <v>1.0416666664241347E-2</v>
      </c>
      <c r="D1344" s="1">
        <v>14</v>
      </c>
      <c r="E1344" s="1">
        <v>20.72</v>
      </c>
      <c r="F1344" s="1">
        <f>IF(A1344="","",IF(E1344&lt;_C1_MinTemp.,0,E1344*M_a+M_b))</f>
        <v>0.4945078</v>
      </c>
      <c r="G1344" s="1">
        <f t="shared" si="121"/>
        <v>0.24453796426083999</v>
      </c>
      <c r="H1344" s="1">
        <f t="shared" si="122"/>
        <v>0.10627464765790524</v>
      </c>
      <c r="I1344" s="1">
        <f t="shared" si="123"/>
        <v>2.6568661908290315E-2</v>
      </c>
      <c r="J1344" s="1">
        <f>IF(A1344="","",MIN(J1343+I1344,Max_logcfu))</f>
        <v>3.99</v>
      </c>
      <c r="K1344" s="1" cm="1">
        <f t="array" ref="K1344">IF(A1344="","",IF(E1344&lt;_C1_MinTemp.,0,((E1344-Tmin)/(PrefTemp-Tmin))^2))</f>
        <v>40.455634073267973</v>
      </c>
      <c r="L1344" s="1">
        <f t="shared" si="124"/>
        <v>0.42141285483175689</v>
      </c>
      <c r="M1344" s="1">
        <f t="shared" si="125"/>
        <v>-223.62108498860746</v>
      </c>
      <c r="N1344" s="3" t="s">
        <v>866</v>
      </c>
      <c r="O1344" s="1" t="s">
        <v>2973</v>
      </c>
      <c r="P1344" s="1" t="s">
        <v>2968</v>
      </c>
      <c r="Q1344" s="1">
        <v>8360</v>
      </c>
      <c r="R1344" s="1" t="s">
        <v>3035</v>
      </c>
      <c r="S1344" s="1">
        <v>80.430000000000007</v>
      </c>
    </row>
    <row r="1345" spans="1:19" x14ac:dyDescent="0.3">
      <c r="A1345" s="1" t="s">
        <v>923</v>
      </c>
      <c r="B1345" s="1" t="s">
        <v>2269</v>
      </c>
      <c r="C1345" s="1">
        <f t="shared" si="120"/>
        <v>1.0416666671517305E-2</v>
      </c>
      <c r="D1345" s="1">
        <v>14</v>
      </c>
      <c r="E1345" s="1">
        <v>20.74</v>
      </c>
      <c r="F1345" s="1">
        <f>IF(A1345="","",IF(E1345&lt;_C1_MinTemp.,0,E1345*M_a+M_b))</f>
        <v>0.49490060000000002</v>
      </c>
      <c r="G1345" s="1">
        <f t="shared" si="121"/>
        <v>0.24492660388036003</v>
      </c>
      <c r="H1345" s="1">
        <f t="shared" si="122"/>
        <v>0.1064435479706041</v>
      </c>
      <c r="I1345" s="1">
        <f t="shared" si="123"/>
        <v>2.6610887005042685E-2</v>
      </c>
      <c r="J1345" s="1">
        <f>IF(A1345="","",MIN(J1344+I1345,Max_logcfu))</f>
        <v>3.99</v>
      </c>
      <c r="K1345" s="1" cm="1">
        <f t="array" ref="K1345">IF(A1345="","",IF(E1345&lt;_C1_MinTemp.,0,((E1345-Tmin)/(PrefTemp-Tmin))^2))</f>
        <v>40.519929456936524</v>
      </c>
      <c r="L1345" s="1">
        <f t="shared" si="124"/>
        <v>0.42208259870630299</v>
      </c>
      <c r="M1345" s="1">
        <f t="shared" si="125"/>
        <v>-224.04316758731377</v>
      </c>
      <c r="N1345" s="3" t="s">
        <v>866</v>
      </c>
      <c r="O1345" s="1" t="s">
        <v>2973</v>
      </c>
      <c r="P1345" s="1" t="s">
        <v>2968</v>
      </c>
      <c r="Q1345" s="1">
        <v>8360</v>
      </c>
      <c r="R1345" s="1" t="s">
        <v>3035</v>
      </c>
      <c r="S1345" s="1">
        <v>80.430000000000007</v>
      </c>
    </row>
    <row r="1346" spans="1:19" x14ac:dyDescent="0.3">
      <c r="A1346" s="1" t="s">
        <v>923</v>
      </c>
      <c r="B1346" s="1" t="s">
        <v>2270</v>
      </c>
      <c r="C1346" s="1">
        <f t="shared" si="120"/>
        <v>1.0416666664241347E-2</v>
      </c>
      <c r="D1346" s="1">
        <v>14</v>
      </c>
      <c r="E1346" s="1">
        <v>20.92</v>
      </c>
      <c r="F1346" s="1">
        <f>IF(A1346="","",IF(E1346&lt;_C1_MinTemp.,0,E1346*M_a+M_b))</f>
        <v>0.49843580000000004</v>
      </c>
      <c r="G1346" s="1">
        <f t="shared" si="121"/>
        <v>0.24843824672164003</v>
      </c>
      <c r="H1346" s="1">
        <f t="shared" si="122"/>
        <v>0.10796968566781399</v>
      </c>
      <c r="I1346" s="1">
        <f t="shared" si="123"/>
        <v>2.6992421410668835E-2</v>
      </c>
      <c r="J1346" s="1">
        <f>IF(A1346="","",MIN(J1345+I1346,Max_logcfu))</f>
        <v>3.99</v>
      </c>
      <c r="K1346" s="1" cm="1">
        <f t="array" ref="K1346">IF(A1346="","",IF(E1346&lt;_C1_MinTemp.,0,((E1346-Tmin)/(PrefTemp-Tmin))^2))</f>
        <v>41.100885212466167</v>
      </c>
      <c r="L1346" s="1">
        <f t="shared" si="124"/>
        <v>0.4281342208635065</v>
      </c>
      <c r="M1346" s="1">
        <f t="shared" si="125"/>
        <v>-224.47130180817729</v>
      </c>
      <c r="N1346" s="3" t="s">
        <v>866</v>
      </c>
      <c r="O1346" s="1" t="s">
        <v>2973</v>
      </c>
      <c r="P1346" s="1" t="s">
        <v>2968</v>
      </c>
      <c r="Q1346" s="1">
        <v>8360</v>
      </c>
      <c r="R1346" s="1" t="s">
        <v>3035</v>
      </c>
      <c r="S1346" s="1">
        <v>80.430000000000007</v>
      </c>
    </row>
    <row r="1347" spans="1:19" x14ac:dyDescent="0.3">
      <c r="A1347" s="1" t="s">
        <v>923</v>
      </c>
      <c r="B1347" s="1" t="s">
        <v>2271</v>
      </c>
      <c r="C1347" s="1">
        <f t="shared" si="120"/>
        <v>1.0416666664241347E-2</v>
      </c>
      <c r="D1347" s="1">
        <v>14</v>
      </c>
      <c r="E1347" s="1">
        <v>20.89</v>
      </c>
      <c r="F1347" s="1">
        <f>IF(A1347="","",IF(E1347&lt;_C1_MinTemp.,0,E1347*M_a+M_b))</f>
        <v>0.49784660000000003</v>
      </c>
      <c r="G1347" s="1">
        <f t="shared" si="121"/>
        <v>0.24785123713156001</v>
      </c>
      <c r="H1347" s="1">
        <f t="shared" si="122"/>
        <v>0.10771457502458062</v>
      </c>
      <c r="I1347" s="1">
        <f t="shared" si="123"/>
        <v>2.6928643749875344E-2</v>
      </c>
      <c r="J1347" s="1">
        <f>IF(A1347="","",MIN(J1346+I1347,Max_logcfu))</f>
        <v>3.99</v>
      </c>
      <c r="K1347" s="1" cm="1">
        <f t="array" ref="K1347">IF(A1347="","",IF(E1347&lt;_C1_MinTemp.,0,((E1347-Tmin)/(PrefTemp-Tmin))^2))</f>
        <v>41.003772090397128</v>
      </c>
      <c r="L1347" s="1">
        <f t="shared" si="124"/>
        <v>0.42712262584218952</v>
      </c>
      <c r="M1347" s="1">
        <f t="shared" si="125"/>
        <v>-224.89842443401949</v>
      </c>
      <c r="N1347" s="3" t="s">
        <v>866</v>
      </c>
      <c r="O1347" s="1" t="s">
        <v>2973</v>
      </c>
      <c r="P1347" s="1" t="s">
        <v>2968</v>
      </c>
      <c r="Q1347" s="1">
        <v>8360</v>
      </c>
      <c r="R1347" s="1" t="s">
        <v>3035</v>
      </c>
      <c r="S1347" s="1">
        <v>80.430000000000007</v>
      </c>
    </row>
    <row r="1348" spans="1:19" x14ac:dyDescent="0.3">
      <c r="A1348" s="1" t="s">
        <v>923</v>
      </c>
      <c r="B1348" s="1" t="s">
        <v>2272</v>
      </c>
      <c r="C1348" s="1">
        <f t="shared" ref="C1348:C1411" si="126">IF(A1348="","",B1348-B1347)</f>
        <v>1.0416666671517305E-2</v>
      </c>
      <c r="D1348" s="1">
        <v>14</v>
      </c>
      <c r="E1348" s="1">
        <v>20.92</v>
      </c>
      <c r="F1348" s="1">
        <f>IF(A1348="","",IF(E1348&lt;_C1_MinTemp.,0,E1348*M_a+M_b))</f>
        <v>0.49843580000000004</v>
      </c>
      <c r="G1348" s="1">
        <f t="shared" ref="G1348:G1391" si="127">IF(A1348="","",F1348^2)</f>
        <v>0.24843824672164003</v>
      </c>
      <c r="H1348" s="1">
        <f t="shared" ref="H1348:H1391" si="128">IF(A1348="","",G1348/2.301)</f>
        <v>0.10796968566781399</v>
      </c>
      <c r="I1348" s="1">
        <f t="shared" ref="I1348:I1391" si="129">IF(A1348="","",H1348*24*(B1348-B1347))</f>
        <v>2.6992421429522823E-2</v>
      </c>
      <c r="J1348" s="1">
        <f>IF(A1348="","",MIN(J1347+I1348,Max_logcfu))</f>
        <v>3.99</v>
      </c>
      <c r="K1348" s="1" cm="1">
        <f t="array" ref="K1348">IF(A1348="","",IF(E1348&lt;_C1_MinTemp.,0,((E1348-Tmin)/(PrefTemp-Tmin))^2))</f>
        <v>41.100885212466167</v>
      </c>
      <c r="L1348" s="1">
        <f t="shared" ref="L1348:L1391" si="130">IF(A1348="","",K1348*(B1348-B1347))</f>
        <v>0.42813422116255478</v>
      </c>
      <c r="M1348" s="1">
        <f t="shared" ref="M1348:M1391" si="131">IF(A1348="","",M1347-L1348)</f>
        <v>-225.32655865518205</v>
      </c>
      <c r="N1348" s="3" t="s">
        <v>866</v>
      </c>
      <c r="O1348" s="1" t="s">
        <v>2973</v>
      </c>
      <c r="P1348" s="1" t="s">
        <v>2968</v>
      </c>
      <c r="Q1348" s="1">
        <v>8360</v>
      </c>
      <c r="R1348" s="1" t="s">
        <v>3035</v>
      </c>
      <c r="S1348" s="1">
        <v>80.430000000000007</v>
      </c>
    </row>
    <row r="1349" spans="1:19" x14ac:dyDescent="0.3">
      <c r="A1349" s="1" t="s">
        <v>923</v>
      </c>
      <c r="B1349" s="1" t="s">
        <v>2273</v>
      </c>
      <c r="C1349" s="1">
        <f t="shared" si="126"/>
        <v>1.0416666664241347E-2</v>
      </c>
      <c r="D1349" s="1">
        <v>14</v>
      </c>
      <c r="E1349" s="1">
        <v>20.92</v>
      </c>
      <c r="F1349" s="1">
        <f>IF(A1349="","",IF(E1349&lt;_C1_MinTemp.,0,E1349*M_a+M_b))</f>
        <v>0.49843580000000004</v>
      </c>
      <c r="G1349" s="1">
        <f t="shared" si="127"/>
        <v>0.24843824672164003</v>
      </c>
      <c r="H1349" s="1">
        <f t="shared" si="128"/>
        <v>0.10796968566781399</v>
      </c>
      <c r="I1349" s="1">
        <f t="shared" si="129"/>
        <v>2.6992421410668835E-2</v>
      </c>
      <c r="J1349" s="1">
        <f>IF(A1349="","",MIN(J1348+I1349,Max_logcfu))</f>
        <v>3.99</v>
      </c>
      <c r="K1349" s="1" cm="1">
        <f t="array" ref="K1349">IF(A1349="","",IF(E1349&lt;_C1_MinTemp.,0,((E1349-Tmin)/(PrefTemp-Tmin))^2))</f>
        <v>41.100885212466167</v>
      </c>
      <c r="L1349" s="1">
        <f t="shared" si="130"/>
        <v>0.4281342208635065</v>
      </c>
      <c r="M1349" s="1">
        <f t="shared" si="131"/>
        <v>-225.75469287604557</v>
      </c>
      <c r="N1349" s="3" t="s">
        <v>866</v>
      </c>
      <c r="O1349" s="1" t="s">
        <v>2973</v>
      </c>
      <c r="P1349" s="1" t="s">
        <v>2968</v>
      </c>
      <c r="Q1349" s="1">
        <v>8360</v>
      </c>
      <c r="R1349" s="1" t="s">
        <v>3035</v>
      </c>
      <c r="S1349" s="1">
        <v>80.430000000000007</v>
      </c>
    </row>
    <row r="1350" spans="1:19" x14ac:dyDescent="0.3">
      <c r="A1350" s="1" t="s">
        <v>923</v>
      </c>
      <c r="B1350" s="1" t="s">
        <v>2274</v>
      </c>
      <c r="C1350" s="1">
        <f t="shared" si="126"/>
        <v>1.0416666664241347E-2</v>
      </c>
      <c r="D1350" s="1">
        <v>14</v>
      </c>
      <c r="E1350" s="1">
        <v>21.06</v>
      </c>
      <c r="F1350" s="1">
        <f>IF(A1350="","",IF(E1350&lt;_C1_MinTemp.,0,E1350*M_a+M_b))</f>
        <v>0.5011854</v>
      </c>
      <c r="G1350" s="1">
        <f t="shared" si="127"/>
        <v>0.25118680517316</v>
      </c>
      <c r="H1350" s="1">
        <f t="shared" si="128"/>
        <v>0.10916419173105606</v>
      </c>
      <c r="I1350" s="1">
        <f t="shared" si="129"/>
        <v>2.7291047926409819E-2</v>
      </c>
      <c r="J1350" s="1">
        <f>IF(A1350="","",MIN(J1349+I1350,Max_logcfu))</f>
        <v>3.99</v>
      </c>
      <c r="K1350" s="1" cm="1">
        <f t="array" ref="K1350">IF(A1350="","",IF(E1350&lt;_C1_MinTemp.,0,((E1350-Tmin)/(PrefTemp-Tmin))^2))</f>
        <v>41.555598554338388</v>
      </c>
      <c r="L1350" s="1">
        <f t="shared" si="130"/>
        <v>0.43287081817357265</v>
      </c>
      <c r="M1350" s="1">
        <f t="shared" si="131"/>
        <v>-226.18756369421914</v>
      </c>
      <c r="N1350" s="3" t="s">
        <v>866</v>
      </c>
      <c r="O1350" s="1" t="s">
        <v>2973</v>
      </c>
      <c r="P1350" s="1" t="s">
        <v>2968</v>
      </c>
      <c r="Q1350" s="1">
        <v>8360</v>
      </c>
      <c r="R1350" s="1" t="s">
        <v>3035</v>
      </c>
      <c r="S1350" s="1">
        <v>80.34</v>
      </c>
    </row>
    <row r="1351" spans="1:19" x14ac:dyDescent="0.3">
      <c r="A1351" s="1" t="s">
        <v>923</v>
      </c>
      <c r="B1351" s="1" t="s">
        <v>2275</v>
      </c>
      <c r="C1351" s="1">
        <f t="shared" si="126"/>
        <v>1.0416666671517305E-2</v>
      </c>
      <c r="D1351" s="1">
        <v>14</v>
      </c>
      <c r="E1351" s="1">
        <v>21.02</v>
      </c>
      <c r="F1351" s="1">
        <f>IF(A1351="","",IF(E1351&lt;_C1_MinTemp.,0,E1351*M_a+M_b))</f>
        <v>0.50039980000000006</v>
      </c>
      <c r="G1351" s="1">
        <f t="shared" si="127"/>
        <v>0.25039995984004004</v>
      </c>
      <c r="H1351" s="1">
        <f t="shared" si="128"/>
        <v>0.10882223374186877</v>
      </c>
      <c r="I1351" s="1">
        <f t="shared" si="129"/>
        <v>2.7205558448135766E-2</v>
      </c>
      <c r="J1351" s="1">
        <f>IF(A1351="","",MIN(J1350+I1351,Max_logcfu))</f>
        <v>3.99</v>
      </c>
      <c r="K1351" s="1" cm="1">
        <f t="array" ref="K1351">IF(A1351="","",IF(E1351&lt;_C1_MinTemp.,0,((E1351-Tmin)/(PrefTemp-Tmin))^2))</f>
        <v>41.425425200825863</v>
      </c>
      <c r="L1351" s="1">
        <f t="shared" si="130"/>
        <v>0.43151484604287582</v>
      </c>
      <c r="M1351" s="1">
        <f t="shared" si="131"/>
        <v>-226.61907854026202</v>
      </c>
      <c r="N1351" s="3" t="s">
        <v>866</v>
      </c>
      <c r="O1351" s="1" t="s">
        <v>2973</v>
      </c>
      <c r="P1351" s="1" t="s">
        <v>2968</v>
      </c>
      <c r="Q1351" s="1">
        <v>8360</v>
      </c>
      <c r="R1351" s="1" t="s">
        <v>3035</v>
      </c>
      <c r="S1351" s="1">
        <v>80.34</v>
      </c>
    </row>
    <row r="1352" spans="1:19" x14ac:dyDescent="0.3">
      <c r="A1352" s="1" t="s">
        <v>923</v>
      </c>
      <c r="B1352" s="1" t="s">
        <v>2276</v>
      </c>
      <c r="C1352" s="1">
        <f t="shared" si="126"/>
        <v>1.0416666664241347E-2</v>
      </c>
      <c r="D1352" s="1">
        <v>14</v>
      </c>
      <c r="E1352" s="1">
        <v>21</v>
      </c>
      <c r="F1352" s="1">
        <f>IF(A1352="","",IF(E1352&lt;_C1_MinTemp.,0,E1352*M_a+M_b))</f>
        <v>0.50000700000000009</v>
      </c>
      <c r="G1352" s="1">
        <f t="shared" si="127"/>
        <v>0.25000700004900012</v>
      </c>
      <c r="H1352" s="1">
        <f t="shared" si="128"/>
        <v>0.10865145591003916</v>
      </c>
      <c r="I1352" s="1">
        <f t="shared" si="129"/>
        <v>2.7162863971185443E-2</v>
      </c>
      <c r="J1352" s="1">
        <f>IF(A1352="","",MIN(J1351+I1352,Max_logcfu))</f>
        <v>3.99</v>
      </c>
      <c r="K1352" s="1" cm="1">
        <f t="array" ref="K1352">IF(A1352="","",IF(E1352&lt;_C1_MinTemp.,0,((E1352-Tmin)/(PrefTemp-Tmin))^2))</f>
        <v>41.36041510082002</v>
      </c>
      <c r="L1352" s="1">
        <f t="shared" si="130"/>
        <v>0.43083765719989636</v>
      </c>
      <c r="M1352" s="1">
        <f t="shared" si="131"/>
        <v>-227.04991619746193</v>
      </c>
      <c r="N1352" s="3" t="s">
        <v>866</v>
      </c>
      <c r="O1352" s="1" t="s">
        <v>2973</v>
      </c>
      <c r="P1352" s="1" t="s">
        <v>2968</v>
      </c>
      <c r="Q1352" s="1">
        <v>8360</v>
      </c>
      <c r="R1352" s="1" t="s">
        <v>3035</v>
      </c>
      <c r="S1352" s="1">
        <v>80.34</v>
      </c>
    </row>
    <row r="1353" spans="1:19" x14ac:dyDescent="0.3">
      <c r="A1353" s="1" t="s">
        <v>923</v>
      </c>
      <c r="B1353" s="1" t="s">
        <v>2277</v>
      </c>
      <c r="C1353" s="1">
        <f t="shared" si="126"/>
        <v>1.0416666664241347E-2</v>
      </c>
      <c r="D1353" s="1">
        <v>14</v>
      </c>
      <c r="E1353" s="1">
        <v>20.97</v>
      </c>
      <c r="F1353" s="1">
        <f>IF(A1353="","",IF(E1353&lt;_C1_MinTemp.,0,E1353*M_a+M_b))</f>
        <v>0.49941780000000002</v>
      </c>
      <c r="G1353" s="1">
        <f t="shared" si="127"/>
        <v>0.24941813895684004</v>
      </c>
      <c r="H1353" s="1">
        <f t="shared" si="128"/>
        <v>0.10839554061574969</v>
      </c>
      <c r="I1353" s="1">
        <f t="shared" si="129"/>
        <v>2.7098885147627972E-2</v>
      </c>
      <c r="J1353" s="1">
        <f>IF(A1353="","",MIN(J1352+I1353,Max_logcfu))</f>
        <v>3.99</v>
      </c>
      <c r="K1353" s="1" cm="1">
        <f t="array" ref="K1353">IF(A1353="","",IF(E1353&lt;_C1_MinTemp.,0,((E1353-Tmin)/(PrefTemp-Tmin))^2))</f>
        <v>41.262995671749287</v>
      </c>
      <c r="L1353" s="1">
        <f t="shared" si="130"/>
        <v>0.4298228714806458</v>
      </c>
      <c r="M1353" s="1">
        <f t="shared" si="131"/>
        <v>-227.47973906894256</v>
      </c>
      <c r="N1353" s="3" t="s">
        <v>866</v>
      </c>
      <c r="O1353" s="1" t="s">
        <v>2973</v>
      </c>
      <c r="P1353" s="1" t="s">
        <v>2968</v>
      </c>
      <c r="Q1353" s="1">
        <v>8360</v>
      </c>
      <c r="R1353" s="1" t="s">
        <v>3035</v>
      </c>
      <c r="S1353" s="1">
        <v>80.34</v>
      </c>
    </row>
    <row r="1354" spans="1:19" x14ac:dyDescent="0.3">
      <c r="A1354" s="1" t="s">
        <v>923</v>
      </c>
      <c r="B1354" s="1" t="s">
        <v>2278</v>
      </c>
      <c r="C1354" s="1">
        <f t="shared" si="126"/>
        <v>1.0416666671517305E-2</v>
      </c>
      <c r="D1354" s="1">
        <v>14</v>
      </c>
      <c r="E1354" s="1">
        <v>21.1</v>
      </c>
      <c r="F1354" s="1">
        <f>IF(A1354="","",IF(E1354&lt;_C1_MinTemp.,0,E1354*M_a+M_b))</f>
        <v>0.50197100000000006</v>
      </c>
      <c r="G1354" s="1">
        <f t="shared" si="127"/>
        <v>0.25197488484100006</v>
      </c>
      <c r="H1354" s="1">
        <f t="shared" si="128"/>
        <v>0.10950668615428076</v>
      </c>
      <c r="I1354" s="1">
        <f t="shared" si="129"/>
        <v>2.7376671551318444E-2</v>
      </c>
      <c r="J1354" s="1">
        <f>IF(A1354="","",MIN(J1353+I1354,Max_logcfu))</f>
        <v>3.99</v>
      </c>
      <c r="K1354" s="1" cm="1">
        <f t="array" ref="K1354">IF(A1354="","",IF(E1354&lt;_C1_MinTemp.,0,((E1354-Tmin)/(PrefTemp-Tmin))^2))</f>
        <v>41.685976112518738</v>
      </c>
      <c r="L1354" s="1">
        <f t="shared" si="130"/>
        <v>0.43422891804094044</v>
      </c>
      <c r="M1354" s="1">
        <f t="shared" si="131"/>
        <v>-227.91396798698349</v>
      </c>
      <c r="N1354" s="3" t="s">
        <v>866</v>
      </c>
      <c r="O1354" s="1" t="s">
        <v>2973</v>
      </c>
      <c r="P1354" s="1" t="s">
        <v>2968</v>
      </c>
      <c r="Q1354" s="1">
        <v>8360</v>
      </c>
      <c r="R1354" s="1" t="s">
        <v>3035</v>
      </c>
      <c r="S1354" s="1">
        <v>80.25</v>
      </c>
    </row>
    <row r="1355" spans="1:19" x14ac:dyDescent="0.3">
      <c r="A1355" s="1" t="s">
        <v>923</v>
      </c>
      <c r="B1355" s="1" t="s">
        <v>2279</v>
      </c>
      <c r="C1355" s="1">
        <f t="shared" si="126"/>
        <v>1.0416666664241347E-2</v>
      </c>
      <c r="D1355" s="1">
        <v>14</v>
      </c>
      <c r="E1355" s="1">
        <v>21.08</v>
      </c>
      <c r="F1355" s="1">
        <f>IF(A1355="","",IF(E1355&lt;_C1_MinTemp.,0,E1355*M_a+M_b))</f>
        <v>0.50157819999999997</v>
      </c>
      <c r="G1355" s="1">
        <f t="shared" si="127"/>
        <v>0.25158069071523997</v>
      </c>
      <c r="H1355" s="1">
        <f t="shared" si="128"/>
        <v>0.10933537188841372</v>
      </c>
      <c r="I1355" s="1">
        <f t="shared" si="129"/>
        <v>2.7333842965739277E-2</v>
      </c>
      <c r="J1355" s="1">
        <f>IF(A1355="","",MIN(J1354+I1355,Max_logcfu))</f>
        <v>3.99</v>
      </c>
      <c r="K1355" s="1" cm="1">
        <f t="array" ref="K1355">IF(A1355="","",IF(E1355&lt;_C1_MinTemp.,0,((E1355-Tmin)/(PrefTemp-Tmin))^2))</f>
        <v>41.620761807845085</v>
      </c>
      <c r="L1355" s="1">
        <f t="shared" si="130"/>
        <v>0.43354960206410936</v>
      </c>
      <c r="M1355" s="1">
        <f t="shared" si="131"/>
        <v>-228.34751758904761</v>
      </c>
      <c r="N1355" s="3" t="s">
        <v>866</v>
      </c>
      <c r="O1355" s="1" t="s">
        <v>2973</v>
      </c>
      <c r="P1355" s="1" t="s">
        <v>2968</v>
      </c>
      <c r="Q1355" s="1">
        <v>8360</v>
      </c>
      <c r="R1355" s="1" t="s">
        <v>3035</v>
      </c>
      <c r="S1355" s="1">
        <v>80.25</v>
      </c>
    </row>
    <row r="1356" spans="1:19" x14ac:dyDescent="0.3">
      <c r="A1356" s="1" t="s">
        <v>923</v>
      </c>
      <c r="B1356" s="1" t="s">
        <v>2280</v>
      </c>
      <c r="C1356" s="1">
        <f t="shared" si="126"/>
        <v>1.0416666664241347E-2</v>
      </c>
      <c r="D1356" s="1">
        <v>14</v>
      </c>
      <c r="E1356" s="1">
        <v>20.92</v>
      </c>
      <c r="F1356" s="1">
        <f>IF(A1356="","",IF(E1356&lt;_C1_MinTemp.,0,E1356*M_a+M_b))</f>
        <v>0.49843580000000004</v>
      </c>
      <c r="G1356" s="1">
        <f t="shared" si="127"/>
        <v>0.24843824672164003</v>
      </c>
      <c r="H1356" s="1">
        <f t="shared" si="128"/>
        <v>0.10796968566781399</v>
      </c>
      <c r="I1356" s="1">
        <f t="shared" si="129"/>
        <v>2.6992421410668835E-2</v>
      </c>
      <c r="J1356" s="1">
        <f>IF(A1356="","",MIN(J1355+I1356,Max_logcfu))</f>
        <v>3.99</v>
      </c>
      <c r="K1356" s="1" cm="1">
        <f t="array" ref="K1356">IF(A1356="","",IF(E1356&lt;_C1_MinTemp.,0,((E1356-Tmin)/(PrefTemp-Tmin))^2))</f>
        <v>41.100885212466167</v>
      </c>
      <c r="L1356" s="1">
        <f t="shared" si="130"/>
        <v>0.4281342208635065</v>
      </c>
      <c r="M1356" s="1">
        <f t="shared" si="131"/>
        <v>-228.77565180991112</v>
      </c>
      <c r="N1356" s="3" t="s">
        <v>866</v>
      </c>
      <c r="O1356" s="1" t="s">
        <v>2973</v>
      </c>
      <c r="P1356" s="1" t="s">
        <v>2968</v>
      </c>
      <c r="Q1356" s="1">
        <v>8360</v>
      </c>
      <c r="R1356" s="1" t="s">
        <v>3035</v>
      </c>
      <c r="S1356" s="1">
        <v>80.25</v>
      </c>
    </row>
    <row r="1357" spans="1:19" x14ac:dyDescent="0.3">
      <c r="A1357" s="1" t="s">
        <v>923</v>
      </c>
      <c r="B1357" s="1" t="s">
        <v>2281</v>
      </c>
      <c r="C1357" s="1">
        <f t="shared" si="126"/>
        <v>1.0416666671517305E-2</v>
      </c>
      <c r="D1357" s="1">
        <v>14</v>
      </c>
      <c r="E1357" s="1">
        <v>20.69</v>
      </c>
      <c r="F1357" s="1">
        <f>IF(A1357="","",IF(E1357&lt;_C1_MinTemp.,0,E1357*M_a+M_b))</f>
        <v>0.49391860000000004</v>
      </c>
      <c r="G1357" s="1">
        <f t="shared" si="127"/>
        <v>0.24395558342596005</v>
      </c>
      <c r="H1357" s="1">
        <f t="shared" si="128"/>
        <v>0.10602154864231206</v>
      </c>
      <c r="I1357" s="1">
        <f t="shared" si="129"/>
        <v>2.6505387172920548E-2</v>
      </c>
      <c r="J1357" s="1">
        <f>IF(A1357="","",MIN(J1356+I1357,Max_logcfu))</f>
        <v>3.99</v>
      </c>
      <c r="K1357" s="1" cm="1">
        <f t="array" ref="K1357">IF(A1357="","",IF(E1357&lt;_C1_MinTemp.,0,((E1357-Tmin)/(PrefTemp-Tmin))^2))</f>
        <v>40.359286718703203</v>
      </c>
      <c r="L1357" s="1">
        <f t="shared" si="130"/>
        <v>0.42040923684892667</v>
      </c>
      <c r="M1357" s="1">
        <f t="shared" si="131"/>
        <v>-229.19606104676006</v>
      </c>
      <c r="N1357" s="3" t="s">
        <v>866</v>
      </c>
      <c r="O1357" s="1" t="s">
        <v>2973</v>
      </c>
      <c r="P1357" s="1" t="s">
        <v>2968</v>
      </c>
      <c r="Q1357" s="1">
        <v>8360</v>
      </c>
      <c r="R1357" s="1" t="s">
        <v>3035</v>
      </c>
      <c r="S1357" s="1">
        <v>80.25</v>
      </c>
    </row>
    <row r="1358" spans="1:19" x14ac:dyDescent="0.3">
      <c r="A1358" s="1" t="s">
        <v>923</v>
      </c>
      <c r="B1358" s="1" t="s">
        <v>2282</v>
      </c>
      <c r="C1358" s="1">
        <f t="shared" si="126"/>
        <v>1.0416666664241347E-2</v>
      </c>
      <c r="D1358" s="1">
        <v>14</v>
      </c>
      <c r="E1358" s="1">
        <v>20.56</v>
      </c>
      <c r="F1358" s="1">
        <f>IF(A1358="","",IF(E1358&lt;_C1_MinTemp.,0,E1358*M_a+M_b))</f>
        <v>0.49136540000000001</v>
      </c>
      <c r="G1358" s="1">
        <f t="shared" si="127"/>
        <v>0.24143995631716</v>
      </c>
      <c r="H1358" s="1">
        <f t="shared" si="128"/>
        <v>0.10492827306265101</v>
      </c>
      <c r="I1358" s="1">
        <f t="shared" si="129"/>
        <v>2.6232068259555125E-2</v>
      </c>
      <c r="J1358" s="1">
        <f>IF(A1358="","",MIN(J1357+I1358,Max_logcfu))</f>
        <v>3.99</v>
      </c>
      <c r="K1358" s="1" cm="1">
        <f t="array" ref="K1358">IF(A1358="","",IF(E1358&lt;_C1_MinTemp.,0,((E1358-Tmin)/(PrefTemp-Tmin))^2))</f>
        <v>39.943108845929828</v>
      </c>
      <c r="L1358" s="1">
        <f t="shared" si="130"/>
        <v>0.41607405038156092</v>
      </c>
      <c r="M1358" s="1">
        <f t="shared" si="131"/>
        <v>-229.61213509714162</v>
      </c>
      <c r="N1358" s="3" t="s">
        <v>866</v>
      </c>
      <c r="O1358" s="1" t="s">
        <v>2973</v>
      </c>
      <c r="P1358" s="1" t="s">
        <v>2968</v>
      </c>
      <c r="Q1358" s="1">
        <v>8360</v>
      </c>
      <c r="R1358" s="1" t="s">
        <v>3035</v>
      </c>
      <c r="S1358" s="1">
        <v>80.25</v>
      </c>
    </row>
    <row r="1359" spans="1:19" x14ac:dyDescent="0.3">
      <c r="A1359" s="1" t="s">
        <v>923</v>
      </c>
      <c r="B1359" s="1" t="s">
        <v>2283</v>
      </c>
      <c r="C1359" s="1">
        <f t="shared" si="126"/>
        <v>1.0416666664241347E-2</v>
      </c>
      <c r="D1359" s="1">
        <v>14</v>
      </c>
      <c r="E1359" s="1">
        <v>20.350000000000001</v>
      </c>
      <c r="F1359" s="1">
        <f>IF(A1359="","",IF(E1359&lt;_C1_MinTemp.,0,E1359*M_a+M_b))</f>
        <v>0.48724100000000004</v>
      </c>
      <c r="G1359" s="1">
        <f t="shared" si="127"/>
        <v>0.23740379208100004</v>
      </c>
      <c r="H1359" s="1">
        <f t="shared" si="128"/>
        <v>0.10317418169534986</v>
      </c>
      <c r="I1359" s="1">
        <f t="shared" si="129"/>
        <v>2.5793545417831937E-2</v>
      </c>
      <c r="J1359" s="1">
        <f>IF(A1359="","",MIN(J1358+I1359,Max_logcfu))</f>
        <v>3.99</v>
      </c>
      <c r="K1359" s="1" cm="1">
        <f t="array" ref="K1359">IF(A1359="","",IF(E1359&lt;_C1_MinTemp.,0,((E1359-Tmin)/(PrefTemp-Tmin))^2))</f>
        <v>39.275377829638522</v>
      </c>
      <c r="L1359" s="1">
        <f t="shared" si="130"/>
        <v>0.40911851896347928</v>
      </c>
      <c r="M1359" s="1">
        <f t="shared" si="131"/>
        <v>-230.0212536161051</v>
      </c>
      <c r="N1359" s="3" t="s">
        <v>866</v>
      </c>
      <c r="O1359" s="1" t="s">
        <v>2973</v>
      </c>
      <c r="P1359" s="1" t="s">
        <v>2968</v>
      </c>
      <c r="Q1359" s="1">
        <v>8360</v>
      </c>
      <c r="R1359" s="1" t="s">
        <v>3035</v>
      </c>
      <c r="S1359" s="1">
        <v>80.25</v>
      </c>
    </row>
    <row r="1360" spans="1:19" x14ac:dyDescent="0.3">
      <c r="A1360" s="1" t="s">
        <v>923</v>
      </c>
      <c r="B1360" s="1" t="s">
        <v>2284</v>
      </c>
      <c r="C1360" s="1">
        <f t="shared" si="126"/>
        <v>1.0416666671517305E-2</v>
      </c>
      <c r="D1360" s="1">
        <v>14</v>
      </c>
      <c r="E1360" s="1">
        <v>20.13</v>
      </c>
      <c r="F1360" s="1">
        <f>IF(A1360="","",IF(E1360&lt;_C1_MinTemp.,0,E1360*M_a+M_b))</f>
        <v>0.48292020000000002</v>
      </c>
      <c r="G1360" s="1">
        <f t="shared" si="127"/>
        <v>0.23321191956804002</v>
      </c>
      <c r="H1360" s="1">
        <f t="shared" si="128"/>
        <v>0.1013524204989309</v>
      </c>
      <c r="I1360" s="1">
        <f t="shared" si="129"/>
        <v>2.5338105136531699E-2</v>
      </c>
      <c r="J1360" s="1">
        <f>IF(A1360="","",MIN(J1359+I1360,Max_logcfu))</f>
        <v>3.99</v>
      </c>
      <c r="K1360" s="1" cm="1">
        <f t="array" ref="K1360">IF(A1360="","",IF(E1360&lt;_C1_MinTemp.,0,((E1360-Tmin)/(PrefTemp-Tmin))^2))</f>
        <v>38.581886898777533</v>
      </c>
      <c r="L1360" s="1">
        <f t="shared" si="130"/>
        <v>0.4018946553827461</v>
      </c>
      <c r="M1360" s="1">
        <f t="shared" si="131"/>
        <v>-230.42314827148783</v>
      </c>
      <c r="N1360" s="3" t="s">
        <v>866</v>
      </c>
      <c r="O1360" s="1" t="s">
        <v>2973</v>
      </c>
      <c r="P1360" s="1" t="s">
        <v>2968</v>
      </c>
      <c r="Q1360" s="1">
        <v>8360</v>
      </c>
      <c r="R1360" s="1" t="s">
        <v>3035</v>
      </c>
      <c r="S1360" s="1">
        <v>80.25</v>
      </c>
    </row>
    <row r="1361" spans="1:19" x14ac:dyDescent="0.3">
      <c r="A1361" s="1" t="s">
        <v>923</v>
      </c>
      <c r="B1361" s="1" t="s">
        <v>2285</v>
      </c>
      <c r="C1361" s="1">
        <f t="shared" si="126"/>
        <v>1.0416666664241347E-2</v>
      </c>
      <c r="D1361" s="1">
        <v>14</v>
      </c>
      <c r="E1361" s="1">
        <v>19.95</v>
      </c>
      <c r="F1361" s="1">
        <f>IF(A1361="","",IF(E1361&lt;_C1_MinTemp.,0,E1361*M_a+M_b))</f>
        <v>0.47938500000000001</v>
      </c>
      <c r="G1361" s="1">
        <f t="shared" si="127"/>
        <v>0.22980997822500002</v>
      </c>
      <c r="H1361" s="1">
        <f t="shared" si="128"/>
        <v>9.9873958376792693E-2</v>
      </c>
      <c r="I1361" s="1">
        <f t="shared" si="129"/>
        <v>2.4968489588384744E-2</v>
      </c>
      <c r="J1361" s="1">
        <f>IF(A1361="","",MIN(J1360+I1361,Max_logcfu))</f>
        <v>3.99</v>
      </c>
      <c r="K1361" s="1" cm="1">
        <f t="array" ref="K1361">IF(A1361="","",IF(E1361&lt;_C1_MinTemp.,0,((E1361-Tmin)/(PrefTemp-Tmin))^2))</f>
        <v>38.01907983309858</v>
      </c>
      <c r="L1361" s="1">
        <f t="shared" si="130"/>
        <v>0.39603208150256847</v>
      </c>
      <c r="M1361" s="1">
        <f t="shared" si="131"/>
        <v>-230.8191803529904</v>
      </c>
      <c r="N1361" s="3" t="s">
        <v>866</v>
      </c>
      <c r="O1361" s="1" t="s">
        <v>2973</v>
      </c>
      <c r="P1361" s="1" t="s">
        <v>2968</v>
      </c>
      <c r="Q1361" s="1">
        <v>8360</v>
      </c>
      <c r="R1361" s="1" t="s">
        <v>3035</v>
      </c>
      <c r="S1361" s="1">
        <v>80.25</v>
      </c>
    </row>
    <row r="1362" spans="1:19" x14ac:dyDescent="0.3">
      <c r="A1362" s="1" t="s">
        <v>923</v>
      </c>
      <c r="B1362" s="1" t="s">
        <v>2286</v>
      </c>
      <c r="C1362" s="1">
        <f t="shared" si="126"/>
        <v>1.0416666664241347E-2</v>
      </c>
      <c r="D1362" s="1">
        <v>14</v>
      </c>
      <c r="E1362" s="1">
        <v>19.91</v>
      </c>
      <c r="F1362" s="1">
        <f>IF(A1362="","",IF(E1362&lt;_C1_MinTemp.,0,E1362*M_a+M_b))</f>
        <v>0.47859940000000001</v>
      </c>
      <c r="G1362" s="1">
        <f t="shared" si="127"/>
        <v>0.22905738568036002</v>
      </c>
      <c r="H1362" s="1">
        <f t="shared" si="128"/>
        <v>9.9546886432142545E-2</v>
      </c>
      <c r="I1362" s="1">
        <f t="shared" si="129"/>
        <v>2.4886721602241244E-2</v>
      </c>
      <c r="J1362" s="1">
        <f>IF(A1362="","",MIN(J1361+I1362,Max_logcfu))</f>
        <v>3.99</v>
      </c>
      <c r="K1362" s="1" cm="1">
        <f t="array" ref="K1362">IF(A1362="","",IF(E1362&lt;_C1_MinTemp.,0,((E1362-Tmin)/(PrefTemp-Tmin))^2))</f>
        <v>37.894573159117478</v>
      </c>
      <c r="L1362" s="1">
        <f t="shared" si="130"/>
        <v>0.39473513698223395</v>
      </c>
      <c r="M1362" s="1">
        <f t="shared" si="131"/>
        <v>-231.21391548997263</v>
      </c>
      <c r="N1362" s="3" t="s">
        <v>866</v>
      </c>
      <c r="O1362" s="1" t="s">
        <v>2973</v>
      </c>
      <c r="P1362" s="1" t="s">
        <v>2968</v>
      </c>
      <c r="Q1362" s="1">
        <v>8360</v>
      </c>
      <c r="R1362" s="1" t="s">
        <v>3035</v>
      </c>
      <c r="S1362" s="1">
        <v>80.16</v>
      </c>
    </row>
    <row r="1363" spans="1:19" x14ac:dyDescent="0.3">
      <c r="A1363" s="1" t="s">
        <v>923</v>
      </c>
      <c r="B1363" s="1" t="s">
        <v>2287</v>
      </c>
      <c r="C1363" s="1">
        <f t="shared" si="126"/>
        <v>1.0416666671517305E-2</v>
      </c>
      <c r="D1363" s="1">
        <v>14</v>
      </c>
      <c r="E1363" s="1">
        <v>19.75</v>
      </c>
      <c r="F1363" s="1">
        <f>IF(A1363="","",IF(E1363&lt;_C1_MinTemp.,0,E1363*M_a+M_b))</f>
        <v>0.47545700000000002</v>
      </c>
      <c r="G1363" s="1">
        <f t="shared" si="127"/>
        <v>0.22605935884900002</v>
      </c>
      <c r="H1363" s="1">
        <f t="shared" si="128"/>
        <v>9.824396299391569E-2</v>
      </c>
      <c r="I1363" s="1">
        <f t="shared" si="129"/>
        <v>2.4560990759916024E-2</v>
      </c>
      <c r="J1363" s="1">
        <f>IF(A1363="","",MIN(J1362+I1363,Max_logcfu))</f>
        <v>3.99</v>
      </c>
      <c r="K1363" s="1" cm="1">
        <f t="array" ref="K1363">IF(A1363="","",IF(E1363&lt;_C1_MinTemp.,0,((E1363-Tmin)/(PrefTemp-Tmin))^2))</f>
        <v>37.39858850987109</v>
      </c>
      <c r="L1363" s="1">
        <f t="shared" si="130"/>
        <v>0.38956863049256424</v>
      </c>
      <c r="M1363" s="1">
        <f t="shared" si="131"/>
        <v>-231.6034841204652</v>
      </c>
      <c r="N1363" s="3" t="s">
        <v>866</v>
      </c>
      <c r="O1363" s="1" t="s">
        <v>2973</v>
      </c>
      <c r="P1363" s="1" t="s">
        <v>2968</v>
      </c>
      <c r="Q1363" s="1">
        <v>8360</v>
      </c>
      <c r="R1363" s="1" t="s">
        <v>3035</v>
      </c>
      <c r="S1363" s="1">
        <v>80.16</v>
      </c>
    </row>
    <row r="1364" spans="1:19" x14ac:dyDescent="0.3">
      <c r="A1364" s="1" t="s">
        <v>923</v>
      </c>
      <c r="B1364" s="1" t="s">
        <v>2288</v>
      </c>
      <c r="C1364" s="1">
        <f t="shared" si="126"/>
        <v>1.0416666664241347E-2</v>
      </c>
      <c r="D1364" s="1">
        <v>14</v>
      </c>
      <c r="E1364" s="1">
        <v>19.7</v>
      </c>
      <c r="F1364" s="1">
        <f>IF(A1364="","",IF(E1364&lt;_C1_MinTemp.,0,E1364*M_a+M_b))</f>
        <v>0.47447500000000004</v>
      </c>
      <c r="G1364" s="1">
        <f t="shared" si="127"/>
        <v>0.22512652562500005</v>
      </c>
      <c r="H1364" s="1">
        <f t="shared" si="128"/>
        <v>9.783855959365495E-2</v>
      </c>
      <c r="I1364" s="1">
        <f t="shared" si="129"/>
        <v>2.4459639892718783E-2</v>
      </c>
      <c r="J1364" s="1">
        <f>IF(A1364="","",MIN(J1363+I1364,Max_logcfu))</f>
        <v>3.99</v>
      </c>
      <c r="K1364" s="1" cm="1">
        <f t="array" ref="K1364">IF(A1364="","",IF(E1364&lt;_C1_MinTemp.,0,((E1364-Tmin)/(PrefTemp-Tmin))^2))</f>
        <v>37.244263353547815</v>
      </c>
      <c r="L1364" s="1">
        <f t="shared" si="130"/>
        <v>0.3879610765091272</v>
      </c>
      <c r="M1364" s="1">
        <f t="shared" si="131"/>
        <v>-231.99144519697433</v>
      </c>
      <c r="N1364" s="3" t="s">
        <v>866</v>
      </c>
      <c r="O1364" s="1" t="s">
        <v>2973</v>
      </c>
      <c r="P1364" s="1" t="s">
        <v>2968</v>
      </c>
      <c r="Q1364" s="1">
        <v>8360</v>
      </c>
      <c r="R1364" s="1" t="s">
        <v>3035</v>
      </c>
      <c r="S1364" s="1">
        <v>80.16</v>
      </c>
    </row>
    <row r="1365" spans="1:19" x14ac:dyDescent="0.3">
      <c r="A1365" s="1" t="s">
        <v>923</v>
      </c>
      <c r="B1365" s="1" t="s">
        <v>2289</v>
      </c>
      <c r="C1365" s="1">
        <f t="shared" si="126"/>
        <v>1.0416666664241347E-2</v>
      </c>
      <c r="D1365" s="1">
        <v>14</v>
      </c>
      <c r="E1365" s="1">
        <v>19.61</v>
      </c>
      <c r="F1365" s="1">
        <f>IF(A1365="","",IF(E1365&lt;_C1_MinTemp.,0,E1365*M_a+M_b))</f>
        <v>0.4727074</v>
      </c>
      <c r="G1365" s="1">
        <f t="shared" si="127"/>
        <v>0.22345228601476</v>
      </c>
      <c r="H1365" s="1">
        <f t="shared" si="128"/>
        <v>9.7110945682207725E-2</v>
      </c>
      <c r="I1365" s="1">
        <f t="shared" si="129"/>
        <v>2.4277736414899328E-2</v>
      </c>
      <c r="J1365" s="1">
        <f>IF(A1365="","",MIN(J1364+I1365,Max_logcfu))</f>
        <v>3.99</v>
      </c>
      <c r="K1365" s="1" cm="1">
        <f t="array" ref="K1365">IF(A1365="","",IF(E1365&lt;_C1_MinTemp.,0,((E1365-Tmin)/(PrefTemp-Tmin))^2))</f>
        <v>36.967282128045369</v>
      </c>
      <c r="L1365" s="1">
        <f t="shared" si="130"/>
        <v>0.38507585541081513</v>
      </c>
      <c r="M1365" s="1">
        <f t="shared" si="131"/>
        <v>-232.37652105238513</v>
      </c>
      <c r="N1365" s="3" t="s">
        <v>866</v>
      </c>
      <c r="O1365" s="1" t="s">
        <v>2973</v>
      </c>
      <c r="P1365" s="1" t="s">
        <v>2968</v>
      </c>
      <c r="Q1365" s="1">
        <v>8360</v>
      </c>
      <c r="R1365" s="1" t="s">
        <v>3035</v>
      </c>
      <c r="S1365" s="1">
        <v>80.16</v>
      </c>
    </row>
    <row r="1366" spans="1:19" x14ac:dyDescent="0.3">
      <c r="A1366" s="1" t="s">
        <v>923</v>
      </c>
      <c r="B1366" s="1" t="s">
        <v>2290</v>
      </c>
      <c r="C1366" s="1">
        <f t="shared" si="126"/>
        <v>1.0416666671517305E-2</v>
      </c>
      <c r="D1366" s="1">
        <v>14</v>
      </c>
      <c r="E1366" s="1">
        <v>19.670000000000002</v>
      </c>
      <c r="F1366" s="1">
        <f>IF(A1366="","",IF(E1366&lt;_C1_MinTemp.,0,E1366*M_a+M_b))</f>
        <v>0.47388580000000008</v>
      </c>
      <c r="G1366" s="1">
        <f t="shared" si="127"/>
        <v>0.22456775144164007</v>
      </c>
      <c r="H1366" s="1">
        <f t="shared" si="128"/>
        <v>9.759571987902653E-2</v>
      </c>
      <c r="I1366" s="1">
        <f t="shared" si="129"/>
        <v>2.439892998111827E-2</v>
      </c>
      <c r="J1366" s="1">
        <f>IF(A1366="","",MIN(J1365+I1366,Max_logcfu))</f>
        <v>3.99</v>
      </c>
      <c r="K1366" s="1" cm="1">
        <f t="array" ref="K1366">IF(A1366="","",IF(E1366&lt;_C1_MinTemp.,0,((E1366-Tmin)/(PrefTemp-Tmin))^2))</f>
        <v>37.151821413254702</v>
      </c>
      <c r="L1366" s="1">
        <f t="shared" si="130"/>
        <v>0.38699813990161319</v>
      </c>
      <c r="M1366" s="1">
        <f t="shared" si="131"/>
        <v>-232.76351919228674</v>
      </c>
      <c r="N1366" s="3" t="s">
        <v>866</v>
      </c>
      <c r="O1366" s="1" t="s">
        <v>2973</v>
      </c>
      <c r="P1366" s="1" t="s">
        <v>2968</v>
      </c>
      <c r="Q1366" s="1">
        <v>8360</v>
      </c>
      <c r="R1366" s="1" t="s">
        <v>3035</v>
      </c>
      <c r="S1366" s="1">
        <v>80.16</v>
      </c>
    </row>
    <row r="1367" spans="1:19" x14ac:dyDescent="0.3">
      <c r="A1367" s="1" t="s">
        <v>923</v>
      </c>
      <c r="B1367" s="1" t="s">
        <v>2291</v>
      </c>
      <c r="C1367" s="1">
        <f t="shared" si="126"/>
        <v>1.0416666664241347E-2</v>
      </c>
      <c r="D1367" s="1">
        <v>14</v>
      </c>
      <c r="E1367" s="1">
        <v>19.53</v>
      </c>
      <c r="F1367" s="1">
        <f>IF(A1367="","",IF(E1367&lt;_C1_MinTemp.,0,E1367*M_a+M_b))</f>
        <v>0.47113620000000006</v>
      </c>
      <c r="G1367" s="1">
        <f t="shared" si="127"/>
        <v>0.22196931895044006</v>
      </c>
      <c r="H1367" s="1">
        <f t="shared" si="128"/>
        <v>9.6466457605580203E-2</v>
      </c>
      <c r="I1367" s="1">
        <f t="shared" si="129"/>
        <v>2.4116614395779962E-2</v>
      </c>
      <c r="J1367" s="1">
        <f>IF(A1367="","",MIN(J1366+I1367,Max_logcfu))</f>
        <v>3.99</v>
      </c>
      <c r="K1367" s="1" cm="1">
        <f t="array" ref="K1367">IF(A1367="","",IF(E1367&lt;_C1_MinTemp.,0,((E1367-Tmin)/(PrefTemp-Tmin))^2))</f>
        <v>36.721944464103572</v>
      </c>
      <c r="L1367" s="1">
        <f t="shared" si="130"/>
        <v>0.38252025474534979</v>
      </c>
      <c r="M1367" s="1">
        <f t="shared" si="131"/>
        <v>-233.14603944703208</v>
      </c>
      <c r="N1367" s="3" t="s">
        <v>866</v>
      </c>
      <c r="O1367" s="1" t="s">
        <v>2973</v>
      </c>
      <c r="P1367" s="1" t="s">
        <v>2968</v>
      </c>
      <c r="Q1367" s="1">
        <v>8360</v>
      </c>
      <c r="R1367" s="1" t="s">
        <v>3035</v>
      </c>
      <c r="S1367" s="1">
        <v>80.16</v>
      </c>
    </row>
    <row r="1368" spans="1:19" x14ac:dyDescent="0.3">
      <c r="A1368" s="1" t="s">
        <v>923</v>
      </c>
      <c r="B1368" s="1" t="s">
        <v>2292</v>
      </c>
      <c r="C1368" s="1">
        <f t="shared" si="126"/>
        <v>1.0416666664241347E-2</v>
      </c>
      <c r="D1368" s="1">
        <v>14</v>
      </c>
      <c r="E1368" s="1">
        <v>19.440000000000001</v>
      </c>
      <c r="F1368" s="1">
        <f>IF(A1368="","",IF(E1368&lt;_C1_MinTemp.,0,E1368*M_a+M_b))</f>
        <v>0.46936860000000008</v>
      </c>
      <c r="G1368" s="1">
        <f t="shared" si="127"/>
        <v>0.22030688266596007</v>
      </c>
      <c r="H1368" s="1">
        <f t="shared" si="128"/>
        <v>9.5743973344615416E-2</v>
      </c>
      <c r="I1368" s="1">
        <f t="shared" si="129"/>
        <v>2.3935993330580819E-2</v>
      </c>
      <c r="J1368" s="1">
        <f>IF(A1368="","",MIN(J1367+I1368,Max_logcfu))</f>
        <v>3.99</v>
      </c>
      <c r="K1368" s="1" cm="1">
        <f t="array" ref="K1368">IF(A1368="","",IF(E1368&lt;_C1_MinTemp.,0,((E1368-Tmin)/(PrefTemp-Tmin))^2))</f>
        <v>36.446915945736961</v>
      </c>
      <c r="L1368" s="1">
        <f t="shared" si="130"/>
        <v>0.37965537434636459</v>
      </c>
      <c r="M1368" s="1">
        <f t="shared" si="131"/>
        <v>-233.52569482137844</v>
      </c>
      <c r="N1368" s="3" t="s">
        <v>866</v>
      </c>
      <c r="O1368" s="1" t="s">
        <v>2973</v>
      </c>
      <c r="P1368" s="1" t="s">
        <v>2968</v>
      </c>
      <c r="Q1368" s="1">
        <v>8360</v>
      </c>
      <c r="R1368" s="1" t="s">
        <v>3035</v>
      </c>
      <c r="S1368" s="1">
        <v>80.16</v>
      </c>
    </row>
    <row r="1369" spans="1:19" x14ac:dyDescent="0.3">
      <c r="A1369" s="1" t="s">
        <v>923</v>
      </c>
      <c r="B1369" s="1" t="s">
        <v>2293</v>
      </c>
      <c r="C1369" s="1">
        <f t="shared" si="126"/>
        <v>1.0416666671517305E-2</v>
      </c>
      <c r="D1369" s="1">
        <v>14</v>
      </c>
      <c r="E1369" s="1">
        <v>19.47</v>
      </c>
      <c r="F1369" s="1">
        <f>IF(A1369="","",IF(E1369&lt;_C1_MinTemp.,0,E1369*M_a+M_b))</f>
        <v>0.46995779999999998</v>
      </c>
      <c r="G1369" s="1">
        <f t="shared" si="127"/>
        <v>0.22086033378084</v>
      </c>
      <c r="H1369" s="1">
        <f t="shared" si="128"/>
        <v>9.598449968745762E-2</v>
      </c>
      <c r="I1369" s="1">
        <f t="shared" si="129"/>
        <v>2.3996124933038473E-2</v>
      </c>
      <c r="J1369" s="1">
        <f>IF(A1369="","",MIN(J1368+I1369,Max_logcfu))</f>
        <v>3.99</v>
      </c>
      <c r="K1369" s="1" cm="1">
        <f t="array" ref="K1369">IF(A1369="","",IF(E1369&lt;_C1_MinTemp.,0,((E1369-Tmin)/(PrefTemp-Tmin))^2))</f>
        <v>36.538477253400181</v>
      </c>
      <c r="L1369" s="1">
        <f t="shared" si="130"/>
        <v>0.38060913823348685</v>
      </c>
      <c r="M1369" s="1">
        <f t="shared" si="131"/>
        <v>-233.90630395961193</v>
      </c>
      <c r="N1369" s="3" t="s">
        <v>866</v>
      </c>
      <c r="O1369" s="1" t="s">
        <v>2973</v>
      </c>
      <c r="P1369" s="1" t="s">
        <v>2968</v>
      </c>
      <c r="Q1369" s="1">
        <v>8360</v>
      </c>
      <c r="R1369" s="1" t="s">
        <v>3035</v>
      </c>
      <c r="S1369" s="1">
        <v>80.16</v>
      </c>
    </row>
    <row r="1370" spans="1:19" x14ac:dyDescent="0.3">
      <c r="A1370" s="1" t="s">
        <v>923</v>
      </c>
      <c r="B1370" s="1" t="s">
        <v>2294</v>
      </c>
      <c r="C1370" s="1">
        <f t="shared" si="126"/>
        <v>1.0416666664241347E-2</v>
      </c>
      <c r="D1370" s="1">
        <v>14</v>
      </c>
      <c r="E1370" s="1">
        <v>19.64</v>
      </c>
      <c r="F1370" s="1">
        <f>IF(A1370="","",IF(E1370&lt;_C1_MinTemp.,0,E1370*M_a+M_b))</f>
        <v>0.47329660000000007</v>
      </c>
      <c r="G1370" s="1">
        <f t="shared" si="127"/>
        <v>0.22400967157156007</v>
      </c>
      <c r="H1370" s="1">
        <f t="shared" si="128"/>
        <v>9.735318190854414E-2</v>
      </c>
      <c r="I1370" s="1">
        <f t="shared" si="129"/>
        <v>2.4338295471469335E-2</v>
      </c>
      <c r="J1370" s="1">
        <f>IF(A1370="","",MIN(J1369+I1370,Max_logcfu))</f>
        <v>3.99</v>
      </c>
      <c r="K1370" s="1" cm="1">
        <f t="array" ref="K1370">IF(A1370="","",IF(E1370&lt;_C1_MinTemp.,0,((E1370-Tmin)/(PrefTemp-Tmin))^2))</f>
        <v>37.059494338087219</v>
      </c>
      <c r="L1370" s="1">
        <f t="shared" si="130"/>
        <v>0.38603639926519412</v>
      </c>
      <c r="M1370" s="1">
        <f t="shared" si="131"/>
        <v>-234.29234035887714</v>
      </c>
      <c r="N1370" s="3" t="s">
        <v>866</v>
      </c>
      <c r="O1370" s="1" t="s">
        <v>2973</v>
      </c>
      <c r="P1370" s="1" t="s">
        <v>2968</v>
      </c>
      <c r="Q1370" s="1">
        <v>8360</v>
      </c>
      <c r="R1370" s="1" t="s">
        <v>3035</v>
      </c>
      <c r="S1370" s="1">
        <v>80.16</v>
      </c>
    </row>
    <row r="1371" spans="1:19" x14ac:dyDescent="0.3">
      <c r="A1371" s="1" t="s">
        <v>923</v>
      </c>
      <c r="B1371" s="1" t="s">
        <v>2295</v>
      </c>
      <c r="C1371" s="1">
        <f t="shared" si="126"/>
        <v>1.0416666664241347E-2</v>
      </c>
      <c r="D1371" s="1">
        <v>14</v>
      </c>
      <c r="E1371" s="1">
        <v>19.7</v>
      </c>
      <c r="F1371" s="1">
        <f>IF(A1371="","",IF(E1371&lt;_C1_MinTemp.,0,E1371*M_a+M_b))</f>
        <v>0.47447500000000004</v>
      </c>
      <c r="G1371" s="1">
        <f t="shared" si="127"/>
        <v>0.22512652562500005</v>
      </c>
      <c r="H1371" s="1">
        <f t="shared" si="128"/>
        <v>9.783855959365495E-2</v>
      </c>
      <c r="I1371" s="1">
        <f t="shared" si="129"/>
        <v>2.4459639892718783E-2</v>
      </c>
      <c r="J1371" s="1">
        <f>IF(A1371="","",MIN(J1370+I1371,Max_logcfu))</f>
        <v>3.99</v>
      </c>
      <c r="K1371" s="1" cm="1">
        <f t="array" ref="K1371">IF(A1371="","",IF(E1371&lt;_C1_MinTemp.,0,((E1371-Tmin)/(PrefTemp-Tmin))^2))</f>
        <v>37.244263353547815</v>
      </c>
      <c r="L1371" s="1">
        <f t="shared" si="130"/>
        <v>0.3879610765091272</v>
      </c>
      <c r="M1371" s="1">
        <f t="shared" si="131"/>
        <v>-234.68030143538627</v>
      </c>
      <c r="N1371" s="3" t="s">
        <v>866</v>
      </c>
      <c r="O1371" s="1" t="s">
        <v>2973</v>
      </c>
      <c r="P1371" s="1" t="s">
        <v>2968</v>
      </c>
      <c r="Q1371" s="1">
        <v>8360</v>
      </c>
      <c r="R1371" s="1" t="s">
        <v>3035</v>
      </c>
      <c r="S1371" s="1">
        <v>80.16</v>
      </c>
    </row>
    <row r="1372" spans="1:19" x14ac:dyDescent="0.3">
      <c r="A1372" s="1" t="s">
        <v>923</v>
      </c>
      <c r="B1372" s="1" t="s">
        <v>2296</v>
      </c>
      <c r="C1372" s="1">
        <f t="shared" si="126"/>
        <v>1.0416666671517305E-2</v>
      </c>
      <c r="D1372" s="1">
        <v>14</v>
      </c>
      <c r="E1372" s="1">
        <v>19.690000000000001</v>
      </c>
      <c r="F1372" s="1">
        <f>IF(A1372="","",IF(E1372&lt;_C1_MinTemp.,0,E1372*M_a+M_b))</f>
        <v>0.47427860000000005</v>
      </c>
      <c r="G1372" s="1">
        <f t="shared" si="127"/>
        <v>0.22494019041796004</v>
      </c>
      <c r="H1372" s="1">
        <f t="shared" si="128"/>
        <v>9.77575794949848E-2</v>
      </c>
      <c r="I1372" s="1">
        <f t="shared" si="129"/>
        <v>2.443939488512668E-2</v>
      </c>
      <c r="J1372" s="1">
        <f>IF(A1372="","",MIN(J1371+I1372,Max_logcfu))</f>
        <v>3.99</v>
      </c>
      <c r="K1372" s="1" cm="1">
        <f t="array" ref="K1372">IF(A1372="","",IF(E1372&lt;_C1_MinTemp.,0,((E1372-Tmin)/(PrefTemp-Tmin))^2))</f>
        <v>37.21343661065837</v>
      </c>
      <c r="L1372" s="1">
        <f t="shared" si="130"/>
        <v>0.38763996487486696</v>
      </c>
      <c r="M1372" s="1">
        <f t="shared" si="131"/>
        <v>-235.06794140026113</v>
      </c>
      <c r="N1372" s="3" t="s">
        <v>866</v>
      </c>
      <c r="O1372" s="1" t="s">
        <v>2973</v>
      </c>
      <c r="P1372" s="1" t="s">
        <v>2968</v>
      </c>
      <c r="Q1372" s="1">
        <v>8360</v>
      </c>
      <c r="R1372" s="1" t="s">
        <v>3035</v>
      </c>
      <c r="S1372" s="1">
        <v>80.16</v>
      </c>
    </row>
    <row r="1373" spans="1:19" x14ac:dyDescent="0.3">
      <c r="A1373" s="1" t="s">
        <v>923</v>
      </c>
      <c r="B1373" s="1" t="s">
        <v>2297</v>
      </c>
      <c r="C1373" s="1">
        <f t="shared" si="126"/>
        <v>1.0416666664241347E-2</v>
      </c>
      <c r="D1373" s="1">
        <v>14</v>
      </c>
      <c r="E1373" s="1">
        <v>19.7</v>
      </c>
      <c r="F1373" s="1">
        <f>IF(A1373="","",IF(E1373&lt;_C1_MinTemp.,0,E1373*M_a+M_b))</f>
        <v>0.47447500000000004</v>
      </c>
      <c r="G1373" s="1">
        <f t="shared" si="127"/>
        <v>0.22512652562500005</v>
      </c>
      <c r="H1373" s="1">
        <f t="shared" si="128"/>
        <v>9.783855959365495E-2</v>
      </c>
      <c r="I1373" s="1">
        <f t="shared" si="129"/>
        <v>2.4459639892718783E-2</v>
      </c>
      <c r="J1373" s="1">
        <f>IF(A1373="","",MIN(J1372+I1373,Max_logcfu))</f>
        <v>3.99</v>
      </c>
      <c r="K1373" s="1" cm="1">
        <f t="array" ref="K1373">IF(A1373="","",IF(E1373&lt;_C1_MinTemp.,0,((E1373-Tmin)/(PrefTemp-Tmin))^2))</f>
        <v>37.244263353547815</v>
      </c>
      <c r="L1373" s="1">
        <f t="shared" si="130"/>
        <v>0.3879610765091272</v>
      </c>
      <c r="M1373" s="1">
        <f t="shared" si="131"/>
        <v>-235.45590247677026</v>
      </c>
      <c r="N1373" s="3" t="s">
        <v>866</v>
      </c>
      <c r="O1373" s="1" t="s">
        <v>2973</v>
      </c>
      <c r="P1373" s="1" t="s">
        <v>2968</v>
      </c>
      <c r="Q1373" s="1">
        <v>8360</v>
      </c>
      <c r="R1373" s="1" t="s">
        <v>3035</v>
      </c>
      <c r="S1373" s="1">
        <v>80.16</v>
      </c>
    </row>
    <row r="1374" spans="1:19" x14ac:dyDescent="0.3">
      <c r="A1374" s="1" t="s">
        <v>923</v>
      </c>
      <c r="B1374" s="1" t="s">
        <v>2298</v>
      </c>
      <c r="C1374" s="1">
        <f t="shared" si="126"/>
        <v>1.0416666664241347E-2</v>
      </c>
      <c r="D1374" s="1">
        <v>14</v>
      </c>
      <c r="E1374" s="1">
        <v>19.920000000000002</v>
      </c>
      <c r="F1374" s="1">
        <f>IF(A1374="","",IF(E1374&lt;_C1_MinTemp.,0,E1374*M_a+M_b))</f>
        <v>0.47879580000000005</v>
      </c>
      <c r="G1374" s="1">
        <f t="shared" si="127"/>
        <v>0.22924541809764004</v>
      </c>
      <c r="H1374" s="1">
        <f t="shared" si="128"/>
        <v>9.9628604127614095E-2</v>
      </c>
      <c r="I1374" s="1">
        <f t="shared" si="129"/>
        <v>2.4907151026104375E-2</v>
      </c>
      <c r="J1374" s="1">
        <f>IF(A1374="","",MIN(J1373+I1374,Max_logcfu))</f>
        <v>3.99</v>
      </c>
      <c r="K1374" s="1" cm="1">
        <f t="array" ref="K1374">IF(A1374="","",IF(E1374&lt;_C1_MinTemp.,0,((E1374-Tmin)/(PrefTemp-Tmin))^2))</f>
        <v>37.925680683425156</v>
      </c>
      <c r="L1374" s="1">
        <f t="shared" si="130"/>
        <v>0.39505917369369681</v>
      </c>
      <c r="M1374" s="1">
        <f t="shared" si="131"/>
        <v>-235.85096165046397</v>
      </c>
      <c r="N1374" s="3" t="s">
        <v>866</v>
      </c>
      <c r="O1374" s="1" t="s">
        <v>2973</v>
      </c>
      <c r="P1374" s="1" t="s">
        <v>2968</v>
      </c>
      <c r="Q1374" s="1">
        <v>8360</v>
      </c>
      <c r="R1374" s="1" t="s">
        <v>3035</v>
      </c>
      <c r="S1374" s="1">
        <v>80.069999999999993</v>
      </c>
    </row>
    <row r="1375" spans="1:19" x14ac:dyDescent="0.3">
      <c r="A1375" s="1" t="s">
        <v>923</v>
      </c>
      <c r="B1375" s="1" t="s">
        <v>2299</v>
      </c>
      <c r="C1375" s="1">
        <f t="shared" si="126"/>
        <v>1.0416666671517305E-2</v>
      </c>
      <c r="D1375" s="1">
        <v>14</v>
      </c>
      <c r="E1375" s="1">
        <v>19.91</v>
      </c>
      <c r="F1375" s="1">
        <f>IF(A1375="","",IF(E1375&lt;_C1_MinTemp.,0,E1375*M_a+M_b))</f>
        <v>0.47859940000000001</v>
      </c>
      <c r="G1375" s="1">
        <f t="shared" si="127"/>
        <v>0.22905738568036002</v>
      </c>
      <c r="H1375" s="1">
        <f t="shared" si="128"/>
        <v>9.9546886432142545E-2</v>
      </c>
      <c r="I1375" s="1">
        <f t="shared" si="129"/>
        <v>2.4886721619624418E-2</v>
      </c>
      <c r="J1375" s="1">
        <f>IF(A1375="","",MIN(J1374+I1375,Max_logcfu))</f>
        <v>3.99</v>
      </c>
      <c r="K1375" s="1" cm="1">
        <f t="array" ref="K1375">IF(A1375="","",IF(E1375&lt;_C1_MinTemp.,0,((E1375-Tmin)/(PrefTemp-Tmin))^2))</f>
        <v>37.894573159117478</v>
      </c>
      <c r="L1375" s="1">
        <f t="shared" si="130"/>
        <v>0.39473513725795328</v>
      </c>
      <c r="M1375" s="1">
        <f t="shared" si="131"/>
        <v>-236.24569678772193</v>
      </c>
      <c r="N1375" s="3" t="s">
        <v>866</v>
      </c>
      <c r="O1375" s="1" t="s">
        <v>2973</v>
      </c>
      <c r="P1375" s="1" t="s">
        <v>2968</v>
      </c>
      <c r="Q1375" s="1">
        <v>8360</v>
      </c>
      <c r="R1375" s="1" t="s">
        <v>3035</v>
      </c>
      <c r="S1375" s="1">
        <v>80.069999999999993</v>
      </c>
    </row>
    <row r="1376" spans="1:19" x14ac:dyDescent="0.3">
      <c r="A1376" s="1" t="s">
        <v>923</v>
      </c>
      <c r="B1376" s="1" t="s">
        <v>2300</v>
      </c>
      <c r="C1376" s="1">
        <f t="shared" si="126"/>
        <v>1.0416666664241347E-2</v>
      </c>
      <c r="D1376" s="1">
        <v>14</v>
      </c>
      <c r="E1376" s="1">
        <v>19.97</v>
      </c>
      <c r="F1376" s="1">
        <f>IF(A1376="","",IF(E1376&lt;_C1_MinTemp.,0,E1376*M_a+M_b))</f>
        <v>0.47977780000000003</v>
      </c>
      <c r="G1376" s="1">
        <f t="shared" si="127"/>
        <v>0.23018673737284004</v>
      </c>
      <c r="H1376" s="1">
        <f t="shared" si="128"/>
        <v>0.1000376955118818</v>
      </c>
      <c r="I1376" s="1">
        <f t="shared" si="129"/>
        <v>2.5009423872147489E-2</v>
      </c>
      <c r="J1376" s="1">
        <f>IF(A1376="","",MIN(J1375+I1376,Max_logcfu))</f>
        <v>3.99</v>
      </c>
      <c r="K1376" s="1" cm="1">
        <f t="array" ref="K1376">IF(A1376="","",IF(E1376&lt;_C1_MinTemp.,0,((E1376-Tmin)/(PrefTemp-Tmin))^2))</f>
        <v>38.08140974683954</v>
      </c>
      <c r="L1376" s="1">
        <f t="shared" si="130"/>
        <v>0.39668135143721894</v>
      </c>
      <c r="M1376" s="1">
        <f t="shared" si="131"/>
        <v>-236.64237813915915</v>
      </c>
      <c r="N1376" s="3" t="s">
        <v>866</v>
      </c>
      <c r="O1376" s="1" t="s">
        <v>2973</v>
      </c>
      <c r="P1376" s="1" t="s">
        <v>2968</v>
      </c>
      <c r="Q1376" s="1">
        <v>8360</v>
      </c>
      <c r="R1376" s="1" t="s">
        <v>3035</v>
      </c>
      <c r="S1376" s="1">
        <v>80.069999999999993</v>
      </c>
    </row>
    <row r="1377" spans="1:23" x14ac:dyDescent="0.3">
      <c r="A1377" s="1" t="s">
        <v>923</v>
      </c>
      <c r="B1377" s="1" t="s">
        <v>2301</v>
      </c>
      <c r="C1377" s="1">
        <f t="shared" si="126"/>
        <v>1.0416666664241347E-2</v>
      </c>
      <c r="D1377" s="1">
        <v>14</v>
      </c>
      <c r="E1377" s="1">
        <v>19.920000000000002</v>
      </c>
      <c r="F1377" s="1">
        <f>IF(A1377="","",IF(E1377&lt;_C1_MinTemp.,0,E1377*M_a+M_b))</f>
        <v>0.47879580000000005</v>
      </c>
      <c r="G1377" s="1">
        <f t="shared" si="127"/>
        <v>0.22924541809764004</v>
      </c>
      <c r="H1377" s="1">
        <f t="shared" si="128"/>
        <v>9.9628604127614095E-2</v>
      </c>
      <c r="I1377" s="1">
        <f t="shared" si="129"/>
        <v>2.4907151026104375E-2</v>
      </c>
      <c r="J1377" s="1">
        <f>IF(A1377="","",MIN(J1376+I1377,Max_logcfu))</f>
        <v>3.99</v>
      </c>
      <c r="K1377" s="1" cm="1">
        <f t="array" ref="K1377">IF(A1377="","",IF(E1377&lt;_C1_MinTemp.,0,((E1377-Tmin)/(PrefTemp-Tmin))^2))</f>
        <v>37.925680683425156</v>
      </c>
      <c r="L1377" s="1">
        <f t="shared" si="130"/>
        <v>0.39505917369369681</v>
      </c>
      <c r="M1377" s="1">
        <f t="shared" si="131"/>
        <v>-237.03743731285286</v>
      </c>
      <c r="N1377" s="3" t="s">
        <v>866</v>
      </c>
      <c r="O1377" s="1" t="s">
        <v>2973</v>
      </c>
      <c r="P1377" s="1" t="s">
        <v>2968</v>
      </c>
      <c r="Q1377" s="1">
        <v>8360</v>
      </c>
      <c r="R1377" s="1" t="s">
        <v>3035</v>
      </c>
      <c r="S1377" s="1">
        <v>80.069999999999993</v>
      </c>
    </row>
    <row r="1378" spans="1:23" x14ac:dyDescent="0.3">
      <c r="A1378" s="1" t="s">
        <v>923</v>
      </c>
      <c r="B1378" s="1" t="s">
        <v>2302</v>
      </c>
      <c r="C1378" s="1">
        <f t="shared" si="126"/>
        <v>1.0416666671517305E-2</v>
      </c>
      <c r="D1378" s="1">
        <v>14</v>
      </c>
      <c r="E1378" s="1">
        <v>19.91</v>
      </c>
      <c r="F1378" s="1">
        <f>IF(A1378="","",IF(E1378&lt;_C1_MinTemp.,0,E1378*M_a+M_b))</f>
        <v>0.47859940000000001</v>
      </c>
      <c r="G1378" s="1">
        <f t="shared" si="127"/>
        <v>0.22905738568036002</v>
      </c>
      <c r="H1378" s="1">
        <f t="shared" si="128"/>
        <v>9.9546886432142545E-2</v>
      </c>
      <c r="I1378" s="1">
        <f t="shared" si="129"/>
        <v>2.4886721619624418E-2</v>
      </c>
      <c r="J1378" s="1">
        <f>IF(A1378="","",MIN(J1377+I1378,Max_logcfu))</f>
        <v>3.99</v>
      </c>
      <c r="K1378" s="1" cm="1">
        <f t="array" ref="K1378">IF(A1378="","",IF(E1378&lt;_C1_MinTemp.,0,((E1378-Tmin)/(PrefTemp-Tmin))^2))</f>
        <v>37.894573159117478</v>
      </c>
      <c r="L1378" s="1">
        <f t="shared" si="130"/>
        <v>0.39473513725795328</v>
      </c>
      <c r="M1378" s="1">
        <f t="shared" si="131"/>
        <v>-237.43217245011081</v>
      </c>
      <c r="N1378" s="3" t="s">
        <v>866</v>
      </c>
      <c r="O1378" s="1" t="s">
        <v>2973</v>
      </c>
      <c r="P1378" s="1" t="s">
        <v>2968</v>
      </c>
      <c r="Q1378" s="1">
        <v>8360</v>
      </c>
      <c r="R1378" s="1" t="s">
        <v>3035</v>
      </c>
      <c r="S1378" s="1">
        <v>79.98</v>
      </c>
    </row>
    <row r="1379" spans="1:23" x14ac:dyDescent="0.3">
      <c r="A1379" s="1" t="s">
        <v>923</v>
      </c>
      <c r="B1379" s="1" t="s">
        <v>2303</v>
      </c>
      <c r="C1379" s="1">
        <f t="shared" si="126"/>
        <v>1.0416666664241347E-2</v>
      </c>
      <c r="D1379" s="1">
        <v>14</v>
      </c>
      <c r="E1379" s="1">
        <v>19.88</v>
      </c>
      <c r="F1379" s="1">
        <f>IF(A1379="","",IF(E1379&lt;_C1_MinTemp.,0,E1379*M_a+M_b))</f>
        <v>0.4780102</v>
      </c>
      <c r="G1379" s="1">
        <f t="shared" si="127"/>
        <v>0.22849375130403998</v>
      </c>
      <c r="H1379" s="1">
        <f t="shared" si="128"/>
        <v>9.9301934508491951E-2</v>
      </c>
      <c r="I1379" s="1">
        <f t="shared" si="129"/>
        <v>2.4825483621342855E-2</v>
      </c>
      <c r="J1379" s="1">
        <f>IF(A1379="","",MIN(J1378+I1379,Max_logcfu))</f>
        <v>3.99</v>
      </c>
      <c r="K1379" s="1" cm="1">
        <f t="array" ref="K1379">IF(A1379="","",IF(E1379&lt;_C1_MinTemp.,0,((E1379-Tmin)/(PrefTemp-Tmin))^2))</f>
        <v>37.801327162944894</v>
      </c>
      <c r="L1379" s="1">
        <f t="shared" si="130"/>
        <v>0.393763824522329</v>
      </c>
      <c r="M1379" s="1">
        <f t="shared" si="131"/>
        <v>-237.82593627463314</v>
      </c>
      <c r="N1379" s="3" t="s">
        <v>866</v>
      </c>
      <c r="O1379" s="1" t="s">
        <v>2973</v>
      </c>
      <c r="P1379" s="1" t="s">
        <v>2968</v>
      </c>
      <c r="Q1379" s="1">
        <v>8360</v>
      </c>
      <c r="R1379" s="1" t="s">
        <v>3035</v>
      </c>
      <c r="S1379" s="1">
        <v>79.98</v>
      </c>
    </row>
    <row r="1380" spans="1:23" x14ac:dyDescent="0.3">
      <c r="A1380" s="1" t="s">
        <v>923</v>
      </c>
      <c r="B1380" s="1" t="s">
        <v>2304</v>
      </c>
      <c r="C1380" s="1">
        <f t="shared" si="126"/>
        <v>1.0416666664241347E-2</v>
      </c>
      <c r="D1380" s="1">
        <v>14</v>
      </c>
      <c r="E1380" s="1">
        <v>19.78</v>
      </c>
      <c r="F1380" s="1">
        <f>IF(A1380="","",IF(E1380&lt;_C1_MinTemp.,0,E1380*M_a+M_b))</f>
        <v>0.47604620000000003</v>
      </c>
      <c r="G1380" s="1">
        <f t="shared" si="127"/>
        <v>0.22661998453444002</v>
      </c>
      <c r="H1380" s="1">
        <f t="shared" si="128"/>
        <v>9.8487607359600174E-2</v>
      </c>
      <c r="I1380" s="1">
        <f t="shared" si="129"/>
        <v>2.462190183416731E-2</v>
      </c>
      <c r="J1380" s="1">
        <f>IF(A1380="","",MIN(J1379+I1380,Max_logcfu))</f>
        <v>3.99</v>
      </c>
      <c r="K1380" s="1" cm="1">
        <f t="array" ref="K1380">IF(A1380="","",IF(E1380&lt;_C1_MinTemp.,0,((E1380-Tmin)/(PrefTemp-Tmin))^2))</f>
        <v>37.491336757165911</v>
      </c>
      <c r="L1380" s="1">
        <f t="shared" si="130"/>
        <v>0.39053475779621644</v>
      </c>
      <c r="M1380" s="1">
        <f t="shared" si="131"/>
        <v>-238.21647103242935</v>
      </c>
      <c r="N1380" s="3" t="s">
        <v>866</v>
      </c>
      <c r="O1380" s="1" t="s">
        <v>2973</v>
      </c>
      <c r="P1380" s="1" t="s">
        <v>2968</v>
      </c>
      <c r="Q1380" s="1">
        <v>8360</v>
      </c>
      <c r="R1380" s="1" t="s">
        <v>3035</v>
      </c>
      <c r="S1380" s="1">
        <v>79.98</v>
      </c>
    </row>
    <row r="1381" spans="1:23" x14ac:dyDescent="0.3">
      <c r="A1381" s="1" t="s">
        <v>923</v>
      </c>
      <c r="B1381" s="1" t="s">
        <v>2305</v>
      </c>
      <c r="C1381" s="1">
        <f t="shared" si="126"/>
        <v>1.0416666671517305E-2</v>
      </c>
      <c r="D1381" s="1">
        <v>14</v>
      </c>
      <c r="E1381" s="1">
        <v>19.78</v>
      </c>
      <c r="F1381" s="1">
        <f>IF(A1381="","",IF(E1381&lt;_C1_MinTemp.,0,E1381*M_a+M_b))</f>
        <v>0.47604620000000003</v>
      </c>
      <c r="G1381" s="1">
        <f t="shared" si="127"/>
        <v>0.22661998453444002</v>
      </c>
      <c r="H1381" s="1">
        <f t="shared" si="128"/>
        <v>9.8487607359600174E-2</v>
      </c>
      <c r="I1381" s="1">
        <f t="shared" si="129"/>
        <v>2.4621901851365511E-2</v>
      </c>
      <c r="J1381" s="1">
        <f>IF(A1381="","",MIN(J1380+I1381,Max_logcfu))</f>
        <v>3.99</v>
      </c>
      <c r="K1381" s="1" cm="1">
        <f t="array" ref="K1381">IF(A1381="","",IF(E1381&lt;_C1_MinTemp.,0,((E1381-Tmin)/(PrefTemp-Tmin))^2))</f>
        <v>37.491336757165911</v>
      </c>
      <c r="L1381" s="1">
        <f t="shared" si="130"/>
        <v>0.39053475806900184</v>
      </c>
      <c r="M1381" s="1">
        <f t="shared" si="131"/>
        <v>-238.60700579049836</v>
      </c>
      <c r="N1381" s="3" t="s">
        <v>866</v>
      </c>
      <c r="O1381" s="1" t="s">
        <v>2973</v>
      </c>
      <c r="P1381" s="1" t="s">
        <v>2968</v>
      </c>
      <c r="Q1381" s="1">
        <v>8360</v>
      </c>
      <c r="R1381" s="1" t="s">
        <v>3035</v>
      </c>
      <c r="S1381" s="1">
        <v>79.98</v>
      </c>
    </row>
    <row r="1382" spans="1:23" x14ac:dyDescent="0.3">
      <c r="A1382" s="1" t="s">
        <v>923</v>
      </c>
      <c r="B1382" s="1" t="s">
        <v>2306</v>
      </c>
      <c r="C1382" s="1">
        <f t="shared" si="126"/>
        <v>1.0416666664241347E-2</v>
      </c>
      <c r="D1382" s="1">
        <v>14</v>
      </c>
      <c r="E1382" s="1">
        <v>19.829999999999998</v>
      </c>
      <c r="F1382" s="1">
        <f>IF(A1382="","",IF(E1382&lt;_C1_MinTemp.,0,E1382*M_a+M_b))</f>
        <v>0.47702820000000001</v>
      </c>
      <c r="G1382" s="1">
        <f t="shared" si="127"/>
        <v>0.22755590359524</v>
      </c>
      <c r="H1382" s="1">
        <f t="shared" si="128"/>
        <v>9.8894351844954362E-2</v>
      </c>
      <c r="I1382" s="1">
        <f t="shared" si="129"/>
        <v>2.4723587955482181E-2</v>
      </c>
      <c r="J1382" s="1">
        <f>IF(A1382="","",MIN(J1381+I1382,Max_logcfu))</f>
        <v>3.99</v>
      </c>
      <c r="K1382" s="1" cm="1">
        <f t="array" ref="K1382">IF(A1382="","",IF(E1382&lt;_C1_MinTemp.,0,((E1382-Tmin)/(PrefTemp-Tmin))^2))</f>
        <v>37.646172425158682</v>
      </c>
      <c r="L1382" s="1">
        <f t="shared" si="130"/>
        <v>0.3921476293374323</v>
      </c>
      <c r="M1382" s="1">
        <f t="shared" si="131"/>
        <v>-238.99915341983581</v>
      </c>
      <c r="N1382" s="3" t="s">
        <v>866</v>
      </c>
      <c r="O1382" s="1" t="s">
        <v>2973</v>
      </c>
      <c r="P1382" s="1" t="s">
        <v>2968</v>
      </c>
      <c r="Q1382" s="1">
        <v>8360</v>
      </c>
      <c r="R1382" s="1" t="s">
        <v>3035</v>
      </c>
      <c r="S1382" s="1">
        <v>79.98</v>
      </c>
    </row>
    <row r="1383" spans="1:23" x14ac:dyDescent="0.3">
      <c r="A1383" s="1" t="s">
        <v>923</v>
      </c>
      <c r="B1383" s="1" t="s">
        <v>2307</v>
      </c>
      <c r="C1383" s="1">
        <f t="shared" si="126"/>
        <v>1.0416666664241347E-2</v>
      </c>
      <c r="D1383" s="1">
        <v>14</v>
      </c>
      <c r="E1383" s="1">
        <v>19.72</v>
      </c>
      <c r="F1383" s="1">
        <f>IF(A1383="","",IF(E1383&lt;_C1_MinTemp.,0,E1383*M_a+M_b))</f>
        <v>0.47486780000000001</v>
      </c>
      <c r="G1383" s="1">
        <f t="shared" si="127"/>
        <v>0.22549942747684001</v>
      </c>
      <c r="H1383" s="1">
        <f t="shared" si="128"/>
        <v>9.8000620372377223E-2</v>
      </c>
      <c r="I1383" s="1">
        <f t="shared" si="129"/>
        <v>2.4500155087389917E-2</v>
      </c>
      <c r="J1383" s="1">
        <f>IF(A1383="","",MIN(J1382+I1383,Max_logcfu))</f>
        <v>3.99</v>
      </c>
      <c r="K1383" s="1" cm="1">
        <f t="array" ref="K1383">IF(A1383="","",IF(E1383&lt;_C1_MinTemp.,0,((E1383-Tmin)/(PrefTemp-Tmin))^2))</f>
        <v>37.305955127701907</v>
      </c>
      <c r="L1383" s="1">
        <f t="shared" si="130"/>
        <v>0.38860369915641602</v>
      </c>
      <c r="M1383" s="1">
        <f t="shared" si="131"/>
        <v>-239.38775711899223</v>
      </c>
      <c r="N1383" s="3" t="s">
        <v>866</v>
      </c>
      <c r="O1383" s="1" t="s">
        <v>2973</v>
      </c>
      <c r="P1383" s="1" t="s">
        <v>2968</v>
      </c>
      <c r="Q1383" s="1">
        <v>8360</v>
      </c>
      <c r="R1383" s="1" t="s">
        <v>3035</v>
      </c>
      <c r="S1383" s="1">
        <v>79.98</v>
      </c>
    </row>
    <row r="1384" spans="1:23" x14ac:dyDescent="0.3">
      <c r="A1384" s="1" t="s">
        <v>923</v>
      </c>
      <c r="B1384" s="1" t="s">
        <v>2308</v>
      </c>
      <c r="C1384" s="1">
        <f t="shared" si="126"/>
        <v>1.0416666671517305E-2</v>
      </c>
      <c r="D1384" s="1">
        <v>14</v>
      </c>
      <c r="E1384" s="1">
        <v>19.61</v>
      </c>
      <c r="F1384" s="1">
        <f>IF(A1384="","",IF(E1384&lt;_C1_MinTemp.,0,E1384*M_a+M_b))</f>
        <v>0.4727074</v>
      </c>
      <c r="G1384" s="1">
        <f t="shared" si="127"/>
        <v>0.22345228601476</v>
      </c>
      <c r="H1384" s="1">
        <f t="shared" si="128"/>
        <v>9.7110945682207725E-2</v>
      </c>
      <c r="I1384" s="1">
        <f t="shared" si="129"/>
        <v>2.4277736431857131E-2</v>
      </c>
      <c r="J1384" s="1">
        <f>IF(A1384="","",MIN(J1383+I1384,Max_logcfu))</f>
        <v>3.99</v>
      </c>
      <c r="K1384" s="1" cm="1">
        <f t="array" ref="K1384">IF(A1384="","",IF(E1384&lt;_C1_MinTemp.,0,((E1384-Tmin)/(PrefTemp-Tmin))^2))</f>
        <v>36.967282128045369</v>
      </c>
      <c r="L1384" s="1">
        <f t="shared" si="130"/>
        <v>0.38507585567978753</v>
      </c>
      <c r="M1384" s="1">
        <f t="shared" si="131"/>
        <v>-239.77283297467201</v>
      </c>
      <c r="N1384" s="3" t="s">
        <v>866</v>
      </c>
      <c r="O1384" s="1" t="s">
        <v>2973</v>
      </c>
      <c r="P1384" s="1" t="s">
        <v>2968</v>
      </c>
      <c r="Q1384" s="1">
        <v>8360</v>
      </c>
      <c r="R1384" s="1" t="s">
        <v>3035</v>
      </c>
      <c r="S1384" s="1">
        <v>79.98</v>
      </c>
    </row>
    <row r="1385" spans="1:23" x14ac:dyDescent="0.3">
      <c r="A1385" s="1" t="s">
        <v>923</v>
      </c>
      <c r="B1385" s="1" t="s">
        <v>2309</v>
      </c>
      <c r="C1385" s="1">
        <f t="shared" si="126"/>
        <v>1.0416666664241347E-2</v>
      </c>
      <c r="D1385" s="1">
        <v>14</v>
      </c>
      <c r="E1385" s="1">
        <v>19.600000000000001</v>
      </c>
      <c r="F1385" s="1">
        <f>IF(A1385="","",IF(E1385&lt;_C1_MinTemp.,0,E1385*M_a+M_b))</f>
        <v>0.47251100000000007</v>
      </c>
      <c r="G1385" s="1">
        <f t="shared" si="127"/>
        <v>0.22326664512100006</v>
      </c>
      <c r="H1385" s="1">
        <f t="shared" si="128"/>
        <v>9.7030267327683634E-2</v>
      </c>
      <c r="I1385" s="1">
        <f t="shared" si="129"/>
        <v>2.4257566826273006E-2</v>
      </c>
      <c r="J1385" s="1">
        <f>IF(A1385="","",MIN(J1384+I1385,Max_logcfu))</f>
        <v>3.99</v>
      </c>
      <c r="K1385" s="1" cm="1">
        <f t="array" ref="K1385">IF(A1385="","",IF(E1385&lt;_C1_MinTemp.,0,((E1385-Tmin)/(PrefTemp-Tmin))^2))</f>
        <v>36.936570250281562</v>
      </c>
      <c r="L1385" s="1">
        <f t="shared" si="130"/>
        <v>0.38475594001751662</v>
      </c>
      <c r="M1385" s="1">
        <f t="shared" si="131"/>
        <v>-240.15758891468954</v>
      </c>
      <c r="N1385" s="3" t="s">
        <v>866</v>
      </c>
      <c r="O1385" s="1" t="s">
        <v>2973</v>
      </c>
      <c r="P1385" s="1" t="s">
        <v>2968</v>
      </c>
      <c r="Q1385" s="1">
        <v>8360</v>
      </c>
      <c r="R1385" s="1" t="s">
        <v>3035</v>
      </c>
      <c r="S1385" s="1">
        <v>79.98</v>
      </c>
    </row>
    <row r="1386" spans="1:23" x14ac:dyDescent="0.3">
      <c r="A1386" s="1" t="s">
        <v>923</v>
      </c>
      <c r="B1386" s="1" t="s">
        <v>2310</v>
      </c>
      <c r="C1386" s="1">
        <f t="shared" si="126"/>
        <v>1.0416666664241347E-2</v>
      </c>
      <c r="D1386" s="1">
        <v>14</v>
      </c>
      <c r="E1386" s="1">
        <v>19.600000000000001</v>
      </c>
      <c r="F1386" s="1">
        <f>IF(A1386="","",IF(E1386&lt;_C1_MinTemp.,0,E1386*M_a+M_b))</f>
        <v>0.47251100000000007</v>
      </c>
      <c r="G1386" s="1">
        <f t="shared" si="127"/>
        <v>0.22326664512100006</v>
      </c>
      <c r="H1386" s="1">
        <f t="shared" si="128"/>
        <v>9.7030267327683634E-2</v>
      </c>
      <c r="I1386" s="1">
        <f t="shared" si="129"/>
        <v>2.4257566826273006E-2</v>
      </c>
      <c r="J1386" s="1">
        <f>IF(A1386="","",MIN(J1385+I1386,Max_logcfu))</f>
        <v>3.99</v>
      </c>
      <c r="K1386" s="1" cm="1">
        <f t="array" ref="K1386">IF(A1386="","",IF(E1386&lt;_C1_MinTemp.,0,((E1386-Tmin)/(PrefTemp-Tmin))^2))</f>
        <v>36.936570250281562</v>
      </c>
      <c r="L1386" s="1">
        <f t="shared" si="130"/>
        <v>0.38475594001751662</v>
      </c>
      <c r="M1386" s="1">
        <f t="shared" si="131"/>
        <v>-240.54234485470707</v>
      </c>
      <c r="N1386" s="3" t="s">
        <v>866</v>
      </c>
      <c r="O1386" s="1" t="s">
        <v>2973</v>
      </c>
      <c r="P1386" s="1" t="s">
        <v>2968</v>
      </c>
      <c r="Q1386" s="1">
        <v>8360</v>
      </c>
      <c r="R1386" s="1" t="s">
        <v>3035</v>
      </c>
      <c r="S1386" s="1">
        <v>79.91</v>
      </c>
    </row>
    <row r="1387" spans="1:23" x14ac:dyDescent="0.3">
      <c r="A1387" s="1" t="s">
        <v>923</v>
      </c>
      <c r="B1387" s="1" t="s">
        <v>2311</v>
      </c>
      <c r="C1387" s="1">
        <f t="shared" si="126"/>
        <v>1.0416666671517305E-2</v>
      </c>
      <c r="D1387" s="1">
        <v>14</v>
      </c>
      <c r="E1387" s="1">
        <v>19.559999999999999</v>
      </c>
      <c r="F1387" s="1">
        <f>IF(A1387="","",IF(E1387&lt;_C1_MinTemp.,0,E1387*M_a+M_b))</f>
        <v>0.47172540000000002</v>
      </c>
      <c r="G1387" s="1">
        <f t="shared" si="127"/>
        <v>0.22252485300516001</v>
      </c>
      <c r="H1387" s="1">
        <f t="shared" si="128"/>
        <v>9.6707889180860485E-2</v>
      </c>
      <c r="I1387" s="1">
        <f t="shared" si="129"/>
        <v>2.41769723064734E-2</v>
      </c>
      <c r="J1387" s="1">
        <f>IF(A1387="","",MIN(J1386+I1387,Max_logcfu))</f>
        <v>3.99</v>
      </c>
      <c r="K1387" s="1" cm="1">
        <f t="array" ref="K1387">IF(A1387="","",IF(E1387&lt;_C1_MinTemp.,0,((E1387-Tmin)/(PrefTemp-Tmin))^2))</f>
        <v>36.813850367143708</v>
      </c>
      <c r="L1387" s="1">
        <f t="shared" si="130"/>
        <v>0.38347760816965099</v>
      </c>
      <c r="M1387" s="1">
        <f t="shared" si="131"/>
        <v>-240.92582246287671</v>
      </c>
      <c r="N1387" s="3" t="s">
        <v>866</v>
      </c>
      <c r="O1387" s="1" t="s">
        <v>2973</v>
      </c>
      <c r="P1387" s="1" t="s">
        <v>2968</v>
      </c>
      <c r="Q1387" s="1">
        <v>8360</v>
      </c>
      <c r="R1387" s="1" t="s">
        <v>3035</v>
      </c>
      <c r="S1387" s="1">
        <v>79.91</v>
      </c>
    </row>
    <row r="1388" spans="1:23" x14ac:dyDescent="0.3">
      <c r="A1388" s="1" t="s">
        <v>923</v>
      </c>
      <c r="B1388" s="1" t="s">
        <v>2312</v>
      </c>
      <c r="C1388" s="1">
        <f t="shared" si="126"/>
        <v>1.0416666664241347E-2</v>
      </c>
      <c r="D1388" s="1">
        <v>14</v>
      </c>
      <c r="E1388" s="1">
        <v>19.53</v>
      </c>
      <c r="F1388" s="1">
        <f>IF(A1388="","",IF(E1388&lt;_C1_MinTemp.,0,E1388*M_a+M_b))</f>
        <v>0.47113620000000006</v>
      </c>
      <c r="G1388" s="1">
        <f t="shared" si="127"/>
        <v>0.22196931895044006</v>
      </c>
      <c r="H1388" s="1">
        <f t="shared" si="128"/>
        <v>9.6466457605580203E-2</v>
      </c>
      <c r="I1388" s="1">
        <f t="shared" si="129"/>
        <v>2.4116614395779962E-2</v>
      </c>
      <c r="J1388" s="1">
        <f>IF(A1388="","",MIN(J1387+I1388,Max_logcfu))</f>
        <v>3.99</v>
      </c>
      <c r="K1388" s="1" cm="1">
        <f t="array" ref="K1388">IF(A1388="","",IF(E1388&lt;_C1_MinTemp.,0,((E1388-Tmin)/(PrefTemp-Tmin))^2))</f>
        <v>36.721944464103572</v>
      </c>
      <c r="L1388" s="1">
        <f t="shared" si="130"/>
        <v>0.38252025474534979</v>
      </c>
      <c r="M1388" s="1">
        <f t="shared" si="131"/>
        <v>-241.30834271762205</v>
      </c>
      <c r="N1388" s="3" t="s">
        <v>866</v>
      </c>
      <c r="O1388" s="1" t="s">
        <v>2973</v>
      </c>
      <c r="P1388" s="1" t="s">
        <v>2968</v>
      </c>
      <c r="Q1388" s="1">
        <v>8360</v>
      </c>
      <c r="R1388" s="1" t="s">
        <v>3035</v>
      </c>
      <c r="S1388" s="1">
        <v>79.91</v>
      </c>
    </row>
    <row r="1389" spans="1:23" x14ac:dyDescent="0.3">
      <c r="A1389" s="1" t="s">
        <v>923</v>
      </c>
      <c r="B1389" s="1" t="s">
        <v>2313</v>
      </c>
      <c r="C1389" s="1">
        <f t="shared" si="126"/>
        <v>1.0416666664241347E-2</v>
      </c>
      <c r="D1389" s="1">
        <v>14</v>
      </c>
      <c r="E1389" s="1">
        <v>19.489999999999998</v>
      </c>
      <c r="F1389" s="1">
        <f>IF(A1389="","",IF(E1389&lt;_C1_MinTemp.,0,E1389*M_a+M_b))</f>
        <v>0.47035060000000001</v>
      </c>
      <c r="G1389" s="1">
        <f t="shared" si="127"/>
        <v>0.22122968692036002</v>
      </c>
      <c r="H1389" s="1">
        <f t="shared" si="128"/>
        <v>9.614501821832247E-2</v>
      </c>
      <c r="I1389" s="1">
        <f t="shared" si="129"/>
        <v>2.4036254548984243E-2</v>
      </c>
      <c r="J1389" s="1">
        <f>IF(A1389="","",MIN(J1388+I1389,Max_logcfu))</f>
        <v>3.99</v>
      </c>
      <c r="K1389" s="1" cm="1">
        <f t="array" ref="K1389">IF(A1389="","",IF(E1389&lt;_C1_MinTemp.,0,((E1389-Tmin)/(PrefTemp-Tmin))^2))</f>
        <v>36.59958193913436</v>
      </c>
      <c r="L1389" s="1">
        <f t="shared" si="130"/>
        <v>0.38124564511055059</v>
      </c>
      <c r="M1389" s="1">
        <f t="shared" si="131"/>
        <v>-241.68958836273259</v>
      </c>
      <c r="N1389" s="3" t="s">
        <v>866</v>
      </c>
      <c r="O1389" s="1" t="s">
        <v>2973</v>
      </c>
      <c r="P1389" s="1" t="s">
        <v>2968</v>
      </c>
      <c r="Q1389" s="1">
        <v>8360</v>
      </c>
      <c r="R1389" s="1" t="s">
        <v>3035</v>
      </c>
      <c r="S1389" s="1">
        <v>79.91</v>
      </c>
    </row>
    <row r="1390" spans="1:23" hidden="1" x14ac:dyDescent="0.3">
      <c r="A1390" s="1" t="s">
        <v>924</v>
      </c>
      <c r="B1390" s="1" t="s">
        <v>2314</v>
      </c>
      <c r="D1390" s="1">
        <v>0</v>
      </c>
      <c r="E1390" s="1">
        <v>11.85</v>
      </c>
      <c r="G1390" s="1"/>
      <c r="H1390" s="1"/>
      <c r="I1390" s="1"/>
      <c r="J1390" s="1">
        <v>3</v>
      </c>
      <c r="K1390" s="1"/>
      <c r="L1390" s="1"/>
      <c r="M1390" s="1"/>
      <c r="N1390" s="3" t="s">
        <v>866</v>
      </c>
      <c r="O1390" s="3" t="s">
        <v>2974</v>
      </c>
      <c r="P1390" s="3" t="s">
        <v>869</v>
      </c>
      <c r="Q1390" s="1">
        <v>4008</v>
      </c>
      <c r="R1390" s="1" t="s">
        <v>863</v>
      </c>
      <c r="S1390" s="1">
        <v>100</v>
      </c>
    </row>
    <row r="1391" spans="1:23" hidden="1" x14ac:dyDescent="0.3">
      <c r="A1391" s="1" t="s">
        <v>924</v>
      </c>
      <c r="B1391" s="1" t="s">
        <v>2315</v>
      </c>
      <c r="C1391" s="1">
        <f t="shared" si="126"/>
        <v>1.0416666671517305E-2</v>
      </c>
      <c r="D1391" s="1">
        <v>0</v>
      </c>
      <c r="E1391" s="1">
        <v>12.41</v>
      </c>
      <c r="F1391" s="1">
        <f>IF(A1391="","",IF(E1391&lt;-1.27,0,E1391*M_a+M_b))</f>
        <v>0.33129940000000002</v>
      </c>
      <c r="G1391" s="1">
        <f t="shared" si="127"/>
        <v>0.10975929244036002</v>
      </c>
      <c r="H1391" s="1">
        <f t="shared" si="128"/>
        <v>4.7700692064476323E-2</v>
      </c>
      <c r="I1391" s="1">
        <f t="shared" si="129"/>
        <v>1.1925173021672172E-2</v>
      </c>
      <c r="J1391" s="1">
        <f>IF(A1391="","",MIN(J1390+I1391,Max_logcfu))</f>
        <v>3.0119251730216723</v>
      </c>
      <c r="K1391" s="1" cm="1">
        <f t="array" ref="K1391">IF(A1391="","",IF(E1391&lt;-1.27,0,((E1391-Tmin)/(PrefTemp-Tmin))^2))</f>
        <v>18.158251151431095</v>
      </c>
      <c r="L1391" s="1">
        <f t="shared" si="130"/>
        <v>0.18914844958215302</v>
      </c>
      <c r="M1391" s="1">
        <f t="shared" si="131"/>
        <v>-0.18914844958215302</v>
      </c>
      <c r="N1391" s="3" t="s">
        <v>866</v>
      </c>
      <c r="O1391" s="3" t="s">
        <v>2974</v>
      </c>
      <c r="P1391" s="3" t="s">
        <v>869</v>
      </c>
      <c r="Q1391" s="1">
        <v>4008</v>
      </c>
      <c r="R1391" s="1" t="s">
        <v>863</v>
      </c>
      <c r="S1391" s="1">
        <v>100</v>
      </c>
    </row>
    <row r="1392" spans="1:23" ht="16.2" hidden="1" thickBot="1" x14ac:dyDescent="0.35">
      <c r="A1392" s="1" t="s">
        <v>924</v>
      </c>
      <c r="B1392" s="1" t="s">
        <v>2316</v>
      </c>
      <c r="C1392" s="1">
        <f t="shared" si="126"/>
        <v>1.0416666664241347E-2</v>
      </c>
      <c r="D1392" s="1">
        <v>0</v>
      </c>
      <c r="E1392" s="1">
        <v>12.97</v>
      </c>
      <c r="F1392" s="1">
        <f>IF(A1392="","",IF(E1392&lt;-1.27,0,E1392*M_a+M_b))</f>
        <v>0.34229780000000004</v>
      </c>
      <c r="G1392" s="1">
        <f t="shared" ref="G1392:G1455" si="132">IF(A1392="","",F1392^2)</f>
        <v>0.11716778388484003</v>
      </c>
      <c r="H1392" s="1">
        <f t="shared" ref="H1392:H1455" si="133">IF(A1392="","",G1392/2.301)</f>
        <v>5.0920375438870069E-2</v>
      </c>
      <c r="I1392" s="1">
        <f t="shared" ref="I1392:I1455" si="134">IF(A1392="","",H1392*24*(B1392-B1391))</f>
        <v>1.2730093856753562E-2</v>
      </c>
      <c r="J1392" s="1">
        <f>IF(A1392="","",MIN(J1391+I1392,Max_logcfu))</f>
        <v>3.0246552668784257</v>
      </c>
      <c r="K1392" s="1" cm="1">
        <f t="array" ref="K1392">IF(A1392="","",IF(E1392&lt;-1.27,0,((E1392-Tmin)/(PrefTemp-Tmin))^2))</f>
        <v>19.383889958962516</v>
      </c>
      <c r="L1392" s="1">
        <f t="shared" ref="L1392:L1455" si="135">IF(A1392="","",K1392*(B1392-B1391))</f>
        <v>0.20191552035884744</v>
      </c>
      <c r="M1392" s="1">
        <f t="shared" ref="M1392:M1455" si="136">IF(A1392="","",M1391-L1392)</f>
        <v>-0.39106396994100046</v>
      </c>
      <c r="N1392" s="3" t="s">
        <v>866</v>
      </c>
      <c r="O1392" s="3" t="s">
        <v>2974</v>
      </c>
      <c r="P1392" s="3" t="s">
        <v>869</v>
      </c>
      <c r="Q1392" s="1">
        <v>4008</v>
      </c>
      <c r="R1392" s="1" t="s">
        <v>863</v>
      </c>
      <c r="S1392" s="1">
        <v>100</v>
      </c>
      <c r="U1392" s="29" t="s">
        <v>3016</v>
      </c>
      <c r="V1392" s="30"/>
      <c r="W1392" s="31"/>
    </row>
    <row r="1393" spans="1:23" hidden="1" x14ac:dyDescent="0.3">
      <c r="A1393" s="1" t="s">
        <v>924</v>
      </c>
      <c r="B1393" s="1" t="s">
        <v>2317</v>
      </c>
      <c r="C1393" s="1">
        <f t="shared" si="126"/>
        <v>1.0416666664241347E-2</v>
      </c>
      <c r="D1393" s="1">
        <v>0</v>
      </c>
      <c r="E1393" s="1">
        <v>13.22</v>
      </c>
      <c r="F1393" s="1">
        <f>IF(A1393="","",IF(E1393&lt;-1.27,0,E1393*M_a+M_b))</f>
        <v>0.34720780000000001</v>
      </c>
      <c r="G1393" s="1">
        <f t="shared" si="132"/>
        <v>0.12055325638084001</v>
      </c>
      <c r="H1393" s="1">
        <f t="shared" si="133"/>
        <v>5.2391680304580621E-2</v>
      </c>
      <c r="I1393" s="1">
        <f t="shared" si="134"/>
        <v>1.3097920073095556E-2</v>
      </c>
      <c r="J1393" s="1">
        <f>IF(A1393="","",MIN(J1392+I1393,Max_logcfu))</f>
        <v>3.0377531869515213</v>
      </c>
      <c r="K1393" s="1" cm="1">
        <f t="array" ref="K1393">IF(A1393="","",IF(E1393&lt;-1.27,0,((E1393-Tmin)/(PrefTemp-Tmin))^2))</f>
        <v>19.943972467530376</v>
      </c>
      <c r="L1393" s="1">
        <f t="shared" si="135"/>
        <v>0.2077497131550709</v>
      </c>
      <c r="M1393" s="1">
        <f t="shared" si="136"/>
        <v>-0.5988136830960713</v>
      </c>
      <c r="N1393" s="3" t="s">
        <v>866</v>
      </c>
      <c r="O1393" s="3" t="s">
        <v>2974</v>
      </c>
      <c r="P1393" s="3" t="s">
        <v>869</v>
      </c>
      <c r="Q1393" s="1">
        <v>4008</v>
      </c>
      <c r="R1393" s="1" t="s">
        <v>863</v>
      </c>
      <c r="S1393" s="1">
        <v>100</v>
      </c>
      <c r="U1393" s="13" t="s">
        <v>3018</v>
      </c>
      <c r="V1393" s="11">
        <v>1401</v>
      </c>
      <c r="W1393" s="12"/>
    </row>
    <row r="1394" spans="1:23" hidden="1" x14ac:dyDescent="0.3">
      <c r="A1394" s="1" t="s">
        <v>924</v>
      </c>
      <c r="B1394" s="1" t="s">
        <v>2318</v>
      </c>
      <c r="C1394" s="1">
        <f t="shared" si="126"/>
        <v>1.0416666671517305E-2</v>
      </c>
      <c r="D1394" s="1">
        <v>0</v>
      </c>
      <c r="E1394" s="1">
        <v>13.58</v>
      </c>
      <c r="F1394" s="1">
        <f>IF(A1394="","",IF(E1394&lt;-1.27,0,E1394*M_a+M_b))</f>
        <v>0.35427820000000004</v>
      </c>
      <c r="G1394" s="1">
        <f t="shared" si="132"/>
        <v>0.12551304299524002</v>
      </c>
      <c r="H1394" s="1">
        <f t="shared" si="133"/>
        <v>5.454717209701869E-2</v>
      </c>
      <c r="I1394" s="1">
        <f t="shared" si="134"/>
        <v>1.3636793030604798E-2</v>
      </c>
      <c r="J1394" s="1">
        <f>IF(A1394="","",MIN(J1393+I1394,Max_logcfu))</f>
        <v>3.051389979982126</v>
      </c>
      <c r="K1394" s="1" cm="1">
        <f t="array" ref="K1394">IF(A1394="","",IF(E1394&lt;-1.27,0,((E1394-Tmin)/(PrefTemp-Tmin))^2))</f>
        <v>20.764504825195836</v>
      </c>
      <c r="L1394" s="1">
        <f t="shared" si="135"/>
        <v>0.21629692536317774</v>
      </c>
      <c r="M1394" s="1">
        <f t="shared" si="136"/>
        <v>-0.81511060845924899</v>
      </c>
      <c r="N1394" s="3" t="s">
        <v>866</v>
      </c>
      <c r="O1394" s="3" t="s">
        <v>2974</v>
      </c>
      <c r="P1394" s="3" t="s">
        <v>869</v>
      </c>
      <c r="Q1394" s="1">
        <v>4008</v>
      </c>
      <c r="R1394" s="1" t="s">
        <v>863</v>
      </c>
      <c r="S1394" s="1">
        <v>100</v>
      </c>
      <c r="U1394" s="13" t="s">
        <v>3019</v>
      </c>
      <c r="V1394" s="1" t="s">
        <v>2314</v>
      </c>
      <c r="W1394" s="12"/>
    </row>
    <row r="1395" spans="1:23" hidden="1" x14ac:dyDescent="0.3">
      <c r="A1395" s="1" t="s">
        <v>924</v>
      </c>
      <c r="B1395" s="1" t="s">
        <v>931</v>
      </c>
      <c r="C1395" s="1">
        <f t="shared" si="126"/>
        <v>1.0428240741021E-2</v>
      </c>
      <c r="D1395" s="1">
        <v>0</v>
      </c>
      <c r="E1395" s="1">
        <v>14.3</v>
      </c>
      <c r="F1395" s="1">
        <f>IF(A1395="","",IF(E1395&lt;-1.27,0,E1395*M_a+M_b))</f>
        <v>0.36841900000000005</v>
      </c>
      <c r="G1395" s="1">
        <f t="shared" si="132"/>
        <v>0.13573255956100003</v>
      </c>
      <c r="H1395" s="1">
        <f t="shared" si="133"/>
        <v>5.8988509152976973E-2</v>
      </c>
      <c r="I1395" s="1">
        <f t="shared" si="134"/>
        <v>1.476351298562795E-2</v>
      </c>
      <c r="J1395" s="1">
        <f>IF(A1395="","",MIN(J1394+I1395,Max_logcfu))</f>
        <v>3.0661534929677541</v>
      </c>
      <c r="K1395" s="1" cm="1">
        <f t="array" ref="K1395">IF(A1395="","",IF(E1395&lt;-1.27,0,((E1395-Tmin)/(PrefTemp-Tmin))^2))</f>
        <v>22.45519127480204</v>
      </c>
      <c r="L1395" s="1">
        <f t="shared" si="135"/>
        <v>0.23416814049930992</v>
      </c>
      <c r="M1395" s="1">
        <f t="shared" si="136"/>
        <v>-1.0492787489585589</v>
      </c>
      <c r="N1395" s="3" t="s">
        <v>866</v>
      </c>
      <c r="O1395" s="3" t="s">
        <v>2974</v>
      </c>
      <c r="P1395" s="3" t="s">
        <v>869</v>
      </c>
      <c r="Q1395" s="1">
        <v>4008</v>
      </c>
      <c r="R1395" s="1" t="s">
        <v>863</v>
      </c>
      <c r="S1395" s="1">
        <v>100</v>
      </c>
      <c r="U1395" s="13" t="s">
        <v>3020</v>
      </c>
      <c r="V1395" s="1" t="s">
        <v>2313</v>
      </c>
      <c r="W1395" s="12"/>
    </row>
    <row r="1396" spans="1:23" hidden="1" x14ac:dyDescent="0.3">
      <c r="A1396" s="1" t="s">
        <v>924</v>
      </c>
      <c r="B1396" s="1" t="s">
        <v>932</v>
      </c>
      <c r="C1396" s="1">
        <f t="shared" si="126"/>
        <v>1.0416666664241347E-2</v>
      </c>
      <c r="D1396" s="1">
        <v>0</v>
      </c>
      <c r="E1396" s="1">
        <v>14.52</v>
      </c>
      <c r="F1396" s="1">
        <f>IF(A1396="","",IF(E1396&lt;-1.27,0,E1396*M_a+M_b))</f>
        <v>0.37273980000000001</v>
      </c>
      <c r="G1396" s="1">
        <f t="shared" si="132"/>
        <v>0.13893495850404</v>
      </c>
      <c r="H1396" s="1">
        <f t="shared" si="133"/>
        <v>6.0380251414185133E-2</v>
      </c>
      <c r="I1396" s="1">
        <f t="shared" si="134"/>
        <v>1.509506285003169E-2</v>
      </c>
      <c r="J1396" s="1">
        <f>IF(A1396="","",MIN(J1395+I1396,Max_logcfu))</f>
        <v>3.0812485558177856</v>
      </c>
      <c r="K1396" s="1" cm="1">
        <f t="array" ref="K1396">IF(A1396="","",IF(E1396&lt;-1.27,0,((E1396-Tmin)/(PrefTemp-Tmin))^2))</f>
        <v>22.984986638838251</v>
      </c>
      <c r="L1396" s="1">
        <f t="shared" si="135"/>
        <v>0.23942694409881918</v>
      </c>
      <c r="M1396" s="1">
        <f t="shared" si="136"/>
        <v>-1.2887056930573781</v>
      </c>
      <c r="N1396" s="3" t="s">
        <v>866</v>
      </c>
      <c r="O1396" s="3" t="s">
        <v>2974</v>
      </c>
      <c r="P1396" s="3" t="s">
        <v>869</v>
      </c>
      <c r="Q1396" s="1">
        <v>4008</v>
      </c>
      <c r="R1396" s="1" t="s">
        <v>863</v>
      </c>
      <c r="S1396" s="1">
        <v>100</v>
      </c>
      <c r="U1396" s="13" t="s">
        <v>3021</v>
      </c>
      <c r="V1396" s="11" t="str">
        <f>IF(V1403&gt;0.05, V1404&amp;" to "&amp;V1405&amp;" min", V1405&amp;" min")</f>
        <v>0.5 to 16.3 min</v>
      </c>
      <c r="W1396" s="12"/>
    </row>
    <row r="1397" spans="1:23" hidden="1" x14ac:dyDescent="0.3">
      <c r="A1397" s="1" t="s">
        <v>924</v>
      </c>
      <c r="B1397" s="1" t="s">
        <v>933</v>
      </c>
      <c r="C1397" s="1">
        <f t="shared" si="126"/>
        <v>1.0416666664241347E-2</v>
      </c>
      <c r="D1397" s="1">
        <v>0</v>
      </c>
      <c r="E1397" s="1">
        <v>14.72</v>
      </c>
      <c r="F1397" s="1">
        <f>IF(A1397="","",IF(E1397&lt;-1.27,0,E1397*M_a+M_b))</f>
        <v>0.37666780000000005</v>
      </c>
      <c r="G1397" s="1">
        <f t="shared" si="132"/>
        <v>0.14187863155684005</v>
      </c>
      <c r="H1397" s="1">
        <f t="shared" si="133"/>
        <v>6.1659553045128226E-2</v>
      </c>
      <c r="I1397" s="1">
        <f t="shared" si="134"/>
        <v>1.5414888257692999E-2</v>
      </c>
      <c r="J1397" s="1">
        <f>IF(A1397="","",MIN(J1396+I1397,Max_logcfu))</f>
        <v>3.0966634440754786</v>
      </c>
      <c r="K1397" s="1" cm="1">
        <f t="array" ref="K1397">IF(A1397="","",IF(E1397&lt;-1.27,0,((E1397-Tmin)/(PrefTemp-Tmin))^2))</f>
        <v>23.47197916049182</v>
      </c>
      <c r="L1397" s="1">
        <f t="shared" si="135"/>
        <v>0.24449978286486274</v>
      </c>
      <c r="M1397" s="1">
        <f t="shared" si="136"/>
        <v>-1.5332054759222409</v>
      </c>
      <c r="N1397" s="3" t="s">
        <v>866</v>
      </c>
      <c r="O1397" s="3" t="s">
        <v>2974</v>
      </c>
      <c r="P1397" s="3" t="s">
        <v>869</v>
      </c>
      <c r="Q1397" s="1">
        <v>4008</v>
      </c>
      <c r="R1397" s="1" t="s">
        <v>863</v>
      </c>
      <c r="S1397" s="1">
        <v>100</v>
      </c>
      <c r="U1397" s="13" t="s">
        <v>3022</v>
      </c>
      <c r="V1397" s="11">
        <f ca="1">24*60*(OFFSET(V1394,V1398,0)-V1394)</f>
        <v>20850.01666666707</v>
      </c>
      <c r="W1397" s="12"/>
    </row>
    <row r="1398" spans="1:23" hidden="1" x14ac:dyDescent="0.3">
      <c r="A1398" s="1" t="s">
        <v>924</v>
      </c>
      <c r="B1398" s="1" t="s">
        <v>934</v>
      </c>
      <c r="C1398" s="1">
        <f t="shared" si="126"/>
        <v>1.0416666671517305E-2</v>
      </c>
      <c r="D1398" s="1">
        <v>0</v>
      </c>
      <c r="E1398" s="1">
        <v>14.92</v>
      </c>
      <c r="F1398" s="1">
        <f>IF(A1398="","",IF(E1398&lt;-1.27,0,E1398*M_a+M_b))</f>
        <v>0.38059580000000004</v>
      </c>
      <c r="G1398" s="1">
        <f t="shared" si="132"/>
        <v>0.14485316297764003</v>
      </c>
      <c r="H1398" s="1">
        <f t="shared" si="133"/>
        <v>6.2952265527005655E-2</v>
      </c>
      <c r="I1398" s="1">
        <f t="shared" si="134"/>
        <v>1.573806638908002E-2</v>
      </c>
      <c r="J1398" s="1">
        <f>IF(A1398="","",MIN(J1397+I1398,Max_logcfu))</f>
        <v>3.1124015104645584</v>
      </c>
      <c r="K1398" s="1" cm="1">
        <f t="array" ref="K1398">IF(A1398="","",IF(E1398&lt;-1.27,0,((E1398-Tmin)/(PrefTemp-Tmin))^2))</f>
        <v>23.964076798840374</v>
      </c>
      <c r="L1398" s="1">
        <f t="shared" si="135"/>
        <v>0.24962580010416163</v>
      </c>
      <c r="M1398" s="1">
        <f t="shared" si="136"/>
        <v>-1.7828312760264025</v>
      </c>
      <c r="N1398" s="3" t="s">
        <v>866</v>
      </c>
      <c r="O1398" s="3" t="s">
        <v>2974</v>
      </c>
      <c r="P1398" s="3" t="s">
        <v>869</v>
      </c>
      <c r="Q1398" s="1">
        <v>4008</v>
      </c>
      <c r="R1398" s="1" t="s">
        <v>863</v>
      </c>
      <c r="S1398" s="1">
        <v>100</v>
      </c>
      <c r="U1398" s="13" t="s">
        <v>3023</v>
      </c>
      <c r="V1398" s="11">
        <f>CEILING(V1393/2400,1)</f>
        <v>1</v>
      </c>
      <c r="W1398" s="12"/>
    </row>
    <row r="1399" spans="1:23" hidden="1" x14ac:dyDescent="0.3">
      <c r="A1399" s="1" t="s">
        <v>924</v>
      </c>
      <c r="B1399" s="1" t="s">
        <v>935</v>
      </c>
      <c r="C1399" s="1">
        <f t="shared" si="126"/>
        <v>1.0416666664241347E-2</v>
      </c>
      <c r="D1399" s="1">
        <v>0</v>
      </c>
      <c r="E1399" s="1">
        <v>15.1</v>
      </c>
      <c r="F1399" s="1">
        <f>IF(A1399="","",IF(E1399&lt;-1.27,0,E1399*M_a+M_b))</f>
        <v>0.384131</v>
      </c>
      <c r="G1399" s="1">
        <f t="shared" si="132"/>
        <v>0.14755662516099999</v>
      </c>
      <c r="H1399" s="1">
        <f t="shared" si="133"/>
        <v>6.4127173038244237E-2</v>
      </c>
      <c r="I1399" s="1">
        <f t="shared" si="134"/>
        <v>1.6031793255828368E-2</v>
      </c>
      <c r="J1399" s="1">
        <f>IF(A1399="","",MIN(J1398+I1399,Max_logcfu))</f>
        <v>3.1284333037203869</v>
      </c>
      <c r="K1399" s="1" cm="1">
        <f t="array" ref="K1399">IF(A1399="","",IF(E1399&lt;-1.27,0,((E1399-Tmin)/(PrefTemp-Tmin))^2))</f>
        <v>24.41132954812829</v>
      </c>
      <c r="L1399" s="1">
        <f t="shared" si="135"/>
        <v>0.25428468273379773</v>
      </c>
      <c r="M1399" s="1">
        <f t="shared" si="136"/>
        <v>-2.0371159587602001</v>
      </c>
      <c r="N1399" s="3" t="s">
        <v>866</v>
      </c>
      <c r="O1399" s="3" t="s">
        <v>2974</v>
      </c>
      <c r="P1399" s="3" t="s">
        <v>869</v>
      </c>
      <c r="Q1399" s="1">
        <v>4008</v>
      </c>
      <c r="R1399" s="1" t="s">
        <v>863</v>
      </c>
      <c r="S1399" s="1">
        <v>100</v>
      </c>
      <c r="U1399" s="13" t="s">
        <v>3024</v>
      </c>
      <c r="V1399" s="11">
        <v>1401</v>
      </c>
      <c r="W1399" s="12"/>
    </row>
    <row r="1400" spans="1:23" hidden="1" x14ac:dyDescent="0.3">
      <c r="A1400" s="1" t="s">
        <v>924</v>
      </c>
      <c r="B1400" s="1" t="s">
        <v>936</v>
      </c>
      <c r="C1400" s="1">
        <f t="shared" si="126"/>
        <v>1.0416666664241347E-2</v>
      </c>
      <c r="D1400" s="1">
        <v>0</v>
      </c>
      <c r="E1400" s="1">
        <v>15.27</v>
      </c>
      <c r="F1400" s="1">
        <f>IF(A1400="","",IF(E1400&lt;-1.27,0,E1400*M_a+M_b))</f>
        <v>0.38746980000000003</v>
      </c>
      <c r="G1400" s="1">
        <f t="shared" si="132"/>
        <v>0.15013284591204001</v>
      </c>
      <c r="H1400" s="1">
        <f t="shared" si="133"/>
        <v>6.5246782230352018E-2</v>
      </c>
      <c r="I1400" s="1">
        <f t="shared" si="134"/>
        <v>1.6311695553790143E-2</v>
      </c>
      <c r="J1400" s="1">
        <f>IF(A1400="","",MIN(J1399+I1400,Max_logcfu))</f>
        <v>3.1447449992741769</v>
      </c>
      <c r="K1400" s="1" cm="1">
        <f t="array" ref="K1400">IF(A1400="","",IF(E1400&lt;-1.27,0,((E1400-Tmin)/(PrefTemp-Tmin))^2))</f>
        <v>24.837531852997657</v>
      </c>
      <c r="L1400" s="1">
        <f t="shared" si="135"/>
        <v>0.2587242900751533</v>
      </c>
      <c r="M1400" s="1">
        <f t="shared" si="136"/>
        <v>-2.2958402488353533</v>
      </c>
      <c r="N1400" s="3" t="s">
        <v>866</v>
      </c>
      <c r="O1400" s="3" t="s">
        <v>2974</v>
      </c>
      <c r="P1400" s="3" t="s">
        <v>869</v>
      </c>
      <c r="Q1400" s="1">
        <v>4008</v>
      </c>
      <c r="R1400" s="1" t="s">
        <v>863</v>
      </c>
      <c r="S1400" s="1">
        <v>100</v>
      </c>
      <c r="U1400" s="16"/>
      <c r="V1400" s="11"/>
      <c r="W1400" s="12"/>
    </row>
    <row r="1401" spans="1:23" hidden="1" x14ac:dyDescent="0.3">
      <c r="A1401" s="1" t="s">
        <v>924</v>
      </c>
      <c r="B1401" s="1" t="s">
        <v>937</v>
      </c>
      <c r="C1401" s="1">
        <f t="shared" si="126"/>
        <v>1.0416666671517305E-2</v>
      </c>
      <c r="D1401" s="1">
        <v>0</v>
      </c>
      <c r="E1401" s="1">
        <v>15.42</v>
      </c>
      <c r="F1401" s="1">
        <f>IF(A1401="","",IF(E1401&lt;-1.27,0,E1401*M_a+M_b))</f>
        <v>0.39041580000000004</v>
      </c>
      <c r="G1401" s="1">
        <f t="shared" si="132"/>
        <v>0.15242449688964002</v>
      </c>
      <c r="H1401" s="1">
        <f t="shared" si="133"/>
        <v>6.6242719204537157E-2</v>
      </c>
      <c r="I1401" s="1">
        <f t="shared" si="134"/>
        <v>1.6560679808845954E-2</v>
      </c>
      <c r="J1401" s="1">
        <f>IF(A1401="","",MIN(J1400+I1401,Max_logcfu))</f>
        <v>3.1613056790830227</v>
      </c>
      <c r="K1401" s="1" cm="1">
        <f t="array" ref="K1401">IF(A1401="","",IF(E1401&lt;-1.27,0,((E1401-Tmin)/(PrefTemp-Tmin))^2))</f>
        <v>25.216655780252328</v>
      </c>
      <c r="L1401" s="1">
        <f t="shared" si="135"/>
        <v>0.26267349783327865</v>
      </c>
      <c r="M1401" s="1">
        <f t="shared" si="136"/>
        <v>-2.5585137466686318</v>
      </c>
      <c r="N1401" s="3" t="s">
        <v>866</v>
      </c>
      <c r="O1401" s="3" t="s">
        <v>2974</v>
      </c>
      <c r="P1401" s="3" t="s">
        <v>869</v>
      </c>
      <c r="Q1401" s="1">
        <v>4008</v>
      </c>
      <c r="R1401" s="1" t="s">
        <v>863</v>
      </c>
      <c r="S1401" s="1">
        <v>100</v>
      </c>
      <c r="U1401" s="13" t="s">
        <v>3025</v>
      </c>
      <c r="V1401" s="11">
        <f>MIN(C1390:C2788)</f>
        <v>3.8194443914107978E-4</v>
      </c>
      <c r="W1401" s="12"/>
    </row>
    <row r="1402" spans="1:23" hidden="1" x14ac:dyDescent="0.3">
      <c r="A1402" s="1" t="s">
        <v>924</v>
      </c>
      <c r="B1402" s="1" t="s">
        <v>938</v>
      </c>
      <c r="C1402" s="1">
        <f t="shared" si="126"/>
        <v>1.0416666664241347E-2</v>
      </c>
      <c r="D1402" s="1">
        <v>0</v>
      </c>
      <c r="E1402" s="1">
        <v>15.7</v>
      </c>
      <c r="F1402" s="1">
        <f>IF(A1402="","",IF(E1402&lt;-1.27,0,E1402*M_a+M_b))</f>
        <v>0.39591500000000002</v>
      </c>
      <c r="G1402" s="1">
        <f t="shared" si="132"/>
        <v>0.15674868722500002</v>
      </c>
      <c r="H1402" s="1">
        <f t="shared" si="133"/>
        <v>6.8121984887005646E-2</v>
      </c>
      <c r="I1402" s="1">
        <f t="shared" si="134"/>
        <v>1.7030496217786188E-2</v>
      </c>
      <c r="J1402" s="1">
        <f>IF(A1402="","",MIN(J1401+I1402,Max_logcfu))</f>
        <v>3.1783361753008088</v>
      </c>
      <c r="K1402" s="1" cm="1">
        <f t="array" ref="K1402">IF(A1402="","",IF(E1402&lt;-1.27,0,((E1402-Tmin)/(PrefTemp-Tmin))^2))</f>
        <v>25.932036978420339</v>
      </c>
      <c r="L1402" s="1">
        <f t="shared" si="135"/>
        <v>0.27012538512898504</v>
      </c>
      <c r="M1402" s="1">
        <f t="shared" si="136"/>
        <v>-2.8286391317976167</v>
      </c>
      <c r="N1402" s="3" t="s">
        <v>866</v>
      </c>
      <c r="O1402" s="3" t="s">
        <v>2974</v>
      </c>
      <c r="P1402" s="3" t="s">
        <v>869</v>
      </c>
      <c r="Q1402" s="1">
        <v>4008</v>
      </c>
      <c r="R1402" s="1" t="s">
        <v>863</v>
      </c>
      <c r="S1402" s="1">
        <v>100</v>
      </c>
      <c r="U1402" s="13" t="s">
        <v>3026</v>
      </c>
      <c r="V1402" s="11">
        <f>MAX(C1390:C2788)</f>
        <v>1.1331018518831115E-2</v>
      </c>
      <c r="W1402" s="12"/>
    </row>
    <row r="1403" spans="1:23" hidden="1" x14ac:dyDescent="0.3">
      <c r="A1403" s="1" t="s">
        <v>924</v>
      </c>
      <c r="B1403" s="1" t="s">
        <v>939</v>
      </c>
      <c r="C1403" s="1">
        <f t="shared" si="126"/>
        <v>1.0416666664241347E-2</v>
      </c>
      <c r="D1403" s="1">
        <v>0</v>
      </c>
      <c r="E1403" s="1">
        <v>15.92</v>
      </c>
      <c r="F1403" s="1">
        <f>IF(A1403="","",IF(E1403&lt;-1.27,0,E1403*M_a+M_b))</f>
        <v>0.40023580000000003</v>
      </c>
      <c r="G1403" s="1">
        <f t="shared" si="132"/>
        <v>0.16018869560164004</v>
      </c>
      <c r="H1403" s="1">
        <f t="shared" si="133"/>
        <v>6.9616990700408526E-2</v>
      </c>
      <c r="I1403" s="1">
        <f t="shared" si="134"/>
        <v>1.740424767104989E-2</v>
      </c>
      <c r="J1403" s="1">
        <f>IF(A1403="","",MIN(J1402+I1403,Max_logcfu))</f>
        <v>3.1957404229718587</v>
      </c>
      <c r="K1403" s="1" cm="1">
        <f t="array" ref="K1403">IF(A1403="","",IF(E1403&lt;-1.27,0,((E1403-Tmin)/(PrefTemp-Tmin))^2))</f>
        <v>26.501141741007959</v>
      </c>
      <c r="L1403" s="1">
        <f t="shared" si="135"/>
        <v>0.27605355973789253</v>
      </c>
      <c r="M1403" s="1">
        <f t="shared" si="136"/>
        <v>-3.1046926915355093</v>
      </c>
      <c r="N1403" s="3" t="s">
        <v>866</v>
      </c>
      <c r="O1403" s="3" t="s">
        <v>2974</v>
      </c>
      <c r="P1403" s="3" t="s">
        <v>869</v>
      </c>
      <c r="Q1403" s="1">
        <v>4008</v>
      </c>
      <c r="R1403" s="1" t="s">
        <v>863</v>
      </c>
      <c r="S1403" s="1">
        <v>100</v>
      </c>
      <c r="U1403" s="13" t="s">
        <v>3027</v>
      </c>
      <c r="V1403" s="15">
        <f>(V1402-V1401)/V1402</f>
        <v>0.96629213530043012</v>
      </c>
      <c r="W1403" s="12"/>
    </row>
    <row r="1404" spans="1:23" hidden="1" x14ac:dyDescent="0.3">
      <c r="A1404" s="1" t="s">
        <v>924</v>
      </c>
      <c r="B1404" s="1" t="s">
        <v>940</v>
      </c>
      <c r="C1404" s="1">
        <f t="shared" si="126"/>
        <v>1.0416666671517305E-2</v>
      </c>
      <c r="D1404" s="1">
        <v>0</v>
      </c>
      <c r="E1404" s="1">
        <v>16.079999999999998</v>
      </c>
      <c r="F1404" s="1">
        <f>IF(A1404="","",IF(E1404&lt;-1.27,0,E1404*M_a+M_b))</f>
        <v>0.40337819999999996</v>
      </c>
      <c r="G1404" s="1">
        <f t="shared" si="132"/>
        <v>0.16271397223523998</v>
      </c>
      <c r="H1404" s="1">
        <f t="shared" si="133"/>
        <v>7.0714459902320712E-2</v>
      </c>
      <c r="I1404" s="1">
        <f t="shared" si="134"/>
        <v>1.7678614983812423E-2</v>
      </c>
      <c r="J1404" s="1">
        <f>IF(A1404="","",MIN(J1403+I1404,Max_logcfu))</f>
        <v>3.2134190379556711</v>
      </c>
      <c r="K1404" s="1" cm="1">
        <f t="array" ref="K1404">IF(A1404="","",IF(E1404&lt;-1.27,0,((E1404-Tmin)/(PrefTemp-Tmin))^2))</f>
        <v>26.918916002487141</v>
      </c>
      <c r="L1404" s="1">
        <f t="shared" si="135"/>
        <v>0.28040537515648162</v>
      </c>
      <c r="M1404" s="1">
        <f t="shared" si="136"/>
        <v>-3.3850980666919908</v>
      </c>
      <c r="N1404" s="3" t="s">
        <v>866</v>
      </c>
      <c r="O1404" s="3" t="s">
        <v>2974</v>
      </c>
      <c r="P1404" s="3" t="s">
        <v>869</v>
      </c>
      <c r="Q1404" s="1">
        <v>4008</v>
      </c>
      <c r="R1404" s="1" t="s">
        <v>863</v>
      </c>
      <c r="S1404" s="1">
        <v>100</v>
      </c>
      <c r="U1404" s="13" t="s">
        <v>3028</v>
      </c>
      <c r="V1404" s="11" t="str">
        <f>TEXT(V1401*60*24,"0.0")</f>
        <v>0.5</v>
      </c>
      <c r="W1404" s="12"/>
    </row>
    <row r="1405" spans="1:23" hidden="1" x14ac:dyDescent="0.3">
      <c r="A1405" s="1" t="s">
        <v>924</v>
      </c>
      <c r="B1405" s="1" t="s">
        <v>941</v>
      </c>
      <c r="C1405" s="1">
        <f t="shared" si="126"/>
        <v>1.0416666664241347E-2</v>
      </c>
      <c r="D1405" s="1">
        <v>0</v>
      </c>
      <c r="E1405" s="1">
        <v>16.059999999999999</v>
      </c>
      <c r="F1405" s="1">
        <f>IF(A1405="","",IF(E1405&lt;-1.27,0,E1405*M_a+M_b))</f>
        <v>0.40298539999999999</v>
      </c>
      <c r="G1405" s="1">
        <f t="shared" si="132"/>
        <v>0.16239723261316</v>
      </c>
      <c r="H1405" s="1">
        <f t="shared" si="133"/>
        <v>7.0576806872298989E-2</v>
      </c>
      <c r="I1405" s="1">
        <f t="shared" si="134"/>
        <v>1.7644201713966634E-2</v>
      </c>
      <c r="J1405" s="1">
        <f>IF(A1405="","",MIN(J1404+I1405,Max_logcfu))</f>
        <v>3.2310632396696377</v>
      </c>
      <c r="K1405" s="1" cm="1">
        <f t="array" ref="K1405">IF(A1405="","",IF(E1405&lt;-1.27,0,((E1405-Tmin)/(PrefTemp-Tmin))^2))</f>
        <v>26.866515540717916</v>
      </c>
      <c r="L1405" s="1">
        <f t="shared" si="135"/>
        <v>0.2798595368173184</v>
      </c>
      <c r="M1405" s="1">
        <f t="shared" si="136"/>
        <v>-3.664957603509309</v>
      </c>
      <c r="N1405" s="3" t="s">
        <v>866</v>
      </c>
      <c r="O1405" s="3" t="s">
        <v>2974</v>
      </c>
      <c r="P1405" s="3" t="s">
        <v>869</v>
      </c>
      <c r="Q1405" s="1">
        <v>4008</v>
      </c>
      <c r="R1405" s="1" t="s">
        <v>863</v>
      </c>
      <c r="S1405" s="1">
        <v>100</v>
      </c>
      <c r="U1405" s="13" t="s">
        <v>3029</v>
      </c>
      <c r="V1405" s="11" t="str">
        <f>TEXT(V1402*60*24,"0.0")</f>
        <v>16.3</v>
      </c>
      <c r="W1405" s="12"/>
    </row>
    <row r="1406" spans="1:23" hidden="1" x14ac:dyDescent="0.3">
      <c r="A1406" s="1" t="s">
        <v>924</v>
      </c>
      <c r="B1406" s="1" t="s">
        <v>2319</v>
      </c>
      <c r="C1406" s="1">
        <f t="shared" si="126"/>
        <v>4.8611111124046147E-3</v>
      </c>
      <c r="D1406" s="1">
        <v>0</v>
      </c>
      <c r="E1406" s="1">
        <v>16.02</v>
      </c>
      <c r="F1406" s="1">
        <f>IF(A1406="","",IF(E1406&lt;-1.27,0,E1406*M_a+M_b))</f>
        <v>0.4021998</v>
      </c>
      <c r="G1406" s="1">
        <f t="shared" si="132"/>
        <v>0.16176467912004</v>
      </c>
      <c r="H1406" s="1">
        <f t="shared" si="133"/>
        <v>7.0301903137783561E-2</v>
      </c>
      <c r="I1406" s="1">
        <f t="shared" si="134"/>
        <v>8.2018887015905401E-3</v>
      </c>
      <c r="J1406" s="1">
        <f>IF(A1406="","",MIN(J1405+I1406,Max_logcfu))</f>
        <v>3.2392651283712284</v>
      </c>
      <c r="K1406" s="1" cm="1">
        <f t="array" ref="K1406">IF(A1406="","",IF(E1406&lt;-1.27,0,((E1406-Tmin)/(PrefTemp-Tmin))^2))</f>
        <v>26.761867770680329</v>
      </c>
      <c r="L1406" s="1">
        <f t="shared" si="135"/>
        <v>0.13009241280875705</v>
      </c>
      <c r="M1406" s="1">
        <f t="shared" si="136"/>
        <v>-3.7950500163180658</v>
      </c>
      <c r="N1406" s="3" t="s">
        <v>866</v>
      </c>
      <c r="O1406" s="3" t="s">
        <v>2974</v>
      </c>
      <c r="P1406" s="3" t="s">
        <v>869</v>
      </c>
      <c r="Q1406" s="1">
        <v>4008</v>
      </c>
      <c r="R1406" s="1" t="s">
        <v>863</v>
      </c>
      <c r="S1406" s="1">
        <v>100</v>
      </c>
      <c r="U1406" s="13" t="s">
        <v>3030</v>
      </c>
      <c r="V1406" s="11">
        <v>15.4</v>
      </c>
      <c r="W1406" s="12"/>
    </row>
    <row r="1407" spans="1:23" hidden="1" x14ac:dyDescent="0.3">
      <c r="A1407" s="1" t="s">
        <v>924</v>
      </c>
      <c r="B1407" s="1" t="s">
        <v>2320</v>
      </c>
      <c r="C1407" s="1">
        <f t="shared" si="126"/>
        <v>5.543981482333038E-3</v>
      </c>
      <c r="D1407" s="1">
        <v>0</v>
      </c>
      <c r="E1407" s="1">
        <v>11.61</v>
      </c>
      <c r="F1407" s="1">
        <f>IF(A1407="","",IF(E1407&lt;-1.27,0,E1407*M_a+M_b))</f>
        <v>0.31558740000000002</v>
      </c>
      <c r="G1407" s="1">
        <f t="shared" si="132"/>
        <v>9.9595407038760006E-2</v>
      </c>
      <c r="H1407" s="1">
        <f t="shared" si="133"/>
        <v>4.328353195947849E-2</v>
      </c>
      <c r="I1407" s="1">
        <f t="shared" si="134"/>
        <v>5.7591143921596555E-3</v>
      </c>
      <c r="J1407" s="1">
        <f>IF(A1407="","",MIN(J1406+I1407,Max_logcfu))</f>
        <v>3.245024242763388</v>
      </c>
      <c r="K1407" s="1" cm="1">
        <f t="array" ref="K1407">IF(A1407="","",IF(E1407&lt;-1.27,0,((E1407-Tmin)/(PrefTemp-Tmin))^2))</f>
        <v>16.476768156295158</v>
      </c>
      <c r="L1407" s="1">
        <f t="shared" si="135"/>
        <v>9.1346897547195022E-2</v>
      </c>
      <c r="M1407" s="1">
        <f t="shared" si="136"/>
        <v>-3.8863969138652608</v>
      </c>
      <c r="N1407" s="3" t="s">
        <v>866</v>
      </c>
      <c r="O1407" s="3" t="s">
        <v>2974</v>
      </c>
      <c r="P1407" s="3" t="s">
        <v>869</v>
      </c>
      <c r="Q1407" s="1">
        <v>4008</v>
      </c>
      <c r="R1407" s="1" t="s">
        <v>863</v>
      </c>
      <c r="S1407" s="1">
        <v>100</v>
      </c>
      <c r="U1407" s="13" t="s">
        <v>3031</v>
      </c>
      <c r="V1407" s="11">
        <v>21.39</v>
      </c>
      <c r="W1407" s="12"/>
    </row>
    <row r="1408" spans="1:23" hidden="1" x14ac:dyDescent="0.3">
      <c r="A1408" s="1" t="s">
        <v>924</v>
      </c>
      <c r="B1408" s="1" t="s">
        <v>2321</v>
      </c>
      <c r="C1408" s="1">
        <f t="shared" si="126"/>
        <v>7.0601851621177047E-4</v>
      </c>
      <c r="D1408" s="1">
        <v>0</v>
      </c>
      <c r="E1408" s="1">
        <v>11.51</v>
      </c>
      <c r="F1408" s="1">
        <f>IF(A1408="","",IF(E1408&lt;-1.27,0,E1408*M_a+M_b))</f>
        <v>0.3136234</v>
      </c>
      <c r="G1408" s="1">
        <f t="shared" si="132"/>
        <v>9.8359637027559996E-2</v>
      </c>
      <c r="H1408" s="1">
        <f t="shared" si="133"/>
        <v>4.2746474153654929E-2</v>
      </c>
      <c r="I1408" s="1">
        <f t="shared" si="134"/>
        <v>7.2431525412595802E-4</v>
      </c>
      <c r="J1408" s="1">
        <f>IF(A1408="","",MIN(J1407+I1408,Max_logcfu))</f>
        <v>3.2457485580175138</v>
      </c>
      <c r="K1408" s="1" cm="1">
        <f t="array" ref="K1408">IF(A1408="","",IF(E1408&lt;-1.27,0,((E1408-Tmin)/(PrefTemp-Tmin))^2))</f>
        <v>16.272326038185028</v>
      </c>
      <c r="L1408" s="1">
        <f t="shared" si="135"/>
        <v>1.1488563484793551E-2</v>
      </c>
      <c r="M1408" s="1">
        <f t="shared" si="136"/>
        <v>-3.8978854773500542</v>
      </c>
      <c r="N1408" s="3" t="s">
        <v>866</v>
      </c>
      <c r="O1408" s="3" t="s">
        <v>2974</v>
      </c>
      <c r="P1408" s="3" t="s">
        <v>869</v>
      </c>
      <c r="Q1408" s="1">
        <v>4008</v>
      </c>
      <c r="R1408" s="1" t="s">
        <v>863</v>
      </c>
      <c r="S1408" s="1">
        <v>100</v>
      </c>
      <c r="U1408" s="13" t="s">
        <v>3032</v>
      </c>
      <c r="V1408" s="11">
        <v>-1.27</v>
      </c>
      <c r="W1408" s="12"/>
    </row>
    <row r="1409" spans="1:23" hidden="1" x14ac:dyDescent="0.3">
      <c r="A1409" s="1" t="s">
        <v>924</v>
      </c>
      <c r="B1409" s="1" t="s">
        <v>2322</v>
      </c>
      <c r="C1409" s="1">
        <f t="shared" si="126"/>
        <v>9.710648148029577E-3</v>
      </c>
      <c r="D1409" s="1">
        <v>0</v>
      </c>
      <c r="E1409" s="1">
        <v>8.4700000000000006</v>
      </c>
      <c r="F1409" s="1">
        <f>IF(A1409="","",IF(E1409&lt;-1.27,0,E1409*M_a+M_b))</f>
        <v>0.25391780000000003</v>
      </c>
      <c r="G1409" s="1">
        <f t="shared" si="132"/>
        <v>6.4474249156840011E-2</v>
      </c>
      <c r="H1409" s="1">
        <f t="shared" si="133"/>
        <v>2.8020099590108653E-2</v>
      </c>
      <c r="I1409" s="1">
        <f t="shared" si="134"/>
        <v>6.5302398766150299E-3</v>
      </c>
      <c r="J1409" s="1">
        <f>IF(A1409="","",MIN(J1408+I1409,Max_logcfu))</f>
        <v>3.252278797894129</v>
      </c>
      <c r="K1409" s="1" cm="1">
        <f t="array" ref="K1409">IF(A1409="","",IF(E1409&lt;-1.27,0,((E1409-Tmin)/(PrefTemp-Tmin))^2))</f>
        <v>10.666428171682963</v>
      </c>
      <c r="L1409" s="1">
        <f t="shared" si="135"/>
        <v>0.10357793097144367</v>
      </c>
      <c r="M1409" s="1">
        <f t="shared" si="136"/>
        <v>-4.0014634083214977</v>
      </c>
      <c r="N1409" s="3" t="s">
        <v>866</v>
      </c>
      <c r="O1409" s="3" t="s">
        <v>2974</v>
      </c>
      <c r="P1409" s="3" t="s">
        <v>869</v>
      </c>
      <c r="Q1409" s="1">
        <v>4008</v>
      </c>
      <c r="R1409" s="1" t="s">
        <v>863</v>
      </c>
      <c r="S1409" s="1">
        <v>100</v>
      </c>
      <c r="U1409" s="13" t="s">
        <v>3033</v>
      </c>
      <c r="V1409" s="18">
        <v>-0.5</v>
      </c>
      <c r="W1409" s="12"/>
    </row>
    <row r="1410" spans="1:23" hidden="1" x14ac:dyDescent="0.3">
      <c r="A1410" s="1" t="s">
        <v>924</v>
      </c>
      <c r="B1410" s="1" t="s">
        <v>2323</v>
      </c>
      <c r="C1410" s="1">
        <f t="shared" si="126"/>
        <v>1.1331018518831115E-2</v>
      </c>
      <c r="D1410" s="1">
        <v>0</v>
      </c>
      <c r="E1410" s="1">
        <v>8.44</v>
      </c>
      <c r="F1410" s="1">
        <f>IF(A1410="","",IF(E1410&lt;-1.27,0,E1410*M_a+M_b))</f>
        <v>0.25332860000000001</v>
      </c>
      <c r="G1410" s="1">
        <f t="shared" si="132"/>
        <v>6.4175379577960004E-2</v>
      </c>
      <c r="H1410" s="1">
        <f t="shared" si="133"/>
        <v>2.7890212767475012E-2</v>
      </c>
      <c r="I1410" s="1">
        <f t="shared" si="134"/>
        <v>7.584588416697585E-3</v>
      </c>
      <c r="J1410" s="1">
        <f>IF(A1410="","",MIN(J1409+I1410,Max_logcfu))</f>
        <v>3.2598633863108266</v>
      </c>
      <c r="K1410" s="1" cm="1">
        <f t="array" ref="K1410">IF(A1410="","",IF(E1410&lt;-1.27,0,((E1410-Tmin)/(PrefTemp-Tmin))^2))</f>
        <v>10.616984076753374</v>
      </c>
      <c r="L1410" s="1">
        <f t="shared" si="135"/>
        <v>0.12030124318782755</v>
      </c>
      <c r="M1410" s="1">
        <f t="shared" si="136"/>
        <v>-4.1217646515093254</v>
      </c>
      <c r="N1410" s="3" t="s">
        <v>866</v>
      </c>
      <c r="O1410" s="3" t="s">
        <v>2974</v>
      </c>
      <c r="P1410" s="3" t="s">
        <v>869</v>
      </c>
      <c r="Q1410" s="1">
        <v>4008</v>
      </c>
      <c r="R1410" s="1" t="s">
        <v>863</v>
      </c>
      <c r="S1410" s="1">
        <v>100</v>
      </c>
      <c r="U1410" s="13"/>
      <c r="W1410" s="12"/>
    </row>
    <row r="1411" spans="1:23" hidden="1" x14ac:dyDescent="0.3">
      <c r="A1411" s="1" t="s">
        <v>924</v>
      </c>
      <c r="B1411" s="1" t="s">
        <v>946</v>
      </c>
      <c r="C1411" s="1">
        <f t="shared" si="126"/>
        <v>9.5138888864312321E-3</v>
      </c>
      <c r="D1411" s="1">
        <v>0</v>
      </c>
      <c r="E1411" s="1">
        <v>4.63</v>
      </c>
      <c r="F1411" s="1">
        <f>IF(A1411="","",IF(E1411&lt;-1.27,0,E1411*M_a+M_b))</f>
        <v>0.1785002</v>
      </c>
      <c r="G1411" s="1">
        <f t="shared" si="132"/>
        <v>3.186232140004E-2</v>
      </c>
      <c r="H1411" s="1">
        <f t="shared" si="133"/>
        <v>1.3847162711881789E-2</v>
      </c>
      <c r="I1411" s="1">
        <f t="shared" si="134"/>
        <v>3.1617688183962511E-3</v>
      </c>
      <c r="J1411" s="1">
        <f>IF(A1411="","",MIN(J1410+I1411,Max_logcfu))</f>
        <v>3.2630251551292231</v>
      </c>
      <c r="K1411" s="1" cm="1">
        <f t="array" ref="K1411">IF(A1411="","",IF(E1411&lt;-1.27,0,((E1411-Tmin)/(PrefTemp-Tmin))^2))</f>
        <v>5.2712077618750905</v>
      </c>
      <c r="L1411" s="1">
        <f t="shared" si="135"/>
        <v>5.0149684943773469E-2</v>
      </c>
      <c r="M1411" s="1">
        <f t="shared" si="136"/>
        <v>-4.1719143364530984</v>
      </c>
      <c r="N1411" s="3" t="s">
        <v>866</v>
      </c>
      <c r="O1411" s="3" t="s">
        <v>2975</v>
      </c>
      <c r="P1411" s="3" t="s">
        <v>869</v>
      </c>
      <c r="Q1411" s="1">
        <v>4008</v>
      </c>
      <c r="R1411" s="1" t="s">
        <v>863</v>
      </c>
      <c r="S1411" s="1">
        <v>99.76</v>
      </c>
      <c r="U1411" s="19" t="s">
        <v>3034</v>
      </c>
      <c r="V1411" s="11"/>
      <c r="W1411" s="12"/>
    </row>
    <row r="1412" spans="1:23" hidden="1" x14ac:dyDescent="0.3">
      <c r="A1412" s="1" t="s">
        <v>924</v>
      </c>
      <c r="B1412" s="1" t="s">
        <v>2324</v>
      </c>
      <c r="C1412" s="1">
        <f t="shared" ref="C1412:C1475" si="137">IF(A1412="","",B1412-B1411)</f>
        <v>1.0416666671517305E-2</v>
      </c>
      <c r="D1412" s="1">
        <v>0</v>
      </c>
      <c r="E1412" s="1">
        <v>3.49</v>
      </c>
      <c r="F1412" s="1">
        <f>IF(A1412="","",IF(E1412&lt;-1.27,0,E1412*M_a+M_b))</f>
        <v>0.15611060000000002</v>
      </c>
      <c r="G1412" s="1">
        <f t="shared" si="132"/>
        <v>2.4370519432360006E-2</v>
      </c>
      <c r="H1412" s="1">
        <f t="shared" si="133"/>
        <v>1.0591273112716211E-2</v>
      </c>
      <c r="I1412" s="1">
        <f t="shared" si="134"/>
        <v>2.6478182794120396E-3</v>
      </c>
      <c r="J1412" s="1">
        <f>IF(A1412="","",MIN(J1411+I1412,Max_logcfu))</f>
        <v>3.2656729734086349</v>
      </c>
      <c r="K1412" s="1" cm="1">
        <f t="array" ref="K1412">IF(A1412="","",IF(E1412&lt;-1.27,0,((E1412-Tmin)/(PrefTemp-Tmin))^2))</f>
        <v>4.0317863089731603</v>
      </c>
      <c r="L1412" s="1">
        <f t="shared" si="135"/>
        <v>4.1997774071360489E-2</v>
      </c>
      <c r="M1412" s="1">
        <f t="shared" si="136"/>
        <v>-4.2139121105244586</v>
      </c>
      <c r="N1412" s="3" t="s">
        <v>866</v>
      </c>
      <c r="O1412" s="3" t="s">
        <v>2975</v>
      </c>
      <c r="P1412" s="3" t="s">
        <v>869</v>
      </c>
      <c r="Q1412" s="1">
        <v>4008</v>
      </c>
      <c r="R1412" s="1" t="s">
        <v>863</v>
      </c>
      <c r="S1412" s="1">
        <v>99.76</v>
      </c>
      <c r="U1412" s="10"/>
      <c r="V1412" s="11"/>
      <c r="W1412" s="12"/>
    </row>
    <row r="1413" spans="1:23" hidden="1" x14ac:dyDescent="0.3">
      <c r="A1413" s="1" t="s">
        <v>924</v>
      </c>
      <c r="B1413" s="1" t="s">
        <v>2325</v>
      </c>
      <c r="C1413" s="1">
        <f t="shared" si="137"/>
        <v>1.0416666664241347E-2</v>
      </c>
      <c r="D1413" s="1">
        <v>0</v>
      </c>
      <c r="E1413" s="1">
        <v>2.85</v>
      </c>
      <c r="F1413" s="1">
        <f>IF(A1413="","",IF(E1413&lt;-1.27,0,E1413*M_a+M_b))</f>
        <v>0.143541</v>
      </c>
      <c r="G1413" s="1">
        <f t="shared" si="132"/>
        <v>2.0604018681000001E-2</v>
      </c>
      <c r="H1413" s="1">
        <f t="shared" si="133"/>
        <v>8.9543757848761403E-3</v>
      </c>
      <c r="I1413" s="1">
        <f t="shared" si="134"/>
        <v>2.2385939456978218E-3</v>
      </c>
      <c r="J1413" s="1">
        <f>IF(A1413="","",MIN(J1412+I1413,Max_logcfu))</f>
        <v>3.2679115673543326</v>
      </c>
      <c r="K1413" s="1" cm="1">
        <f t="array" ref="K1413">IF(A1413="","",IF(E1413&lt;-1.27,0,((E1413-Tmin)/(PrefTemp-Tmin))^2))</f>
        <v>3.4086676182034328</v>
      </c>
      <c r="L1413" s="1">
        <f t="shared" si="135"/>
        <v>3.5506954348018649E-2</v>
      </c>
      <c r="M1413" s="1">
        <f t="shared" si="136"/>
        <v>-4.2494190648724768</v>
      </c>
      <c r="N1413" s="3" t="s">
        <v>866</v>
      </c>
      <c r="O1413" s="3" t="s">
        <v>2975</v>
      </c>
      <c r="P1413" s="3" t="s">
        <v>869</v>
      </c>
      <c r="Q1413" s="1">
        <v>4008</v>
      </c>
      <c r="R1413" s="1" t="s">
        <v>863</v>
      </c>
      <c r="S1413" s="1">
        <v>99.76</v>
      </c>
      <c r="U1413" s="19" t="s">
        <v>865</v>
      </c>
      <c r="V1413" s="15" t="s">
        <v>866</v>
      </c>
      <c r="W1413" s="12"/>
    </row>
    <row r="1414" spans="1:23" hidden="1" x14ac:dyDescent="0.3">
      <c r="A1414" s="1" t="s">
        <v>924</v>
      </c>
      <c r="B1414" s="1" t="s">
        <v>2326</v>
      </c>
      <c r="C1414" s="1">
        <f t="shared" si="137"/>
        <v>1.0416666664241347E-2</v>
      </c>
      <c r="D1414" s="1">
        <v>0</v>
      </c>
      <c r="E1414" s="1">
        <v>2.75</v>
      </c>
      <c r="F1414" s="1">
        <f>IF(A1414="","",IF(E1414&lt;-1.27,0,E1414*M_a+M_b))</f>
        <v>0.14157700000000001</v>
      </c>
      <c r="G1414" s="1">
        <f t="shared" si="132"/>
        <v>2.0044046929000001E-2</v>
      </c>
      <c r="H1414" s="1">
        <f t="shared" si="133"/>
        <v>8.7110156145154289E-3</v>
      </c>
      <c r="I1414" s="1">
        <f t="shared" si="134"/>
        <v>2.1777539031218097E-3</v>
      </c>
      <c r="J1414" s="1">
        <f>IF(A1414="","",MIN(J1413+I1414,Max_logcfu))</f>
        <v>3.2700893212574544</v>
      </c>
      <c r="K1414" s="1" cm="1">
        <f t="array" ref="K1414">IF(A1414="","",IF(E1414&lt;-1.27,0,((E1414-Tmin)/(PrefTemp-Tmin))^2))</f>
        <v>3.316027555713525</v>
      </c>
      <c r="L1414" s="1">
        <f t="shared" si="135"/>
        <v>3.4541953697306796E-2</v>
      </c>
      <c r="M1414" s="1">
        <f t="shared" si="136"/>
        <v>-4.2839610185697836</v>
      </c>
      <c r="N1414" s="3" t="s">
        <v>866</v>
      </c>
      <c r="O1414" s="3" t="s">
        <v>2975</v>
      </c>
      <c r="P1414" s="3" t="s">
        <v>869</v>
      </c>
      <c r="Q1414" s="1">
        <v>4008</v>
      </c>
      <c r="R1414" s="1" t="s">
        <v>863</v>
      </c>
      <c r="S1414" s="1">
        <v>99.41</v>
      </c>
      <c r="U1414" s="19" t="s">
        <v>908</v>
      </c>
      <c r="V1414" s="15" t="s">
        <v>920</v>
      </c>
      <c r="W1414" s="12"/>
    </row>
    <row r="1415" spans="1:23" hidden="1" x14ac:dyDescent="0.3">
      <c r="A1415" s="1" t="s">
        <v>924</v>
      </c>
      <c r="B1415" s="1" t="s">
        <v>2327</v>
      </c>
      <c r="C1415" s="1">
        <f t="shared" si="137"/>
        <v>1.0416666671517305E-2</v>
      </c>
      <c r="D1415" s="1">
        <v>0</v>
      </c>
      <c r="E1415" s="1">
        <v>2.36</v>
      </c>
      <c r="F1415" s="1">
        <f>IF(A1415="","",IF(E1415&lt;-1.27,0,E1415*M_a+M_b))</f>
        <v>0.13391740000000002</v>
      </c>
      <c r="G1415" s="1">
        <f t="shared" si="132"/>
        <v>1.7933870022760007E-2</v>
      </c>
      <c r="H1415" s="1">
        <f t="shared" si="133"/>
        <v>7.793946120278142E-3</v>
      </c>
      <c r="I1415" s="1">
        <f t="shared" si="134"/>
        <v>1.9484865309768703E-3</v>
      </c>
      <c r="J1415" s="1">
        <f>IF(A1415="","",MIN(J1414+I1415,Max_logcfu))</f>
        <v>3.2720378077884313</v>
      </c>
      <c r="K1415" s="1" cm="1">
        <f t="array" ref="K1415">IF(A1415="","",IF(E1415&lt;-1.27,0,((E1415-Tmin)/(PrefTemp-Tmin))^2))</f>
        <v>2.9669261595080414</v>
      </c>
      <c r="L1415" s="1">
        <f t="shared" si="135"/>
        <v>3.0905480842600249E-2</v>
      </c>
      <c r="M1415" s="1">
        <f t="shared" si="136"/>
        <v>-4.3148664994123838</v>
      </c>
      <c r="N1415" s="3" t="s">
        <v>866</v>
      </c>
      <c r="O1415" s="3" t="s">
        <v>2975</v>
      </c>
      <c r="P1415" s="3" t="s">
        <v>869</v>
      </c>
      <c r="Q1415" s="1">
        <v>4008</v>
      </c>
      <c r="R1415" s="1" t="s">
        <v>863</v>
      </c>
      <c r="S1415" s="1">
        <v>99.41</v>
      </c>
      <c r="U1415" s="19" t="s">
        <v>904</v>
      </c>
      <c r="V1415" s="20">
        <v>1.9640000000000001E-2</v>
      </c>
      <c r="W1415" s="12"/>
    </row>
    <row r="1416" spans="1:23" hidden="1" x14ac:dyDescent="0.3">
      <c r="A1416" s="1" t="s">
        <v>924</v>
      </c>
      <c r="B1416" s="1" t="s">
        <v>2328</v>
      </c>
      <c r="C1416" s="1">
        <f t="shared" si="137"/>
        <v>1.0416666664241347E-2</v>
      </c>
      <c r="D1416" s="1">
        <v>0</v>
      </c>
      <c r="E1416" s="1">
        <v>2.0299999999999998</v>
      </c>
      <c r="F1416" s="1">
        <f>IF(A1416="","",IF(E1416&lt;-1.27,0,E1416*M_a+M_b))</f>
        <v>0.1274362</v>
      </c>
      <c r="G1416" s="1">
        <f t="shared" si="132"/>
        <v>1.623998507044E-2</v>
      </c>
      <c r="H1416" s="1">
        <f t="shared" si="133"/>
        <v>7.0577944678139933E-3</v>
      </c>
      <c r="I1416" s="1">
        <f t="shared" si="134"/>
        <v>1.7644486165426805E-3</v>
      </c>
      <c r="J1416" s="1">
        <f>IF(A1416="","",MIN(J1415+I1416,Max_logcfu))</f>
        <v>3.273802256404974</v>
      </c>
      <c r="K1416" s="1" cm="1">
        <f t="array" ref="K1416">IF(A1416="","",IF(E1416&lt;-1.27,0,((E1416-Tmin)/(PrefTemp-Tmin))^2))</f>
        <v>2.6866948669952047</v>
      </c>
      <c r="L1416" s="1">
        <f t="shared" si="135"/>
        <v>2.7986404858017289E-2</v>
      </c>
      <c r="M1416" s="1">
        <f t="shared" si="136"/>
        <v>-4.3428529042704014</v>
      </c>
      <c r="N1416" s="3" t="s">
        <v>866</v>
      </c>
      <c r="O1416" s="3" t="s">
        <v>2975</v>
      </c>
      <c r="P1416" s="3" t="s">
        <v>869</v>
      </c>
      <c r="Q1416" s="1">
        <v>4008</v>
      </c>
      <c r="R1416" s="1" t="s">
        <v>863</v>
      </c>
      <c r="S1416" s="1">
        <v>99.41</v>
      </c>
      <c r="U1416" s="19" t="s">
        <v>905</v>
      </c>
      <c r="V1416" s="20">
        <v>8.7567000000000006E-2</v>
      </c>
      <c r="W1416" s="12"/>
    </row>
    <row r="1417" spans="1:23" hidden="1" x14ac:dyDescent="0.3">
      <c r="A1417" s="1" t="s">
        <v>924</v>
      </c>
      <c r="B1417" s="1" t="s">
        <v>2329</v>
      </c>
      <c r="C1417" s="1">
        <f t="shared" si="137"/>
        <v>1.0416666664241347E-2</v>
      </c>
      <c r="D1417" s="1">
        <v>0</v>
      </c>
      <c r="E1417" s="1">
        <v>1.83</v>
      </c>
      <c r="F1417" s="1">
        <f>IF(A1417="","",IF(E1417&lt;-1.27,0,E1417*M_a+M_b))</f>
        <v>0.12350820000000001</v>
      </c>
      <c r="G1417" s="1">
        <f t="shared" si="132"/>
        <v>1.5254275467240003E-2</v>
      </c>
      <c r="H1417" s="1">
        <f t="shared" si="133"/>
        <v>6.6294113286571067E-3</v>
      </c>
      <c r="I1417" s="1">
        <f t="shared" si="134"/>
        <v>1.6573528317783942E-3</v>
      </c>
      <c r="J1417" s="1">
        <f>IF(A1417="","",MIN(J1416+I1417,Max_logcfu))</f>
        <v>3.2754596092367523</v>
      </c>
      <c r="K1417" s="1" cm="1">
        <f t="array" ref="K1417">IF(A1417="","",IF(E1417&lt;-1.27,0,((E1417-Tmin)/(PrefTemp-Tmin))^2))</f>
        <v>2.5236219996385869</v>
      </c>
      <c r="L1417" s="1">
        <f t="shared" si="135"/>
        <v>2.6287729156781358E-2</v>
      </c>
      <c r="M1417" s="1">
        <f t="shared" si="136"/>
        <v>-4.3691406334271825</v>
      </c>
      <c r="N1417" s="3" t="s">
        <v>866</v>
      </c>
      <c r="O1417" s="3" t="s">
        <v>2975</v>
      </c>
      <c r="P1417" s="3" t="s">
        <v>869</v>
      </c>
      <c r="Q1417" s="1">
        <v>4008</v>
      </c>
      <c r="R1417" s="1" t="s">
        <v>863</v>
      </c>
      <c r="S1417" s="1">
        <v>99.41</v>
      </c>
      <c r="U1417" s="19" t="s">
        <v>906</v>
      </c>
      <c r="V1417" s="20">
        <v>0.21448168000000001</v>
      </c>
      <c r="W1417" s="12"/>
    </row>
    <row r="1418" spans="1:23" hidden="1" x14ac:dyDescent="0.3">
      <c r="A1418" s="1" t="s">
        <v>924</v>
      </c>
      <c r="B1418" s="1" t="s">
        <v>2330</v>
      </c>
      <c r="C1418" s="1">
        <f t="shared" si="137"/>
        <v>1.0416666671517305E-2</v>
      </c>
      <c r="D1418" s="1">
        <v>0</v>
      </c>
      <c r="E1418" s="1">
        <v>1.89</v>
      </c>
      <c r="F1418" s="1">
        <f>IF(A1418="","",IF(E1418&lt;-1.27,0,E1418*M_a+M_b))</f>
        <v>0.12468660000000001</v>
      </c>
      <c r="G1418" s="1">
        <f t="shared" si="132"/>
        <v>1.5546748219560003E-2</v>
      </c>
      <c r="H1418" s="1">
        <f t="shared" si="133"/>
        <v>6.7565181310560631E-3</v>
      </c>
      <c r="I1418" s="1">
        <f t="shared" si="134"/>
        <v>1.6891295335505778E-3</v>
      </c>
      <c r="J1418" s="1">
        <f>IF(A1418="","",MIN(J1417+I1418,Max_logcfu))</f>
        <v>3.2771487387703027</v>
      </c>
      <c r="K1418" s="1" cm="1">
        <f t="array" ref="K1418">IF(A1418="","",IF(E1418&lt;-1.27,0,((E1418-Tmin)/(PrefTemp-Tmin))^2))</f>
        <v>2.5720078225925982</v>
      </c>
      <c r="L1418" s="1">
        <f t="shared" si="135"/>
        <v>2.6791748164482113E-2</v>
      </c>
      <c r="M1418" s="1">
        <f t="shared" si="136"/>
        <v>-4.3959323815916642</v>
      </c>
      <c r="N1418" s="3" t="s">
        <v>866</v>
      </c>
      <c r="O1418" s="3" t="s">
        <v>2975</v>
      </c>
      <c r="P1418" s="3" t="s">
        <v>869</v>
      </c>
      <c r="Q1418" s="1">
        <v>4008</v>
      </c>
      <c r="R1418" s="1" t="s">
        <v>863</v>
      </c>
      <c r="S1418" s="1">
        <v>99.1</v>
      </c>
      <c r="U1418" s="19" t="s">
        <v>907</v>
      </c>
      <c r="V1418" s="20">
        <f>-V1416/V1415</f>
        <v>-4.4586048879837064</v>
      </c>
      <c r="W1418" s="12"/>
    </row>
    <row r="1419" spans="1:23" hidden="1" x14ac:dyDescent="0.3">
      <c r="A1419" s="1" t="s">
        <v>924</v>
      </c>
      <c r="B1419" s="1" t="s">
        <v>2331</v>
      </c>
      <c r="C1419" s="1">
        <f t="shared" si="137"/>
        <v>1.0416666664241347E-2</v>
      </c>
      <c r="D1419" s="1">
        <v>0</v>
      </c>
      <c r="E1419" s="1">
        <v>1.69</v>
      </c>
      <c r="F1419" s="1">
        <f>IF(A1419="","",IF(E1419&lt;-1.27,0,E1419*M_a+M_b))</f>
        <v>0.12075860000000001</v>
      </c>
      <c r="G1419" s="1">
        <f t="shared" si="132"/>
        <v>1.4582639473960001E-2</v>
      </c>
      <c r="H1419" s="1">
        <f t="shared" si="133"/>
        <v>6.3375225875532378E-3</v>
      </c>
      <c r="I1419" s="1">
        <f t="shared" si="134"/>
        <v>1.5843806465194172E-3</v>
      </c>
      <c r="J1419" s="1">
        <f>IF(A1419="","",MIN(J1418+I1419,Max_logcfu))</f>
        <v>3.2787331194168221</v>
      </c>
      <c r="K1419" s="1" cm="1">
        <f t="array" ref="K1419">IF(A1419="","",IF(E1419&lt;-1.27,0,((E1419-Tmin)/(PrefTemp-Tmin))^2))</f>
        <v>2.4125085369224717</v>
      </c>
      <c r="L1419" s="1">
        <f t="shared" si="135"/>
        <v>2.5130297253757976E-2</v>
      </c>
      <c r="M1419" s="1">
        <f t="shared" si="136"/>
        <v>-4.4210626788454226</v>
      </c>
      <c r="N1419" s="3" t="s">
        <v>866</v>
      </c>
      <c r="O1419" s="3" t="s">
        <v>2975</v>
      </c>
      <c r="P1419" s="3" t="s">
        <v>869</v>
      </c>
      <c r="Q1419" s="1">
        <v>4008</v>
      </c>
      <c r="R1419" s="1" t="s">
        <v>863</v>
      </c>
      <c r="S1419" s="1">
        <v>99.1</v>
      </c>
      <c r="U1419" s="19" t="s">
        <v>909</v>
      </c>
      <c r="V1419" s="11">
        <v>1</v>
      </c>
      <c r="W1419" s="12"/>
    </row>
    <row r="1420" spans="1:23" hidden="1" x14ac:dyDescent="0.3">
      <c r="A1420" s="1" t="s">
        <v>924</v>
      </c>
      <c r="B1420" s="1" t="s">
        <v>2332</v>
      </c>
      <c r="C1420" s="1">
        <f t="shared" si="137"/>
        <v>1.0416666664241347E-2</v>
      </c>
      <c r="D1420" s="1">
        <v>0</v>
      </c>
      <c r="E1420" s="1">
        <v>1.63</v>
      </c>
      <c r="F1420" s="1">
        <f>IF(A1420="","",IF(E1420&lt;-1.27,0,E1420*M_a+M_b))</f>
        <v>0.1195802</v>
      </c>
      <c r="G1420" s="1">
        <f t="shared" si="132"/>
        <v>1.429942423204E-2</v>
      </c>
      <c r="H1420" s="1">
        <f t="shared" si="133"/>
        <v>6.2144390404345936E-3</v>
      </c>
      <c r="I1420" s="1">
        <f t="shared" si="134"/>
        <v>1.5536097597469204E-3</v>
      </c>
      <c r="J1420" s="1">
        <f>IF(A1420="","",MIN(J1419+I1420,Max_logcfu))</f>
        <v>3.2802867291765692</v>
      </c>
      <c r="K1420" s="1" cm="1">
        <f t="array" ref="K1420">IF(A1420="","",IF(E1420&lt;-1.27,0,((E1420-Tmin)/(PrefTemp-Tmin))^2))</f>
        <v>2.3656542489769556</v>
      </c>
      <c r="L1420" s="1">
        <f t="shared" si="135"/>
        <v>2.4642231754439154E-2</v>
      </c>
      <c r="M1420" s="1">
        <f t="shared" si="136"/>
        <v>-4.4457049105998614</v>
      </c>
      <c r="N1420" s="3" t="s">
        <v>866</v>
      </c>
      <c r="O1420" s="3" t="s">
        <v>2975</v>
      </c>
      <c r="P1420" s="3" t="s">
        <v>869</v>
      </c>
      <c r="Q1420" s="1">
        <v>4008</v>
      </c>
      <c r="R1420" s="1" t="s">
        <v>863</v>
      </c>
      <c r="S1420" s="1">
        <v>99.1</v>
      </c>
      <c r="U1420" s="19" t="s">
        <v>910</v>
      </c>
      <c r="V1420" s="32">
        <v>3.99</v>
      </c>
      <c r="W1420" s="12"/>
    </row>
    <row r="1421" spans="1:23" hidden="1" x14ac:dyDescent="0.3">
      <c r="A1421" s="1" t="s">
        <v>924</v>
      </c>
      <c r="B1421" s="1" t="s">
        <v>2333</v>
      </c>
      <c r="C1421" s="1">
        <f t="shared" si="137"/>
        <v>1.0416666671517305E-2</v>
      </c>
      <c r="D1421" s="1">
        <v>0</v>
      </c>
      <c r="E1421" s="1">
        <v>1.69</v>
      </c>
      <c r="F1421" s="1">
        <f>IF(A1421="","",IF(E1421&lt;-1.27,0,E1421*M_a+M_b))</f>
        <v>0.12075860000000001</v>
      </c>
      <c r="G1421" s="1">
        <f t="shared" si="132"/>
        <v>1.4582639473960001E-2</v>
      </c>
      <c r="H1421" s="1">
        <f t="shared" si="133"/>
        <v>6.3375225875532378E-3</v>
      </c>
      <c r="I1421" s="1">
        <f t="shared" si="134"/>
        <v>1.5843806476260943E-3</v>
      </c>
      <c r="J1421" s="1">
        <f>IF(A1421="","",MIN(J1420+I1421,Max_logcfu))</f>
        <v>3.2818711098241953</v>
      </c>
      <c r="K1421" s="1" cm="1">
        <f t="array" ref="K1421">IF(A1421="","",IF(E1421&lt;-1.27,0,((E1421-Tmin)/(PrefTemp-Tmin))^2))</f>
        <v>2.4125085369224717</v>
      </c>
      <c r="L1421" s="1">
        <f t="shared" si="135"/>
        <v>2.5130297271311285E-2</v>
      </c>
      <c r="M1421" s="1">
        <f t="shared" si="136"/>
        <v>-4.4708352078711728</v>
      </c>
      <c r="N1421" s="3" t="s">
        <v>866</v>
      </c>
      <c r="O1421" s="3" t="s">
        <v>2975</v>
      </c>
      <c r="P1421" s="3" t="s">
        <v>869</v>
      </c>
      <c r="Q1421" s="1">
        <v>4008</v>
      </c>
      <c r="R1421" s="1" t="s">
        <v>863</v>
      </c>
      <c r="S1421" s="1">
        <v>99.1</v>
      </c>
      <c r="U1421" s="10"/>
      <c r="V1421" s="11"/>
      <c r="W1421" s="12"/>
    </row>
    <row r="1422" spans="1:23" hidden="1" x14ac:dyDescent="0.3">
      <c r="A1422" s="1" t="s">
        <v>924</v>
      </c>
      <c r="B1422" s="1" t="s">
        <v>2334</v>
      </c>
      <c r="C1422" s="1">
        <f t="shared" si="137"/>
        <v>1.0416666664241347E-2</v>
      </c>
      <c r="D1422" s="1">
        <v>0</v>
      </c>
      <c r="E1422" s="1">
        <v>1.7</v>
      </c>
      <c r="F1422" s="1">
        <f>IF(A1422="","",IF(E1422&lt;-1.27,0,E1422*M_a+M_b))</f>
        <v>0.12095500000000001</v>
      </c>
      <c r="G1422" s="1">
        <f t="shared" si="132"/>
        <v>1.4630112025000001E-2</v>
      </c>
      <c r="H1422" s="1">
        <f t="shared" si="133"/>
        <v>6.3581538570186879E-3</v>
      </c>
      <c r="I1422" s="1">
        <f t="shared" si="134"/>
        <v>1.5895384638845787E-3</v>
      </c>
      <c r="J1422" s="1">
        <f>IF(A1422="","",MIN(J1421+I1422,Max_logcfu))</f>
        <v>3.2834606482880799</v>
      </c>
      <c r="K1422" s="1" cm="1">
        <f t="array" ref="K1422">IF(A1422="","",IF(E1422&lt;-1.27,0,((E1422-Tmin)/(PrefTemp-Tmin))^2))</f>
        <v>2.4203622546844725</v>
      </c>
      <c r="L1422" s="1">
        <f t="shared" si="135"/>
        <v>2.5212106813759769E-2</v>
      </c>
      <c r="M1422" s="1">
        <f t="shared" si="136"/>
        <v>-4.4960473146849322</v>
      </c>
      <c r="N1422" s="3" t="s">
        <v>866</v>
      </c>
      <c r="O1422" s="3" t="s">
        <v>2975</v>
      </c>
      <c r="P1422" s="3" t="s">
        <v>869</v>
      </c>
      <c r="Q1422" s="1">
        <v>4008</v>
      </c>
      <c r="R1422" s="1" t="s">
        <v>863</v>
      </c>
      <c r="S1422" s="1">
        <v>98.98</v>
      </c>
      <c r="U1422" s="19"/>
      <c r="V1422" s="11" t="s">
        <v>911</v>
      </c>
      <c r="W1422" s="12"/>
    </row>
    <row r="1423" spans="1:23" hidden="1" x14ac:dyDescent="0.3">
      <c r="A1423" s="1" t="s">
        <v>924</v>
      </c>
      <c r="B1423" s="1" t="s">
        <v>2335</v>
      </c>
      <c r="C1423" s="1">
        <f t="shared" si="137"/>
        <v>1.0416666664241347E-2</v>
      </c>
      <c r="D1423" s="1">
        <v>0</v>
      </c>
      <c r="E1423" s="1">
        <v>1.75</v>
      </c>
      <c r="F1423" s="1">
        <f>IF(A1423="","",IF(E1423&lt;-1.27,0,E1423*M_a+M_b))</f>
        <v>0.12193700000000002</v>
      </c>
      <c r="G1423" s="1">
        <f t="shared" si="132"/>
        <v>1.4868631969000004E-2</v>
      </c>
      <c r="H1423" s="1">
        <f t="shared" si="133"/>
        <v>6.4618131112559769E-3</v>
      </c>
      <c r="I1423" s="1">
        <f t="shared" si="134"/>
        <v>1.6154532774378672E-3</v>
      </c>
      <c r="J1423" s="1">
        <f>IF(A1423="","",MIN(J1422+I1423,Max_logcfu))</f>
        <v>3.2850761015655179</v>
      </c>
      <c r="K1423" s="1" cm="1">
        <f t="array" ref="K1423">IF(A1423="","",IF(E1423&lt;-1.27,0,((E1423-Tmin)/(PrefTemp-Tmin))^2))</f>
        <v>2.4598222853705356</v>
      </c>
      <c r="L1423" s="1">
        <f t="shared" si="135"/>
        <v>2.5623148799977225E-2</v>
      </c>
      <c r="M1423" s="1">
        <f t="shared" si="136"/>
        <v>-4.5216704634849094</v>
      </c>
      <c r="N1423" s="3" t="s">
        <v>866</v>
      </c>
      <c r="O1423" s="3" t="s">
        <v>2975</v>
      </c>
      <c r="P1423" s="3" t="s">
        <v>869</v>
      </c>
      <c r="Q1423" s="1">
        <v>4008</v>
      </c>
      <c r="R1423" s="1" t="s">
        <v>863</v>
      </c>
      <c r="S1423" s="1">
        <v>98.98</v>
      </c>
      <c r="U1423" s="19" t="s">
        <v>866</v>
      </c>
      <c r="V1423" s="21" t="s">
        <v>914</v>
      </c>
      <c r="W1423" s="22" t="s">
        <v>919</v>
      </c>
    </row>
    <row r="1424" spans="1:23" hidden="1" x14ac:dyDescent="0.3">
      <c r="A1424" s="1" t="s">
        <v>924</v>
      </c>
      <c r="B1424" s="1" t="s">
        <v>2336</v>
      </c>
      <c r="C1424" s="1">
        <f t="shared" si="137"/>
        <v>1.0416666671517305E-2</v>
      </c>
      <c r="D1424" s="1">
        <v>0</v>
      </c>
      <c r="E1424" s="1">
        <v>1.97</v>
      </c>
      <c r="F1424" s="1">
        <f>IF(A1424="","",IF(E1424&lt;-1.27,0,E1424*M_a+M_b))</f>
        <v>0.1262578</v>
      </c>
      <c r="G1424" s="1">
        <f t="shared" si="132"/>
        <v>1.5941032060840001E-2</v>
      </c>
      <c r="H1424" s="1">
        <f t="shared" si="133"/>
        <v>6.9278713867188179E-3</v>
      </c>
      <c r="I1424" s="1">
        <f t="shared" si="134"/>
        <v>1.7319678474862147E-3</v>
      </c>
      <c r="J1424" s="1">
        <f>IF(A1424="","",MIN(J1423+I1424,Max_logcfu))</f>
        <v>3.286808069413004</v>
      </c>
      <c r="K1424" s="1" cm="1">
        <f t="array" ref="K1424">IF(A1424="","",IF(E1424&lt;-1.27,0,((E1424-Tmin)/(PrefTemp-Tmin))^2))</f>
        <v>2.6372369695352451</v>
      </c>
      <c r="L1424" s="1">
        <f t="shared" si="135"/>
        <v>2.7471218445451088E-2</v>
      </c>
      <c r="M1424" s="1">
        <f t="shared" si="136"/>
        <v>-4.5491416819303607</v>
      </c>
      <c r="N1424" s="3" t="s">
        <v>866</v>
      </c>
      <c r="O1424" s="3" t="s">
        <v>2975</v>
      </c>
      <c r="P1424" s="3" t="s">
        <v>869</v>
      </c>
      <c r="Q1424" s="1">
        <v>4008</v>
      </c>
      <c r="R1424" s="1" t="s">
        <v>863</v>
      </c>
      <c r="S1424" s="1">
        <v>98.98</v>
      </c>
      <c r="U1424" s="19" t="s">
        <v>916</v>
      </c>
      <c r="V1424" s="11">
        <v>1000</v>
      </c>
      <c r="W1424" s="12">
        <f>IF(InitCFU="","",LOG10(InitCFU))</f>
        <v>3</v>
      </c>
    </row>
    <row r="1425" spans="1:23" hidden="1" x14ac:dyDescent="0.3">
      <c r="A1425" s="1" t="s">
        <v>924</v>
      </c>
      <c r="B1425" s="1" t="s">
        <v>2337</v>
      </c>
      <c r="C1425" s="1">
        <f t="shared" si="137"/>
        <v>1.0416666664241347E-2</v>
      </c>
      <c r="D1425" s="1">
        <v>0</v>
      </c>
      <c r="E1425" s="1">
        <v>2.19</v>
      </c>
      <c r="F1425" s="1">
        <f>IF(A1425="","",IF(E1425&lt;-1.27,0,E1425*M_a+M_b))</f>
        <v>0.13057860000000002</v>
      </c>
      <c r="G1425" s="1">
        <f t="shared" si="132"/>
        <v>1.7050770777960005E-2</v>
      </c>
      <c r="H1425" s="1">
        <f t="shared" si="133"/>
        <v>7.4101567918122575E-3</v>
      </c>
      <c r="I1425" s="1">
        <f t="shared" si="134"/>
        <v>1.8525391975217366E-3</v>
      </c>
      <c r="J1425" s="1">
        <f>IF(A1425="","",MIN(J1424+I1425,Max_logcfu))</f>
        <v>3.2886606086105257</v>
      </c>
      <c r="K1425" s="1" cm="1">
        <f t="array" ref="K1425">IF(A1425="","",IF(E1425&lt;-1.27,0,((E1425-Tmin)/(PrefTemp-Tmin))^2))</f>
        <v>2.8208288449008903</v>
      </c>
      <c r="L1425" s="1">
        <f t="shared" si="135"/>
        <v>2.9383633794209531E-2</v>
      </c>
      <c r="M1425" s="1">
        <f t="shared" si="136"/>
        <v>-4.57852531572457</v>
      </c>
      <c r="N1425" s="3" t="s">
        <v>866</v>
      </c>
      <c r="O1425" s="3" t="s">
        <v>2975</v>
      </c>
      <c r="P1425" s="3" t="s">
        <v>869</v>
      </c>
      <c r="Q1425" s="1">
        <v>4008</v>
      </c>
      <c r="R1425" s="1" t="s">
        <v>863</v>
      </c>
      <c r="S1425" s="1">
        <v>98.98</v>
      </c>
      <c r="U1425" s="19" t="s">
        <v>917</v>
      </c>
      <c r="V1425" s="11">
        <f>IF(InitCFU="","",10^W1425)</f>
        <v>1E-3</v>
      </c>
      <c r="W1425" s="12">
        <f>IF(InitCFU="","",W1426-W1424)</f>
        <v>-3</v>
      </c>
    </row>
    <row r="1426" spans="1:23" ht="16.2" hidden="1" thickBot="1" x14ac:dyDescent="0.35">
      <c r="A1426" s="1" t="s">
        <v>924</v>
      </c>
      <c r="B1426" s="1" t="s">
        <v>2338</v>
      </c>
      <c r="C1426" s="1">
        <f t="shared" si="137"/>
        <v>1.0416666664241347E-2</v>
      </c>
      <c r="D1426" s="1">
        <v>0</v>
      </c>
      <c r="E1426" s="1">
        <v>2.64</v>
      </c>
      <c r="F1426" s="1">
        <f>IF(A1426="","",IF(E1426&lt;-1.27,0,E1426*M_a+M_b))</f>
        <v>0.1394166</v>
      </c>
      <c r="G1426" s="1">
        <f t="shared" si="132"/>
        <v>1.943698835556E-2</v>
      </c>
      <c r="H1426" s="1">
        <f t="shared" si="133"/>
        <v>8.447191810325945E-3</v>
      </c>
      <c r="I1426" s="1">
        <f t="shared" si="134"/>
        <v>2.1117979520897949E-3</v>
      </c>
      <c r="J1426" s="1">
        <f>IF(A1426="","",MIN(J1425+I1426,Max_logcfu))</f>
        <v>3.2907724065626156</v>
      </c>
      <c r="K1426" s="1" cm="1">
        <f t="array" ref="K1426">IF(A1426="","",IF(E1426&lt;-1.27,0,((E1426-Tmin)/(PrefTemp-Tmin))^2))</f>
        <v>3.2155975894203057</v>
      </c>
      <c r="L1426" s="1">
        <f t="shared" si="135"/>
        <v>3.3495808215329333E-2</v>
      </c>
      <c r="M1426" s="1">
        <f t="shared" si="136"/>
        <v>-4.6120211239398996</v>
      </c>
      <c r="N1426" s="3" t="s">
        <v>866</v>
      </c>
      <c r="O1426" s="3" t="s">
        <v>2975</v>
      </c>
      <c r="P1426" s="3" t="s">
        <v>869</v>
      </c>
      <c r="Q1426" s="1">
        <v>4008</v>
      </c>
      <c r="R1426" s="1" t="s">
        <v>863</v>
      </c>
      <c r="S1426" s="1">
        <v>98.83</v>
      </c>
      <c r="U1426" s="23" t="s">
        <v>918</v>
      </c>
      <c r="V1426" s="24">
        <f>IF(InitCFU="","",10^W1426)</f>
        <v>1</v>
      </c>
      <c r="W1426" s="25">
        <f>IF(InitCFU="","",MAX(Report!P2837:P4235))</f>
        <v>0</v>
      </c>
    </row>
    <row r="1427" spans="1:23" hidden="1" x14ac:dyDescent="0.3">
      <c r="A1427" s="1" t="s">
        <v>924</v>
      </c>
      <c r="B1427" s="1" t="s">
        <v>2339</v>
      </c>
      <c r="C1427" s="1">
        <f t="shared" si="137"/>
        <v>1.0416666671517305E-2</v>
      </c>
      <c r="D1427" s="1">
        <v>0</v>
      </c>
      <c r="E1427" s="1">
        <v>2.7</v>
      </c>
      <c r="F1427" s="1">
        <f>IF(A1427="","",IF(E1427&lt;-1.27,0,E1427*M_a+M_b))</f>
        <v>0.14059500000000003</v>
      </c>
      <c r="G1427" s="1">
        <f t="shared" si="132"/>
        <v>1.9766954025000009E-2</v>
      </c>
      <c r="H1427" s="1">
        <f t="shared" si="133"/>
        <v>8.590592796610173E-3</v>
      </c>
      <c r="I1427" s="1">
        <f t="shared" si="134"/>
        <v>2.1476482001526196E-3</v>
      </c>
      <c r="J1427" s="1">
        <f>IF(A1427="","",MIN(J1426+I1427,Max_logcfu))</f>
        <v>3.2929200547627682</v>
      </c>
      <c r="K1427" s="1" cm="1">
        <f t="array" ref="K1427">IF(A1427="","",IF(E1427&lt;-1.27,0,((E1427-Tmin)/(PrefTemp-Tmin))^2))</f>
        <v>3.2701861291587275</v>
      </c>
      <c r="L1427" s="1">
        <f t="shared" si="135"/>
        <v>3.4064438861265901E-2</v>
      </c>
      <c r="M1427" s="1">
        <f t="shared" si="136"/>
        <v>-4.6460855628011659</v>
      </c>
      <c r="N1427" s="3" t="s">
        <v>866</v>
      </c>
      <c r="O1427" s="3" t="s">
        <v>2975</v>
      </c>
      <c r="P1427" s="3" t="s">
        <v>869</v>
      </c>
      <c r="Q1427" s="1">
        <v>4008</v>
      </c>
      <c r="R1427" s="1" t="s">
        <v>863</v>
      </c>
      <c r="S1427" s="1">
        <v>98.83</v>
      </c>
    </row>
    <row r="1428" spans="1:23" hidden="1" x14ac:dyDescent="0.3">
      <c r="A1428" s="1" t="s">
        <v>924</v>
      </c>
      <c r="B1428" s="1" t="s">
        <v>963</v>
      </c>
      <c r="C1428" s="1">
        <f t="shared" si="137"/>
        <v>1.0416666664241347E-2</v>
      </c>
      <c r="D1428" s="1">
        <v>0</v>
      </c>
      <c r="E1428" s="1">
        <v>2.83</v>
      </c>
      <c r="F1428" s="1">
        <f>IF(A1428="","",IF(E1428&lt;-1.27,0,E1428*M_a+M_b))</f>
        <v>0.1431482</v>
      </c>
      <c r="G1428" s="1">
        <f t="shared" si="132"/>
        <v>2.0491407163240001E-2</v>
      </c>
      <c r="H1428" s="1">
        <f t="shared" si="133"/>
        <v>8.9054355337853108E-3</v>
      </c>
      <c r="I1428" s="1">
        <f t="shared" si="134"/>
        <v>2.2263588829279633E-3</v>
      </c>
      <c r="J1428" s="1">
        <f>IF(A1428="","",MIN(J1427+I1428,Max_logcfu))</f>
        <v>3.2951464136456963</v>
      </c>
      <c r="K1428" s="1" cm="1">
        <f t="array" ref="K1428">IF(A1428="","",IF(E1428&lt;-1.27,0,((E1428-Tmin)/(PrefTemp-Tmin))^2))</f>
        <v>3.3900375033715511</v>
      </c>
      <c r="L1428" s="1">
        <f t="shared" si="135"/>
        <v>3.5312890651898403E-2</v>
      </c>
      <c r="M1428" s="1">
        <f t="shared" si="136"/>
        <v>-4.6813984534530642</v>
      </c>
      <c r="N1428" s="3" t="s">
        <v>866</v>
      </c>
      <c r="O1428" s="3" t="s">
        <v>2975</v>
      </c>
      <c r="P1428" s="3" t="s">
        <v>869</v>
      </c>
      <c r="Q1428" s="1">
        <v>4008</v>
      </c>
      <c r="R1428" s="1" t="s">
        <v>863</v>
      </c>
      <c r="S1428" s="1">
        <v>98.83</v>
      </c>
    </row>
    <row r="1429" spans="1:23" hidden="1" x14ac:dyDescent="0.3">
      <c r="A1429" s="1" t="s">
        <v>924</v>
      </c>
      <c r="B1429" s="1" t="s">
        <v>964</v>
      </c>
      <c r="C1429" s="1">
        <f t="shared" si="137"/>
        <v>1.0416666664241347E-2</v>
      </c>
      <c r="D1429" s="1">
        <v>0</v>
      </c>
      <c r="E1429" s="1">
        <v>2.92</v>
      </c>
      <c r="F1429" s="1">
        <f>IF(A1429="","",IF(E1429&lt;-1.27,0,E1429*M_a+M_b))</f>
        <v>0.14491580000000001</v>
      </c>
      <c r="G1429" s="1">
        <f t="shared" si="132"/>
        <v>2.1000589089640004E-2</v>
      </c>
      <c r="H1429" s="1">
        <f t="shared" si="133"/>
        <v>9.12672276820513E-3</v>
      </c>
      <c r="I1429" s="1">
        <f t="shared" si="134"/>
        <v>2.2816806915200373E-3</v>
      </c>
      <c r="J1429" s="1">
        <f>IF(A1429="","",MIN(J1428+I1429,Max_logcfu))</f>
        <v>3.2974280943372163</v>
      </c>
      <c r="K1429" s="1" cm="1">
        <f t="array" ref="K1429">IF(A1429="","",IF(E1429&lt;-1.27,0,((E1429-Tmin)/(PrefTemp-Tmin))^2))</f>
        <v>3.474275048054746</v>
      </c>
      <c r="L1429" s="1">
        <f t="shared" si="135"/>
        <v>3.6190365075477376E-2</v>
      </c>
      <c r="M1429" s="1">
        <f t="shared" si="136"/>
        <v>-4.7175888185285419</v>
      </c>
      <c r="N1429" s="3" t="s">
        <v>866</v>
      </c>
      <c r="O1429" s="3" t="s">
        <v>2975</v>
      </c>
      <c r="P1429" s="3" t="s">
        <v>869</v>
      </c>
      <c r="Q1429" s="1">
        <v>4008</v>
      </c>
      <c r="R1429" s="1" t="s">
        <v>863</v>
      </c>
      <c r="S1429" s="1">
        <v>98.83</v>
      </c>
    </row>
    <row r="1430" spans="1:23" hidden="1" x14ac:dyDescent="0.3">
      <c r="A1430" s="1" t="s">
        <v>924</v>
      </c>
      <c r="B1430" s="1" t="s">
        <v>965</v>
      </c>
      <c r="C1430" s="1">
        <f t="shared" si="137"/>
        <v>1.0416666671517305E-2</v>
      </c>
      <c r="D1430" s="1">
        <v>0</v>
      </c>
      <c r="E1430" s="1">
        <v>3.11</v>
      </c>
      <c r="F1430" s="1">
        <f>IF(A1430="","",IF(E1430&lt;-1.27,0,E1430*M_a+M_b))</f>
        <v>0.14864740000000001</v>
      </c>
      <c r="G1430" s="1">
        <f t="shared" si="132"/>
        <v>2.2096049526760003E-2</v>
      </c>
      <c r="H1430" s="1">
        <f t="shared" si="133"/>
        <v>9.6028029234072158E-3</v>
      </c>
      <c r="I1430" s="1">
        <f t="shared" si="134"/>
        <v>2.4007007319697174E-3</v>
      </c>
      <c r="J1430" s="1">
        <f>IF(A1430="","",MIN(J1429+I1430,Max_logcfu))</f>
        <v>3.2998287950691858</v>
      </c>
      <c r="K1430" s="1" cm="1">
        <f t="array" ref="K1430">IF(A1430="","",IF(E1430&lt;-1.27,0,((E1430-Tmin)/(PrefTemp-Tmin))^2))</f>
        <v>3.6555047672103247</v>
      </c>
      <c r="L1430" s="1">
        <f t="shared" si="135"/>
        <v>3.8078174676172416E-2</v>
      </c>
      <c r="M1430" s="1">
        <f t="shared" si="136"/>
        <v>-4.7556669932047146</v>
      </c>
      <c r="N1430" s="3" t="s">
        <v>866</v>
      </c>
      <c r="O1430" s="3" t="s">
        <v>2975</v>
      </c>
      <c r="P1430" s="3" t="s">
        <v>869</v>
      </c>
      <c r="Q1430" s="1">
        <v>4008</v>
      </c>
      <c r="R1430" s="1" t="s">
        <v>863</v>
      </c>
      <c r="S1430" s="1">
        <v>98.71</v>
      </c>
    </row>
    <row r="1431" spans="1:23" hidden="1" x14ac:dyDescent="0.3">
      <c r="A1431" s="1" t="s">
        <v>924</v>
      </c>
      <c r="B1431" s="1" t="s">
        <v>966</v>
      </c>
      <c r="C1431" s="1">
        <f t="shared" si="137"/>
        <v>1.0416666664241347E-2</v>
      </c>
      <c r="D1431" s="1">
        <v>0</v>
      </c>
      <c r="E1431" s="1">
        <v>2.86</v>
      </c>
      <c r="F1431" s="1">
        <f>IF(A1431="","",IF(E1431&lt;-1.27,0,E1431*M_a+M_b))</f>
        <v>0.14373740000000002</v>
      </c>
      <c r="G1431" s="1">
        <f t="shared" si="132"/>
        <v>2.0660440158760004E-2</v>
      </c>
      <c r="H1431" s="1">
        <f t="shared" si="133"/>
        <v>8.9788962011125607E-3</v>
      </c>
      <c r="I1431" s="1">
        <f t="shared" si="134"/>
        <v>2.2447240497554997E-3</v>
      </c>
      <c r="J1431" s="1">
        <f>IF(A1431="","",MIN(J1430+I1431,Max_logcfu))</f>
        <v>3.3020735191189412</v>
      </c>
      <c r="K1431" s="1" cm="1">
        <f t="array" ref="K1431">IF(A1431="","",IF(E1431&lt;-1.27,0,((E1431-Tmin)/(PrefTemp-Tmin))^2))</f>
        <v>3.418001819806979</v>
      </c>
      <c r="L1431" s="1">
        <f t="shared" si="135"/>
        <v>3.5604185614699621E-2</v>
      </c>
      <c r="M1431" s="1">
        <f t="shared" si="136"/>
        <v>-4.7912711788194144</v>
      </c>
      <c r="N1431" s="3" t="s">
        <v>866</v>
      </c>
      <c r="O1431" s="3" t="s">
        <v>2975</v>
      </c>
      <c r="P1431" s="3" t="s">
        <v>869</v>
      </c>
      <c r="Q1431" s="1">
        <v>4008</v>
      </c>
      <c r="R1431" s="1" t="s">
        <v>863</v>
      </c>
      <c r="S1431" s="1">
        <v>98.71</v>
      </c>
    </row>
    <row r="1432" spans="1:23" hidden="1" x14ac:dyDescent="0.3">
      <c r="A1432" s="1" t="s">
        <v>924</v>
      </c>
      <c r="B1432" s="1" t="s">
        <v>967</v>
      </c>
      <c r="C1432" s="1">
        <f t="shared" si="137"/>
        <v>1.0416666664241347E-2</v>
      </c>
      <c r="D1432" s="1">
        <v>0</v>
      </c>
      <c r="E1432" s="1">
        <v>2.5499999999999998</v>
      </c>
      <c r="F1432" s="1">
        <f>IF(A1432="","",IF(E1432&lt;-1.27,0,E1432*M_a+M_b))</f>
        <v>0.13764900000000002</v>
      </c>
      <c r="G1432" s="1">
        <f t="shared" si="132"/>
        <v>1.8947247201000005E-2</v>
      </c>
      <c r="H1432" s="1">
        <f t="shared" si="133"/>
        <v>8.2343534119947871E-3</v>
      </c>
      <c r="I1432" s="1">
        <f t="shared" si="134"/>
        <v>2.0585883525193944E-3</v>
      </c>
      <c r="J1432" s="1">
        <f>IF(A1432="","",MIN(J1431+I1432,Max_logcfu))</f>
        <v>3.3041321074714607</v>
      </c>
      <c r="K1432" s="1" cm="1">
        <f t="array" ref="K1432">IF(A1432="","",IF(E1432&lt;-1.27,0,((E1432-Tmin)/(PrefTemp-Tmin))^2))</f>
        <v>3.1345762682549525</v>
      </c>
      <c r="L1432" s="1">
        <f t="shared" si="135"/>
        <v>3.2651836120053408E-2</v>
      </c>
      <c r="M1432" s="1">
        <f t="shared" si="136"/>
        <v>-4.8239230149394681</v>
      </c>
      <c r="N1432" s="3" t="s">
        <v>866</v>
      </c>
      <c r="O1432" s="3" t="s">
        <v>2975</v>
      </c>
      <c r="P1432" s="3" t="s">
        <v>869</v>
      </c>
      <c r="Q1432" s="1">
        <v>4008</v>
      </c>
      <c r="R1432" s="1" t="s">
        <v>863</v>
      </c>
      <c r="S1432" s="1">
        <v>98.71</v>
      </c>
    </row>
    <row r="1433" spans="1:23" hidden="1" x14ac:dyDescent="0.3">
      <c r="A1433" s="1" t="s">
        <v>924</v>
      </c>
      <c r="B1433" s="1" t="s">
        <v>968</v>
      </c>
      <c r="C1433" s="1">
        <f t="shared" si="137"/>
        <v>1.0416666671517305E-2</v>
      </c>
      <c r="D1433" s="1">
        <v>0</v>
      </c>
      <c r="E1433" s="1">
        <v>2.38</v>
      </c>
      <c r="F1433" s="1">
        <f>IF(A1433="","",IF(E1433&lt;-1.27,0,E1433*M_a+M_b))</f>
        <v>0.13431019999999999</v>
      </c>
      <c r="G1433" s="1">
        <f t="shared" si="132"/>
        <v>1.8039229824039996E-2</v>
      </c>
      <c r="H1433" s="1">
        <f t="shared" si="133"/>
        <v>7.8397348213993887E-3</v>
      </c>
      <c r="I1433" s="1">
        <f t="shared" si="134"/>
        <v>1.9599337062625125E-3</v>
      </c>
      <c r="J1433" s="1">
        <f>IF(A1433="","",MIN(J1432+I1433,Max_logcfu))</f>
        <v>3.306092041177723</v>
      </c>
      <c r="K1433" s="1" cm="1">
        <f t="array" ref="K1433">IF(A1433="","",IF(E1433&lt;-1.27,0,((E1433-Tmin)/(PrefTemp-Tmin))^2))</f>
        <v>2.9843565719166003</v>
      </c>
      <c r="L1433" s="1">
        <f t="shared" si="135"/>
        <v>3.1087047638607288E-2</v>
      </c>
      <c r="M1433" s="1">
        <f t="shared" si="136"/>
        <v>-4.8550100625780752</v>
      </c>
      <c r="N1433" s="3" t="s">
        <v>866</v>
      </c>
      <c r="O1433" s="3" t="s">
        <v>2975</v>
      </c>
      <c r="P1433" s="3" t="s">
        <v>869</v>
      </c>
      <c r="Q1433" s="1">
        <v>4008</v>
      </c>
      <c r="R1433" s="1" t="s">
        <v>863</v>
      </c>
      <c r="S1433" s="1">
        <v>98.71</v>
      </c>
    </row>
    <row r="1434" spans="1:23" hidden="1" x14ac:dyDescent="0.3">
      <c r="A1434" s="1" t="s">
        <v>924</v>
      </c>
      <c r="B1434" s="1" t="s">
        <v>969</v>
      </c>
      <c r="C1434" s="1">
        <f t="shared" si="137"/>
        <v>1.0416666664241347E-2</v>
      </c>
      <c r="D1434" s="1">
        <v>0</v>
      </c>
      <c r="E1434" s="1">
        <v>2.63</v>
      </c>
      <c r="F1434" s="1">
        <f>IF(A1434="","",IF(E1434&lt;-1.27,0,E1434*M_a+M_b))</f>
        <v>0.13922020000000002</v>
      </c>
      <c r="G1434" s="1">
        <f t="shared" si="132"/>
        <v>1.9382264088040006E-2</v>
      </c>
      <c r="H1434" s="1">
        <f t="shared" si="133"/>
        <v>8.4234089908909182E-3</v>
      </c>
      <c r="I1434" s="1">
        <f t="shared" si="134"/>
        <v>2.1058522472324225E-3</v>
      </c>
      <c r="J1434" s="1">
        <f>IF(A1434="","",MIN(J1433+I1434,Max_logcfu))</f>
        <v>3.3081978934249556</v>
      </c>
      <c r="K1434" s="1" cm="1">
        <f t="array" ref="K1434">IF(A1434="","",IF(E1434&lt;-1.27,0,((E1434-Tmin)/(PrefTemp-Tmin))^2))</f>
        <v>3.2065441692349839</v>
      </c>
      <c r="L1434" s="1">
        <f t="shared" si="135"/>
        <v>3.340150175508752E-2</v>
      </c>
      <c r="M1434" s="1">
        <f t="shared" si="136"/>
        <v>-4.8884115643331629</v>
      </c>
      <c r="N1434" s="3" t="s">
        <v>866</v>
      </c>
      <c r="O1434" s="3" t="s">
        <v>2975</v>
      </c>
      <c r="P1434" s="3" t="s">
        <v>869</v>
      </c>
      <c r="Q1434" s="1">
        <v>4008</v>
      </c>
      <c r="R1434" s="1" t="s">
        <v>863</v>
      </c>
      <c r="S1434" s="1">
        <v>98.37</v>
      </c>
    </row>
    <row r="1435" spans="1:23" hidden="1" x14ac:dyDescent="0.3">
      <c r="A1435" s="1" t="s">
        <v>924</v>
      </c>
      <c r="B1435" s="1" t="s">
        <v>970</v>
      </c>
      <c r="C1435" s="1">
        <f t="shared" si="137"/>
        <v>1.0416666664241347E-2</v>
      </c>
      <c r="D1435" s="1">
        <v>0</v>
      </c>
      <c r="E1435" s="1">
        <v>2.2200000000000002</v>
      </c>
      <c r="F1435" s="1">
        <f>IF(A1435="","",IF(E1435&lt;-1.27,0,E1435*M_a+M_b))</f>
        <v>0.1311678</v>
      </c>
      <c r="G1435" s="1">
        <f t="shared" si="132"/>
        <v>1.720499175684E-2</v>
      </c>
      <c r="H1435" s="1">
        <f t="shared" si="133"/>
        <v>7.4771802506910035E-3</v>
      </c>
      <c r="I1435" s="1">
        <f t="shared" si="134"/>
        <v>1.8692950622375218E-3</v>
      </c>
      <c r="J1435" s="1">
        <f>IF(A1435="","",MIN(J1434+I1435,Max_logcfu))</f>
        <v>3.3100671884871931</v>
      </c>
      <c r="K1435" s="1" cm="1">
        <f t="array" ref="K1435">IF(A1435="","",IF(E1435&lt;-1.27,0,((E1435-Tmin)/(PrefTemp-Tmin))^2))</f>
        <v>2.8463427053227237</v>
      </c>
      <c r="L1435" s="1">
        <f t="shared" si="135"/>
        <v>2.9649403173541748E-2</v>
      </c>
      <c r="M1435" s="1">
        <f t="shared" si="136"/>
        <v>-4.9180609675067046</v>
      </c>
      <c r="N1435" s="3" t="s">
        <v>866</v>
      </c>
      <c r="O1435" s="3" t="s">
        <v>2975</v>
      </c>
      <c r="P1435" s="3" t="s">
        <v>869</v>
      </c>
      <c r="Q1435" s="1">
        <v>4008</v>
      </c>
      <c r="R1435" s="1" t="s">
        <v>863</v>
      </c>
      <c r="S1435" s="1">
        <v>98.37</v>
      </c>
    </row>
    <row r="1436" spans="1:23" hidden="1" x14ac:dyDescent="0.3">
      <c r="A1436" s="1" t="s">
        <v>924</v>
      </c>
      <c r="B1436" s="1" t="s">
        <v>2340</v>
      </c>
      <c r="C1436" s="1">
        <f t="shared" si="137"/>
        <v>1.0416666671517305E-2</v>
      </c>
      <c r="D1436" s="1">
        <v>0</v>
      </c>
      <c r="E1436" s="1">
        <v>1.91</v>
      </c>
      <c r="F1436" s="1">
        <f>IF(A1436="","",IF(E1436&lt;-1.27,0,E1436*M_a+M_b))</f>
        <v>0.12507940000000001</v>
      </c>
      <c r="G1436" s="1">
        <f t="shared" si="132"/>
        <v>1.5644856304360001E-2</v>
      </c>
      <c r="H1436" s="1">
        <f t="shared" si="133"/>
        <v>6.7991552822077358E-3</v>
      </c>
      <c r="I1436" s="1">
        <f t="shared" si="134"/>
        <v>1.6997888213434596E-3</v>
      </c>
      <c r="J1436" s="1">
        <f>IF(A1436="","",MIN(J1435+I1436,Max_logcfu))</f>
        <v>3.3117669773085363</v>
      </c>
      <c r="K1436" s="1" cm="1">
        <f t="array" ref="K1436">IF(A1436="","",IF(E1436&lt;-1.27,0,((E1436-Tmin)/(PrefTemp-Tmin))^2))</f>
        <v>2.5882385325778352</v>
      </c>
      <c r="L1436" s="1">
        <f t="shared" si="135"/>
        <v>2.6960818060240394E-2</v>
      </c>
      <c r="M1436" s="1">
        <f t="shared" si="136"/>
        <v>-4.9450217855669454</v>
      </c>
      <c r="N1436" s="3" t="s">
        <v>866</v>
      </c>
      <c r="O1436" s="3" t="s">
        <v>2975</v>
      </c>
      <c r="P1436" s="3" t="s">
        <v>869</v>
      </c>
      <c r="Q1436" s="1">
        <v>4008</v>
      </c>
      <c r="R1436" s="1" t="s">
        <v>863</v>
      </c>
      <c r="S1436" s="1">
        <v>98.37</v>
      </c>
    </row>
    <row r="1437" spans="1:23" hidden="1" x14ac:dyDescent="0.3">
      <c r="A1437" s="1" t="s">
        <v>924</v>
      </c>
      <c r="B1437" s="1" t="s">
        <v>2341</v>
      </c>
      <c r="C1437" s="1">
        <f t="shared" si="137"/>
        <v>1.0416666664241347E-2</v>
      </c>
      <c r="D1437" s="1">
        <v>0</v>
      </c>
      <c r="E1437" s="1">
        <v>1.69</v>
      </c>
      <c r="F1437" s="1">
        <f>IF(A1437="","",IF(E1437&lt;-1.27,0,E1437*M_a+M_b))</f>
        <v>0.12075860000000001</v>
      </c>
      <c r="G1437" s="1">
        <f t="shared" si="132"/>
        <v>1.4582639473960001E-2</v>
      </c>
      <c r="H1437" s="1">
        <f t="shared" si="133"/>
        <v>6.3375225875532378E-3</v>
      </c>
      <c r="I1437" s="1">
        <f t="shared" si="134"/>
        <v>1.5843806465194172E-3</v>
      </c>
      <c r="J1437" s="1">
        <f>IF(A1437="","",MIN(J1436+I1437,Max_logcfu))</f>
        <v>3.3133513579550558</v>
      </c>
      <c r="K1437" s="1" cm="1">
        <f t="array" ref="K1437">IF(A1437="","",IF(E1437&lt;-1.27,0,((E1437-Tmin)/(PrefTemp-Tmin))^2))</f>
        <v>2.4125085369224717</v>
      </c>
      <c r="L1437" s="1">
        <f t="shared" si="135"/>
        <v>2.5130297253757976E-2</v>
      </c>
      <c r="M1437" s="1">
        <f t="shared" si="136"/>
        <v>-4.9701520828207038</v>
      </c>
      <c r="N1437" s="3" t="s">
        <v>866</v>
      </c>
      <c r="O1437" s="3" t="s">
        <v>2975</v>
      </c>
      <c r="P1437" s="3" t="s">
        <v>869</v>
      </c>
      <c r="Q1437" s="1">
        <v>4008</v>
      </c>
      <c r="R1437" s="1" t="s">
        <v>863</v>
      </c>
      <c r="S1437" s="1">
        <v>98.37</v>
      </c>
    </row>
    <row r="1438" spans="1:23" hidden="1" x14ac:dyDescent="0.3">
      <c r="A1438" s="1" t="s">
        <v>924</v>
      </c>
      <c r="B1438" s="1" t="s">
        <v>2342</v>
      </c>
      <c r="C1438" s="1">
        <f t="shared" si="137"/>
        <v>1.0416666664241347E-2</v>
      </c>
      <c r="D1438" s="1">
        <v>0</v>
      </c>
      <c r="E1438" s="1">
        <v>1.83</v>
      </c>
      <c r="F1438" s="1">
        <f>IF(A1438="","",IF(E1438&lt;-1.27,0,E1438*M_a+M_b))</f>
        <v>0.12350820000000001</v>
      </c>
      <c r="G1438" s="1">
        <f t="shared" si="132"/>
        <v>1.5254275467240003E-2</v>
      </c>
      <c r="H1438" s="1">
        <f t="shared" si="133"/>
        <v>6.6294113286571067E-3</v>
      </c>
      <c r="I1438" s="1">
        <f t="shared" si="134"/>
        <v>1.6573528317783942E-3</v>
      </c>
      <c r="J1438" s="1">
        <f>IF(A1438="","",MIN(J1437+I1438,Max_logcfu))</f>
        <v>3.315008710786834</v>
      </c>
      <c r="K1438" s="1" cm="1">
        <f t="array" ref="K1438">IF(A1438="","",IF(E1438&lt;-1.27,0,((E1438-Tmin)/(PrefTemp-Tmin))^2))</f>
        <v>2.5236219996385869</v>
      </c>
      <c r="L1438" s="1">
        <f t="shared" si="135"/>
        <v>2.6287729156781358E-2</v>
      </c>
      <c r="M1438" s="1">
        <f t="shared" si="136"/>
        <v>-4.9964398119774849</v>
      </c>
      <c r="N1438" s="3" t="s">
        <v>866</v>
      </c>
      <c r="O1438" s="3" t="s">
        <v>2975</v>
      </c>
      <c r="P1438" s="3" t="s">
        <v>869</v>
      </c>
      <c r="Q1438" s="1">
        <v>4008</v>
      </c>
      <c r="R1438" s="1" t="s">
        <v>863</v>
      </c>
      <c r="S1438" s="1">
        <v>98.28</v>
      </c>
    </row>
    <row r="1439" spans="1:23" hidden="1" x14ac:dyDescent="0.3">
      <c r="A1439" s="1" t="s">
        <v>924</v>
      </c>
      <c r="B1439" s="1" t="s">
        <v>2343</v>
      </c>
      <c r="C1439" s="1">
        <f t="shared" si="137"/>
        <v>1.0416666671517305E-2</v>
      </c>
      <c r="D1439" s="1">
        <v>0</v>
      </c>
      <c r="E1439" s="1">
        <v>1.49</v>
      </c>
      <c r="F1439" s="1">
        <f>IF(A1439="","",IF(E1439&lt;-1.27,0,E1439*M_a+M_b))</f>
        <v>0.11683060000000001</v>
      </c>
      <c r="G1439" s="1">
        <f t="shared" si="132"/>
        <v>1.3649389096360001E-2</v>
      </c>
      <c r="H1439" s="1">
        <f t="shared" si="133"/>
        <v>5.9319378949847894E-3</v>
      </c>
      <c r="I1439" s="1">
        <f t="shared" si="134"/>
        <v>1.4829844744367658E-3</v>
      </c>
      <c r="J1439" s="1">
        <f>IF(A1439="","",MIN(J1438+I1439,Max_logcfu))</f>
        <v>3.3164916952612709</v>
      </c>
      <c r="K1439" s="1" cm="1">
        <f t="array" ref="K1439">IF(A1439="","",IF(E1439&lt;-1.27,0,((E1439-Tmin)/(PrefTemp-Tmin))^2))</f>
        <v>2.2581143679473321</v>
      </c>
      <c r="L1439" s="1">
        <f t="shared" si="135"/>
        <v>2.3522024677071339E-2</v>
      </c>
      <c r="M1439" s="1">
        <f t="shared" si="136"/>
        <v>-5.0199618366545566</v>
      </c>
      <c r="N1439" s="3" t="s">
        <v>866</v>
      </c>
      <c r="O1439" s="3" t="s">
        <v>2975</v>
      </c>
      <c r="P1439" s="3" t="s">
        <v>869</v>
      </c>
      <c r="Q1439" s="1">
        <v>4008</v>
      </c>
      <c r="R1439" s="1" t="s">
        <v>863</v>
      </c>
      <c r="S1439" s="1">
        <v>98.28</v>
      </c>
    </row>
    <row r="1440" spans="1:23" hidden="1" x14ac:dyDescent="0.3">
      <c r="A1440" s="1" t="s">
        <v>924</v>
      </c>
      <c r="B1440" s="1" t="s">
        <v>2344</v>
      </c>
      <c r="C1440" s="1">
        <f t="shared" si="137"/>
        <v>1.0416666664241347E-2</v>
      </c>
      <c r="D1440" s="1">
        <v>0</v>
      </c>
      <c r="E1440" s="1">
        <v>1.2</v>
      </c>
      <c r="F1440" s="1">
        <f>IF(A1440="","",IF(E1440&lt;-1.27,0,E1440*M_a+M_b))</f>
        <v>0.11113500000000001</v>
      </c>
      <c r="G1440" s="1">
        <f t="shared" si="132"/>
        <v>1.2350988225000003E-2</v>
      </c>
      <c r="H1440" s="1">
        <f t="shared" si="133"/>
        <v>5.3676611147327261E-3</v>
      </c>
      <c r="I1440" s="1">
        <f t="shared" si="134"/>
        <v>1.3419152783707424E-3</v>
      </c>
      <c r="J1440" s="1">
        <f>IF(A1440="","",MIN(J1439+I1440,Max_logcfu))</f>
        <v>3.3178336105396418</v>
      </c>
      <c r="K1440" s="1" cm="1">
        <f t="array" ref="K1440">IF(A1440="","",IF(E1440&lt;-1.27,0,((E1440-Tmin)/(PrefTemp-Tmin))^2))</f>
        <v>2.0433107864628512</v>
      </c>
      <c r="L1440" s="1">
        <f t="shared" si="135"/>
        <v>2.1284487354032353E-2</v>
      </c>
      <c r="M1440" s="1">
        <f t="shared" si="136"/>
        <v>-5.041246324008589</v>
      </c>
      <c r="N1440" s="3" t="s">
        <v>866</v>
      </c>
      <c r="O1440" s="3" t="s">
        <v>2975</v>
      </c>
      <c r="P1440" s="3" t="s">
        <v>869</v>
      </c>
      <c r="Q1440" s="1">
        <v>4008</v>
      </c>
      <c r="R1440" s="1" t="s">
        <v>863</v>
      </c>
      <c r="S1440" s="1">
        <v>98.28</v>
      </c>
    </row>
    <row r="1441" spans="1:19" hidden="1" x14ac:dyDescent="0.3">
      <c r="A1441" s="1" t="s">
        <v>924</v>
      </c>
      <c r="B1441" s="1" t="s">
        <v>2345</v>
      </c>
      <c r="C1441" s="1">
        <f t="shared" si="137"/>
        <v>1.0416666664241347E-2</v>
      </c>
      <c r="D1441" s="1">
        <v>0</v>
      </c>
      <c r="E1441" s="1">
        <v>1</v>
      </c>
      <c r="F1441" s="1">
        <f>IF(A1441="","",IF(E1441&lt;-1.27,0,E1441*M_a+M_b))</f>
        <v>0.10720700000000001</v>
      </c>
      <c r="G1441" s="1">
        <f t="shared" si="132"/>
        <v>1.1493340849000002E-2</v>
      </c>
      <c r="H1441" s="1">
        <f t="shared" si="133"/>
        <v>4.9949330069534986E-3</v>
      </c>
      <c r="I1441" s="1">
        <f t="shared" si="134"/>
        <v>1.2487332514476313E-3</v>
      </c>
      <c r="J1441" s="1">
        <f>IF(A1441="","",MIN(J1440+I1441,Max_logcfu))</f>
        <v>3.3190823437910892</v>
      </c>
      <c r="K1441" s="1" cm="1">
        <f t="array" ref="K1441">IF(A1441="","",IF(E1441&lt;-1.27,0,((E1441-Tmin)/(PrefTemp-Tmin))^2))</f>
        <v>1.9014241533904304</v>
      </c>
      <c r="L1441" s="1">
        <f t="shared" si="135"/>
        <v>1.9806501593205423E-2</v>
      </c>
      <c r="M1441" s="1">
        <f t="shared" si="136"/>
        <v>-5.0610528256017941</v>
      </c>
      <c r="N1441" s="3" t="s">
        <v>866</v>
      </c>
      <c r="O1441" s="3" t="s">
        <v>2975</v>
      </c>
      <c r="P1441" s="3" t="s">
        <v>869</v>
      </c>
      <c r="Q1441" s="1">
        <v>4008</v>
      </c>
      <c r="R1441" s="1" t="s">
        <v>863</v>
      </c>
      <c r="S1441" s="1">
        <v>98.28</v>
      </c>
    </row>
    <row r="1442" spans="1:19" hidden="1" x14ac:dyDescent="0.3">
      <c r="A1442" s="1" t="s">
        <v>924</v>
      </c>
      <c r="B1442" s="1" t="s">
        <v>2346</v>
      </c>
      <c r="C1442" s="1">
        <f t="shared" si="137"/>
        <v>1.0416666671517305E-2</v>
      </c>
      <c r="D1442" s="1">
        <v>0</v>
      </c>
      <c r="E1442" s="1">
        <v>1.1399999999999999</v>
      </c>
      <c r="F1442" s="1">
        <f>IF(A1442="","",IF(E1442&lt;-1.27,0,E1442*M_a+M_b))</f>
        <v>0.1099566</v>
      </c>
      <c r="G1442" s="1">
        <f t="shared" si="132"/>
        <v>1.209045388356E-2</v>
      </c>
      <c r="H1442" s="1">
        <f t="shared" si="133"/>
        <v>5.254434543050847E-3</v>
      </c>
      <c r="I1442" s="1">
        <f t="shared" si="134"/>
        <v>1.3136086363744084E-3</v>
      </c>
      <c r="J1442" s="1">
        <f>IF(A1442="","",MIN(J1441+I1442,Max_logcfu))</f>
        <v>3.3203959524274635</v>
      </c>
      <c r="K1442" s="1" cm="1">
        <f t="array" ref="K1442">IF(A1442="","",IF(E1442&lt;-1.27,0,((E1442-Tmin)/(PrefTemp-Tmin))^2))</f>
        <v>2.0002087592881512</v>
      </c>
      <c r="L1442" s="1">
        <f t="shared" si="135"/>
        <v>2.0835507918953864E-2</v>
      </c>
      <c r="M1442" s="1">
        <f t="shared" si="136"/>
        <v>-5.0818883335207481</v>
      </c>
      <c r="N1442" s="3" t="s">
        <v>866</v>
      </c>
      <c r="O1442" s="3" t="s">
        <v>2975</v>
      </c>
      <c r="P1442" s="3" t="s">
        <v>869</v>
      </c>
      <c r="Q1442" s="1">
        <v>4008</v>
      </c>
      <c r="R1442" s="1" t="s">
        <v>863</v>
      </c>
      <c r="S1442" s="1">
        <v>97.98</v>
      </c>
    </row>
    <row r="1443" spans="1:19" hidden="1" x14ac:dyDescent="0.3">
      <c r="A1443" s="1" t="s">
        <v>924</v>
      </c>
      <c r="B1443" s="1" t="s">
        <v>2347</v>
      </c>
      <c r="C1443" s="1">
        <f t="shared" si="137"/>
        <v>1.0416666664241347E-2</v>
      </c>
      <c r="D1443" s="1">
        <v>0</v>
      </c>
      <c r="E1443" s="1">
        <v>0.94</v>
      </c>
      <c r="F1443" s="1">
        <f>IF(A1443="","",IF(E1443&lt;-1.27,0,E1443*M_a+M_b))</f>
        <v>0.1060286</v>
      </c>
      <c r="G1443" s="1">
        <f t="shared" si="132"/>
        <v>1.1242064017959999E-2</v>
      </c>
      <c r="H1443" s="1">
        <f t="shared" si="133"/>
        <v>4.8857296905519335E-3</v>
      </c>
      <c r="I1443" s="1">
        <f t="shared" si="134"/>
        <v>1.2214324223535965E-3</v>
      </c>
      <c r="J1443" s="1">
        <f>IF(A1443="","",MIN(J1442+I1443,Max_logcfu))</f>
        <v>3.3216173848498172</v>
      </c>
      <c r="K1443" s="1" cm="1">
        <f t="array" ref="K1443">IF(A1443="","",IF(E1443&lt;-1.27,0,((E1443-Tmin)/(PrefTemp-Tmin))^2))</f>
        <v>1.8598536612242271</v>
      </c>
      <c r="L1443" s="1">
        <f t="shared" si="135"/>
        <v>1.9373475633241627E-2</v>
      </c>
      <c r="M1443" s="1">
        <f t="shared" si="136"/>
        <v>-5.1012618091539901</v>
      </c>
      <c r="N1443" s="3" t="s">
        <v>866</v>
      </c>
      <c r="O1443" s="3" t="s">
        <v>2975</v>
      </c>
      <c r="P1443" s="3" t="s">
        <v>869</v>
      </c>
      <c r="Q1443" s="1">
        <v>4008</v>
      </c>
      <c r="R1443" s="1" t="s">
        <v>863</v>
      </c>
      <c r="S1443" s="1">
        <v>97.98</v>
      </c>
    </row>
    <row r="1444" spans="1:19" hidden="1" x14ac:dyDescent="0.3">
      <c r="A1444" s="1" t="s">
        <v>924</v>
      </c>
      <c r="B1444" s="1" t="s">
        <v>979</v>
      </c>
      <c r="C1444" s="1">
        <f t="shared" si="137"/>
        <v>1.0416666664241347E-2</v>
      </c>
      <c r="D1444" s="1">
        <v>0</v>
      </c>
      <c r="E1444" s="1">
        <v>0.72</v>
      </c>
      <c r="F1444" s="1">
        <f>IF(A1444="","",IF(E1444&lt;-1.27,0,E1444*M_a+M_b))</f>
        <v>0.1017078</v>
      </c>
      <c r="G1444" s="1">
        <f t="shared" si="132"/>
        <v>1.0344476580839999E-2</v>
      </c>
      <c r="H1444" s="1">
        <f t="shared" si="133"/>
        <v>4.4956438856323328E-3</v>
      </c>
      <c r="I1444" s="1">
        <f t="shared" si="134"/>
        <v>1.1239109711464023E-3</v>
      </c>
      <c r="J1444" s="1">
        <f>IF(A1444="","",MIN(J1443+I1444,Max_logcfu))</f>
        <v>3.3227412958209634</v>
      </c>
      <c r="K1444" s="1" cm="1">
        <f t="array" ref="K1444">IF(A1444="","",IF(E1444&lt;-1.27,0,((E1444-Tmin)/(PrefTemp-Tmin))^2))</f>
        <v>1.7113594631366205</v>
      </c>
      <c r="L1444" s="1">
        <f t="shared" si="135"/>
        <v>1.7826661070189202E-2</v>
      </c>
      <c r="M1444" s="1">
        <f t="shared" si="136"/>
        <v>-5.1190884702241792</v>
      </c>
      <c r="N1444" s="3" t="s">
        <v>866</v>
      </c>
      <c r="O1444" s="3" t="s">
        <v>2975</v>
      </c>
      <c r="P1444" s="3" t="s">
        <v>869</v>
      </c>
      <c r="Q1444" s="1">
        <v>4008</v>
      </c>
      <c r="R1444" s="1" t="s">
        <v>863</v>
      </c>
      <c r="S1444" s="1">
        <v>97.98</v>
      </c>
    </row>
    <row r="1445" spans="1:19" hidden="1" x14ac:dyDescent="0.3">
      <c r="A1445" s="1" t="s">
        <v>924</v>
      </c>
      <c r="B1445" s="1" t="s">
        <v>980</v>
      </c>
      <c r="C1445" s="1">
        <f t="shared" si="137"/>
        <v>1.0416666671517305E-2</v>
      </c>
      <c r="D1445" s="1">
        <v>0</v>
      </c>
      <c r="E1445" s="1">
        <v>0.56000000000000005</v>
      </c>
      <c r="F1445" s="1">
        <f>IF(A1445="","",IF(E1445&lt;-1.27,0,E1445*M_a+M_b))</f>
        <v>9.8565400000000011E-2</v>
      </c>
      <c r="G1445" s="1">
        <f t="shared" si="132"/>
        <v>9.7151380771600022E-3</v>
      </c>
      <c r="H1445" s="1">
        <f t="shared" si="133"/>
        <v>4.2221373651282054E-3</v>
      </c>
      <c r="I1445" s="1">
        <f t="shared" si="134"/>
        <v>1.0555343417735727E-3</v>
      </c>
      <c r="J1445" s="1">
        <f>IF(A1445="","",MIN(J1444+I1445,Max_logcfu))</f>
        <v>3.323796830162737</v>
      </c>
      <c r="K1445" s="1" cm="1">
        <f t="array" ref="K1445">IF(A1445="","",IF(E1445&lt;-1.27,0,((E1445-Tmin)/(PrefTemp-Tmin))^2))</f>
        <v>1.6072435713974609</v>
      </c>
      <c r="L1445" s="1">
        <f t="shared" si="135"/>
        <v>1.6742120543186374E-2</v>
      </c>
      <c r="M1445" s="1">
        <f t="shared" si="136"/>
        <v>-5.135830590767366</v>
      </c>
      <c r="N1445" s="3" t="s">
        <v>866</v>
      </c>
      <c r="O1445" s="3" t="s">
        <v>2975</v>
      </c>
      <c r="P1445" s="3" t="s">
        <v>869</v>
      </c>
      <c r="Q1445" s="1">
        <v>4008</v>
      </c>
      <c r="R1445" s="1" t="s">
        <v>863</v>
      </c>
      <c r="S1445" s="1">
        <v>97.98</v>
      </c>
    </row>
    <row r="1446" spans="1:19" hidden="1" x14ac:dyDescent="0.3">
      <c r="A1446" s="1" t="s">
        <v>924</v>
      </c>
      <c r="B1446" s="1" t="s">
        <v>981</v>
      </c>
      <c r="C1446" s="1">
        <f t="shared" si="137"/>
        <v>1.0416666664241347E-2</v>
      </c>
      <c r="D1446" s="1">
        <v>0</v>
      </c>
      <c r="E1446" s="1">
        <v>0.8</v>
      </c>
      <c r="F1446" s="1">
        <f>IF(A1446="","",IF(E1446&lt;-1.27,0,E1446*M_a+M_b))</f>
        <v>0.10327900000000001</v>
      </c>
      <c r="G1446" s="1">
        <f t="shared" si="132"/>
        <v>1.0666551841000002E-2</v>
      </c>
      <c r="H1446" s="1">
        <f t="shared" si="133"/>
        <v>4.6356157501086489E-3</v>
      </c>
      <c r="I1446" s="1">
        <f t="shared" si="134"/>
        <v>1.158903937257334E-3</v>
      </c>
      <c r="J1446" s="1">
        <f>IF(A1446="","",MIN(J1445+I1446,Max_logcfu))</f>
        <v>3.3249557340999942</v>
      </c>
      <c r="K1446" s="1" cm="1">
        <f t="array" ref="K1446">IF(A1446="","",IF(E1446&lt;-1.27,0,((E1446-Tmin)/(PrefTemp-Tmin))^2))</f>
        <v>1.7646426370129975</v>
      </c>
      <c r="L1446" s="1">
        <f t="shared" si="135"/>
        <v>1.8381694131272237E-2</v>
      </c>
      <c r="M1446" s="1">
        <f t="shared" si="136"/>
        <v>-5.1542122848986383</v>
      </c>
      <c r="N1446" s="3" t="s">
        <v>866</v>
      </c>
      <c r="O1446" s="3" t="s">
        <v>2975</v>
      </c>
      <c r="P1446" s="3" t="s">
        <v>869</v>
      </c>
      <c r="Q1446" s="1">
        <v>4008</v>
      </c>
      <c r="R1446" s="1" t="s">
        <v>863</v>
      </c>
      <c r="S1446" s="1">
        <v>97.74</v>
      </c>
    </row>
    <row r="1447" spans="1:19" hidden="1" x14ac:dyDescent="0.3">
      <c r="A1447" s="1" t="s">
        <v>924</v>
      </c>
      <c r="B1447" s="1" t="s">
        <v>982</v>
      </c>
      <c r="C1447" s="1">
        <f t="shared" si="137"/>
        <v>1.0416666664241347E-2</v>
      </c>
      <c r="D1447" s="1">
        <v>0</v>
      </c>
      <c r="E1447" s="1">
        <v>0.63</v>
      </c>
      <c r="F1447" s="1">
        <f>IF(A1447="","",IF(E1447&lt;-1.27,0,E1447*M_a+M_b))</f>
        <v>9.9940200000000007E-2</v>
      </c>
      <c r="G1447" s="1">
        <f t="shared" si="132"/>
        <v>9.9880435760400007E-3</v>
      </c>
      <c r="H1447" s="1">
        <f t="shared" si="133"/>
        <v>4.3407403633376794E-3</v>
      </c>
      <c r="I1447" s="1">
        <f t="shared" si="134"/>
        <v>1.0851850905817557E-3</v>
      </c>
      <c r="J1447" s="1">
        <f>IF(A1447="","",MIN(J1446+I1447,Max_logcfu))</f>
        <v>3.326040919190576</v>
      </c>
      <c r="K1447" s="1" cm="1">
        <f t="array" ref="K1447">IF(A1447="","",IF(E1447&lt;-1.27,0,((E1447-Tmin)/(PrefTemp-Tmin))^2))</f>
        <v>1.6523922460936129</v>
      </c>
      <c r="L1447" s="1">
        <f t="shared" si="135"/>
        <v>1.7212419226134222E-2</v>
      </c>
      <c r="M1447" s="1">
        <f t="shared" si="136"/>
        <v>-5.1714247041247727</v>
      </c>
      <c r="N1447" s="3" t="s">
        <v>866</v>
      </c>
      <c r="O1447" s="3" t="s">
        <v>2975</v>
      </c>
      <c r="P1447" s="3" t="s">
        <v>869</v>
      </c>
      <c r="Q1447" s="1">
        <v>4008</v>
      </c>
      <c r="R1447" s="1" t="s">
        <v>863</v>
      </c>
      <c r="S1447" s="1">
        <v>97.74</v>
      </c>
    </row>
    <row r="1448" spans="1:19" hidden="1" x14ac:dyDescent="0.3">
      <c r="A1448" s="1" t="s">
        <v>924</v>
      </c>
      <c r="B1448" s="1" t="s">
        <v>983</v>
      </c>
      <c r="C1448" s="1">
        <f t="shared" si="137"/>
        <v>1.0416666671517305E-2</v>
      </c>
      <c r="D1448" s="1">
        <v>0</v>
      </c>
      <c r="E1448" s="1">
        <v>0.49</v>
      </c>
      <c r="F1448" s="1">
        <f>IF(A1448="","",IF(E1448&lt;-1.27,0,E1448*M_a+M_b))</f>
        <v>9.7190600000000002E-2</v>
      </c>
      <c r="G1448" s="1">
        <f t="shared" si="132"/>
        <v>9.4460127283600009E-3</v>
      </c>
      <c r="H1448" s="1">
        <f t="shared" si="133"/>
        <v>4.1051771961581919E-3</v>
      </c>
      <c r="I1448" s="1">
        <f t="shared" si="134"/>
        <v>1.0262942995174535E-3</v>
      </c>
      <c r="J1448" s="1">
        <f>IF(A1448="","",MIN(J1447+I1448,Max_logcfu))</f>
        <v>3.3270672134900936</v>
      </c>
      <c r="K1448" s="1" cm="1">
        <f t="array" ref="K1448">IF(A1448="","",IF(E1448&lt;-1.27,0,((E1448-Tmin)/(PrefTemp-Tmin))^2))</f>
        <v>1.5627202734964454</v>
      </c>
      <c r="L1448" s="1">
        <f t="shared" si="135"/>
        <v>1.6278336189834829E-2</v>
      </c>
      <c r="M1448" s="1">
        <f t="shared" si="136"/>
        <v>-5.1877030403146076</v>
      </c>
      <c r="N1448" s="3" t="s">
        <v>866</v>
      </c>
      <c r="O1448" s="3" t="s">
        <v>2975</v>
      </c>
      <c r="P1448" s="3" t="s">
        <v>869</v>
      </c>
      <c r="Q1448" s="1">
        <v>4008</v>
      </c>
      <c r="R1448" s="1" t="s">
        <v>863</v>
      </c>
      <c r="S1448" s="1">
        <v>97.74</v>
      </c>
    </row>
    <row r="1449" spans="1:19" hidden="1" x14ac:dyDescent="0.3">
      <c r="A1449" s="1" t="s">
        <v>924</v>
      </c>
      <c r="B1449" s="1" t="s">
        <v>984</v>
      </c>
      <c r="C1449" s="1">
        <f t="shared" si="137"/>
        <v>1.0416666664241347E-2</v>
      </c>
      <c r="D1449" s="1">
        <v>0</v>
      </c>
      <c r="E1449" s="1">
        <v>0.36</v>
      </c>
      <c r="F1449" s="1">
        <f>IF(A1449="","",IF(E1449&lt;-1.27,0,E1449*M_a+M_b))</f>
        <v>9.463740000000001E-2</v>
      </c>
      <c r="G1449" s="1">
        <f t="shared" si="132"/>
        <v>8.9562374787600027E-3</v>
      </c>
      <c r="H1449" s="1">
        <f t="shared" si="133"/>
        <v>3.8923239803389841E-3</v>
      </c>
      <c r="I1449" s="1">
        <f t="shared" si="134"/>
        <v>9.73080994858183E-4</v>
      </c>
      <c r="J1449" s="1">
        <f>IF(A1449="","",MIN(J1448+I1449,Max_logcfu))</f>
        <v>3.3280402944849516</v>
      </c>
      <c r="K1449" s="1" cm="1">
        <f t="array" ref="K1449">IF(A1449="","",IF(E1449&lt;-1.27,0,((E1449-Tmin)/(PrefTemp-Tmin))^2))</f>
        <v>1.4816933117490008</v>
      </c>
      <c r="L1449" s="1">
        <f t="shared" si="135"/>
        <v>1.5434305327125178E-2</v>
      </c>
      <c r="M1449" s="1">
        <f t="shared" si="136"/>
        <v>-5.2031373456417329</v>
      </c>
      <c r="N1449" s="3" t="s">
        <v>866</v>
      </c>
      <c r="O1449" s="3" t="s">
        <v>2975</v>
      </c>
      <c r="P1449" s="3" t="s">
        <v>869</v>
      </c>
      <c r="Q1449" s="1">
        <v>4008</v>
      </c>
      <c r="R1449" s="1" t="s">
        <v>863</v>
      </c>
      <c r="S1449" s="1">
        <v>97.74</v>
      </c>
    </row>
    <row r="1450" spans="1:19" hidden="1" x14ac:dyDescent="0.3">
      <c r="A1450" s="1" t="s">
        <v>924</v>
      </c>
      <c r="B1450" s="1" t="s">
        <v>985</v>
      </c>
      <c r="C1450" s="1">
        <f t="shared" si="137"/>
        <v>1.0416666664241347E-2</v>
      </c>
      <c r="D1450" s="1">
        <v>0</v>
      </c>
      <c r="E1450" s="1">
        <v>0.28000000000000003</v>
      </c>
      <c r="F1450" s="1">
        <f>IF(A1450="","",IF(E1450&lt;-1.27,0,E1450*M_a+M_b))</f>
        <v>9.3066200000000002E-2</v>
      </c>
      <c r="G1450" s="1">
        <f t="shared" si="132"/>
        <v>8.6613175824400007E-3</v>
      </c>
      <c r="H1450" s="1">
        <f t="shared" si="133"/>
        <v>3.7641536646849196E-3</v>
      </c>
      <c r="I1450" s="1">
        <f t="shared" si="134"/>
        <v>9.4103841595212739E-4</v>
      </c>
      <c r="J1450" s="1">
        <f>IF(A1450="","",MIN(J1449+I1450,Max_logcfu))</f>
        <v>3.3289813329009039</v>
      </c>
      <c r="K1450" s="1" cm="1">
        <f t="array" ref="K1450">IF(A1450="","",IF(E1450&lt;-1.27,0,((E1450-Tmin)/(PrefTemp-Tmin))^2))</f>
        <v>1.4329026405642127</v>
      </c>
      <c r="L1450" s="1">
        <f t="shared" si="135"/>
        <v>1.4926069169068636E-2</v>
      </c>
      <c r="M1450" s="1">
        <f t="shared" si="136"/>
        <v>-5.2180634148108016</v>
      </c>
      <c r="N1450" s="3" t="s">
        <v>866</v>
      </c>
      <c r="O1450" s="3" t="s">
        <v>2975</v>
      </c>
      <c r="P1450" s="3" t="s">
        <v>869</v>
      </c>
      <c r="Q1450" s="1">
        <v>4008</v>
      </c>
      <c r="R1450" s="1" t="s">
        <v>863</v>
      </c>
      <c r="S1450" s="1">
        <v>97.74</v>
      </c>
    </row>
    <row r="1451" spans="1:19" hidden="1" x14ac:dyDescent="0.3">
      <c r="A1451" s="1" t="s">
        <v>924</v>
      </c>
      <c r="B1451" s="1" t="s">
        <v>986</v>
      </c>
      <c r="C1451" s="1">
        <f t="shared" si="137"/>
        <v>1.0416666671517305E-2</v>
      </c>
      <c r="D1451" s="1">
        <v>0</v>
      </c>
      <c r="E1451" s="1">
        <v>0.24</v>
      </c>
      <c r="F1451" s="1">
        <f>IF(A1451="","",IF(E1451&lt;-1.27,0,E1451*M_a+M_b))</f>
        <v>9.2280600000000004E-2</v>
      </c>
      <c r="G1451" s="1">
        <f t="shared" si="132"/>
        <v>8.5157091363600012E-3</v>
      </c>
      <c r="H1451" s="1">
        <f t="shared" si="133"/>
        <v>3.7008731579139509E-3</v>
      </c>
      <c r="I1451" s="1">
        <f t="shared" si="134"/>
        <v>9.2521828990932604E-4</v>
      </c>
      <c r="J1451" s="1">
        <f>IF(A1451="","",MIN(J1450+I1451,Max_logcfu))</f>
        <v>3.3299065511908132</v>
      </c>
      <c r="K1451" s="1" cm="1">
        <f t="array" ref="K1451">IF(A1451="","",IF(E1451&lt;-1.27,0,((E1451-Tmin)/(PrefTemp-Tmin))^2))</f>
        <v>1.408813611973518</v>
      </c>
      <c r="L1451" s="1">
        <f t="shared" si="135"/>
        <v>1.4675141798224458E-2</v>
      </c>
      <c r="M1451" s="1">
        <f t="shared" si="136"/>
        <v>-5.2327385566090259</v>
      </c>
      <c r="N1451" s="3" t="s">
        <v>866</v>
      </c>
      <c r="O1451" s="3" t="s">
        <v>2975</v>
      </c>
      <c r="P1451" s="3" t="s">
        <v>869</v>
      </c>
      <c r="Q1451" s="1">
        <v>4008</v>
      </c>
      <c r="R1451" s="1" t="s">
        <v>863</v>
      </c>
      <c r="S1451" s="1">
        <v>97.74</v>
      </c>
    </row>
    <row r="1452" spans="1:19" hidden="1" x14ac:dyDescent="0.3">
      <c r="A1452" s="1" t="s">
        <v>924</v>
      </c>
      <c r="B1452" s="1" t="s">
        <v>987</v>
      </c>
      <c r="C1452" s="1">
        <f t="shared" si="137"/>
        <v>1.0416666664241347E-2</v>
      </c>
      <c r="D1452" s="1">
        <v>0</v>
      </c>
      <c r="E1452" s="1">
        <v>0.17</v>
      </c>
      <c r="F1452" s="1">
        <f>IF(A1452="","",IF(E1452&lt;-1.27,0,E1452*M_a+M_b))</f>
        <v>9.0905800000000009E-2</v>
      </c>
      <c r="G1452" s="1">
        <f t="shared" si="132"/>
        <v>8.2638644736400015E-3</v>
      </c>
      <c r="H1452" s="1">
        <f t="shared" si="133"/>
        <v>3.5914230654671884E-3</v>
      </c>
      <c r="I1452" s="1">
        <f t="shared" si="134"/>
        <v>8.9785576615774871E-4</v>
      </c>
      <c r="J1452" s="1">
        <f>IF(A1452="","",MIN(J1451+I1452,Max_logcfu))</f>
        <v>3.3308044069569709</v>
      </c>
      <c r="K1452" s="1" cm="1">
        <f t="array" ref="K1452">IF(A1452="","",IF(E1452&lt;-1.27,0,((E1452-Tmin)/(PrefTemp-Tmin))^2))</f>
        <v>1.3671491794216948</v>
      </c>
      <c r="L1452" s="1">
        <f t="shared" si="135"/>
        <v>1.4241137282326882E-2</v>
      </c>
      <c r="M1452" s="1">
        <f t="shared" si="136"/>
        <v>-5.2469796938913529</v>
      </c>
      <c r="N1452" s="3" t="s">
        <v>866</v>
      </c>
      <c r="O1452" s="3" t="s">
        <v>2975</v>
      </c>
      <c r="P1452" s="3" t="s">
        <v>869</v>
      </c>
      <c r="Q1452" s="1">
        <v>4008</v>
      </c>
      <c r="R1452" s="1" t="s">
        <v>863</v>
      </c>
      <c r="S1452" s="1">
        <v>97.74</v>
      </c>
    </row>
    <row r="1453" spans="1:19" hidden="1" x14ac:dyDescent="0.3">
      <c r="A1453" s="1" t="s">
        <v>924</v>
      </c>
      <c r="B1453" s="1" t="s">
        <v>988</v>
      </c>
      <c r="C1453" s="1">
        <f t="shared" si="137"/>
        <v>1.0416666664241347E-2</v>
      </c>
      <c r="D1453" s="1">
        <v>0</v>
      </c>
      <c r="E1453" s="1">
        <v>0.14000000000000001</v>
      </c>
      <c r="F1453" s="1">
        <f>IF(A1453="","",IF(E1453&lt;-1.27,0,E1453*M_a+M_b))</f>
        <v>9.0316600000000011E-2</v>
      </c>
      <c r="G1453" s="1">
        <f t="shared" si="132"/>
        <v>8.1570882355600019E-3</v>
      </c>
      <c r="H1453" s="1">
        <f t="shared" si="133"/>
        <v>3.5450187899000439E-3</v>
      </c>
      <c r="I1453" s="1">
        <f t="shared" si="134"/>
        <v>8.8625469726866376E-4</v>
      </c>
      <c r="J1453" s="1">
        <f>IF(A1453="","",MIN(J1452+I1453,Max_logcfu))</f>
        <v>3.3316906616542394</v>
      </c>
      <c r="K1453" s="1" cm="1">
        <f t="array" ref="K1453">IF(A1453="","",IF(E1453&lt;-1.27,0,((E1453-Tmin)/(PrefTemp-Tmin))^2))</f>
        <v>1.3494844359184039</v>
      </c>
      <c r="L1453" s="1">
        <f t="shared" si="135"/>
        <v>1.4057129537543777E-2</v>
      </c>
      <c r="M1453" s="1">
        <f t="shared" si="136"/>
        <v>-5.2610368234288964</v>
      </c>
      <c r="N1453" s="3" t="s">
        <v>866</v>
      </c>
      <c r="O1453" s="3" t="s">
        <v>2975</v>
      </c>
      <c r="P1453" s="3" t="s">
        <v>869</v>
      </c>
      <c r="Q1453" s="1">
        <v>4008</v>
      </c>
      <c r="R1453" s="1" t="s">
        <v>863</v>
      </c>
      <c r="S1453" s="1">
        <v>97.74</v>
      </c>
    </row>
    <row r="1454" spans="1:19" hidden="1" x14ac:dyDescent="0.3">
      <c r="A1454" s="1" t="s">
        <v>924</v>
      </c>
      <c r="B1454" s="1" t="s">
        <v>989</v>
      </c>
      <c r="C1454" s="1">
        <f t="shared" si="137"/>
        <v>1.0416666671517305E-2</v>
      </c>
      <c r="D1454" s="1">
        <v>0</v>
      </c>
      <c r="E1454" s="1">
        <v>0.08</v>
      </c>
      <c r="F1454" s="1">
        <f>IF(A1454="","",IF(E1454&lt;-1.27,0,E1454*M_a+M_b))</f>
        <v>8.9138200000000001E-2</v>
      </c>
      <c r="G1454" s="1">
        <f t="shared" si="132"/>
        <v>7.9456186992400007E-3</v>
      </c>
      <c r="H1454" s="1">
        <f t="shared" si="133"/>
        <v>3.4531154712038243E-3</v>
      </c>
      <c r="I1454" s="1">
        <f t="shared" si="134"/>
        <v>8.6327886820295168E-4</v>
      </c>
      <c r="J1454" s="1">
        <f>IF(A1454="","",MIN(J1453+I1454,Max_logcfu))</f>
        <v>3.3325539405224425</v>
      </c>
      <c r="K1454" s="1" cm="1">
        <f t="array" ref="K1454">IF(A1454="","",IF(E1454&lt;-1.27,0,((E1454-Tmin)/(PrefTemp-Tmin))^2))</f>
        <v>1.3144995442887342</v>
      </c>
      <c r="L1454" s="1">
        <f t="shared" si="135"/>
        <v>1.3692703592717143E-2</v>
      </c>
      <c r="M1454" s="1">
        <f t="shared" si="136"/>
        <v>-5.2747295270216137</v>
      </c>
      <c r="N1454" s="3" t="s">
        <v>866</v>
      </c>
      <c r="O1454" s="3" t="s">
        <v>2975</v>
      </c>
      <c r="P1454" s="3" t="s">
        <v>869</v>
      </c>
      <c r="Q1454" s="1">
        <v>4008</v>
      </c>
      <c r="R1454" s="1" t="s">
        <v>863</v>
      </c>
      <c r="S1454" s="1">
        <v>97.74</v>
      </c>
    </row>
    <row r="1455" spans="1:19" hidden="1" x14ac:dyDescent="0.3">
      <c r="A1455" s="1" t="s">
        <v>924</v>
      </c>
      <c r="B1455" s="1" t="s">
        <v>990</v>
      </c>
      <c r="C1455" s="1">
        <f t="shared" si="137"/>
        <v>1.0416666664241347E-2</v>
      </c>
      <c r="D1455" s="1">
        <v>0</v>
      </c>
      <c r="E1455" s="1">
        <v>0.08</v>
      </c>
      <c r="F1455" s="1">
        <f>IF(A1455="","",IF(E1455&lt;-1.27,0,E1455*M_a+M_b))</f>
        <v>8.9138200000000001E-2</v>
      </c>
      <c r="G1455" s="1">
        <f t="shared" si="132"/>
        <v>7.9456186992400007E-3</v>
      </c>
      <c r="H1455" s="1">
        <f t="shared" si="133"/>
        <v>3.4531154712038243E-3</v>
      </c>
      <c r="I1455" s="1">
        <f t="shared" si="134"/>
        <v>8.6327886759995833E-4</v>
      </c>
      <c r="J1455" s="1">
        <f>IF(A1455="","",MIN(J1454+I1455,Max_logcfu))</f>
        <v>3.3334172193900424</v>
      </c>
      <c r="K1455" s="1" cm="1">
        <f t="array" ref="K1455">IF(A1455="","",IF(E1455&lt;-1.27,0,((E1455-Tmin)/(PrefTemp-Tmin))^2))</f>
        <v>1.3144995442887342</v>
      </c>
      <c r="L1455" s="1">
        <f t="shared" si="135"/>
        <v>1.36927035831529E-2</v>
      </c>
      <c r="M1455" s="1">
        <f t="shared" si="136"/>
        <v>-5.288422230604767</v>
      </c>
      <c r="N1455" s="3" t="s">
        <v>866</v>
      </c>
      <c r="O1455" s="3" t="s">
        <v>2975</v>
      </c>
      <c r="P1455" s="3" t="s">
        <v>869</v>
      </c>
      <c r="Q1455" s="1">
        <v>4008</v>
      </c>
      <c r="R1455" s="1" t="s">
        <v>863</v>
      </c>
      <c r="S1455" s="1">
        <v>97.74</v>
      </c>
    </row>
    <row r="1456" spans="1:19" hidden="1" x14ac:dyDescent="0.3">
      <c r="A1456" s="1" t="s">
        <v>924</v>
      </c>
      <c r="B1456" s="1" t="s">
        <v>991</v>
      </c>
      <c r="C1456" s="1">
        <f t="shared" si="137"/>
        <v>1.0416666664241347E-2</v>
      </c>
      <c r="D1456" s="1">
        <v>0</v>
      </c>
      <c r="E1456" s="1">
        <v>0.03</v>
      </c>
      <c r="F1456" s="1">
        <f>IF(A1456="","",IF(E1456&lt;-1.27,0,E1456*M_a+M_b))</f>
        <v>8.8156200000000004E-2</v>
      </c>
      <c r="G1456" s="1">
        <f t="shared" ref="G1456:G1519" si="138">IF(A1456="","",F1456^2)</f>
        <v>7.7715155984400004E-3</v>
      </c>
      <c r="H1456" s="1">
        <f t="shared" ref="H1456:H1519" si="139">IF(A1456="","",G1456/2.301)</f>
        <v>3.3774513682920467E-3</v>
      </c>
      <c r="I1456" s="1">
        <f t="shared" ref="I1456:I1519" si="140">IF(A1456="","",H1456*24*(B1456-B1455))</f>
        <v>8.4436284187641816E-4</v>
      </c>
      <c r="J1456" s="1">
        <f>IF(A1456="","",MIN(J1455+I1456,Max_logcfu))</f>
        <v>3.3342615822319188</v>
      </c>
      <c r="K1456" s="1" cm="1">
        <f t="array" ref="K1456">IF(A1456="","",IF(E1456&lt;-1.27,0,((E1456-Tmin)/(PrefTemp-Tmin))^2))</f>
        <v>1.2856964447034562</v>
      </c>
      <c r="L1456" s="1">
        <f t="shared" ref="L1456:L1519" si="141">IF(A1456="","",K1456*(B1456-B1455))</f>
        <v>1.3392671295876112E-2</v>
      </c>
      <c r="M1456" s="1">
        <f t="shared" ref="M1456:M1519" si="142">IF(A1456="","",M1455-L1456)</f>
        <v>-5.3018149019006433</v>
      </c>
      <c r="N1456" s="3" t="s">
        <v>866</v>
      </c>
      <c r="O1456" s="3" t="s">
        <v>2975</v>
      </c>
      <c r="P1456" s="3" t="s">
        <v>869</v>
      </c>
      <c r="Q1456" s="1">
        <v>4008</v>
      </c>
      <c r="R1456" s="1" t="s">
        <v>863</v>
      </c>
      <c r="S1456" s="1">
        <v>97.74</v>
      </c>
    </row>
    <row r="1457" spans="1:19" hidden="1" x14ac:dyDescent="0.3">
      <c r="A1457" s="1" t="s">
        <v>924</v>
      </c>
      <c r="B1457" s="1" t="s">
        <v>992</v>
      </c>
      <c r="C1457" s="1">
        <f t="shared" si="137"/>
        <v>1.0416666671517305E-2</v>
      </c>
      <c r="D1457" s="1">
        <v>0</v>
      </c>
      <c r="E1457" s="1">
        <v>0.03</v>
      </c>
      <c r="F1457" s="1">
        <f>IF(A1457="","",IF(E1457&lt;-1.27,0,E1457*M_a+M_b))</f>
        <v>8.8156200000000004E-2</v>
      </c>
      <c r="G1457" s="1">
        <f t="shared" si="138"/>
        <v>7.7715155984400004E-3</v>
      </c>
      <c r="H1457" s="1">
        <f t="shared" si="139"/>
        <v>3.3774513682920467E-3</v>
      </c>
      <c r="I1457" s="1">
        <f t="shared" si="140"/>
        <v>8.4436284246619878E-4</v>
      </c>
      <c r="J1457" s="1">
        <f>IF(A1457="","",MIN(J1456+I1457,Max_logcfu))</f>
        <v>3.335105945074385</v>
      </c>
      <c r="K1457" s="1" cm="1">
        <f t="array" ref="K1457">IF(A1457="","",IF(E1457&lt;-1.27,0,((E1457-Tmin)/(PrefTemp-Tmin))^2))</f>
        <v>1.2856964447034562</v>
      </c>
      <c r="L1457" s="1">
        <f t="shared" si="141"/>
        <v>1.3392671305230783E-2</v>
      </c>
      <c r="M1457" s="1">
        <f t="shared" si="142"/>
        <v>-5.3152075732058739</v>
      </c>
      <c r="N1457" s="3" t="s">
        <v>866</v>
      </c>
      <c r="O1457" s="3" t="s">
        <v>2975</v>
      </c>
      <c r="P1457" s="3" t="s">
        <v>869</v>
      </c>
      <c r="Q1457" s="1">
        <v>4008</v>
      </c>
      <c r="R1457" s="1" t="s">
        <v>863</v>
      </c>
      <c r="S1457" s="1">
        <v>97.74</v>
      </c>
    </row>
    <row r="1458" spans="1:19" hidden="1" x14ac:dyDescent="0.3">
      <c r="A1458" s="1" t="s">
        <v>924</v>
      </c>
      <c r="B1458" s="1" t="s">
        <v>993</v>
      </c>
      <c r="C1458" s="1">
        <f t="shared" si="137"/>
        <v>1.0416666664241347E-2</v>
      </c>
      <c r="D1458" s="1">
        <v>0</v>
      </c>
      <c r="E1458" s="1">
        <v>-0.02</v>
      </c>
      <c r="F1458" s="1">
        <f>IF(A1458="","",IF(E1458&lt;-1.27,0,E1458*M_a+M_b))</f>
        <v>8.7174200000000007E-2</v>
      </c>
      <c r="G1458" s="1">
        <f t="shared" si="138"/>
        <v>7.5993411456400008E-3</v>
      </c>
      <c r="H1458" s="1">
        <f t="shared" si="139"/>
        <v>3.302625443563668E-3</v>
      </c>
      <c r="I1458" s="1">
        <f t="shared" si="140"/>
        <v>8.2565636069867885E-4</v>
      </c>
      <c r="J1458" s="1">
        <f>IF(A1458="","",MIN(J1457+I1458,Max_logcfu))</f>
        <v>3.3359316014350835</v>
      </c>
      <c r="K1458" s="1" cm="1">
        <f t="array" ref="K1458">IF(A1458="","",IF(E1458&lt;-1.27,0,((E1458-Tmin)/(PrefTemp-Tmin))^2))</f>
        <v>1.2572124149116151</v>
      </c>
      <c r="L1458" s="1">
        <f t="shared" si="141"/>
        <v>1.3095962652280182E-2</v>
      </c>
      <c r="M1458" s="1">
        <f t="shared" si="142"/>
        <v>-5.3283035358581543</v>
      </c>
      <c r="N1458" s="3" t="s">
        <v>866</v>
      </c>
      <c r="O1458" s="3" t="s">
        <v>2975</v>
      </c>
      <c r="P1458" s="3" t="s">
        <v>869</v>
      </c>
      <c r="Q1458" s="1">
        <v>4008</v>
      </c>
      <c r="R1458" s="1" t="s">
        <v>863</v>
      </c>
      <c r="S1458" s="1">
        <v>97.74</v>
      </c>
    </row>
    <row r="1459" spans="1:19" hidden="1" x14ac:dyDescent="0.3">
      <c r="A1459" s="1" t="s">
        <v>924</v>
      </c>
      <c r="B1459" s="1" t="s">
        <v>994</v>
      </c>
      <c r="C1459" s="1">
        <f t="shared" si="137"/>
        <v>1.0416666664241347E-2</v>
      </c>
      <c r="D1459" s="1">
        <v>0</v>
      </c>
      <c r="E1459" s="1">
        <v>-0.02</v>
      </c>
      <c r="F1459" s="1">
        <f>IF(A1459="","",IF(E1459&lt;-1.27,0,E1459*M_a+M_b))</f>
        <v>8.7174200000000007E-2</v>
      </c>
      <c r="G1459" s="1">
        <f t="shared" si="138"/>
        <v>7.5993411456400008E-3</v>
      </c>
      <c r="H1459" s="1">
        <f t="shared" si="139"/>
        <v>3.302625443563668E-3</v>
      </c>
      <c r="I1459" s="1">
        <f t="shared" si="140"/>
        <v>8.2565636069867885E-4</v>
      </c>
      <c r="J1459" s="1">
        <f>IF(A1459="","",MIN(J1458+I1459,Max_logcfu))</f>
        <v>3.336757257795782</v>
      </c>
      <c r="K1459" s="1" cm="1">
        <f t="array" ref="K1459">IF(A1459="","",IF(E1459&lt;-1.27,0,((E1459-Tmin)/(PrefTemp-Tmin))^2))</f>
        <v>1.2572124149116151</v>
      </c>
      <c r="L1459" s="1">
        <f t="shared" si="141"/>
        <v>1.3095962652280182E-2</v>
      </c>
      <c r="M1459" s="1">
        <f t="shared" si="142"/>
        <v>-5.3413994985104347</v>
      </c>
      <c r="N1459" s="3" t="s">
        <v>866</v>
      </c>
      <c r="O1459" s="3" t="s">
        <v>2975</v>
      </c>
      <c r="P1459" s="3" t="s">
        <v>869</v>
      </c>
      <c r="Q1459" s="1">
        <v>4008</v>
      </c>
      <c r="R1459" s="1" t="s">
        <v>863</v>
      </c>
      <c r="S1459" s="1">
        <v>97.74</v>
      </c>
    </row>
    <row r="1460" spans="1:19" hidden="1" x14ac:dyDescent="0.3">
      <c r="A1460" s="1" t="s">
        <v>924</v>
      </c>
      <c r="B1460" s="1" t="s">
        <v>2348</v>
      </c>
      <c r="C1460" s="1">
        <f t="shared" si="137"/>
        <v>1.0416666671517305E-2</v>
      </c>
      <c r="D1460" s="1">
        <v>0</v>
      </c>
      <c r="E1460" s="1">
        <v>-0.08</v>
      </c>
      <c r="F1460" s="1">
        <f>IF(A1460="","",IF(E1460&lt;-1.27,0,E1460*M_a+M_b))</f>
        <v>8.5995800000000011E-2</v>
      </c>
      <c r="G1460" s="1">
        <f t="shared" si="138"/>
        <v>7.3952776176400021E-3</v>
      </c>
      <c r="H1460" s="1">
        <f t="shared" si="139"/>
        <v>3.2139407290917E-3</v>
      </c>
      <c r="I1460" s="1">
        <f t="shared" si="140"/>
        <v>8.0348518264707687E-4</v>
      </c>
      <c r="J1460" s="1">
        <f>IF(A1460="","",MIN(J1459+I1460,Max_logcfu))</f>
        <v>3.3375607429784293</v>
      </c>
      <c r="K1460" s="1" cm="1">
        <f t="array" ref="K1460">IF(A1460="","",IF(E1460&lt;-1.27,0,((E1460-Tmin)/(PrefTemp-Tmin))^2))</f>
        <v>1.2234527512887419</v>
      </c>
      <c r="L1460" s="1">
        <f t="shared" si="141"/>
        <v>1.2744299498525588E-2</v>
      </c>
      <c r="M1460" s="1">
        <f t="shared" si="142"/>
        <v>-5.3541437980089599</v>
      </c>
      <c r="N1460" s="3" t="s">
        <v>866</v>
      </c>
      <c r="O1460" s="3" t="s">
        <v>2975</v>
      </c>
      <c r="P1460" s="3" t="s">
        <v>869</v>
      </c>
      <c r="Q1460" s="1">
        <v>4008</v>
      </c>
      <c r="R1460" s="1" t="s">
        <v>863</v>
      </c>
      <c r="S1460" s="1">
        <v>97.74</v>
      </c>
    </row>
    <row r="1461" spans="1:19" hidden="1" x14ac:dyDescent="0.3">
      <c r="A1461" s="1" t="s">
        <v>924</v>
      </c>
      <c r="B1461" s="1" t="s">
        <v>2349</v>
      </c>
      <c r="C1461" s="1">
        <f t="shared" si="137"/>
        <v>1.0416666664241347E-2</v>
      </c>
      <c r="D1461" s="1">
        <v>0</v>
      </c>
      <c r="E1461" s="1">
        <v>-0.18</v>
      </c>
      <c r="F1461" s="1">
        <f>IF(A1461="","",IF(E1461&lt;-1.27,0,E1461*M_a+M_b))</f>
        <v>8.4031800000000004E-2</v>
      </c>
      <c r="G1461" s="1">
        <f t="shared" si="138"/>
        <v>7.0613434112400007E-3</v>
      </c>
      <c r="H1461" s="1">
        <f t="shared" si="139"/>
        <v>3.0688150418252936E-3</v>
      </c>
      <c r="I1461" s="1">
        <f t="shared" si="140"/>
        <v>7.672037602776948E-4</v>
      </c>
      <c r="J1461" s="1">
        <f>IF(A1461="","",MIN(J1460+I1461,Max_logcfu))</f>
        <v>3.338327946738707</v>
      </c>
      <c r="K1461" s="1" cm="1">
        <f t="array" ref="K1461">IF(A1461="","",IF(E1461&lt;-1.27,0,((E1461-Tmin)/(PrefTemp-Tmin))^2))</f>
        <v>1.1682076685896181</v>
      </c>
      <c r="L1461" s="1">
        <f t="shared" si="141"/>
        <v>1.2168829878308579E-2</v>
      </c>
      <c r="M1461" s="1">
        <f t="shared" si="142"/>
        <v>-5.3663126278872681</v>
      </c>
      <c r="N1461" s="3" t="s">
        <v>866</v>
      </c>
      <c r="O1461" s="3" t="s">
        <v>2975</v>
      </c>
      <c r="P1461" s="3" t="s">
        <v>869</v>
      </c>
      <c r="Q1461" s="1">
        <v>4008</v>
      </c>
      <c r="R1461" s="1" t="s">
        <v>863</v>
      </c>
      <c r="S1461" s="1">
        <v>97.74</v>
      </c>
    </row>
    <row r="1462" spans="1:19" hidden="1" x14ac:dyDescent="0.3">
      <c r="A1462" s="1" t="s">
        <v>924</v>
      </c>
      <c r="B1462" s="1" t="s">
        <v>2350</v>
      </c>
      <c r="C1462" s="1">
        <f t="shared" si="137"/>
        <v>1.0416666664241347E-2</v>
      </c>
      <c r="D1462" s="1">
        <v>0</v>
      </c>
      <c r="E1462" s="1">
        <v>-0.24</v>
      </c>
      <c r="F1462" s="1">
        <f>IF(A1462="","",IF(E1462&lt;-1.27,0,E1462*M_a+M_b))</f>
        <v>8.2853400000000008E-2</v>
      </c>
      <c r="G1462" s="1">
        <f t="shared" si="138"/>
        <v>6.8646858915600009E-3</v>
      </c>
      <c r="H1462" s="1">
        <f t="shared" si="139"/>
        <v>2.9833489315775753E-3</v>
      </c>
      <c r="I1462" s="1">
        <f t="shared" si="140"/>
        <v>7.4583723272073999E-4</v>
      </c>
      <c r="J1462" s="1">
        <f>IF(A1462="","",MIN(J1461+I1462,Max_logcfu))</f>
        <v>3.3390737839714277</v>
      </c>
      <c r="K1462" s="1" cm="1">
        <f t="array" ref="K1462">IF(A1462="","",IF(E1462&lt;-1.27,0,((E1462-Tmin)/(PrefTemp-Tmin))^2))</f>
        <v>1.1356732329735419</v>
      </c>
      <c r="L1462" s="1">
        <f t="shared" si="141"/>
        <v>1.1829929507386691E-2</v>
      </c>
      <c r="M1462" s="1">
        <f t="shared" si="142"/>
        <v>-5.3781425573946544</v>
      </c>
      <c r="N1462" s="3" t="s">
        <v>866</v>
      </c>
      <c r="O1462" s="3" t="s">
        <v>2975</v>
      </c>
      <c r="P1462" s="3" t="s">
        <v>869</v>
      </c>
      <c r="Q1462" s="1">
        <v>4008</v>
      </c>
      <c r="R1462" s="1" t="s">
        <v>863</v>
      </c>
      <c r="S1462" s="1">
        <v>97.74</v>
      </c>
    </row>
    <row r="1463" spans="1:19" hidden="1" x14ac:dyDescent="0.3">
      <c r="A1463" s="1" t="s">
        <v>924</v>
      </c>
      <c r="B1463" s="1" t="s">
        <v>2351</v>
      </c>
      <c r="C1463" s="1">
        <f t="shared" si="137"/>
        <v>1.0416666671517305E-2</v>
      </c>
      <c r="D1463" s="1">
        <v>0</v>
      </c>
      <c r="E1463" s="1">
        <v>-0.28999999999999998</v>
      </c>
      <c r="F1463" s="1">
        <f>IF(A1463="","",IF(E1463&lt;-1.27,0,E1463*M_a+M_b))</f>
        <v>8.1871400000000011E-2</v>
      </c>
      <c r="G1463" s="1">
        <f t="shared" si="138"/>
        <v>6.7029261379600016E-3</v>
      </c>
      <c r="H1463" s="1">
        <f t="shared" si="139"/>
        <v>2.9130491690395484E-3</v>
      </c>
      <c r="I1463" s="1">
        <f t="shared" si="140"/>
        <v>7.2826229259901059E-4</v>
      </c>
      <c r="J1463" s="1">
        <f>IF(A1463="","",MIN(J1462+I1463,Max_logcfu))</f>
        <v>3.3398020462640265</v>
      </c>
      <c r="K1463" s="1" cm="1">
        <f t="array" ref="K1463">IF(A1463="","",IF(E1463&lt;-1.27,0,((E1463-Tmin)/(PrefTemp-Tmin))^2))</f>
        <v>1.1089121800662594</v>
      </c>
      <c r="L1463" s="1">
        <f t="shared" si="141"/>
        <v>1.15511685477358E-2</v>
      </c>
      <c r="M1463" s="1">
        <f t="shared" si="142"/>
        <v>-5.38969372594239</v>
      </c>
      <c r="N1463" s="3" t="s">
        <v>866</v>
      </c>
      <c r="O1463" s="3" t="s">
        <v>2975</v>
      </c>
      <c r="P1463" s="3" t="s">
        <v>869</v>
      </c>
      <c r="Q1463" s="1">
        <v>4008</v>
      </c>
      <c r="R1463" s="1" t="s">
        <v>863</v>
      </c>
      <c r="S1463" s="1">
        <v>97.74</v>
      </c>
    </row>
    <row r="1464" spans="1:19" hidden="1" x14ac:dyDescent="0.3">
      <c r="A1464" s="1" t="s">
        <v>924</v>
      </c>
      <c r="B1464" s="1" t="s">
        <v>999</v>
      </c>
      <c r="C1464" s="1">
        <f t="shared" si="137"/>
        <v>1.0416666664241347E-2</v>
      </c>
      <c r="D1464" s="1">
        <v>0</v>
      </c>
      <c r="E1464" s="1">
        <v>-0.36</v>
      </c>
      <c r="F1464" s="1">
        <f>IF(A1464="","",IF(E1464&lt;-1.27,0,E1464*M_a+M_b))</f>
        <v>8.0496600000000001E-2</v>
      </c>
      <c r="G1464" s="1">
        <f t="shared" si="138"/>
        <v>6.4797026115600001E-3</v>
      </c>
      <c r="H1464" s="1">
        <f t="shared" si="139"/>
        <v>2.8160376408344198E-3</v>
      </c>
      <c r="I1464" s="1">
        <f t="shared" si="140"/>
        <v>7.0400941004468995E-4</v>
      </c>
      <c r="J1464" s="1">
        <f>IF(A1464="","",MIN(J1463+I1464,Max_logcfu))</f>
        <v>3.3405060556740711</v>
      </c>
      <c r="K1464" s="1" cm="1">
        <f t="array" ref="K1464">IF(A1464="","",IF(E1464&lt;-1.27,0,((E1464-Tmin)/(PrefTemp-Tmin))^2))</f>
        <v>1.0719827432490365</v>
      </c>
      <c r="L1464" s="1">
        <f t="shared" si="141"/>
        <v>1.116648690624423E-2</v>
      </c>
      <c r="M1464" s="1">
        <f t="shared" si="142"/>
        <v>-5.4008602128486345</v>
      </c>
      <c r="N1464" s="3" t="s">
        <v>866</v>
      </c>
      <c r="O1464" s="3" t="s">
        <v>2975</v>
      </c>
      <c r="P1464" s="3" t="s">
        <v>869</v>
      </c>
      <c r="Q1464" s="1">
        <v>4008</v>
      </c>
      <c r="R1464" s="1" t="s">
        <v>863</v>
      </c>
      <c r="S1464" s="1">
        <v>97.74</v>
      </c>
    </row>
    <row r="1465" spans="1:19" hidden="1" x14ac:dyDescent="0.3">
      <c r="A1465" s="1" t="s">
        <v>924</v>
      </c>
      <c r="B1465" s="1" t="s">
        <v>1000</v>
      </c>
      <c r="C1465" s="1">
        <f t="shared" si="137"/>
        <v>1.0416666664241347E-2</v>
      </c>
      <c r="D1465" s="1">
        <v>0</v>
      </c>
      <c r="E1465" s="1">
        <v>-0.41</v>
      </c>
      <c r="F1465" s="1">
        <f>IF(A1465="","",IF(E1465&lt;-1.27,0,E1465*M_a+M_b))</f>
        <v>7.9514600000000005E-2</v>
      </c>
      <c r="G1465" s="1">
        <f t="shared" si="138"/>
        <v>6.322571613160001E-3</v>
      </c>
      <c r="H1465" s="1">
        <f t="shared" si="139"/>
        <v>2.7477495059365495E-3</v>
      </c>
      <c r="I1465" s="1">
        <f t="shared" si="140"/>
        <v>6.8693737632419727E-4</v>
      </c>
      <c r="J1465" s="1">
        <f>IF(A1465="","",MIN(J1464+I1465,Max_logcfu))</f>
        <v>3.3411929930503952</v>
      </c>
      <c r="K1465" s="1" cm="1">
        <f t="array" ref="K1465">IF(A1465="","",IF(E1465&lt;-1.27,0,((E1465-Tmin)/(PrefTemp-Tmin))^2))</f>
        <v>1.045987457846002</v>
      </c>
      <c r="L1465" s="1">
        <f t="shared" si="141"/>
        <v>1.0895702683359001E-2</v>
      </c>
      <c r="M1465" s="1">
        <f t="shared" si="142"/>
        <v>-5.4117559155319936</v>
      </c>
      <c r="N1465" s="3" t="s">
        <v>866</v>
      </c>
      <c r="O1465" s="3" t="s">
        <v>2975</v>
      </c>
      <c r="P1465" s="3" t="s">
        <v>869</v>
      </c>
      <c r="Q1465" s="1">
        <v>4008</v>
      </c>
      <c r="R1465" s="1" t="s">
        <v>863</v>
      </c>
      <c r="S1465" s="1">
        <v>97.74</v>
      </c>
    </row>
    <row r="1466" spans="1:19" hidden="1" x14ac:dyDescent="0.3">
      <c r="A1466" s="1" t="s">
        <v>924</v>
      </c>
      <c r="B1466" s="1" t="s">
        <v>2352</v>
      </c>
      <c r="C1466" s="1">
        <f t="shared" si="137"/>
        <v>1.0405092594737653E-2</v>
      </c>
      <c r="D1466" s="1">
        <v>0</v>
      </c>
      <c r="E1466" s="1">
        <v>-0.47</v>
      </c>
      <c r="F1466" s="1">
        <f>IF(A1466="","",IF(E1466&lt;-1.27,0,E1466*M_a+M_b))</f>
        <v>7.8336200000000009E-2</v>
      </c>
      <c r="G1466" s="1">
        <f t="shared" si="138"/>
        <v>6.1365602304400014E-3</v>
      </c>
      <c r="H1466" s="1">
        <f t="shared" si="139"/>
        <v>2.6669101392611913E-3</v>
      </c>
      <c r="I1466" s="1">
        <f t="shared" si="140"/>
        <v>6.659867265805772E-4</v>
      </c>
      <c r="J1466" s="1">
        <f>IF(A1466="","",MIN(J1465+I1466,Max_logcfu))</f>
        <v>3.3418589797769758</v>
      </c>
      <c r="K1466" s="1" cm="1">
        <f t="array" ref="K1466">IF(A1466="","",IF(E1466&lt;-1.27,0,((E1466-Tmin)/(PrefTemp-Tmin))^2))</f>
        <v>1.015214287489697</v>
      </c>
      <c r="L1466" s="1">
        <f t="shared" si="141"/>
        <v>1.0563398664830909E-2</v>
      </c>
      <c r="M1466" s="1">
        <f t="shared" si="142"/>
        <v>-5.4223193141968249</v>
      </c>
      <c r="N1466" s="3" t="s">
        <v>866</v>
      </c>
      <c r="O1466" s="3" t="s">
        <v>2975</v>
      </c>
      <c r="P1466" s="3" t="s">
        <v>869</v>
      </c>
      <c r="Q1466" s="1">
        <v>4008</v>
      </c>
      <c r="R1466" s="1" t="s">
        <v>863</v>
      </c>
      <c r="S1466" s="1">
        <v>97.74</v>
      </c>
    </row>
    <row r="1467" spans="1:19" hidden="1" x14ac:dyDescent="0.3">
      <c r="A1467" s="1" t="s">
        <v>924</v>
      </c>
      <c r="B1467" s="1" t="s">
        <v>2353</v>
      </c>
      <c r="C1467" s="1">
        <f t="shared" si="137"/>
        <v>1.0416666664241347E-2</v>
      </c>
      <c r="D1467" s="1">
        <v>0</v>
      </c>
      <c r="E1467" s="1">
        <v>-0.54</v>
      </c>
      <c r="F1467" s="1">
        <f>IF(A1467="","",IF(E1467&lt;-1.27,0,E1467*M_a+M_b))</f>
        <v>7.6961399999999999E-2</v>
      </c>
      <c r="G1467" s="1">
        <f t="shared" si="138"/>
        <v>5.9230570899600002E-3</v>
      </c>
      <c r="H1467" s="1">
        <f t="shared" si="139"/>
        <v>2.5741230291003911E-3</v>
      </c>
      <c r="I1467" s="1">
        <f t="shared" si="140"/>
        <v>6.4353075712526408E-4</v>
      </c>
      <c r="J1467" s="1">
        <f>IF(A1467="","",MIN(J1466+I1467,Max_logcfu))</f>
        <v>3.3425025105341009</v>
      </c>
      <c r="K1467" s="1" cm="1">
        <f t="array" ref="K1467">IF(A1467="","",IF(E1467&lt;-1.27,0,((E1467-Tmin)/(PrefTemp-Tmin))^2))</f>
        <v>0.97989296243139534</v>
      </c>
      <c r="L1467" s="1">
        <f t="shared" si="141"/>
        <v>1.0207218356283815E-2</v>
      </c>
      <c r="M1467" s="1">
        <f t="shared" si="142"/>
        <v>-5.4325265325531085</v>
      </c>
      <c r="N1467" s="3" t="s">
        <v>866</v>
      </c>
      <c r="O1467" s="3" t="s">
        <v>2975</v>
      </c>
      <c r="P1467" s="3" t="s">
        <v>869</v>
      </c>
      <c r="Q1467" s="1">
        <v>4008</v>
      </c>
      <c r="R1467" s="1" t="s">
        <v>863</v>
      </c>
      <c r="S1467" s="1">
        <v>97.74</v>
      </c>
    </row>
    <row r="1468" spans="1:19" hidden="1" x14ac:dyDescent="0.3">
      <c r="A1468" s="1" t="s">
        <v>924</v>
      </c>
      <c r="B1468" s="1" t="s">
        <v>2354</v>
      </c>
      <c r="C1468" s="1">
        <f t="shared" si="137"/>
        <v>1.0416666671517305E-2</v>
      </c>
      <c r="D1468" s="1">
        <v>0</v>
      </c>
      <c r="E1468" s="1">
        <v>-0.56999999999999995</v>
      </c>
      <c r="F1468" s="1">
        <f>IF(A1468="","",IF(E1468&lt;-1.27,0,E1468*M_a+M_b))</f>
        <v>7.6372200000000001E-2</v>
      </c>
      <c r="G1468" s="1">
        <f t="shared" si="138"/>
        <v>5.83271293284E-3</v>
      </c>
      <c r="H1468" s="1">
        <f t="shared" si="139"/>
        <v>2.5348600316558016E-3</v>
      </c>
      <c r="I1468" s="1">
        <f t="shared" si="140"/>
        <v>6.3371500820904702E-4</v>
      </c>
      <c r="J1468" s="1">
        <f>IF(A1468="","",MIN(J1467+I1468,Max_logcfu))</f>
        <v>3.34313622554231</v>
      </c>
      <c r="K1468" s="1" cm="1">
        <f t="array" ref="K1468">IF(A1468="","",IF(E1468&lt;-1.27,0,((E1468-Tmin)/(PrefTemp-Tmin))^2))</f>
        <v>0.96494669356818563</v>
      </c>
      <c r="L1468" s="1">
        <f t="shared" si="141"/>
        <v>1.0051528062682542E-2</v>
      </c>
      <c r="M1468" s="1">
        <f t="shared" si="142"/>
        <v>-5.4425780606157907</v>
      </c>
      <c r="N1468" s="3" t="s">
        <v>866</v>
      </c>
      <c r="O1468" s="3" t="s">
        <v>2975</v>
      </c>
      <c r="P1468" s="3" t="s">
        <v>869</v>
      </c>
      <c r="Q1468" s="1">
        <v>4008</v>
      </c>
      <c r="R1468" s="1" t="s">
        <v>863</v>
      </c>
      <c r="S1468" s="1">
        <v>97.74</v>
      </c>
    </row>
    <row r="1469" spans="1:19" hidden="1" x14ac:dyDescent="0.3">
      <c r="A1469" s="1" t="s">
        <v>924</v>
      </c>
      <c r="B1469" s="1" t="s">
        <v>2355</v>
      </c>
      <c r="C1469" s="1">
        <f t="shared" si="137"/>
        <v>1.0416666664241347E-2</v>
      </c>
      <c r="D1469" s="1">
        <v>0</v>
      </c>
      <c r="E1469" s="1">
        <v>-0.65</v>
      </c>
      <c r="F1469" s="1">
        <f>IF(A1469="","",IF(E1469&lt;-1.27,0,E1469*M_a+M_b))</f>
        <v>7.4801000000000006E-2</v>
      </c>
      <c r="G1469" s="1">
        <f t="shared" si="138"/>
        <v>5.595189601000001E-3</v>
      </c>
      <c r="H1469" s="1">
        <f t="shared" si="139"/>
        <v>2.4316338987396785E-3</v>
      </c>
      <c r="I1469" s="1">
        <f t="shared" si="140"/>
        <v>6.0790847454337985E-4</v>
      </c>
      <c r="J1469" s="1">
        <f>IF(A1469="","",MIN(J1468+I1469,Max_logcfu))</f>
        <v>3.3437441340168532</v>
      </c>
      <c r="K1469" s="1" cm="1">
        <f t="array" ref="K1469">IF(A1469="","",IF(E1469&lt;-1.27,0,((E1469-Tmin)/(PrefTemp-Tmin))^2))</f>
        <v>0.92565153943607414</v>
      </c>
      <c r="L1469" s="1">
        <f t="shared" si="141"/>
        <v>9.6422035335474391E-3</v>
      </c>
      <c r="M1469" s="1">
        <f t="shared" si="142"/>
        <v>-5.4522202641493385</v>
      </c>
      <c r="N1469" s="3" t="s">
        <v>866</v>
      </c>
      <c r="O1469" s="3" t="s">
        <v>2975</v>
      </c>
      <c r="P1469" s="3" t="s">
        <v>869</v>
      </c>
      <c r="Q1469" s="1">
        <v>4008</v>
      </c>
      <c r="R1469" s="1" t="s">
        <v>863</v>
      </c>
      <c r="S1469" s="1">
        <v>97.74</v>
      </c>
    </row>
    <row r="1470" spans="1:19" hidden="1" x14ac:dyDescent="0.3">
      <c r="A1470" s="1" t="s">
        <v>924</v>
      </c>
      <c r="B1470" s="1" t="s">
        <v>1005</v>
      </c>
      <c r="C1470" s="1">
        <f t="shared" si="137"/>
        <v>1.0428240741021E-2</v>
      </c>
      <c r="D1470" s="1">
        <v>0</v>
      </c>
      <c r="E1470" s="1">
        <v>-0.69</v>
      </c>
      <c r="F1470" s="1">
        <f>IF(A1470="","",IF(E1470&lt;-1.27,0,E1470*M_a+M_b))</f>
        <v>7.4015400000000009E-2</v>
      </c>
      <c r="G1470" s="1">
        <f t="shared" si="138"/>
        <v>5.4782794371600017E-3</v>
      </c>
      <c r="H1470" s="1">
        <f t="shared" si="139"/>
        <v>2.3808254833376798E-3</v>
      </c>
      <c r="I1470" s="1">
        <f t="shared" si="140"/>
        <v>5.9586771126247213E-4</v>
      </c>
      <c r="J1470" s="1">
        <f>IF(A1470="","",MIN(J1469+I1470,Max_logcfu))</f>
        <v>3.3443400017281157</v>
      </c>
      <c r="K1470" s="1" cm="1">
        <f t="array" ref="K1470">IF(A1470="","",IF(E1470&lt;-1.27,0,((E1470-Tmin)/(PrefTemp-Tmin))^2))</f>
        <v>0.90631026937171777</v>
      </c>
      <c r="L1470" s="1">
        <f t="shared" si="141"/>
        <v>9.4512216750678637E-3</v>
      </c>
      <c r="M1470" s="1">
        <f t="shared" si="142"/>
        <v>-5.4616714858244064</v>
      </c>
      <c r="N1470" s="3" t="s">
        <v>866</v>
      </c>
      <c r="O1470" s="3" t="s">
        <v>2975</v>
      </c>
      <c r="P1470" s="3" t="s">
        <v>869</v>
      </c>
      <c r="Q1470" s="1">
        <v>4008</v>
      </c>
      <c r="R1470" s="1" t="s">
        <v>863</v>
      </c>
      <c r="S1470" s="1">
        <v>97.62</v>
      </c>
    </row>
    <row r="1471" spans="1:19" hidden="1" x14ac:dyDescent="0.3">
      <c r="A1471" s="1" t="s">
        <v>924</v>
      </c>
      <c r="B1471" s="1" t="s">
        <v>1006</v>
      </c>
      <c r="C1471" s="1">
        <f t="shared" si="137"/>
        <v>1.0416666664241347E-2</v>
      </c>
      <c r="D1471" s="1">
        <v>0</v>
      </c>
      <c r="E1471" s="1">
        <v>-0.74</v>
      </c>
      <c r="F1471" s="1">
        <f>IF(A1471="","",IF(E1471&lt;-1.27,0,E1471*M_a+M_b))</f>
        <v>7.3033399999999998E-2</v>
      </c>
      <c r="G1471" s="1">
        <f t="shared" si="138"/>
        <v>5.33387751556E-3</v>
      </c>
      <c r="H1471" s="1">
        <f t="shared" si="139"/>
        <v>2.3180693244502387E-3</v>
      </c>
      <c r="I1471" s="1">
        <f t="shared" si="140"/>
        <v>5.7951733097763027E-4</v>
      </c>
      <c r="J1471" s="1">
        <f>IF(A1471="","",MIN(J1470+I1471,Max_logcfu))</f>
        <v>3.3449195190590935</v>
      </c>
      <c r="K1471" s="1" cm="1">
        <f t="array" ref="K1471">IF(A1471="","",IF(E1471&lt;-1.27,0,((E1471-Tmin)/(PrefTemp-Tmin))^2))</f>
        <v>0.88242084460536518</v>
      </c>
      <c r="L1471" s="1">
        <f t="shared" si="141"/>
        <v>9.1918837958324014E-3</v>
      </c>
      <c r="M1471" s="1">
        <f t="shared" si="142"/>
        <v>-5.4708633696202389</v>
      </c>
      <c r="N1471" s="3" t="s">
        <v>866</v>
      </c>
      <c r="O1471" s="3" t="s">
        <v>2975</v>
      </c>
      <c r="P1471" s="3" t="s">
        <v>869</v>
      </c>
      <c r="Q1471" s="1">
        <v>4008</v>
      </c>
      <c r="R1471" s="1" t="s">
        <v>863</v>
      </c>
      <c r="S1471" s="1">
        <v>97.62</v>
      </c>
    </row>
    <row r="1472" spans="1:19" hidden="1" x14ac:dyDescent="0.3">
      <c r="A1472" s="1" t="s">
        <v>924</v>
      </c>
      <c r="B1472" s="1" t="s">
        <v>1007</v>
      </c>
      <c r="C1472" s="1">
        <f t="shared" si="137"/>
        <v>1.0416666671517305E-2</v>
      </c>
      <c r="D1472" s="1">
        <v>0</v>
      </c>
      <c r="E1472" s="1">
        <v>-0.8</v>
      </c>
      <c r="F1472" s="1">
        <f>IF(A1472="","",IF(E1472&lt;-1.27,0,E1472*M_a+M_b))</f>
        <v>7.1855000000000002E-2</v>
      </c>
      <c r="G1472" s="1">
        <f t="shared" si="138"/>
        <v>5.1631410249999999E-3</v>
      </c>
      <c r="H1472" s="1">
        <f t="shared" si="139"/>
        <v>2.2438683289873968E-3</v>
      </c>
      <c r="I1472" s="1">
        <f t="shared" si="140"/>
        <v>5.6096708250806982E-4</v>
      </c>
      <c r="J1472" s="1">
        <f>IF(A1472="","",MIN(J1471+I1472,Max_logcfu))</f>
        <v>3.3454804861416014</v>
      </c>
      <c r="K1472" s="1" cm="1">
        <f t="array" ref="K1472">IF(A1472="","",IF(E1472&lt;-1.27,0,((E1472-Tmin)/(PrefTemp-Tmin))^2))</f>
        <v>0.85417470701307885</v>
      </c>
      <c r="L1472" s="1">
        <f t="shared" si="141"/>
        <v>8.8976532021961974E-3</v>
      </c>
      <c r="M1472" s="1">
        <f t="shared" si="142"/>
        <v>-5.4797610228224354</v>
      </c>
      <c r="N1472" s="3" t="s">
        <v>866</v>
      </c>
      <c r="O1472" s="3" t="s">
        <v>2975</v>
      </c>
      <c r="P1472" s="3" t="s">
        <v>869</v>
      </c>
      <c r="Q1472" s="1">
        <v>4008</v>
      </c>
      <c r="R1472" s="1" t="s">
        <v>863</v>
      </c>
      <c r="S1472" s="1">
        <v>97.62</v>
      </c>
    </row>
    <row r="1473" spans="1:19" hidden="1" x14ac:dyDescent="0.3">
      <c r="A1473" s="1" t="s">
        <v>924</v>
      </c>
      <c r="B1473" s="1" t="s">
        <v>1008</v>
      </c>
      <c r="C1473" s="1">
        <f t="shared" si="137"/>
        <v>1.0416666664241347E-2</v>
      </c>
      <c r="D1473" s="1">
        <v>0</v>
      </c>
      <c r="E1473" s="1">
        <v>-0.88</v>
      </c>
      <c r="F1473" s="1">
        <f>IF(A1473="","",IF(E1473&lt;-1.27,0,E1473*M_a+M_b))</f>
        <v>7.0283800000000007E-2</v>
      </c>
      <c r="G1473" s="1">
        <f t="shared" si="138"/>
        <v>4.9398125424400009E-3</v>
      </c>
      <c r="H1473" s="1">
        <f t="shared" si="139"/>
        <v>2.1468111875010869E-3</v>
      </c>
      <c r="I1473" s="1">
        <f t="shared" si="140"/>
        <v>5.3670279675031092E-4</v>
      </c>
      <c r="J1473" s="1">
        <f>IF(A1473="","",MIN(J1472+I1473,Max_logcfu))</f>
        <v>3.3460171889383519</v>
      </c>
      <c r="K1473" s="1" cm="1">
        <f t="array" ref="K1473">IF(A1473="","",IF(E1473&lt;-1.27,0,((E1473-Tmin)/(PrefTemp-Tmin))^2))</f>
        <v>0.81722790656066169</v>
      </c>
      <c r="L1473" s="1">
        <f t="shared" si="141"/>
        <v>8.512790691358187E-3</v>
      </c>
      <c r="M1473" s="1">
        <f t="shared" si="142"/>
        <v>-5.4882738135137936</v>
      </c>
      <c r="N1473" s="3" t="s">
        <v>866</v>
      </c>
      <c r="O1473" s="3" t="s">
        <v>2975</v>
      </c>
      <c r="P1473" s="3" t="s">
        <v>869</v>
      </c>
      <c r="Q1473" s="1">
        <v>4008</v>
      </c>
      <c r="R1473" s="1" t="s">
        <v>863</v>
      </c>
      <c r="S1473" s="1">
        <v>97.62</v>
      </c>
    </row>
    <row r="1474" spans="1:19" hidden="1" x14ac:dyDescent="0.3">
      <c r="A1474" s="1" t="s">
        <v>924</v>
      </c>
      <c r="B1474" s="1" t="s">
        <v>1009</v>
      </c>
      <c r="C1474" s="1">
        <f t="shared" si="137"/>
        <v>1.0416666664241347E-2</v>
      </c>
      <c r="D1474" s="1">
        <v>0</v>
      </c>
      <c r="E1474" s="1">
        <v>-0.94</v>
      </c>
      <c r="F1474" s="1">
        <f>IF(A1474="","",IF(E1474&lt;-1.27,0,E1474*M_a+M_b))</f>
        <v>6.9105400000000011E-2</v>
      </c>
      <c r="G1474" s="1">
        <f t="shared" si="138"/>
        <v>4.7755563091600017E-3</v>
      </c>
      <c r="H1474" s="1">
        <f t="shared" si="139"/>
        <v>2.075426470734464E-3</v>
      </c>
      <c r="I1474" s="1">
        <f t="shared" si="140"/>
        <v>5.1885661756281029E-4</v>
      </c>
      <c r="J1474" s="1">
        <f>IF(A1474="","",MIN(J1473+I1474,Max_logcfu))</f>
        <v>3.3465360455559146</v>
      </c>
      <c r="K1474" s="1" cm="1">
        <f t="array" ref="K1474">IF(A1474="","",IF(E1474&lt;-1.27,0,((E1474-Tmin)/(PrefTemp-Tmin))^2))</f>
        <v>0.7900538434743225</v>
      </c>
      <c r="L1474" s="1">
        <f t="shared" si="141"/>
        <v>8.2297275342747261E-3</v>
      </c>
      <c r="M1474" s="1">
        <f t="shared" si="142"/>
        <v>-5.4965035410480683</v>
      </c>
      <c r="N1474" s="3" t="s">
        <v>866</v>
      </c>
      <c r="O1474" s="3" t="s">
        <v>2975</v>
      </c>
      <c r="P1474" s="3" t="s">
        <v>869</v>
      </c>
      <c r="Q1474" s="1">
        <v>4008</v>
      </c>
      <c r="R1474" s="1" t="s">
        <v>863</v>
      </c>
      <c r="S1474" s="1">
        <v>97.68</v>
      </c>
    </row>
    <row r="1475" spans="1:19" hidden="1" x14ac:dyDescent="0.3">
      <c r="A1475" s="1" t="s">
        <v>924</v>
      </c>
      <c r="B1475" s="1" t="s">
        <v>1010</v>
      </c>
      <c r="C1475" s="1">
        <f t="shared" si="137"/>
        <v>1.0416666671517305E-2</v>
      </c>
      <c r="D1475" s="1">
        <v>0</v>
      </c>
      <c r="E1475" s="1">
        <v>-0.99</v>
      </c>
      <c r="F1475" s="1">
        <f>IF(A1475="","",IF(E1475&lt;-1.27,0,E1475*M_a+M_b))</f>
        <v>6.8123400000000001E-2</v>
      </c>
      <c r="G1475" s="1">
        <f t="shared" si="138"/>
        <v>4.64079762756E-3</v>
      </c>
      <c r="H1475" s="1">
        <f t="shared" si="139"/>
        <v>2.0168612027640156E-3</v>
      </c>
      <c r="I1475" s="1">
        <f t="shared" si="140"/>
        <v>5.0421530092579743E-4</v>
      </c>
      <c r="J1475" s="1">
        <f>IF(A1475="","",MIN(J1474+I1475,Max_logcfu))</f>
        <v>3.3470402608568404</v>
      </c>
      <c r="K1475" s="1" cm="1">
        <f t="array" ref="K1475">IF(A1475="","",IF(E1475&lt;-1.27,0,((E1475-Tmin)/(PrefTemp-Tmin))^2))</f>
        <v>0.76775976767515353</v>
      </c>
      <c r="L1475" s="1">
        <f t="shared" si="141"/>
        <v>7.9974975836736416E-3</v>
      </c>
      <c r="M1475" s="1">
        <f t="shared" si="142"/>
        <v>-5.5045010386317417</v>
      </c>
      <c r="N1475" s="3" t="s">
        <v>866</v>
      </c>
      <c r="O1475" s="3" t="s">
        <v>2975</v>
      </c>
      <c r="P1475" s="3" t="s">
        <v>869</v>
      </c>
      <c r="Q1475" s="1">
        <v>4008</v>
      </c>
      <c r="R1475" s="1" t="s">
        <v>863</v>
      </c>
      <c r="S1475" s="1">
        <v>97.68</v>
      </c>
    </row>
    <row r="1476" spans="1:19" hidden="1" x14ac:dyDescent="0.3">
      <c r="A1476" s="1" t="s">
        <v>924</v>
      </c>
      <c r="B1476" s="1" t="s">
        <v>1011</v>
      </c>
      <c r="C1476" s="1">
        <f t="shared" ref="C1476:C1539" si="143">IF(A1476="","",B1476-B1475)</f>
        <v>1.0416666664241347E-2</v>
      </c>
      <c r="D1476" s="1">
        <v>0</v>
      </c>
      <c r="E1476" s="1">
        <v>-1.05</v>
      </c>
      <c r="F1476" s="1">
        <f>IF(A1476="","",IF(E1476&lt;-1.27,0,E1476*M_a+M_b))</f>
        <v>6.6945000000000005E-2</v>
      </c>
      <c r="G1476" s="1">
        <f t="shared" si="138"/>
        <v>4.4816330250000008E-3</v>
      </c>
      <c r="H1476" s="1">
        <f t="shared" si="139"/>
        <v>1.9476892764015647E-3</v>
      </c>
      <c r="I1476" s="1">
        <f t="shared" si="140"/>
        <v>4.8692231898702076E-4</v>
      </c>
      <c r="J1476" s="1">
        <f>IF(A1476="","",MIN(J1475+I1476,Max_logcfu))</f>
        <v>3.3475271831758273</v>
      </c>
      <c r="K1476" s="1" cm="1">
        <f t="array" ref="K1476">IF(A1476="","",IF(E1476&lt;-1.27,0,((E1476-Tmin)/(PrefTemp-Tmin))^2))</f>
        <v>0.74142804884348734</v>
      </c>
      <c r="L1476" s="1">
        <f t="shared" si="141"/>
        <v>7.7232088403214605E-3</v>
      </c>
      <c r="M1476" s="1">
        <f t="shared" si="142"/>
        <v>-5.5122242474720631</v>
      </c>
      <c r="N1476" s="3" t="s">
        <v>866</v>
      </c>
      <c r="O1476" s="3" t="s">
        <v>2975</v>
      </c>
      <c r="P1476" s="3" t="s">
        <v>869</v>
      </c>
      <c r="Q1476" s="1">
        <v>4008</v>
      </c>
      <c r="R1476" s="1" t="s">
        <v>863</v>
      </c>
      <c r="S1476" s="1">
        <v>97.68</v>
      </c>
    </row>
    <row r="1477" spans="1:19" hidden="1" x14ac:dyDescent="0.3">
      <c r="A1477" s="1" t="s">
        <v>924</v>
      </c>
      <c r="B1477" s="1" t="s">
        <v>1012</v>
      </c>
      <c r="C1477" s="1">
        <f t="shared" si="143"/>
        <v>1.0416666664241347E-2</v>
      </c>
      <c r="D1477" s="1">
        <v>0</v>
      </c>
      <c r="E1477" s="1">
        <v>-1.1100000000000001</v>
      </c>
      <c r="F1477" s="1">
        <f>IF(A1477="","",IF(E1477&lt;-1.27,0,E1477*M_a+M_b))</f>
        <v>6.5766600000000008E-2</v>
      </c>
      <c r="G1477" s="1">
        <f t="shared" si="138"/>
        <v>4.3252456755600013E-3</v>
      </c>
      <c r="H1477" s="1">
        <f t="shared" si="139"/>
        <v>1.8797243266232078E-3</v>
      </c>
      <c r="I1477" s="1">
        <f t="shared" si="140"/>
        <v>4.6993108154638757E-4</v>
      </c>
      <c r="J1477" s="1">
        <f>IF(A1477="","",MIN(J1476+I1477,Max_logcfu))</f>
        <v>3.3479971142573737</v>
      </c>
      <c r="K1477" s="1" cm="1">
        <f t="array" ref="K1477">IF(A1477="","",IF(E1477&lt;-1.27,0,((E1477-Tmin)/(PrefTemp-Tmin))^2))</f>
        <v>0.71555579051436968</v>
      </c>
      <c r="L1477" s="1">
        <f t="shared" si="141"/>
        <v>7.4537061494559E-3</v>
      </c>
      <c r="M1477" s="1">
        <f t="shared" si="142"/>
        <v>-5.5196779536215193</v>
      </c>
      <c r="N1477" s="3" t="s">
        <v>866</v>
      </c>
      <c r="O1477" s="3" t="s">
        <v>2975</v>
      </c>
      <c r="P1477" s="3" t="s">
        <v>869</v>
      </c>
      <c r="Q1477" s="1">
        <v>4008</v>
      </c>
      <c r="R1477" s="1" t="s">
        <v>863</v>
      </c>
      <c r="S1477" s="1">
        <v>97.68</v>
      </c>
    </row>
    <row r="1478" spans="1:19" hidden="1" x14ac:dyDescent="0.3">
      <c r="A1478" s="1" t="s">
        <v>924</v>
      </c>
      <c r="B1478" s="1" t="s">
        <v>1013</v>
      </c>
      <c r="C1478" s="1">
        <f t="shared" si="143"/>
        <v>1.0416666671517305E-2</v>
      </c>
      <c r="D1478" s="1">
        <v>0</v>
      </c>
      <c r="E1478" s="1">
        <v>-1.1499999999999999</v>
      </c>
      <c r="F1478" s="1">
        <f>IF(A1478="","",IF(E1478&lt;-1.27,0,E1478*M_a+M_b))</f>
        <v>6.4981000000000011E-2</v>
      </c>
      <c r="G1478" s="1">
        <f t="shared" si="138"/>
        <v>4.2225303610000011E-3</v>
      </c>
      <c r="H1478" s="1">
        <f t="shared" si="139"/>
        <v>1.8350849026510217E-3</v>
      </c>
      <c r="I1478" s="1">
        <f t="shared" si="140"/>
        <v>4.5877122587638743E-4</v>
      </c>
      <c r="J1478" s="1">
        <f>IF(A1478="","",MIN(J1477+I1478,Max_logcfu))</f>
        <v>3.3484558854832502</v>
      </c>
      <c r="K1478" s="1" cm="1">
        <f t="array" ref="K1478">IF(A1478="","",IF(E1478&lt;-1.27,0,((E1478-Tmin)/(PrefTemp-Tmin))^2))</f>
        <v>0.69856287412970763</v>
      </c>
      <c r="L1478" s="1">
        <f t="shared" si="141"/>
        <v>7.276696608906264E-3</v>
      </c>
      <c r="M1478" s="1">
        <f t="shared" si="142"/>
        <v>-5.5269546502304259</v>
      </c>
      <c r="N1478" s="3" t="s">
        <v>866</v>
      </c>
      <c r="O1478" s="3" t="s">
        <v>2975</v>
      </c>
      <c r="P1478" s="3" t="s">
        <v>869</v>
      </c>
      <c r="Q1478" s="1">
        <v>4008</v>
      </c>
      <c r="R1478" s="1" t="s">
        <v>863</v>
      </c>
      <c r="S1478" s="1">
        <v>97.62</v>
      </c>
    </row>
    <row r="1479" spans="1:19" hidden="1" x14ac:dyDescent="0.3">
      <c r="A1479" s="1" t="s">
        <v>924</v>
      </c>
      <c r="B1479" s="1" t="s">
        <v>1014</v>
      </c>
      <c r="C1479" s="1">
        <f t="shared" si="143"/>
        <v>1.0416666664241347E-2</v>
      </c>
      <c r="D1479" s="1">
        <v>0</v>
      </c>
      <c r="E1479" s="1">
        <v>-1.19</v>
      </c>
      <c r="F1479" s="1">
        <f>IF(A1479="","",IF(E1479&lt;-1.27,0,E1479*M_a+M_b))</f>
        <v>6.4195400000000014E-2</v>
      </c>
      <c r="G1479" s="1">
        <f t="shared" si="138"/>
        <v>4.1210493811600019E-3</v>
      </c>
      <c r="H1479" s="1">
        <f t="shared" si="139"/>
        <v>1.7909819127162111E-3</v>
      </c>
      <c r="I1479" s="1">
        <f t="shared" si="140"/>
        <v>4.4774547807480386E-4</v>
      </c>
      <c r="J1479" s="1">
        <f>IF(A1479="","",MIN(J1478+I1479,Max_logcfu))</f>
        <v>3.3489036309613249</v>
      </c>
      <c r="K1479" s="1" cm="1">
        <f t="array" ref="K1479">IF(A1479="","",IF(E1479&lt;-1.27,0,((E1479-Tmin)/(PrefTemp-Tmin))^2))</f>
        <v>0.68177416241284494</v>
      </c>
      <c r="L1479" s="1">
        <f t="shared" si="141"/>
        <v>7.1018141901469482E-3</v>
      </c>
      <c r="M1479" s="1">
        <f t="shared" si="142"/>
        <v>-5.5340564644205728</v>
      </c>
      <c r="N1479" s="3" t="s">
        <v>866</v>
      </c>
      <c r="O1479" s="3" t="s">
        <v>2975</v>
      </c>
      <c r="P1479" s="3" t="s">
        <v>869</v>
      </c>
      <c r="Q1479" s="1">
        <v>4008</v>
      </c>
      <c r="R1479" s="1" t="s">
        <v>863</v>
      </c>
      <c r="S1479" s="1">
        <v>97.62</v>
      </c>
    </row>
    <row r="1480" spans="1:19" hidden="1" x14ac:dyDescent="0.3">
      <c r="A1480" s="1" t="s">
        <v>924</v>
      </c>
      <c r="B1480" s="1" t="s">
        <v>2356</v>
      </c>
      <c r="C1480" s="1">
        <f t="shared" si="143"/>
        <v>1.0416666664241347E-2</v>
      </c>
      <c r="D1480" s="1">
        <v>0</v>
      </c>
      <c r="E1480" s="1">
        <v>-1.24</v>
      </c>
      <c r="F1480" s="1">
        <f>IF(A1480="","",IF(E1480&lt;-1.27,0,E1480*M_a+M_b))</f>
        <v>6.3213400000000003E-2</v>
      </c>
      <c r="G1480" s="1">
        <f t="shared" si="138"/>
        <v>3.9959339395600002E-3</v>
      </c>
      <c r="H1480" s="1">
        <f t="shared" si="139"/>
        <v>1.7366075356627553E-3</v>
      </c>
      <c r="I1480" s="1">
        <f t="shared" si="140"/>
        <v>4.3415188381460502E-4</v>
      </c>
      <c r="J1480" s="1">
        <f>IF(A1480="","",MIN(J1479+I1480,Max_logcfu))</f>
        <v>3.3493377828451396</v>
      </c>
      <c r="K1480" s="1" cm="1">
        <f t="array" ref="K1480">IF(A1480="","",IF(E1480&lt;-1.27,0,((E1480-Tmin)/(PrefTemp-Tmin))^2))</f>
        <v>0.66107543558085935</v>
      </c>
      <c r="L1480" s="1">
        <f t="shared" si="141"/>
        <v>6.8862024523639659E-3</v>
      </c>
      <c r="M1480" s="1">
        <f t="shared" si="142"/>
        <v>-5.5409426668729367</v>
      </c>
      <c r="N1480" s="3" t="s">
        <v>866</v>
      </c>
      <c r="O1480" s="3" t="s">
        <v>2975</v>
      </c>
      <c r="P1480" s="3" t="s">
        <v>869</v>
      </c>
      <c r="Q1480" s="1">
        <v>4008</v>
      </c>
      <c r="R1480" s="1" t="s">
        <v>863</v>
      </c>
      <c r="S1480" s="1">
        <v>97.62</v>
      </c>
    </row>
    <row r="1481" spans="1:19" hidden="1" x14ac:dyDescent="0.3">
      <c r="A1481" s="1" t="s">
        <v>924</v>
      </c>
      <c r="B1481" s="1" t="s">
        <v>2357</v>
      </c>
      <c r="C1481" s="1">
        <f t="shared" si="143"/>
        <v>1.0416666671517305E-2</v>
      </c>
      <c r="D1481" s="1">
        <v>0</v>
      </c>
      <c r="E1481" s="1">
        <v>-1.27</v>
      </c>
      <c r="F1481" s="1">
        <f>IF(A1481="","",IF(E1481&lt;-1.27,0,E1481*M_a+M_b))</f>
        <v>6.2624200000000005E-2</v>
      </c>
      <c r="G1481" s="1">
        <f t="shared" si="138"/>
        <v>3.9217904256400003E-3</v>
      </c>
      <c r="H1481" s="1">
        <f t="shared" si="139"/>
        <v>1.7043852349587136E-3</v>
      </c>
      <c r="I1481" s="1">
        <f t="shared" si="140"/>
        <v>4.2609630893809499E-4</v>
      </c>
      <c r="J1481" s="1">
        <f>IF(A1481="","",MIN(J1480+I1481,Max_logcfu))</f>
        <v>3.3497638791540778</v>
      </c>
      <c r="K1481" s="1" cm="1">
        <f t="array" ref="K1481">IF(A1481="","",IF(E1481&lt;-1.27,0,((E1481-Tmin)/(PrefTemp-Tmin))^2))</f>
        <v>0.64880935298251796</v>
      </c>
      <c r="L1481" s="1">
        <f t="shared" si="141"/>
        <v>6.7584307633817018E-3</v>
      </c>
      <c r="M1481" s="1">
        <f t="shared" si="142"/>
        <v>-5.5477010976363186</v>
      </c>
      <c r="N1481" s="3" t="s">
        <v>866</v>
      </c>
      <c r="O1481" s="3" t="s">
        <v>2975</v>
      </c>
      <c r="P1481" s="3" t="s">
        <v>869</v>
      </c>
      <c r="Q1481" s="1">
        <v>4008</v>
      </c>
      <c r="R1481" s="1" t="s">
        <v>863</v>
      </c>
      <c r="S1481" s="1">
        <v>97.62</v>
      </c>
    </row>
    <row r="1482" spans="1:19" x14ac:dyDescent="0.3">
      <c r="A1482" s="1" t="s">
        <v>924</v>
      </c>
      <c r="B1482" s="1" t="s">
        <v>1017</v>
      </c>
      <c r="C1482" s="1">
        <f t="shared" si="143"/>
        <v>1.0405092587461695E-2</v>
      </c>
      <c r="D1482" s="1">
        <v>0</v>
      </c>
      <c r="E1482" s="1">
        <v>-1.27</v>
      </c>
      <c r="F1482" s="1">
        <f>IF(A1482="","",IF(E1482&lt;-1.27,0,E1482*M_a+M_b))</f>
        <v>6.2624200000000005E-2</v>
      </c>
      <c r="G1482" s="1">
        <f t="shared" si="138"/>
        <v>3.9217904256400003E-3</v>
      </c>
      <c r="H1482" s="1">
        <f t="shared" si="139"/>
        <v>1.7043852349587136E-3</v>
      </c>
      <c r="I1482" s="1">
        <f t="shared" si="140"/>
        <v>4.2562286818675373E-4</v>
      </c>
      <c r="J1482" s="1">
        <f>IF(A1482="","",MIN(J1481+I1482,Max_logcfu))</f>
        <v>3.3501895020222645</v>
      </c>
      <c r="K1482" s="1" cm="1">
        <f t="array" ref="K1482">IF(A1482="","",IF(E1482&lt;-1.27,0,((E1482-Tmin)/(PrefTemp-Tmin))^2))</f>
        <v>0.64880935298251796</v>
      </c>
      <c r="L1482" s="1">
        <f t="shared" si="141"/>
        <v>6.7509213893942157E-3</v>
      </c>
      <c r="M1482" s="1">
        <f t="shared" si="142"/>
        <v>-5.5544520190257129</v>
      </c>
      <c r="N1482" s="3" t="s">
        <v>866</v>
      </c>
      <c r="O1482" s="3" t="s">
        <v>2964</v>
      </c>
      <c r="P1482" s="1" t="s">
        <v>2965</v>
      </c>
      <c r="Q1482" s="3">
        <v>94128</v>
      </c>
      <c r="R1482" s="1" t="s">
        <v>3035</v>
      </c>
      <c r="S1482" s="1">
        <v>97.68</v>
      </c>
    </row>
    <row r="1483" spans="1:19" x14ac:dyDescent="0.3">
      <c r="A1483" s="1" t="s">
        <v>924</v>
      </c>
      <c r="B1483" s="1" t="s">
        <v>1018</v>
      </c>
      <c r="C1483" s="1">
        <f t="shared" si="143"/>
        <v>1.0416666671517305E-2</v>
      </c>
      <c r="D1483" s="1">
        <v>0</v>
      </c>
      <c r="E1483" s="1">
        <v>-1.19</v>
      </c>
      <c r="F1483" s="1">
        <f>IF(A1483="","",IF(E1483&lt;-1.27,0,E1483*M_a+M_b))</f>
        <v>6.4195400000000014E-2</v>
      </c>
      <c r="G1483" s="1">
        <f t="shared" si="138"/>
        <v>4.1210493811600019E-3</v>
      </c>
      <c r="H1483" s="1">
        <f t="shared" si="139"/>
        <v>1.7909819127162111E-3</v>
      </c>
      <c r="I1483" s="1">
        <f t="shared" si="140"/>
        <v>4.4774547838755048E-4</v>
      </c>
      <c r="J1483" s="1">
        <f>IF(A1483="","",MIN(J1482+I1483,Max_logcfu))</f>
        <v>3.3506372475006518</v>
      </c>
      <c r="K1483" s="1" cm="1">
        <f t="array" ref="K1483">IF(A1483="","",IF(E1483&lt;-1.27,0,((E1483-Tmin)/(PrefTemp-Tmin))^2))</f>
        <v>0.68177416241284494</v>
      </c>
      <c r="L1483" s="1">
        <f t="shared" si="141"/>
        <v>7.101814195107508E-3</v>
      </c>
      <c r="M1483" s="1">
        <f t="shared" si="142"/>
        <v>-5.5615538332208203</v>
      </c>
      <c r="N1483" s="3" t="s">
        <v>866</v>
      </c>
      <c r="O1483" s="1" t="s">
        <v>2964</v>
      </c>
      <c r="P1483" s="1" t="s">
        <v>2965</v>
      </c>
      <c r="Q1483" s="3">
        <v>94128</v>
      </c>
      <c r="R1483" s="1" t="s">
        <v>3035</v>
      </c>
      <c r="S1483" s="1">
        <v>97.68</v>
      </c>
    </row>
    <row r="1484" spans="1:19" x14ac:dyDescent="0.3">
      <c r="A1484" s="1" t="s">
        <v>924</v>
      </c>
      <c r="B1484" s="1" t="s">
        <v>2358</v>
      </c>
      <c r="C1484" s="1">
        <f t="shared" si="143"/>
        <v>1.0416666664241347E-2</v>
      </c>
      <c r="D1484" s="1">
        <v>0</v>
      </c>
      <c r="E1484" s="1">
        <v>-1.05</v>
      </c>
      <c r="F1484" s="1">
        <f>IF(A1484="","",IF(E1484&lt;-1.27,0,E1484*M_a+M_b))</f>
        <v>6.6945000000000005E-2</v>
      </c>
      <c r="G1484" s="1">
        <f t="shared" si="138"/>
        <v>4.4816330250000008E-3</v>
      </c>
      <c r="H1484" s="1">
        <f t="shared" si="139"/>
        <v>1.9476892764015647E-3</v>
      </c>
      <c r="I1484" s="1">
        <f t="shared" si="140"/>
        <v>4.8692231898702076E-4</v>
      </c>
      <c r="J1484" s="1">
        <f>IF(A1484="","",MIN(J1483+I1484,Max_logcfu))</f>
        <v>3.3511241698196388</v>
      </c>
      <c r="K1484" s="1" cm="1">
        <f t="array" ref="K1484">IF(A1484="","",IF(E1484&lt;-1.27,0,((E1484-Tmin)/(PrefTemp-Tmin))^2))</f>
        <v>0.74142804884348734</v>
      </c>
      <c r="L1484" s="1">
        <f t="shared" si="141"/>
        <v>7.7232088403214605E-3</v>
      </c>
      <c r="M1484" s="1">
        <f t="shared" si="142"/>
        <v>-5.5692770420611417</v>
      </c>
      <c r="N1484" s="3" t="s">
        <v>866</v>
      </c>
      <c r="O1484" s="3" t="s">
        <v>2964</v>
      </c>
      <c r="P1484" s="1" t="s">
        <v>2965</v>
      </c>
      <c r="Q1484" s="3">
        <v>94128</v>
      </c>
      <c r="R1484" s="1" t="s">
        <v>3035</v>
      </c>
      <c r="S1484" s="1">
        <v>97.68</v>
      </c>
    </row>
    <row r="1485" spans="1:19" x14ac:dyDescent="0.3">
      <c r="A1485" s="1" t="s">
        <v>924</v>
      </c>
      <c r="B1485" s="1" t="s">
        <v>2359</v>
      </c>
      <c r="C1485" s="1">
        <f t="shared" si="143"/>
        <v>1.0416666664241347E-2</v>
      </c>
      <c r="D1485" s="1">
        <v>0</v>
      </c>
      <c r="E1485" s="1">
        <v>-0.82</v>
      </c>
      <c r="F1485" s="1">
        <f>IF(A1485="","",IF(E1485&lt;-1.27,0,E1485*M_a+M_b))</f>
        <v>7.1462200000000003E-2</v>
      </c>
      <c r="G1485" s="1">
        <f t="shared" si="138"/>
        <v>5.1068460288400007E-3</v>
      </c>
      <c r="H1485" s="1">
        <f t="shared" si="139"/>
        <v>2.2194028808518035E-3</v>
      </c>
      <c r="I1485" s="1">
        <f t="shared" si="140"/>
        <v>5.548507200837646E-4</v>
      </c>
      <c r="J1485" s="1">
        <f>IF(A1485="","",MIN(J1484+I1485,Max_logcfu))</f>
        <v>3.3516790205397227</v>
      </c>
      <c r="K1485" s="1" cm="1">
        <f t="array" ref="K1485">IF(A1485="","",IF(E1485&lt;-1.27,0,((E1485-Tmin)/(PrefTemp-Tmin))^2))</f>
        <v>0.84486143014954962</v>
      </c>
      <c r="L1485" s="1">
        <f t="shared" si="141"/>
        <v>8.8006398953420824E-3</v>
      </c>
      <c r="M1485" s="1">
        <f t="shared" si="142"/>
        <v>-5.5780776819564837</v>
      </c>
      <c r="N1485" s="3" t="s">
        <v>866</v>
      </c>
      <c r="O1485" s="1" t="s">
        <v>2964</v>
      </c>
      <c r="P1485" s="1" t="s">
        <v>2965</v>
      </c>
      <c r="Q1485" s="3">
        <v>94128</v>
      </c>
      <c r="R1485" s="1" t="s">
        <v>3035</v>
      </c>
      <c r="S1485" s="1">
        <v>97.68</v>
      </c>
    </row>
    <row r="1486" spans="1:19" x14ac:dyDescent="0.3">
      <c r="A1486" s="1" t="s">
        <v>924</v>
      </c>
      <c r="B1486" s="1" t="s">
        <v>2360</v>
      </c>
      <c r="C1486" s="1">
        <f t="shared" si="143"/>
        <v>8.5185185234877281E-3</v>
      </c>
      <c r="D1486" s="1">
        <v>0</v>
      </c>
      <c r="E1486" s="1">
        <v>-0.81</v>
      </c>
      <c r="F1486" s="1">
        <f>IF(A1486="","",IF(E1486&lt;-1.27,0,E1486*M_a+M_b))</f>
        <v>7.1658600000000003E-2</v>
      </c>
      <c r="G1486" s="1">
        <f t="shared" si="138"/>
        <v>5.1349549539600001E-3</v>
      </c>
      <c r="H1486" s="1">
        <f t="shared" si="139"/>
        <v>2.2316188413559323E-3</v>
      </c>
      <c r="I1486" s="1">
        <f t="shared" si="140"/>
        <v>4.5624207449891354E-4</v>
      </c>
      <c r="J1486" s="1">
        <f>IF(A1486="","",MIN(J1485+I1486,Max_logcfu))</f>
        <v>3.3521352626142216</v>
      </c>
      <c r="K1486" s="1" cm="1">
        <f t="array" ref="K1486">IF(A1486="","",IF(E1486&lt;-1.27,0,((E1486-Tmin)/(PrefTemp-Tmin))^2))</f>
        <v>0.84951168718544534</v>
      </c>
      <c r="L1486" s="1">
        <f t="shared" si="141"/>
        <v>7.2365810432085285E-3</v>
      </c>
      <c r="M1486" s="1">
        <f t="shared" si="142"/>
        <v>-5.5853142629996926</v>
      </c>
      <c r="N1486" s="3" t="s">
        <v>866</v>
      </c>
      <c r="O1486" s="1" t="s">
        <v>2964</v>
      </c>
      <c r="P1486" s="1" t="s">
        <v>2965</v>
      </c>
      <c r="Q1486" s="3">
        <v>94128</v>
      </c>
      <c r="R1486" s="1" t="s">
        <v>3035</v>
      </c>
      <c r="S1486" s="1">
        <v>97.68</v>
      </c>
    </row>
    <row r="1487" spans="1:19" x14ac:dyDescent="0.3">
      <c r="A1487" s="1" t="s">
        <v>924</v>
      </c>
      <c r="B1487" s="1" t="s">
        <v>2361</v>
      </c>
      <c r="C1487" s="1">
        <f t="shared" si="143"/>
        <v>1.898148148029577E-3</v>
      </c>
      <c r="D1487" s="1">
        <v>0</v>
      </c>
      <c r="E1487" s="1">
        <v>-0.02</v>
      </c>
      <c r="F1487" s="1">
        <f>IF(A1487="","",IF(E1487&lt;-1.27,0,E1487*M_a+M_b))</f>
        <v>8.7174200000000007E-2</v>
      </c>
      <c r="G1487" s="1">
        <f t="shared" si="138"/>
        <v>7.5993411456400008E-3</v>
      </c>
      <c r="H1487" s="1">
        <f t="shared" si="139"/>
        <v>3.302625443563668E-3</v>
      </c>
      <c r="I1487" s="1">
        <f t="shared" si="140"/>
        <v>1.5045293686405766E-4</v>
      </c>
      <c r="J1487" s="1">
        <f>IF(A1487="","",MIN(J1486+I1487,Max_logcfu))</f>
        <v>3.3522857155510857</v>
      </c>
      <c r="K1487" s="1" cm="1">
        <f t="array" ref="K1487">IF(A1487="","",IF(E1487&lt;-1.27,0,((E1487-Tmin)/(PrefTemp-Tmin))^2))</f>
        <v>1.2572124149116151</v>
      </c>
      <c r="L1487" s="1">
        <f t="shared" si="141"/>
        <v>2.3863754170442742E-3</v>
      </c>
      <c r="M1487" s="1">
        <f t="shared" si="142"/>
        <v>-5.5877006384167371</v>
      </c>
      <c r="N1487" s="3" t="s">
        <v>866</v>
      </c>
      <c r="O1487" s="1" t="s">
        <v>2964</v>
      </c>
      <c r="P1487" s="1" t="s">
        <v>2965</v>
      </c>
      <c r="Q1487" s="3">
        <v>94128</v>
      </c>
      <c r="R1487" s="1" t="s">
        <v>3035</v>
      </c>
      <c r="S1487" s="1">
        <v>97.49</v>
      </c>
    </row>
    <row r="1488" spans="1:19" x14ac:dyDescent="0.3">
      <c r="A1488" s="1" t="s">
        <v>924</v>
      </c>
      <c r="B1488" s="1" t="s">
        <v>2362</v>
      </c>
      <c r="C1488" s="1">
        <f t="shared" si="143"/>
        <v>1.0416666664241347E-2</v>
      </c>
      <c r="D1488" s="1">
        <v>1</v>
      </c>
      <c r="E1488" s="1">
        <v>-7.0000000000000007E-2</v>
      </c>
      <c r="F1488" s="1">
        <f>IF(A1488="","",IF(E1488&lt;-1.27,0,E1488*M_a+M_b))</f>
        <v>8.619220000000001E-2</v>
      </c>
      <c r="G1488" s="1">
        <f t="shared" si="138"/>
        <v>7.4290953408400022E-3</v>
      </c>
      <c r="H1488" s="1">
        <f t="shared" si="139"/>
        <v>3.2286376970186883E-3</v>
      </c>
      <c r="I1488" s="1">
        <f t="shared" si="140"/>
        <v>8.071594240667406E-4</v>
      </c>
      <c r="J1488" s="1">
        <f>IF(A1488="","",MIN(J1487+I1488,Max_logcfu))</f>
        <v>3.3530928749751525</v>
      </c>
      <c r="K1488" s="1" cm="1">
        <f t="array" ref="K1488">IF(A1488="","",IF(E1488&lt;-1.27,0,((E1488-Tmin)/(PrefTemp-Tmin))^2))</f>
        <v>1.2290474549132104</v>
      </c>
      <c r="L1488" s="1">
        <f t="shared" si="141"/>
        <v>1.2802577652365109E-2</v>
      </c>
      <c r="M1488" s="1">
        <f t="shared" si="142"/>
        <v>-5.600503216069102</v>
      </c>
      <c r="N1488" s="3" t="s">
        <v>866</v>
      </c>
      <c r="O1488" s="1" t="s">
        <v>2964</v>
      </c>
      <c r="P1488" s="1" t="s">
        <v>2965</v>
      </c>
      <c r="Q1488" s="3">
        <v>94128</v>
      </c>
      <c r="R1488" s="1" t="s">
        <v>3035</v>
      </c>
      <c r="S1488" s="1">
        <v>97.49</v>
      </c>
    </row>
    <row r="1489" spans="1:19" x14ac:dyDescent="0.3">
      <c r="A1489" s="1" t="s">
        <v>924</v>
      </c>
      <c r="B1489" s="1" t="s">
        <v>2363</v>
      </c>
      <c r="C1489" s="1">
        <f t="shared" si="143"/>
        <v>1.0416666664241347E-2</v>
      </c>
      <c r="D1489" s="1">
        <v>1</v>
      </c>
      <c r="E1489" s="1">
        <v>0.03</v>
      </c>
      <c r="F1489" s="1">
        <f>IF(A1489="","",IF(E1489&lt;-1.27,0,E1489*M_a+M_b))</f>
        <v>8.8156200000000004E-2</v>
      </c>
      <c r="G1489" s="1">
        <f t="shared" si="138"/>
        <v>7.7715155984400004E-3</v>
      </c>
      <c r="H1489" s="1">
        <f t="shared" si="139"/>
        <v>3.3774513682920467E-3</v>
      </c>
      <c r="I1489" s="1">
        <f t="shared" si="140"/>
        <v>8.4436284187641816E-4</v>
      </c>
      <c r="J1489" s="1">
        <f>IF(A1489="","",MIN(J1488+I1489,Max_logcfu))</f>
        <v>3.3539372378170289</v>
      </c>
      <c r="K1489" s="1" cm="1">
        <f t="array" ref="K1489">IF(A1489="","",IF(E1489&lt;-1.27,0,((E1489-Tmin)/(PrefTemp-Tmin))^2))</f>
        <v>1.2856964447034562</v>
      </c>
      <c r="L1489" s="1">
        <f t="shared" si="141"/>
        <v>1.3392671295876112E-2</v>
      </c>
      <c r="M1489" s="1">
        <f t="shared" si="142"/>
        <v>-5.6138958873649782</v>
      </c>
      <c r="N1489" s="3" t="s">
        <v>866</v>
      </c>
      <c r="O1489" s="1" t="s">
        <v>2964</v>
      </c>
      <c r="P1489" s="1" t="s">
        <v>2965</v>
      </c>
      <c r="Q1489" s="3">
        <v>94128</v>
      </c>
      <c r="R1489" s="1" t="s">
        <v>3035</v>
      </c>
      <c r="S1489" s="1">
        <v>97.49</v>
      </c>
    </row>
    <row r="1490" spans="1:19" x14ac:dyDescent="0.3">
      <c r="A1490" s="1" t="s">
        <v>924</v>
      </c>
      <c r="B1490" s="1" t="s">
        <v>2364</v>
      </c>
      <c r="C1490" s="1">
        <f t="shared" si="143"/>
        <v>1.0416666671517305E-2</v>
      </c>
      <c r="D1490" s="1">
        <v>1</v>
      </c>
      <c r="E1490" s="1">
        <v>0.13</v>
      </c>
      <c r="F1490" s="1">
        <f>IF(A1490="","",IF(E1490&lt;-1.27,0,E1490*M_a+M_b))</f>
        <v>9.0120200000000011E-2</v>
      </c>
      <c r="G1490" s="1">
        <f t="shared" si="138"/>
        <v>8.121650448040002E-3</v>
      </c>
      <c r="H1490" s="1">
        <f t="shared" si="139"/>
        <v>3.529617752299001E-3</v>
      </c>
      <c r="I1490" s="1">
        <f t="shared" si="140"/>
        <v>8.824044384856518E-4</v>
      </c>
      <c r="J1490" s="1">
        <f>IF(A1490="","",MIN(J1489+I1490,Max_logcfu))</f>
        <v>3.3548196422555145</v>
      </c>
      <c r="K1490" s="1" cm="1">
        <f t="array" ref="K1490">IF(A1490="","",IF(E1490&lt;-1.27,0,((E1490-Tmin)/(PrefTemp-Tmin))^2))</f>
        <v>1.3436217136674484</v>
      </c>
      <c r="L1490" s="1">
        <f t="shared" si="141"/>
        <v>1.3996059523886677E-2</v>
      </c>
      <c r="M1490" s="1">
        <f t="shared" si="142"/>
        <v>-5.6278919468888651</v>
      </c>
      <c r="N1490" s="3" t="s">
        <v>866</v>
      </c>
      <c r="O1490" s="1" t="s">
        <v>2964</v>
      </c>
      <c r="P1490" s="1" t="s">
        <v>2965</v>
      </c>
      <c r="Q1490" s="3">
        <v>94128</v>
      </c>
      <c r="R1490" s="1" t="s">
        <v>3035</v>
      </c>
      <c r="S1490" s="1">
        <v>97.49</v>
      </c>
    </row>
    <row r="1491" spans="1:19" x14ac:dyDescent="0.3">
      <c r="A1491" s="1" t="s">
        <v>924</v>
      </c>
      <c r="B1491" s="1" t="s">
        <v>1025</v>
      </c>
      <c r="C1491" s="1">
        <f t="shared" si="143"/>
        <v>1.0428240741021E-2</v>
      </c>
      <c r="D1491" s="1">
        <v>1</v>
      </c>
      <c r="E1491" s="1">
        <v>0.36</v>
      </c>
      <c r="F1491" s="1">
        <f>IF(A1491="","",IF(E1491&lt;-1.27,0,E1491*M_a+M_b))</f>
        <v>9.463740000000001E-2</v>
      </c>
      <c r="G1491" s="1">
        <f t="shared" si="138"/>
        <v>8.9562374787600027E-3</v>
      </c>
      <c r="H1491" s="1">
        <f t="shared" si="139"/>
        <v>3.8923239803389841E-3</v>
      </c>
      <c r="I1491" s="1">
        <f t="shared" si="140"/>
        <v>9.741621962165764E-4</v>
      </c>
      <c r="J1491" s="1">
        <f>IF(A1491="","",MIN(J1490+I1491,Max_logcfu))</f>
        <v>3.3557938044517313</v>
      </c>
      <c r="K1491" s="1" cm="1">
        <f t="array" ref="K1491">IF(A1491="","",IF(E1491&lt;-1.27,0,((E1491-Tmin)/(PrefTemp-Tmin))^2))</f>
        <v>1.4816933117490008</v>
      </c>
      <c r="L1491" s="1">
        <f t="shared" si="141"/>
        <v>1.5451454559279258E-2</v>
      </c>
      <c r="M1491" s="1">
        <f t="shared" si="142"/>
        <v>-5.6433434014481447</v>
      </c>
      <c r="N1491" s="3" t="s">
        <v>866</v>
      </c>
      <c r="O1491" s="1" t="s">
        <v>2964</v>
      </c>
      <c r="P1491" s="1" t="s">
        <v>2965</v>
      </c>
      <c r="Q1491" s="3">
        <v>94128</v>
      </c>
      <c r="R1491" s="1" t="s">
        <v>3035</v>
      </c>
      <c r="S1491" s="1">
        <v>97.49</v>
      </c>
    </row>
    <row r="1492" spans="1:19" x14ac:dyDescent="0.3">
      <c r="A1492" s="1" t="s">
        <v>924</v>
      </c>
      <c r="B1492" s="1" t="s">
        <v>1026</v>
      </c>
      <c r="C1492" s="1">
        <f t="shared" si="143"/>
        <v>1.0416666664241347E-2</v>
      </c>
      <c r="D1492" s="1">
        <v>1</v>
      </c>
      <c r="E1492" s="1">
        <v>0.5</v>
      </c>
      <c r="F1492" s="1">
        <f>IF(A1492="","",IF(E1492&lt;-1.27,0,E1492*M_a+M_b))</f>
        <v>9.7387000000000001E-2</v>
      </c>
      <c r="G1492" s="1">
        <f t="shared" si="138"/>
        <v>9.4842277690000004E-3</v>
      </c>
      <c r="H1492" s="1">
        <f t="shared" si="139"/>
        <v>4.1217852103433289E-3</v>
      </c>
      <c r="I1492" s="1">
        <f t="shared" si="140"/>
        <v>1.0304463023459128E-3</v>
      </c>
      <c r="J1492" s="1">
        <f>IF(A1492="","",MIN(J1491+I1492,Max_logcfu))</f>
        <v>3.3568242507540771</v>
      </c>
      <c r="K1492" s="1" cm="1">
        <f t="array" ref="K1492">IF(A1492="","",IF(E1492&lt;-1.27,0,((E1492-Tmin)/(PrefTemp-Tmin))^2))</f>
        <v>1.5690424562499492</v>
      </c>
      <c r="L1492" s="1">
        <f t="shared" si="141"/>
        <v>1.6344192248798208E-2</v>
      </c>
      <c r="M1492" s="1">
        <f t="shared" si="142"/>
        <v>-5.6596875936969431</v>
      </c>
      <c r="N1492" s="3" t="s">
        <v>866</v>
      </c>
      <c r="O1492" s="1" t="s">
        <v>2964</v>
      </c>
      <c r="P1492" s="1" t="s">
        <v>2965</v>
      </c>
      <c r="Q1492" s="3">
        <v>94128</v>
      </c>
      <c r="R1492" s="1" t="s">
        <v>3035</v>
      </c>
      <c r="S1492" s="1">
        <v>97.49</v>
      </c>
    </row>
    <row r="1493" spans="1:19" x14ac:dyDescent="0.3">
      <c r="A1493" s="1" t="s">
        <v>924</v>
      </c>
      <c r="B1493" s="1" t="s">
        <v>1027</v>
      </c>
      <c r="C1493" s="1">
        <f t="shared" si="143"/>
        <v>1.0416666664241347E-2</v>
      </c>
      <c r="D1493" s="1">
        <v>1</v>
      </c>
      <c r="E1493" s="1">
        <v>0.63</v>
      </c>
      <c r="F1493" s="1">
        <f>IF(A1493="","",IF(E1493&lt;-1.27,0,E1493*M_a+M_b))</f>
        <v>9.9940200000000007E-2</v>
      </c>
      <c r="G1493" s="1">
        <f t="shared" si="138"/>
        <v>9.9880435760400007E-3</v>
      </c>
      <c r="H1493" s="1">
        <f t="shared" si="139"/>
        <v>4.3407403633376794E-3</v>
      </c>
      <c r="I1493" s="1">
        <f t="shared" si="140"/>
        <v>1.0851850905817557E-3</v>
      </c>
      <c r="J1493" s="1">
        <f>IF(A1493="","",MIN(J1492+I1493,Max_logcfu))</f>
        <v>3.3579094358446588</v>
      </c>
      <c r="K1493" s="1" cm="1">
        <f t="array" ref="K1493">IF(A1493="","",IF(E1493&lt;-1.27,0,((E1493-Tmin)/(PrefTemp-Tmin))^2))</f>
        <v>1.6523922460936129</v>
      </c>
      <c r="L1493" s="1">
        <f t="shared" si="141"/>
        <v>1.7212419226134222E-2</v>
      </c>
      <c r="M1493" s="1">
        <f t="shared" si="142"/>
        <v>-5.6769000129230776</v>
      </c>
      <c r="N1493" s="3" t="s">
        <v>866</v>
      </c>
      <c r="O1493" s="1" t="s">
        <v>2964</v>
      </c>
      <c r="P1493" s="1" t="s">
        <v>2965</v>
      </c>
      <c r="Q1493" s="3">
        <v>94128</v>
      </c>
      <c r="R1493" s="1" t="s">
        <v>3035</v>
      </c>
      <c r="S1493" s="1">
        <v>97.49</v>
      </c>
    </row>
    <row r="1494" spans="1:19" x14ac:dyDescent="0.3">
      <c r="A1494" s="1" t="s">
        <v>924</v>
      </c>
      <c r="B1494" s="1" t="s">
        <v>1028</v>
      </c>
      <c r="C1494" s="1">
        <f t="shared" si="143"/>
        <v>1.0416666671517305E-2</v>
      </c>
      <c r="D1494" s="1">
        <v>1</v>
      </c>
      <c r="E1494" s="1">
        <v>0.8</v>
      </c>
      <c r="F1494" s="1">
        <f>IF(A1494="","",IF(E1494&lt;-1.27,0,E1494*M_a+M_b))</f>
        <v>0.10327900000000001</v>
      </c>
      <c r="G1494" s="1">
        <f t="shared" si="138"/>
        <v>1.0666551841000002E-2</v>
      </c>
      <c r="H1494" s="1">
        <f t="shared" si="139"/>
        <v>4.6356157501086489E-3</v>
      </c>
      <c r="I1494" s="1">
        <f t="shared" si="140"/>
        <v>1.1589039380668191E-3</v>
      </c>
      <c r="J1494" s="1">
        <f>IF(A1494="","",MIN(J1493+I1494,Max_logcfu))</f>
        <v>3.3590683397827257</v>
      </c>
      <c r="K1494" s="1" cm="1">
        <f t="array" ref="K1494">IF(A1494="","",IF(E1494&lt;-1.27,0,((E1494-Tmin)/(PrefTemp-Tmin))^2))</f>
        <v>1.7646426370129975</v>
      </c>
      <c r="L1494" s="1">
        <f t="shared" si="141"/>
        <v>1.8381694144111702E-2</v>
      </c>
      <c r="M1494" s="1">
        <f t="shared" si="142"/>
        <v>-5.6952817070671893</v>
      </c>
      <c r="N1494" s="3" t="s">
        <v>866</v>
      </c>
      <c r="O1494" s="1" t="s">
        <v>2964</v>
      </c>
      <c r="P1494" s="1" t="s">
        <v>2965</v>
      </c>
      <c r="Q1494" s="3">
        <v>94128</v>
      </c>
      <c r="R1494" s="1" t="s">
        <v>3035</v>
      </c>
      <c r="S1494" s="1">
        <v>97.49</v>
      </c>
    </row>
    <row r="1495" spans="1:19" x14ac:dyDescent="0.3">
      <c r="A1495" s="1" t="s">
        <v>924</v>
      </c>
      <c r="B1495" s="1" t="s">
        <v>1029</v>
      </c>
      <c r="C1495" s="1">
        <f t="shared" si="143"/>
        <v>1.0416666664241347E-2</v>
      </c>
      <c r="D1495" s="1">
        <v>1</v>
      </c>
      <c r="E1495" s="1">
        <v>1.2</v>
      </c>
      <c r="F1495" s="1">
        <f>IF(A1495="","",IF(E1495&lt;-1.27,0,E1495*M_a+M_b))</f>
        <v>0.11113500000000001</v>
      </c>
      <c r="G1495" s="1">
        <f t="shared" si="138"/>
        <v>1.2350988225000003E-2</v>
      </c>
      <c r="H1495" s="1">
        <f t="shared" si="139"/>
        <v>5.3676611147327261E-3</v>
      </c>
      <c r="I1495" s="1">
        <f t="shared" si="140"/>
        <v>1.3419152783707424E-3</v>
      </c>
      <c r="J1495" s="1">
        <f>IF(A1495="","",MIN(J1494+I1495,Max_logcfu))</f>
        <v>3.3604102550610966</v>
      </c>
      <c r="K1495" s="1" cm="1">
        <f t="array" ref="K1495">IF(A1495="","",IF(E1495&lt;-1.27,0,((E1495-Tmin)/(PrefTemp-Tmin))^2))</f>
        <v>2.0433107864628512</v>
      </c>
      <c r="L1495" s="1">
        <f t="shared" si="141"/>
        <v>2.1284487354032353E-2</v>
      </c>
      <c r="M1495" s="1">
        <f t="shared" si="142"/>
        <v>-5.7165661944212216</v>
      </c>
      <c r="N1495" s="3" t="s">
        <v>866</v>
      </c>
      <c r="O1495" s="1" t="s">
        <v>2964</v>
      </c>
      <c r="P1495" s="1" t="s">
        <v>2965</v>
      </c>
      <c r="Q1495" s="3">
        <v>94128</v>
      </c>
      <c r="R1495" s="1" t="s">
        <v>3035</v>
      </c>
      <c r="S1495" s="1">
        <v>97.49</v>
      </c>
    </row>
    <row r="1496" spans="1:19" x14ac:dyDescent="0.3">
      <c r="A1496" s="1" t="s">
        <v>924</v>
      </c>
      <c r="B1496" s="1" t="s">
        <v>1030</v>
      </c>
      <c r="C1496" s="1">
        <f t="shared" si="143"/>
        <v>1.0416666664241347E-2</v>
      </c>
      <c r="D1496" s="1">
        <v>1</v>
      </c>
      <c r="E1496" s="1">
        <v>1.28</v>
      </c>
      <c r="F1496" s="1">
        <f>IF(A1496="","",IF(E1496&lt;-1.27,0,E1496*M_a+M_b))</f>
        <v>0.11270620000000001</v>
      </c>
      <c r="G1496" s="1">
        <f t="shared" si="138"/>
        <v>1.2702687518440002E-2</v>
      </c>
      <c r="H1496" s="1">
        <f t="shared" si="139"/>
        <v>5.5205073961060412E-3</v>
      </c>
      <c r="I1496" s="1">
        <f t="shared" si="140"/>
        <v>1.3801268487051745E-3</v>
      </c>
      <c r="J1496" s="1">
        <f>IF(A1496="","",MIN(J1495+I1496,Max_logcfu))</f>
        <v>3.3617903819098016</v>
      </c>
      <c r="K1496" s="1" cm="1">
        <f t="array" ref="K1496">IF(A1496="","",IF(E1496&lt;-1.27,0,((E1496-Tmin)/(PrefTemp-Tmin))^2))</f>
        <v>2.1014948723664157</v>
      </c>
      <c r="L1496" s="1">
        <f t="shared" si="141"/>
        <v>2.1890571582053368E-2</v>
      </c>
      <c r="M1496" s="1">
        <f t="shared" si="142"/>
        <v>-5.7384567660032753</v>
      </c>
      <c r="N1496" s="3" t="s">
        <v>866</v>
      </c>
      <c r="O1496" s="1" t="s">
        <v>2964</v>
      </c>
      <c r="P1496" s="1" t="s">
        <v>2965</v>
      </c>
      <c r="Q1496" s="3">
        <v>94128</v>
      </c>
      <c r="R1496" s="1" t="s">
        <v>3035</v>
      </c>
      <c r="S1496" s="1">
        <v>97.49</v>
      </c>
    </row>
    <row r="1497" spans="1:19" x14ac:dyDescent="0.3">
      <c r="A1497" s="1" t="s">
        <v>924</v>
      </c>
      <c r="B1497" s="1" t="s">
        <v>1031</v>
      </c>
      <c r="C1497" s="1">
        <f t="shared" si="143"/>
        <v>1.0416666671517305E-2</v>
      </c>
      <c r="D1497" s="1">
        <v>1</v>
      </c>
      <c r="E1497" s="1">
        <v>1.28</v>
      </c>
      <c r="F1497" s="1">
        <f>IF(A1497="","",IF(E1497&lt;-1.27,0,E1497*M_a+M_b))</f>
        <v>0.11270620000000001</v>
      </c>
      <c r="G1497" s="1">
        <f t="shared" si="138"/>
        <v>1.2702687518440002E-2</v>
      </c>
      <c r="H1497" s="1">
        <f t="shared" si="139"/>
        <v>5.5205073961060412E-3</v>
      </c>
      <c r="I1497" s="1">
        <f t="shared" si="140"/>
        <v>1.380126849669182E-3</v>
      </c>
      <c r="J1497" s="1">
        <f>IF(A1497="","",MIN(J1496+I1497,Max_logcfu))</f>
        <v>3.3631705087594708</v>
      </c>
      <c r="K1497" s="1" cm="1">
        <f t="array" ref="K1497">IF(A1497="","",IF(E1497&lt;-1.27,0,((E1497-Tmin)/(PrefTemp-Tmin))^2))</f>
        <v>2.1014948723664157</v>
      </c>
      <c r="L1497" s="1">
        <f t="shared" si="141"/>
        <v>2.1890571597343755E-2</v>
      </c>
      <c r="M1497" s="1">
        <f t="shared" si="142"/>
        <v>-5.7603473376006189</v>
      </c>
      <c r="N1497" s="3" t="s">
        <v>866</v>
      </c>
      <c r="O1497" s="1" t="s">
        <v>2964</v>
      </c>
      <c r="P1497" s="1" t="s">
        <v>2965</v>
      </c>
      <c r="Q1497" s="3">
        <v>94128</v>
      </c>
      <c r="R1497" s="1" t="s">
        <v>3035</v>
      </c>
      <c r="S1497" s="1">
        <v>97.49</v>
      </c>
    </row>
    <row r="1498" spans="1:19" x14ac:dyDescent="0.3">
      <c r="A1498" s="1" t="s">
        <v>924</v>
      </c>
      <c r="B1498" s="1" t="s">
        <v>1032</v>
      </c>
      <c r="C1498" s="1">
        <f t="shared" si="143"/>
        <v>1.0416666664241347E-2</v>
      </c>
      <c r="D1498" s="1">
        <v>1</v>
      </c>
      <c r="E1498" s="1">
        <v>1.2</v>
      </c>
      <c r="F1498" s="1">
        <f>IF(A1498="","",IF(E1498&lt;-1.27,0,E1498*M_a+M_b))</f>
        <v>0.11113500000000001</v>
      </c>
      <c r="G1498" s="1">
        <f t="shared" si="138"/>
        <v>1.2350988225000003E-2</v>
      </c>
      <c r="H1498" s="1">
        <f t="shared" si="139"/>
        <v>5.3676611147327261E-3</v>
      </c>
      <c r="I1498" s="1">
        <f t="shared" si="140"/>
        <v>1.3419152783707424E-3</v>
      </c>
      <c r="J1498" s="1">
        <f>IF(A1498="","",MIN(J1497+I1498,Max_logcfu))</f>
        <v>3.3645124240378417</v>
      </c>
      <c r="K1498" s="1" cm="1">
        <f t="array" ref="K1498">IF(A1498="","",IF(E1498&lt;-1.27,0,((E1498-Tmin)/(PrefTemp-Tmin))^2))</f>
        <v>2.0433107864628512</v>
      </c>
      <c r="L1498" s="1">
        <f t="shared" si="141"/>
        <v>2.1284487354032353E-2</v>
      </c>
      <c r="M1498" s="1">
        <f t="shared" si="142"/>
        <v>-5.7816318249546512</v>
      </c>
      <c r="N1498" s="3" t="s">
        <v>866</v>
      </c>
      <c r="O1498" s="1" t="s">
        <v>2964</v>
      </c>
      <c r="P1498" s="1" t="s">
        <v>2965</v>
      </c>
      <c r="Q1498" s="3">
        <v>94128</v>
      </c>
      <c r="R1498" s="1" t="s">
        <v>3035</v>
      </c>
      <c r="S1498" s="1">
        <v>97.49</v>
      </c>
    </row>
    <row r="1499" spans="1:19" x14ac:dyDescent="0.3">
      <c r="A1499" s="1" t="s">
        <v>924</v>
      </c>
      <c r="B1499" s="1" t="s">
        <v>1033</v>
      </c>
      <c r="C1499" s="1">
        <f t="shared" si="143"/>
        <v>1.0416666664241347E-2</v>
      </c>
      <c r="D1499" s="1">
        <v>1</v>
      </c>
      <c r="E1499" s="1">
        <v>1.33</v>
      </c>
      <c r="F1499" s="1">
        <f>IF(A1499="","",IF(E1499&lt;-1.27,0,E1499*M_a+M_b))</f>
        <v>0.11368820000000002</v>
      </c>
      <c r="G1499" s="1">
        <f t="shared" si="138"/>
        <v>1.2925006819240003E-2</v>
      </c>
      <c r="H1499" s="1">
        <f t="shared" si="139"/>
        <v>5.6171259536027824E-3</v>
      </c>
      <c r="I1499" s="1">
        <f t="shared" si="140"/>
        <v>1.404281488073736E-3</v>
      </c>
      <c r="J1499" s="1">
        <f>IF(A1499="","",MIN(J1498+I1499,Max_logcfu))</f>
        <v>3.3659167055259154</v>
      </c>
      <c r="K1499" s="1" cm="1">
        <f t="array" ref="K1499">IF(A1499="","",IF(E1499&lt;-1.27,0,((E1499-Tmin)/(PrefTemp-Tmin))^2))</f>
        <v>2.1382747167876115</v>
      </c>
      <c r="L1499" s="1">
        <f t="shared" si="141"/>
        <v>2.227369496135162E-2</v>
      </c>
      <c r="M1499" s="1">
        <f t="shared" si="142"/>
        <v>-5.803905519916003</v>
      </c>
      <c r="N1499" s="3" t="s">
        <v>866</v>
      </c>
      <c r="O1499" s="1" t="s">
        <v>2964</v>
      </c>
      <c r="P1499" s="1" t="s">
        <v>2965</v>
      </c>
      <c r="Q1499" s="3">
        <v>94128</v>
      </c>
      <c r="R1499" s="1" t="s">
        <v>3035</v>
      </c>
      <c r="S1499" s="1">
        <v>97.49</v>
      </c>
    </row>
    <row r="1500" spans="1:19" x14ac:dyDescent="0.3">
      <c r="A1500" s="1" t="s">
        <v>924</v>
      </c>
      <c r="B1500" s="1" t="s">
        <v>1034</v>
      </c>
      <c r="C1500" s="1">
        <f t="shared" si="143"/>
        <v>1.0416666671517305E-2</v>
      </c>
      <c r="D1500" s="1">
        <v>1</v>
      </c>
      <c r="E1500" s="1">
        <v>1.35</v>
      </c>
      <c r="F1500" s="1">
        <f>IF(A1500="","",IF(E1500&lt;-1.27,0,E1500*M_a+M_b))</f>
        <v>0.11408100000000002</v>
      </c>
      <c r="G1500" s="1">
        <f t="shared" si="138"/>
        <v>1.3014474561000003E-2</v>
      </c>
      <c r="H1500" s="1">
        <f t="shared" si="139"/>
        <v>5.65600806649283E-3</v>
      </c>
      <c r="I1500" s="1">
        <f t="shared" si="140"/>
        <v>1.4140020172816537E-3</v>
      </c>
      <c r="J1500" s="1">
        <f>IF(A1500="","",MIN(J1499+I1500,Max_logcfu))</f>
        <v>3.3673307075431969</v>
      </c>
      <c r="K1500" s="1" cm="1">
        <f t="array" ref="K1500">IF(A1500="","",IF(E1500&lt;-1.27,0,((E1500-Tmin)/(PrefTemp-Tmin))^2))</f>
        <v>2.153075994098252</v>
      </c>
      <c r="L1500" s="1">
        <f t="shared" si="141"/>
        <v>2.2427874948967252E-2</v>
      </c>
      <c r="M1500" s="1">
        <f t="shared" si="142"/>
        <v>-5.82633339486497</v>
      </c>
      <c r="N1500" s="3" t="s">
        <v>866</v>
      </c>
      <c r="O1500" s="1" t="s">
        <v>2964</v>
      </c>
      <c r="P1500" s="1" t="s">
        <v>2965</v>
      </c>
      <c r="Q1500" s="3">
        <v>94128</v>
      </c>
      <c r="R1500" s="1" t="s">
        <v>3035</v>
      </c>
      <c r="S1500" s="1">
        <v>97.49</v>
      </c>
    </row>
    <row r="1501" spans="1:19" x14ac:dyDescent="0.3">
      <c r="A1501" s="1" t="s">
        <v>924</v>
      </c>
      <c r="B1501" s="1" t="s">
        <v>1035</v>
      </c>
      <c r="C1501" s="1">
        <f t="shared" si="143"/>
        <v>1.0416666664241347E-2</v>
      </c>
      <c r="D1501" s="1">
        <v>1</v>
      </c>
      <c r="E1501" s="1">
        <v>1.35</v>
      </c>
      <c r="F1501" s="1">
        <f>IF(A1501="","",IF(E1501&lt;-1.27,0,E1501*M_a+M_b))</f>
        <v>0.11408100000000002</v>
      </c>
      <c r="G1501" s="1">
        <f t="shared" si="138"/>
        <v>1.3014474561000003E-2</v>
      </c>
      <c r="H1501" s="1">
        <f t="shared" si="139"/>
        <v>5.65600806649283E-3</v>
      </c>
      <c r="I1501" s="1">
        <f t="shared" si="140"/>
        <v>1.4140020162939845E-3</v>
      </c>
      <c r="J1501" s="1">
        <f>IF(A1501="","",MIN(J1500+I1501,Max_logcfu))</f>
        <v>3.3687447095594907</v>
      </c>
      <c r="K1501" s="1" cm="1">
        <f t="array" ref="K1501">IF(A1501="","",IF(E1501&lt;-1.27,0,((E1501-Tmin)/(PrefTemp-Tmin))^2))</f>
        <v>2.153075994098252</v>
      </c>
      <c r="L1501" s="1">
        <f t="shared" si="141"/>
        <v>2.2427874933301561E-2</v>
      </c>
      <c r="M1501" s="1">
        <f t="shared" si="142"/>
        <v>-5.8487612697982714</v>
      </c>
      <c r="N1501" s="3" t="s">
        <v>866</v>
      </c>
      <c r="O1501" s="1" t="s">
        <v>2964</v>
      </c>
      <c r="P1501" s="1" t="s">
        <v>2965</v>
      </c>
      <c r="Q1501" s="3">
        <v>94128</v>
      </c>
      <c r="R1501" s="1" t="s">
        <v>3035</v>
      </c>
      <c r="S1501" s="1">
        <v>97.49</v>
      </c>
    </row>
    <row r="1502" spans="1:19" x14ac:dyDescent="0.3">
      <c r="A1502" s="1" t="s">
        <v>924</v>
      </c>
      <c r="B1502" s="1" t="s">
        <v>1036</v>
      </c>
      <c r="C1502" s="1">
        <f t="shared" si="143"/>
        <v>1.0416666664241347E-2</v>
      </c>
      <c r="D1502" s="1">
        <v>1</v>
      </c>
      <c r="E1502" s="1">
        <v>1.45</v>
      </c>
      <c r="F1502" s="1">
        <f>IF(A1502="","",IF(E1502&lt;-1.27,0,E1502*M_a+M_b))</f>
        <v>0.11604500000000001</v>
      </c>
      <c r="G1502" s="1">
        <f t="shared" si="138"/>
        <v>1.3466442025000002E-2</v>
      </c>
      <c r="H1502" s="1">
        <f t="shared" si="139"/>
        <v>5.8524302585832256E-3</v>
      </c>
      <c r="I1502" s="1">
        <f t="shared" si="140"/>
        <v>1.4631075643051501E-3</v>
      </c>
      <c r="J1502" s="1">
        <f>IF(A1502="","",MIN(J1501+I1502,Max_logcfu))</f>
        <v>3.3702078171237959</v>
      </c>
      <c r="K1502" s="1" cm="1">
        <f t="array" ref="K1502">IF(A1502="","",IF(E1502&lt;-1.27,0,((E1502-Tmin)/(PrefTemp-Tmin))^2))</f>
        <v>2.2278481481557031</v>
      </c>
      <c r="L1502" s="1">
        <f t="shared" si="141"/>
        <v>2.3206751537885331E-2</v>
      </c>
      <c r="M1502" s="1">
        <f t="shared" si="142"/>
        <v>-5.8719680213361567</v>
      </c>
      <c r="N1502" s="3" t="s">
        <v>866</v>
      </c>
      <c r="O1502" s="1" t="s">
        <v>2964</v>
      </c>
      <c r="P1502" s="1" t="s">
        <v>2965</v>
      </c>
      <c r="Q1502" s="3">
        <v>94128</v>
      </c>
      <c r="R1502" s="1" t="s">
        <v>3035</v>
      </c>
      <c r="S1502" s="1">
        <v>97.49</v>
      </c>
    </row>
    <row r="1503" spans="1:19" x14ac:dyDescent="0.3">
      <c r="A1503" s="1" t="s">
        <v>924</v>
      </c>
      <c r="B1503" s="1" t="s">
        <v>1037</v>
      </c>
      <c r="C1503" s="1">
        <f t="shared" si="143"/>
        <v>1.0416666671517305E-2</v>
      </c>
      <c r="D1503" s="1">
        <v>1</v>
      </c>
      <c r="E1503" s="1">
        <v>1.66</v>
      </c>
      <c r="F1503" s="1">
        <f>IF(A1503="","",IF(E1503&lt;-1.27,0,E1503*M_a+M_b))</f>
        <v>0.12016940000000001</v>
      </c>
      <c r="G1503" s="1">
        <f t="shared" si="138"/>
        <v>1.4440684696360003E-2</v>
      </c>
      <c r="H1503" s="1">
        <f t="shared" si="139"/>
        <v>6.2758299419209051E-3</v>
      </c>
      <c r="I1503" s="1">
        <f t="shared" si="140"/>
        <v>1.5689574862108289E-3</v>
      </c>
      <c r="J1503" s="1">
        <f>IF(A1503="","",MIN(J1502+I1503,Max_logcfu))</f>
        <v>3.3717767746100069</v>
      </c>
      <c r="K1503" s="1" cm="1">
        <f t="array" ref="K1503">IF(A1503="","",IF(E1503&lt;-1.27,0,((E1503-Tmin)/(PrefTemp-Tmin))^2))</f>
        <v>2.3890239603868952</v>
      </c>
      <c r="L1503" s="1">
        <f t="shared" si="141"/>
        <v>2.4885666265618452E-2</v>
      </c>
      <c r="M1503" s="1">
        <f t="shared" si="142"/>
        <v>-5.8968536876017748</v>
      </c>
      <c r="N1503" s="3" t="s">
        <v>866</v>
      </c>
      <c r="O1503" s="1" t="s">
        <v>2964</v>
      </c>
      <c r="P1503" s="1" t="s">
        <v>2965</v>
      </c>
      <c r="Q1503" s="3">
        <v>94128</v>
      </c>
      <c r="R1503" s="1" t="s">
        <v>3035</v>
      </c>
      <c r="S1503" s="1">
        <v>97.49</v>
      </c>
    </row>
    <row r="1504" spans="1:19" x14ac:dyDescent="0.3">
      <c r="A1504" s="1" t="s">
        <v>924</v>
      </c>
      <c r="B1504" s="1" t="s">
        <v>1038</v>
      </c>
      <c r="C1504" s="1">
        <f t="shared" si="143"/>
        <v>1.0416666664241347E-2</v>
      </c>
      <c r="D1504" s="1">
        <v>1</v>
      </c>
      <c r="E1504" s="1">
        <v>1.77</v>
      </c>
      <c r="F1504" s="1">
        <f>IF(A1504="","",IF(E1504&lt;-1.27,0,E1504*M_a+M_b))</f>
        <v>0.12232980000000002</v>
      </c>
      <c r="G1504" s="1">
        <f t="shared" si="138"/>
        <v>1.4964579968040004E-2</v>
      </c>
      <c r="H1504" s="1">
        <f t="shared" si="139"/>
        <v>6.5035115028422444E-3</v>
      </c>
      <c r="I1504" s="1">
        <f t="shared" si="140"/>
        <v>1.6258778753320069E-3</v>
      </c>
      <c r="J1504" s="1">
        <f>IF(A1504="","",MIN(J1503+I1504,Max_logcfu))</f>
        <v>3.3734026524853391</v>
      </c>
      <c r="K1504" s="1" cm="1">
        <f t="array" ref="K1504">IF(A1504="","",IF(E1504&lt;-1.27,0,((E1504-Tmin)/(PrefTemp-Tmin))^2))</f>
        <v>2.4756956371871244</v>
      </c>
      <c r="L1504" s="1">
        <f t="shared" si="141"/>
        <v>2.578849621469486E-2</v>
      </c>
      <c r="M1504" s="1">
        <f t="shared" si="142"/>
        <v>-5.9226421838164693</v>
      </c>
      <c r="N1504" s="3" t="s">
        <v>866</v>
      </c>
      <c r="O1504" s="1" t="s">
        <v>2964</v>
      </c>
      <c r="P1504" s="1" t="s">
        <v>2965</v>
      </c>
      <c r="Q1504" s="3">
        <v>94128</v>
      </c>
      <c r="R1504" s="1" t="s">
        <v>3035</v>
      </c>
      <c r="S1504" s="1">
        <v>97.49</v>
      </c>
    </row>
    <row r="1505" spans="1:19" x14ac:dyDescent="0.3">
      <c r="A1505" s="1" t="s">
        <v>924</v>
      </c>
      <c r="B1505" s="1" t="s">
        <v>1039</v>
      </c>
      <c r="C1505" s="1">
        <f t="shared" si="143"/>
        <v>1.0416666664241347E-2</v>
      </c>
      <c r="D1505" s="1">
        <v>1</v>
      </c>
      <c r="E1505" s="1">
        <v>1.89</v>
      </c>
      <c r="F1505" s="1">
        <f>IF(A1505="","",IF(E1505&lt;-1.27,0,E1505*M_a+M_b))</f>
        <v>0.12468660000000001</v>
      </c>
      <c r="G1505" s="1">
        <f t="shared" si="138"/>
        <v>1.5546748219560003E-2</v>
      </c>
      <c r="H1505" s="1">
        <f t="shared" si="139"/>
        <v>6.7565181310560631E-3</v>
      </c>
      <c r="I1505" s="1">
        <f t="shared" si="140"/>
        <v>1.6891295323707345E-3</v>
      </c>
      <c r="J1505" s="1">
        <f>IF(A1505="","",MIN(J1504+I1505,Max_logcfu))</f>
        <v>3.37509178201771</v>
      </c>
      <c r="K1505" s="1" cm="1">
        <f t="array" ref="K1505">IF(A1505="","",IF(E1505&lt;-1.27,0,((E1505-Tmin)/(PrefTemp-Tmin))^2))</f>
        <v>2.5720078225925982</v>
      </c>
      <c r="L1505" s="1">
        <f t="shared" si="141"/>
        <v>2.679174814576829E-2</v>
      </c>
      <c r="M1505" s="1">
        <f t="shared" si="142"/>
        <v>-5.949433931962238</v>
      </c>
      <c r="N1505" s="3" t="s">
        <v>866</v>
      </c>
      <c r="O1505" s="1" t="s">
        <v>2964</v>
      </c>
      <c r="P1505" s="1" t="s">
        <v>2965</v>
      </c>
      <c r="Q1505" s="3">
        <v>94128</v>
      </c>
      <c r="R1505" s="1" t="s">
        <v>3035</v>
      </c>
      <c r="S1505" s="1">
        <v>97.49</v>
      </c>
    </row>
    <row r="1506" spans="1:19" x14ac:dyDescent="0.3">
      <c r="A1506" s="1" t="s">
        <v>924</v>
      </c>
      <c r="B1506" s="1" t="s">
        <v>1040</v>
      </c>
      <c r="C1506" s="1">
        <f t="shared" si="143"/>
        <v>1.0416666671517305E-2</v>
      </c>
      <c r="D1506" s="1">
        <v>1</v>
      </c>
      <c r="E1506" s="1">
        <v>1.95</v>
      </c>
      <c r="F1506" s="1">
        <f>IF(A1506="","",IF(E1506&lt;-1.27,0,E1506*M_a+M_b))</f>
        <v>0.125865</v>
      </c>
      <c r="G1506" s="1">
        <f t="shared" si="138"/>
        <v>1.5841998225000001E-2</v>
      </c>
      <c r="H1506" s="1">
        <f t="shared" si="139"/>
        <v>6.8848319100391136E-3</v>
      </c>
      <c r="I1506" s="1">
        <f t="shared" si="140"/>
        <v>1.7212079783112783E-3</v>
      </c>
      <c r="J1506" s="1">
        <f>IF(A1506="","",MIN(J1505+I1506,Max_logcfu))</f>
        <v>3.3768129899960213</v>
      </c>
      <c r="K1506" s="1" cm="1">
        <f t="array" ref="K1506">IF(A1506="","",IF(E1506&lt;-1.27,0,((E1506-Tmin)/(PrefTemp-Tmin))^2))</f>
        <v>2.6208531060491596</v>
      </c>
      <c r="L1506" s="1">
        <f t="shared" si="141"/>
        <v>2.730055320072489E-2</v>
      </c>
      <c r="M1506" s="1">
        <f t="shared" si="142"/>
        <v>-5.9767344851629627</v>
      </c>
      <c r="N1506" s="3" t="s">
        <v>866</v>
      </c>
      <c r="O1506" s="1" t="s">
        <v>2964</v>
      </c>
      <c r="P1506" s="1" t="s">
        <v>2965</v>
      </c>
      <c r="Q1506" s="3">
        <v>94128</v>
      </c>
      <c r="R1506" s="1" t="s">
        <v>3035</v>
      </c>
      <c r="S1506" s="1">
        <v>97.49</v>
      </c>
    </row>
    <row r="1507" spans="1:19" x14ac:dyDescent="0.3">
      <c r="A1507" s="1" t="s">
        <v>924</v>
      </c>
      <c r="B1507" s="1" t="s">
        <v>1041</v>
      </c>
      <c r="C1507" s="1">
        <f t="shared" si="143"/>
        <v>1.0416666664241347E-2</v>
      </c>
      <c r="D1507" s="1">
        <v>1</v>
      </c>
      <c r="E1507" s="1">
        <v>2.2400000000000002</v>
      </c>
      <c r="F1507" s="1">
        <f>IF(A1507="","",IF(E1507&lt;-1.27,0,E1507*M_a+M_b))</f>
        <v>0.13156060000000003</v>
      </c>
      <c r="G1507" s="1">
        <f t="shared" si="138"/>
        <v>1.7308191472360006E-2</v>
      </c>
      <c r="H1507" s="1">
        <f t="shared" si="139"/>
        <v>7.5220301922468511E-3</v>
      </c>
      <c r="I1507" s="1">
        <f t="shared" si="140"/>
        <v>1.8805075476238731E-3</v>
      </c>
      <c r="J1507" s="1">
        <f>IF(A1507="","",MIN(J1506+I1507,Max_logcfu))</f>
        <v>3.3786934975436451</v>
      </c>
      <c r="K1507" s="1" cm="1">
        <f t="array" ref="K1507">IF(A1507="","",IF(E1507&lt;-1.27,0,((E1507-Tmin)/(PrefTemp-Tmin))^2))</f>
        <v>2.8634157595626344</v>
      </c>
      <c r="L1507" s="1">
        <f t="shared" si="141"/>
        <v>2.9827247488499412E-2</v>
      </c>
      <c r="M1507" s="1">
        <f t="shared" si="142"/>
        <v>-6.0065617326514618</v>
      </c>
      <c r="N1507" s="3" t="s">
        <v>866</v>
      </c>
      <c r="O1507" s="1" t="s">
        <v>2964</v>
      </c>
      <c r="P1507" s="1" t="s">
        <v>2965</v>
      </c>
      <c r="Q1507" s="3">
        <v>94128</v>
      </c>
      <c r="R1507" s="1" t="s">
        <v>3035</v>
      </c>
      <c r="S1507" s="1">
        <v>97.42</v>
      </c>
    </row>
    <row r="1508" spans="1:19" x14ac:dyDescent="0.3">
      <c r="A1508" s="1" t="s">
        <v>924</v>
      </c>
      <c r="B1508" s="1" t="s">
        <v>1042</v>
      </c>
      <c r="C1508" s="1">
        <f t="shared" si="143"/>
        <v>1.0416666664241347E-2</v>
      </c>
      <c r="D1508" s="1">
        <v>1</v>
      </c>
      <c r="E1508" s="1">
        <v>2.34</v>
      </c>
      <c r="F1508" s="1">
        <f>IF(A1508="","",IF(E1508&lt;-1.27,0,E1508*M_a+M_b))</f>
        <v>0.13352459999999999</v>
      </c>
      <c r="G1508" s="1">
        <f t="shared" si="138"/>
        <v>1.7828818805159997E-2</v>
      </c>
      <c r="H1508" s="1">
        <f t="shared" si="139"/>
        <v>7.7482915276662302E-3</v>
      </c>
      <c r="I1508" s="1">
        <f t="shared" si="140"/>
        <v>1.9370728814655474E-3</v>
      </c>
      <c r="J1508" s="1">
        <f>IF(A1508="","",MIN(J1507+I1508,Max_logcfu))</f>
        <v>3.3806305704251107</v>
      </c>
      <c r="K1508" s="1" cm="1">
        <f t="array" ref="K1508">IF(A1508="","",IF(E1508&lt;-1.27,0,((E1508-Tmin)/(PrefTemp-Tmin))^2))</f>
        <v>2.9495467982664314</v>
      </c>
      <c r="L1508" s="1">
        <f t="shared" si="141"/>
        <v>3.0724445808121736E-2</v>
      </c>
      <c r="M1508" s="1">
        <f t="shared" si="142"/>
        <v>-6.0372861784595839</v>
      </c>
      <c r="N1508" s="3" t="s">
        <v>866</v>
      </c>
      <c r="O1508" s="1" t="s">
        <v>2964</v>
      </c>
      <c r="P1508" s="1" t="s">
        <v>2965</v>
      </c>
      <c r="Q1508" s="3">
        <v>94128</v>
      </c>
      <c r="R1508" s="1" t="s">
        <v>3035</v>
      </c>
      <c r="S1508" s="1">
        <v>97.42</v>
      </c>
    </row>
    <row r="1509" spans="1:19" x14ac:dyDescent="0.3">
      <c r="A1509" s="1" t="s">
        <v>924</v>
      </c>
      <c r="B1509" s="1" t="s">
        <v>2365</v>
      </c>
      <c r="C1509" s="1">
        <f t="shared" si="143"/>
        <v>1.0416666671517305E-2</v>
      </c>
      <c r="D1509" s="1">
        <v>1</v>
      </c>
      <c r="E1509" s="1">
        <v>2.39</v>
      </c>
      <c r="F1509" s="1">
        <f>IF(A1509="","",IF(E1509&lt;-1.27,0,E1509*M_a+M_b))</f>
        <v>0.1345066</v>
      </c>
      <c r="G1509" s="1">
        <f t="shared" si="138"/>
        <v>1.8092025443560002E-2</v>
      </c>
      <c r="H1509" s="1">
        <f t="shared" si="139"/>
        <v>7.8626794626510225E-3</v>
      </c>
      <c r="I1509" s="1">
        <f t="shared" si="140"/>
        <v>1.965669866578092E-3</v>
      </c>
      <c r="J1509" s="1">
        <f>IF(A1509="","",MIN(J1508+I1509,Max_logcfu))</f>
        <v>3.3825962402916887</v>
      </c>
      <c r="K1509" s="1" cm="1">
        <f t="array" ref="K1509">IF(A1509="","",IF(E1509&lt;-1.27,0,((E1509-Tmin)/(PrefTemp-Tmin))^2))</f>
        <v>2.9930909223084856</v>
      </c>
      <c r="L1509" s="1">
        <f t="shared" si="141"/>
        <v>3.1178030455231792E-2</v>
      </c>
      <c r="M1509" s="1">
        <f t="shared" si="142"/>
        <v>-6.0684642089148157</v>
      </c>
      <c r="N1509" s="3" t="s">
        <v>866</v>
      </c>
      <c r="O1509" s="1" t="s">
        <v>2964</v>
      </c>
      <c r="P1509" s="1" t="s">
        <v>2965</v>
      </c>
      <c r="Q1509" s="3">
        <v>94128</v>
      </c>
      <c r="R1509" s="1" t="s">
        <v>3035</v>
      </c>
      <c r="S1509" s="1">
        <v>97.42</v>
      </c>
    </row>
    <row r="1510" spans="1:19" x14ac:dyDescent="0.3">
      <c r="A1510" s="1" t="s">
        <v>924</v>
      </c>
      <c r="B1510" s="1" t="s">
        <v>2366</v>
      </c>
      <c r="C1510" s="1">
        <f t="shared" si="143"/>
        <v>1.0416666664241347E-2</v>
      </c>
      <c r="D1510" s="1">
        <v>1</v>
      </c>
      <c r="E1510" s="1">
        <v>2.4700000000000002</v>
      </c>
      <c r="F1510" s="1">
        <f>IF(A1510="","",IF(E1510&lt;-1.27,0,E1510*M_a+M_b))</f>
        <v>0.13607780000000003</v>
      </c>
      <c r="G1510" s="1">
        <f t="shared" si="138"/>
        <v>1.8517167652840009E-2</v>
      </c>
      <c r="H1510" s="1">
        <f t="shared" si="139"/>
        <v>8.0474435692481569E-3</v>
      </c>
      <c r="I1510" s="1">
        <f t="shared" si="140"/>
        <v>2.0118608918436162E-3</v>
      </c>
      <c r="J1510" s="1">
        <f>IF(A1510="","",MIN(J1509+I1510,Max_logcfu))</f>
        <v>3.3846081011835323</v>
      </c>
      <c r="K1510" s="1" cm="1">
        <f t="array" ref="K1510">IF(A1510="","",IF(E1510&lt;-1.27,0,((E1510-Tmin)/(PrefTemp-Tmin))^2))</f>
        <v>3.0634251859461199</v>
      </c>
      <c r="L1510" s="1">
        <f t="shared" si="141"/>
        <v>3.1910679012842301E-2</v>
      </c>
      <c r="M1510" s="1">
        <f t="shared" si="142"/>
        <v>-6.100374887927658</v>
      </c>
      <c r="N1510" s="3" t="s">
        <v>866</v>
      </c>
      <c r="O1510" s="1" t="s">
        <v>2964</v>
      </c>
      <c r="P1510" s="1" t="s">
        <v>2965</v>
      </c>
      <c r="Q1510" s="3">
        <v>94128</v>
      </c>
      <c r="R1510" s="1" t="s">
        <v>3035</v>
      </c>
      <c r="S1510" s="1">
        <v>97.42</v>
      </c>
    </row>
    <row r="1511" spans="1:19" x14ac:dyDescent="0.3">
      <c r="A1511" s="1" t="s">
        <v>924</v>
      </c>
      <c r="B1511" s="1" t="s">
        <v>2367</v>
      </c>
      <c r="C1511" s="1">
        <f t="shared" si="143"/>
        <v>1.0416666664241347E-2</v>
      </c>
      <c r="D1511" s="1">
        <v>1</v>
      </c>
      <c r="E1511" s="1">
        <v>2.67</v>
      </c>
      <c r="F1511" s="1">
        <f>IF(A1511="","",IF(E1511&lt;-1.27,0,E1511*M_a+M_b))</f>
        <v>0.14000580000000001</v>
      </c>
      <c r="G1511" s="1">
        <f t="shared" si="138"/>
        <v>1.9601624033640005E-2</v>
      </c>
      <c r="H1511" s="1">
        <f t="shared" si="139"/>
        <v>8.518741431395048E-3</v>
      </c>
      <c r="I1511" s="1">
        <f t="shared" si="140"/>
        <v>2.129685357352906E-3</v>
      </c>
      <c r="J1511" s="1">
        <f>IF(A1511="","",MIN(J1510+I1511,Max_logcfu))</f>
        <v>3.386737786540885</v>
      </c>
      <c r="K1511" s="1" cm="1">
        <f t="array" ref="K1511">IF(A1511="","",IF(E1511&lt;-1.27,0,((E1511-Tmin)/(PrefTemp-Tmin))^2))</f>
        <v>3.2428344267266982</v>
      </c>
      <c r="L1511" s="1">
        <f t="shared" si="141"/>
        <v>3.3779525270538201E-2</v>
      </c>
      <c r="M1511" s="1">
        <f t="shared" si="142"/>
        <v>-6.1341544131981962</v>
      </c>
      <c r="N1511" s="3" t="s">
        <v>866</v>
      </c>
      <c r="O1511" s="1" t="s">
        <v>2964</v>
      </c>
      <c r="P1511" s="1" t="s">
        <v>2965</v>
      </c>
      <c r="Q1511" s="3">
        <v>94128</v>
      </c>
      <c r="R1511" s="1" t="s">
        <v>3035</v>
      </c>
      <c r="S1511" s="1">
        <v>97.49</v>
      </c>
    </row>
    <row r="1512" spans="1:19" x14ac:dyDescent="0.3">
      <c r="A1512" s="1" t="s">
        <v>924</v>
      </c>
      <c r="B1512" s="1" t="s">
        <v>2368</v>
      </c>
      <c r="C1512" s="1">
        <f t="shared" si="143"/>
        <v>1.0416666671517305E-2</v>
      </c>
      <c r="D1512" s="1">
        <v>1</v>
      </c>
      <c r="E1512" s="1">
        <v>2.74</v>
      </c>
      <c r="F1512" s="1">
        <f>IF(A1512="","",IF(E1512&lt;-1.27,0,E1512*M_a+M_b))</f>
        <v>0.14138060000000002</v>
      </c>
      <c r="G1512" s="1">
        <f t="shared" si="138"/>
        <v>1.9988474056360006E-2</v>
      </c>
      <c r="H1512" s="1">
        <f t="shared" si="139"/>
        <v>8.686863996679707E-3</v>
      </c>
      <c r="I1512" s="1">
        <f t="shared" si="140"/>
        <v>2.1717160001812107E-3</v>
      </c>
      <c r="J1512" s="1">
        <f>IF(A1512="","",MIN(J1511+I1512,Max_logcfu))</f>
        <v>3.388909502541066</v>
      </c>
      <c r="K1512" s="1" cm="1">
        <f t="array" ref="K1512">IF(A1512="","",IF(E1512&lt;-1.27,0,((E1512-Tmin)/(PrefTemp-Tmin))^2))</f>
        <v>3.306833744819091</v>
      </c>
      <c r="L1512" s="1">
        <f t="shared" si="141"/>
        <v>3.4446184857905786E-2</v>
      </c>
      <c r="M1512" s="1">
        <f t="shared" si="142"/>
        <v>-6.1686005980561021</v>
      </c>
      <c r="N1512" s="3" t="s">
        <v>866</v>
      </c>
      <c r="O1512" s="1" t="s">
        <v>2964</v>
      </c>
      <c r="P1512" s="1" t="s">
        <v>2965</v>
      </c>
      <c r="Q1512" s="3">
        <v>94128</v>
      </c>
      <c r="R1512" s="1" t="s">
        <v>3035</v>
      </c>
      <c r="S1512" s="1">
        <v>97.49</v>
      </c>
    </row>
    <row r="1513" spans="1:19" x14ac:dyDescent="0.3">
      <c r="A1513" s="1" t="s">
        <v>924</v>
      </c>
      <c r="B1513" s="1" t="s">
        <v>1047</v>
      </c>
      <c r="C1513" s="1">
        <f t="shared" si="143"/>
        <v>1.0416666664241347E-2</v>
      </c>
      <c r="D1513" s="1">
        <v>1</v>
      </c>
      <c r="E1513" s="1">
        <v>2.8</v>
      </c>
      <c r="F1513" s="1">
        <f>IF(A1513="","",IF(E1513&lt;-1.27,0,E1513*M_a+M_b))</f>
        <v>0.14255899999999999</v>
      </c>
      <c r="G1513" s="1">
        <f t="shared" si="138"/>
        <v>2.0323068480999996E-2</v>
      </c>
      <c r="H1513" s="1">
        <f t="shared" si="139"/>
        <v>8.8322766106040829E-3</v>
      </c>
      <c r="I1513" s="1">
        <f t="shared" si="140"/>
        <v>2.2080691521369146E-3</v>
      </c>
      <c r="J1513" s="1">
        <f>IF(A1513="","",MIN(J1512+I1513,Max_logcfu))</f>
        <v>3.3911175716932029</v>
      </c>
      <c r="K1513" s="1" cm="1">
        <f t="array" ref="K1513">IF(A1513="","",IF(E1513&lt;-1.27,0,((E1513-Tmin)/(PrefTemp-Tmin))^2))</f>
        <v>3.3621880520617604</v>
      </c>
      <c r="L1513" s="1">
        <f t="shared" si="141"/>
        <v>3.5022792200822293E-2</v>
      </c>
      <c r="M1513" s="1">
        <f t="shared" si="142"/>
        <v>-6.203623390256924</v>
      </c>
      <c r="N1513" s="3" t="s">
        <v>866</v>
      </c>
      <c r="O1513" s="1" t="s">
        <v>2964</v>
      </c>
      <c r="P1513" s="1" t="s">
        <v>2965</v>
      </c>
      <c r="Q1513" s="3">
        <v>94128</v>
      </c>
      <c r="R1513" s="1" t="s">
        <v>3035</v>
      </c>
      <c r="S1513" s="1">
        <v>97.49</v>
      </c>
    </row>
    <row r="1514" spans="1:19" x14ac:dyDescent="0.3">
      <c r="A1514" s="1" t="s">
        <v>924</v>
      </c>
      <c r="B1514" s="1" t="s">
        <v>1048</v>
      </c>
      <c r="C1514" s="1">
        <f t="shared" si="143"/>
        <v>1.0416666664241347E-2</v>
      </c>
      <c r="D1514" s="1">
        <v>1</v>
      </c>
      <c r="E1514" s="1">
        <v>2.85</v>
      </c>
      <c r="F1514" s="1">
        <f>IF(A1514="","",IF(E1514&lt;-1.27,0,E1514*M_a+M_b))</f>
        <v>0.143541</v>
      </c>
      <c r="G1514" s="1">
        <f t="shared" si="138"/>
        <v>2.0604018681000001E-2</v>
      </c>
      <c r="H1514" s="1">
        <f t="shared" si="139"/>
        <v>8.9543757848761403E-3</v>
      </c>
      <c r="I1514" s="1">
        <f t="shared" si="140"/>
        <v>2.2385939456978218E-3</v>
      </c>
      <c r="J1514" s="1">
        <f>IF(A1514="","",MIN(J1513+I1514,Max_logcfu))</f>
        <v>3.3933561656389006</v>
      </c>
      <c r="K1514" s="1" cm="1">
        <f t="array" ref="K1514">IF(A1514="","",IF(E1514&lt;-1.27,0,((E1514-Tmin)/(PrefTemp-Tmin))^2))</f>
        <v>3.4086676182034328</v>
      </c>
      <c r="L1514" s="1">
        <f t="shared" si="141"/>
        <v>3.5506954348018649E-2</v>
      </c>
      <c r="M1514" s="1">
        <f t="shared" si="142"/>
        <v>-6.2391303446049431</v>
      </c>
      <c r="N1514" s="3" t="s">
        <v>866</v>
      </c>
      <c r="O1514" s="1" t="s">
        <v>2964</v>
      </c>
      <c r="P1514" s="1" t="s">
        <v>2965</v>
      </c>
      <c r="Q1514" s="3">
        <v>94128</v>
      </c>
      <c r="R1514" s="1" t="s">
        <v>3035</v>
      </c>
      <c r="S1514" s="1">
        <v>97.49</v>
      </c>
    </row>
    <row r="1515" spans="1:19" x14ac:dyDescent="0.3">
      <c r="A1515" s="1" t="s">
        <v>924</v>
      </c>
      <c r="B1515" s="1" t="s">
        <v>1049</v>
      </c>
      <c r="C1515" s="1">
        <f t="shared" si="143"/>
        <v>1.0416666671517305E-2</v>
      </c>
      <c r="D1515" s="1">
        <v>1</v>
      </c>
      <c r="E1515" s="1">
        <v>3.05</v>
      </c>
      <c r="F1515" s="1">
        <f>IF(A1515="","",IF(E1515&lt;-1.27,0,E1515*M_a+M_b))</f>
        <v>0.14746900000000002</v>
      </c>
      <c r="G1515" s="1">
        <f t="shared" si="138"/>
        <v>2.1747105961000004E-2</v>
      </c>
      <c r="H1515" s="1">
        <f t="shared" si="139"/>
        <v>9.4511542637983493E-3</v>
      </c>
      <c r="I1515" s="1">
        <f t="shared" si="140"/>
        <v>2.3627885670498465E-3</v>
      </c>
      <c r="J1515" s="1">
        <f>IF(A1515="","",MIN(J1514+I1515,Max_logcfu))</f>
        <v>3.3957189542059503</v>
      </c>
      <c r="K1515" s="1" cm="1">
        <f t="array" ref="K1515">IF(A1515="","",IF(E1515&lt;-1.27,0,((E1515-Tmin)/(PrefTemp-Tmin))^2))</f>
        <v>3.5977765807044855</v>
      </c>
      <c r="L1515" s="1">
        <f t="shared" si="141"/>
        <v>3.74768393997899E-2</v>
      </c>
      <c r="M1515" s="1">
        <f t="shared" si="142"/>
        <v>-6.2766071840047326</v>
      </c>
      <c r="N1515" s="3" t="s">
        <v>866</v>
      </c>
      <c r="O1515" s="1" t="s">
        <v>2964</v>
      </c>
      <c r="P1515" s="1" t="s">
        <v>2965</v>
      </c>
      <c r="Q1515" s="3">
        <v>94128</v>
      </c>
      <c r="R1515" s="1" t="s">
        <v>3035</v>
      </c>
      <c r="S1515" s="1">
        <v>97.42</v>
      </c>
    </row>
    <row r="1516" spans="1:19" x14ac:dyDescent="0.3">
      <c r="A1516" s="1" t="s">
        <v>924</v>
      </c>
      <c r="B1516" s="1" t="s">
        <v>1050</v>
      </c>
      <c r="C1516" s="1">
        <f t="shared" si="143"/>
        <v>1.0416666664241347E-2</v>
      </c>
      <c r="D1516" s="1">
        <v>1</v>
      </c>
      <c r="E1516" s="1">
        <v>3.06</v>
      </c>
      <c r="F1516" s="1">
        <f>IF(A1516="","",IF(E1516&lt;-1.27,0,E1516*M_a+M_b))</f>
        <v>0.1476654</v>
      </c>
      <c r="G1516" s="1">
        <f t="shared" si="138"/>
        <v>2.1805070357160002E-2</v>
      </c>
      <c r="H1516" s="1">
        <f t="shared" si="139"/>
        <v>9.4763452225814868E-3</v>
      </c>
      <c r="I1516" s="1">
        <f t="shared" si="140"/>
        <v>2.369086305093776E-3</v>
      </c>
      <c r="J1516" s="1">
        <f>IF(A1516="","",MIN(J1515+I1516,Max_logcfu))</f>
        <v>3.3980880405110439</v>
      </c>
      <c r="K1516" s="1" cm="1">
        <f t="array" ref="K1516">IF(A1516="","",IF(E1516&lt;-1.27,0,((E1516-Tmin)/(PrefTemp-Tmin))^2))</f>
        <v>3.6073660381427812</v>
      </c>
      <c r="L1516" s="1">
        <f t="shared" si="141"/>
        <v>3.7576729555238289E-2</v>
      </c>
      <c r="M1516" s="1">
        <f t="shared" si="142"/>
        <v>-6.3141839135599707</v>
      </c>
      <c r="N1516" s="3" t="s">
        <v>866</v>
      </c>
      <c r="O1516" s="1" t="s">
        <v>2964</v>
      </c>
      <c r="P1516" s="1" t="s">
        <v>2965</v>
      </c>
      <c r="Q1516" s="3">
        <v>94128</v>
      </c>
      <c r="R1516" s="1" t="s">
        <v>3035</v>
      </c>
      <c r="S1516" s="1">
        <v>97.42</v>
      </c>
    </row>
    <row r="1517" spans="1:19" x14ac:dyDescent="0.3">
      <c r="A1517" s="1" t="s">
        <v>924</v>
      </c>
      <c r="B1517" s="1" t="s">
        <v>1051</v>
      </c>
      <c r="C1517" s="1">
        <f t="shared" si="143"/>
        <v>1.0416666664241347E-2</v>
      </c>
      <c r="D1517" s="1">
        <v>1</v>
      </c>
      <c r="E1517" s="1">
        <v>3.1</v>
      </c>
      <c r="F1517" s="1">
        <f>IF(A1517="","",IF(E1517&lt;-1.27,0,E1517*M_a+M_b))</f>
        <v>0.148451</v>
      </c>
      <c r="G1517" s="1">
        <f t="shared" si="138"/>
        <v>2.2037699401000001E-2</v>
      </c>
      <c r="H1517" s="1">
        <f t="shared" si="139"/>
        <v>9.5774443289873973E-3</v>
      </c>
      <c r="I1517" s="1">
        <f t="shared" si="140"/>
        <v>2.3943610816893686E-3</v>
      </c>
      <c r="J1517" s="1">
        <f>IF(A1517="","",MIN(J1516+I1517,Max_logcfu))</f>
        <v>3.4004824015927331</v>
      </c>
      <c r="K1517" s="1" cm="1">
        <f t="array" ref="K1517">IF(A1517="","",IF(E1517&lt;-1.27,0,((E1517-Tmin)/(PrefTemp-Tmin))^2))</f>
        <v>3.6458514958133419</v>
      </c>
      <c r="L1517" s="1">
        <f t="shared" si="141"/>
        <v>3.7977619739213292E-2</v>
      </c>
      <c r="M1517" s="1">
        <f t="shared" si="142"/>
        <v>-6.3521615332991841</v>
      </c>
      <c r="N1517" s="3" t="s">
        <v>866</v>
      </c>
      <c r="O1517" s="1" t="s">
        <v>2964</v>
      </c>
      <c r="P1517" s="1" t="s">
        <v>2965</v>
      </c>
      <c r="Q1517" s="3">
        <v>94128</v>
      </c>
      <c r="R1517" s="1" t="s">
        <v>3035</v>
      </c>
      <c r="S1517" s="1">
        <v>97.42</v>
      </c>
    </row>
    <row r="1518" spans="1:19" x14ac:dyDescent="0.3">
      <c r="A1518" s="1" t="s">
        <v>924</v>
      </c>
      <c r="B1518" s="1" t="s">
        <v>1052</v>
      </c>
      <c r="C1518" s="1">
        <f t="shared" si="143"/>
        <v>1.0416666671517305E-2</v>
      </c>
      <c r="D1518" s="1">
        <v>1</v>
      </c>
      <c r="E1518" s="1">
        <v>3.11</v>
      </c>
      <c r="F1518" s="1">
        <f>IF(A1518="","",IF(E1518&lt;-1.27,0,E1518*M_a+M_b))</f>
        <v>0.14864740000000001</v>
      </c>
      <c r="G1518" s="1">
        <f t="shared" si="138"/>
        <v>2.2096049526760003E-2</v>
      </c>
      <c r="H1518" s="1">
        <f t="shared" si="139"/>
        <v>9.6028029234072158E-3</v>
      </c>
      <c r="I1518" s="1">
        <f t="shared" si="140"/>
        <v>2.4007007319697174E-3</v>
      </c>
      <c r="J1518" s="1">
        <f>IF(A1518="","",MIN(J1517+I1518,Max_logcfu))</f>
        <v>3.4028831023247026</v>
      </c>
      <c r="K1518" s="1" cm="1">
        <f t="array" ref="K1518">IF(A1518="","",IF(E1518&lt;-1.27,0,((E1518-Tmin)/(PrefTemp-Tmin))^2))</f>
        <v>3.6555047672103247</v>
      </c>
      <c r="L1518" s="1">
        <f t="shared" si="141"/>
        <v>3.8078174676172416E-2</v>
      </c>
      <c r="M1518" s="1">
        <f t="shared" si="142"/>
        <v>-6.3902397079753568</v>
      </c>
      <c r="N1518" s="3" t="s">
        <v>866</v>
      </c>
      <c r="O1518" s="1" t="s">
        <v>2964</v>
      </c>
      <c r="P1518" s="1" t="s">
        <v>2965</v>
      </c>
      <c r="Q1518" s="3">
        <v>94128</v>
      </c>
      <c r="R1518" s="1" t="s">
        <v>3035</v>
      </c>
      <c r="S1518" s="1">
        <v>97.42</v>
      </c>
    </row>
    <row r="1519" spans="1:19" x14ac:dyDescent="0.3">
      <c r="A1519" s="1" t="s">
        <v>924</v>
      </c>
      <c r="B1519" s="1" t="s">
        <v>1053</v>
      </c>
      <c r="C1519" s="1">
        <f t="shared" si="143"/>
        <v>1.0416666664241347E-2</v>
      </c>
      <c r="D1519" s="1">
        <v>1</v>
      </c>
      <c r="E1519" s="1">
        <v>3.28</v>
      </c>
      <c r="F1519" s="1">
        <f>IF(A1519="","",IF(E1519&lt;-1.27,0,E1519*M_a+M_b))</f>
        <v>0.15198620000000002</v>
      </c>
      <c r="G1519" s="1">
        <f t="shared" si="138"/>
        <v>2.3099804990440006E-2</v>
      </c>
      <c r="H1519" s="1">
        <f t="shared" si="139"/>
        <v>1.0039028679026512E-2</v>
      </c>
      <c r="I1519" s="1">
        <f t="shared" si="140"/>
        <v>2.5097571691722795E-3</v>
      </c>
      <c r="J1519" s="1">
        <f>IF(A1519="","",MIN(J1518+I1519,Max_logcfu))</f>
        <v>3.4053928594938747</v>
      </c>
      <c r="K1519" s="1" cm="1">
        <f t="array" ref="K1519">IF(A1519="","",IF(E1519&lt;-1.27,0,((E1519-Tmin)/(PrefTemp-Tmin))^2))</f>
        <v>3.8215630880948757</v>
      </c>
      <c r="L1519" s="1">
        <f t="shared" si="141"/>
        <v>3.9807948825053112E-2</v>
      </c>
      <c r="M1519" s="1">
        <f t="shared" si="142"/>
        <v>-6.4300476568004097</v>
      </c>
      <c r="N1519" s="3" t="s">
        <v>866</v>
      </c>
      <c r="O1519" s="1" t="s">
        <v>2964</v>
      </c>
      <c r="P1519" s="1" t="s">
        <v>2965</v>
      </c>
      <c r="Q1519" s="3">
        <v>94128</v>
      </c>
      <c r="R1519" s="1" t="s">
        <v>3035</v>
      </c>
      <c r="S1519" s="1">
        <v>97.36</v>
      </c>
    </row>
    <row r="1520" spans="1:19" x14ac:dyDescent="0.3">
      <c r="A1520" s="1" t="s">
        <v>924</v>
      </c>
      <c r="B1520" s="1" t="s">
        <v>1054</v>
      </c>
      <c r="C1520" s="1">
        <f t="shared" si="143"/>
        <v>1.0416666664241347E-2</v>
      </c>
      <c r="D1520" s="1">
        <v>1</v>
      </c>
      <c r="E1520" s="1">
        <v>3.3</v>
      </c>
      <c r="F1520" s="1">
        <f>IF(A1520="","",IF(E1520&lt;-1.27,0,E1520*M_a+M_b))</f>
        <v>0.15237899999999999</v>
      </c>
      <c r="G1520" s="1">
        <f t="shared" ref="G1520:G1583" si="144">IF(A1520="","",F1520^2)</f>
        <v>2.3219359640999995E-2</v>
      </c>
      <c r="H1520" s="1">
        <f t="shared" ref="H1520:H1583" si="145">IF(A1520="","",G1520/2.301)</f>
        <v>1.0090986371577572E-2</v>
      </c>
      <c r="I1520" s="1">
        <f t="shared" ref="I1520:I1583" si="146">IF(A1520="","",H1520*24*(B1520-B1519))</f>
        <v>2.5227465923070205E-3</v>
      </c>
      <c r="J1520" s="1">
        <f>IF(A1520="","",MIN(J1519+I1520,Max_logcfu))</f>
        <v>3.4079156060861817</v>
      </c>
      <c r="K1520" s="1" cm="1">
        <f t="array" ref="K1520">IF(A1520="","",IF(E1520&lt;-1.27,0,((E1520-Tmin)/(PrefTemp-Tmin))^2))</f>
        <v>3.841341854183129</v>
      </c>
      <c r="L1520" s="1">
        <f t="shared" ref="L1520:L1583" si="147">IF(A1520="","",K1520*(B1520-B1519))</f>
        <v>4.0013977638424444E-2</v>
      </c>
      <c r="M1520" s="1">
        <f t="shared" ref="M1520:M1583" si="148">IF(A1520="","",M1519-L1520)</f>
        <v>-6.4700616344388342</v>
      </c>
      <c r="N1520" s="3" t="s">
        <v>866</v>
      </c>
      <c r="O1520" s="1" t="s">
        <v>2964</v>
      </c>
      <c r="P1520" s="1" t="s">
        <v>2965</v>
      </c>
      <c r="Q1520" s="3">
        <v>94128</v>
      </c>
      <c r="R1520" s="1" t="s">
        <v>3035</v>
      </c>
      <c r="S1520" s="1">
        <v>97.36</v>
      </c>
    </row>
    <row r="1521" spans="1:19" x14ac:dyDescent="0.3">
      <c r="A1521" s="1" t="s">
        <v>924</v>
      </c>
      <c r="B1521" s="1" t="s">
        <v>1055</v>
      </c>
      <c r="C1521" s="1">
        <f t="shared" si="143"/>
        <v>1.0416666671517305E-2</v>
      </c>
      <c r="D1521" s="1">
        <v>1</v>
      </c>
      <c r="E1521" s="1">
        <v>3.28</v>
      </c>
      <c r="F1521" s="1">
        <f>IF(A1521="","",IF(E1521&lt;-1.27,0,E1521*M_a+M_b))</f>
        <v>0.15198620000000002</v>
      </c>
      <c r="G1521" s="1">
        <f t="shared" si="144"/>
        <v>2.3099804990440006E-2</v>
      </c>
      <c r="H1521" s="1">
        <f t="shared" si="145"/>
        <v>1.0039028679026512E-2</v>
      </c>
      <c r="I1521" s="1">
        <f t="shared" si="146"/>
        <v>2.5097571709253247E-3</v>
      </c>
      <c r="J1521" s="1">
        <f>IF(A1521="","",MIN(J1520+I1521,Max_logcfu))</f>
        <v>3.4104253632571071</v>
      </c>
      <c r="K1521" s="1" cm="1">
        <f t="array" ref="K1521">IF(A1521="","",IF(E1521&lt;-1.27,0,((E1521-Tmin)/(PrefTemp-Tmin))^2))</f>
        <v>3.8215630880948757</v>
      </c>
      <c r="L1521" s="1">
        <f t="shared" si="147"/>
        <v>3.9807948852858641E-2</v>
      </c>
      <c r="M1521" s="1">
        <f t="shared" si="148"/>
        <v>-6.5098695832916924</v>
      </c>
      <c r="N1521" s="3" t="s">
        <v>866</v>
      </c>
      <c r="O1521" s="1" t="s">
        <v>2964</v>
      </c>
      <c r="P1521" s="1" t="s">
        <v>2965</v>
      </c>
      <c r="Q1521" s="3">
        <v>94128</v>
      </c>
      <c r="R1521" s="1" t="s">
        <v>3035</v>
      </c>
      <c r="S1521" s="1">
        <v>97.36</v>
      </c>
    </row>
    <row r="1522" spans="1:19" x14ac:dyDescent="0.3">
      <c r="A1522" s="1" t="s">
        <v>924</v>
      </c>
      <c r="B1522" s="1" t="s">
        <v>1056</v>
      </c>
      <c r="C1522" s="1">
        <f t="shared" si="143"/>
        <v>1.0416666664241347E-2</v>
      </c>
      <c r="D1522" s="1">
        <v>1</v>
      </c>
      <c r="E1522" s="1">
        <v>3.31</v>
      </c>
      <c r="F1522" s="1">
        <f>IF(A1522="","",IF(E1522&lt;-1.27,0,E1522*M_a+M_b))</f>
        <v>0.15257540000000003</v>
      </c>
      <c r="G1522" s="1">
        <f t="shared" si="144"/>
        <v>2.3279252685160009E-2</v>
      </c>
      <c r="H1522" s="1">
        <f t="shared" si="145"/>
        <v>1.0117015508544115E-2</v>
      </c>
      <c r="I1522" s="1">
        <f t="shared" si="146"/>
        <v>2.5292538765471408E-3</v>
      </c>
      <c r="J1522" s="1">
        <f>IF(A1522="","",MIN(J1521+I1522,Max_logcfu))</f>
        <v>3.4129546171336544</v>
      </c>
      <c r="K1522" s="1" cm="1">
        <f t="array" ref="K1522">IF(A1522="","",IF(E1522&lt;-1.27,0,((E1522-Tmin)/(PrefTemp-Tmin))^2))</f>
        <v>3.8512503814148613</v>
      </c>
      <c r="L1522" s="1">
        <f t="shared" si="147"/>
        <v>4.011719146373096E-2</v>
      </c>
      <c r="M1522" s="1">
        <f t="shared" si="148"/>
        <v>-6.549986774755423</v>
      </c>
      <c r="N1522" s="3" t="s">
        <v>866</v>
      </c>
      <c r="O1522" s="1" t="s">
        <v>2964</v>
      </c>
      <c r="P1522" s="1" t="s">
        <v>2965</v>
      </c>
      <c r="Q1522" s="3">
        <v>94128</v>
      </c>
      <c r="R1522" s="1" t="s">
        <v>3035</v>
      </c>
      <c r="S1522" s="1">
        <v>97.36</v>
      </c>
    </row>
    <row r="1523" spans="1:19" x14ac:dyDescent="0.3">
      <c r="A1523" s="1" t="s">
        <v>924</v>
      </c>
      <c r="B1523" s="1" t="s">
        <v>1057</v>
      </c>
      <c r="C1523" s="1">
        <f t="shared" si="143"/>
        <v>1.0416666664241347E-2</v>
      </c>
      <c r="D1523" s="1">
        <v>1</v>
      </c>
      <c r="E1523" s="1">
        <v>3.42</v>
      </c>
      <c r="F1523" s="1">
        <f>IF(A1523="","",IF(E1523&lt;-1.27,0,E1523*M_a+M_b))</f>
        <v>0.15473580000000001</v>
      </c>
      <c r="G1523" s="1">
        <f t="shared" si="144"/>
        <v>2.3943167801640002E-2</v>
      </c>
      <c r="H1523" s="1">
        <f t="shared" si="145"/>
        <v>1.0405548805580183E-2</v>
      </c>
      <c r="I1523" s="1">
        <f t="shared" si="146"/>
        <v>2.6013872007893631E-3</v>
      </c>
      <c r="J1523" s="1">
        <f>IF(A1523="","",MIN(J1522+I1523,Max_logcfu))</f>
        <v>3.415556004334444</v>
      </c>
      <c r="K1523" s="1" cm="1">
        <f t="array" ref="K1523">IF(A1523="","",IF(E1523&lt;-1.27,0,((E1523-Tmin)/(PrefTemp-Tmin))^2))</f>
        <v>3.9610865252185956</v>
      </c>
      <c r="L1523" s="1">
        <f t="shared" si="147"/>
        <v>4.1261317961420137E-2</v>
      </c>
      <c r="M1523" s="1">
        <f t="shared" si="148"/>
        <v>-6.5912480927168433</v>
      </c>
      <c r="N1523" s="3" t="s">
        <v>866</v>
      </c>
      <c r="O1523" s="1" t="s">
        <v>2964</v>
      </c>
      <c r="P1523" s="1" t="s">
        <v>2965</v>
      </c>
      <c r="Q1523" s="3">
        <v>94128</v>
      </c>
      <c r="R1523" s="1" t="s">
        <v>3035</v>
      </c>
      <c r="S1523" s="1">
        <v>97.36</v>
      </c>
    </row>
    <row r="1524" spans="1:19" x14ac:dyDescent="0.3">
      <c r="A1524" s="1" t="s">
        <v>924</v>
      </c>
      <c r="B1524" s="1" t="s">
        <v>1058</v>
      </c>
      <c r="C1524" s="1">
        <f t="shared" si="143"/>
        <v>1.0416666671517305E-2</v>
      </c>
      <c r="D1524" s="1">
        <v>1</v>
      </c>
      <c r="E1524" s="1">
        <v>3.44</v>
      </c>
      <c r="F1524" s="1">
        <f>IF(A1524="","",IF(E1524&lt;-1.27,0,E1524*M_a+M_b))</f>
        <v>0.15512860000000001</v>
      </c>
      <c r="G1524" s="1">
        <f t="shared" si="144"/>
        <v>2.4064882537960002E-2</v>
      </c>
      <c r="H1524" s="1">
        <f t="shared" si="145"/>
        <v>1.0458445257696654E-2</v>
      </c>
      <c r="I1524" s="1">
        <f t="shared" si="146"/>
        <v>2.614611315641687E-3</v>
      </c>
      <c r="J1524" s="1">
        <f>IF(A1524="","",MIN(J1523+I1524,Max_logcfu))</f>
        <v>3.4181706156500855</v>
      </c>
      <c r="K1524" s="1" cm="1">
        <f t="array" ref="K1524">IF(A1524="","",IF(E1524&lt;-1.27,0,((E1524-Tmin)/(PrefTemp-Tmin))^2))</f>
        <v>3.981222649475499</v>
      </c>
      <c r="L1524" s="1">
        <f t="shared" si="147"/>
        <v>4.147106928468125E-2</v>
      </c>
      <c r="M1524" s="1">
        <f t="shared" si="148"/>
        <v>-6.6327191620015249</v>
      </c>
      <c r="N1524" s="3" t="s">
        <v>866</v>
      </c>
      <c r="O1524" s="1" t="s">
        <v>2964</v>
      </c>
      <c r="P1524" s="1" t="s">
        <v>2965</v>
      </c>
      <c r="Q1524" s="3">
        <v>94128</v>
      </c>
      <c r="R1524" s="1" t="s">
        <v>3035</v>
      </c>
      <c r="S1524" s="1">
        <v>97.36</v>
      </c>
    </row>
    <row r="1525" spans="1:19" x14ac:dyDescent="0.3">
      <c r="A1525" s="1" t="s">
        <v>924</v>
      </c>
      <c r="B1525" s="1" t="s">
        <v>1059</v>
      </c>
      <c r="C1525" s="1">
        <f t="shared" si="143"/>
        <v>1.0416666664241347E-2</v>
      </c>
      <c r="D1525" s="1">
        <v>1</v>
      </c>
      <c r="E1525" s="1">
        <v>3.41</v>
      </c>
      <c r="F1525" s="1">
        <f>IF(A1525="","",IF(E1525&lt;-1.27,0,E1525*M_a+M_b))</f>
        <v>0.15453939999999999</v>
      </c>
      <c r="G1525" s="1">
        <f t="shared" si="144"/>
        <v>2.3882426152359998E-2</v>
      </c>
      <c r="H1525" s="1">
        <f t="shared" si="145"/>
        <v>1.0379150870212949E-2</v>
      </c>
      <c r="I1525" s="1">
        <f t="shared" si="146"/>
        <v>2.5947877169490911E-3</v>
      </c>
      <c r="J1525" s="1">
        <f>IF(A1525="","",MIN(J1524+I1525,Max_logcfu))</f>
        <v>3.4207654033670347</v>
      </c>
      <c r="K1525" s="1" cm="1">
        <f t="array" ref="K1525">IF(A1525="","",IF(E1525&lt;-1.27,0,((E1525-Tmin)/(PrefTemp-Tmin))^2))</f>
        <v>3.9510376072777511</v>
      </c>
      <c r="L1525" s="1">
        <f t="shared" si="147"/>
        <v>4.1156641732894045E-2</v>
      </c>
      <c r="M1525" s="1">
        <f t="shared" si="148"/>
        <v>-6.6738758037344192</v>
      </c>
      <c r="N1525" s="3" t="s">
        <v>866</v>
      </c>
      <c r="O1525" s="1" t="s">
        <v>2964</v>
      </c>
      <c r="P1525" s="1" t="s">
        <v>2965</v>
      </c>
      <c r="Q1525" s="3">
        <v>94128</v>
      </c>
      <c r="R1525" s="1" t="s">
        <v>3035</v>
      </c>
      <c r="S1525" s="1">
        <v>97.36</v>
      </c>
    </row>
    <row r="1526" spans="1:19" x14ac:dyDescent="0.3">
      <c r="A1526" s="1" t="s">
        <v>924</v>
      </c>
      <c r="B1526" s="1" t="s">
        <v>1060</v>
      </c>
      <c r="C1526" s="1">
        <f t="shared" si="143"/>
        <v>1.0416666664241347E-2</v>
      </c>
      <c r="D1526" s="1">
        <v>1</v>
      </c>
      <c r="E1526" s="1">
        <v>3.41</v>
      </c>
      <c r="F1526" s="1">
        <f>IF(A1526="","",IF(E1526&lt;-1.27,0,E1526*M_a+M_b))</f>
        <v>0.15453939999999999</v>
      </c>
      <c r="G1526" s="1">
        <f t="shared" si="144"/>
        <v>2.3882426152359998E-2</v>
      </c>
      <c r="H1526" s="1">
        <f t="shared" si="145"/>
        <v>1.0379150870212949E-2</v>
      </c>
      <c r="I1526" s="1">
        <f t="shared" si="146"/>
        <v>2.5947877169490911E-3</v>
      </c>
      <c r="J1526" s="1">
        <f>IF(A1526="","",MIN(J1525+I1526,Max_logcfu))</f>
        <v>3.4233601910839839</v>
      </c>
      <c r="K1526" s="1" cm="1">
        <f t="array" ref="K1526">IF(A1526="","",IF(E1526&lt;-1.27,0,((E1526-Tmin)/(PrefTemp-Tmin))^2))</f>
        <v>3.9510376072777511</v>
      </c>
      <c r="L1526" s="1">
        <f t="shared" si="147"/>
        <v>4.1156641732894045E-2</v>
      </c>
      <c r="M1526" s="1">
        <f t="shared" si="148"/>
        <v>-6.7150324454673136</v>
      </c>
      <c r="N1526" s="3" t="s">
        <v>866</v>
      </c>
      <c r="O1526" s="1" t="s">
        <v>2964</v>
      </c>
      <c r="P1526" s="1" t="s">
        <v>2965</v>
      </c>
      <c r="Q1526" s="3">
        <v>94128</v>
      </c>
      <c r="R1526" s="1" t="s">
        <v>3035</v>
      </c>
      <c r="S1526" s="1">
        <v>97.36</v>
      </c>
    </row>
    <row r="1527" spans="1:19" x14ac:dyDescent="0.3">
      <c r="A1527" s="1" t="s">
        <v>924</v>
      </c>
      <c r="B1527" s="1" t="s">
        <v>2369</v>
      </c>
      <c r="C1527" s="1">
        <f t="shared" si="143"/>
        <v>1.0810185187438037E-2</v>
      </c>
      <c r="D1527" s="1">
        <v>1</v>
      </c>
      <c r="E1527" s="1">
        <v>3.44</v>
      </c>
      <c r="F1527" s="1">
        <f>IF(A1527="","",IF(E1527&lt;-1.27,0,E1527*M_a+M_b))</f>
        <v>0.15512860000000001</v>
      </c>
      <c r="G1527" s="1">
        <f t="shared" si="144"/>
        <v>2.4064882537960002E-2</v>
      </c>
      <c r="H1527" s="1">
        <f t="shared" si="145"/>
        <v>1.0458445257696654E-2</v>
      </c>
      <c r="I1527" s="1">
        <f t="shared" si="146"/>
        <v>2.713385520201215E-3</v>
      </c>
      <c r="J1527" s="1">
        <f>IF(A1527="","",MIN(J1526+I1527,Max_logcfu))</f>
        <v>3.426073576604185</v>
      </c>
      <c r="K1527" s="1" cm="1">
        <f t="array" ref="K1527">IF(A1527="","",IF(E1527&lt;-1.27,0,((E1527-Tmin)/(PrefTemp-Tmin))^2))</f>
        <v>3.981222649475499</v>
      </c>
      <c r="L1527" s="1">
        <f t="shared" si="147"/>
        <v>4.3037754113252856E-2</v>
      </c>
      <c r="M1527" s="1">
        <f t="shared" si="148"/>
        <v>-6.7580701995805663</v>
      </c>
      <c r="N1527" s="3" t="s">
        <v>866</v>
      </c>
      <c r="O1527" s="1" t="s">
        <v>2964</v>
      </c>
      <c r="P1527" s="1" t="s">
        <v>2965</v>
      </c>
      <c r="Q1527" s="3">
        <v>94128</v>
      </c>
      <c r="R1527" s="1" t="s">
        <v>3035</v>
      </c>
      <c r="S1527" s="1">
        <v>97.26</v>
      </c>
    </row>
    <row r="1528" spans="1:19" x14ac:dyDescent="0.3">
      <c r="A1528" s="1" t="s">
        <v>924</v>
      </c>
      <c r="B1528" s="1" t="s">
        <v>2370</v>
      </c>
      <c r="C1528" s="1">
        <f t="shared" si="143"/>
        <v>5.5902777748997323E-3</v>
      </c>
      <c r="D1528" s="1">
        <v>1</v>
      </c>
      <c r="E1528" s="1">
        <v>3.46</v>
      </c>
      <c r="F1528" s="1">
        <f>IF(A1528="","",IF(E1528&lt;-1.27,0,E1528*M_a+M_b))</f>
        <v>0.1555214</v>
      </c>
      <c r="G1528" s="1">
        <f t="shared" si="144"/>
        <v>2.418690585796E-2</v>
      </c>
      <c r="H1528" s="1">
        <f t="shared" si="145"/>
        <v>1.0511475818322468E-2</v>
      </c>
      <c r="I1528" s="1">
        <f t="shared" si="146"/>
        <v>1.4102896715655375E-3</v>
      </c>
      <c r="J1528" s="1">
        <f>IF(A1528="","",MIN(J1527+I1528,Max_logcfu))</f>
        <v>3.4274838662757507</v>
      </c>
      <c r="K1528" s="1" cm="1">
        <f t="array" ref="K1528">IF(A1528="","",IF(E1528&lt;-1.27,0,((E1528-Tmin)/(PrefTemp-Tmin))^2))</f>
        <v>4.0014098248993504</v>
      </c>
      <c r="L1528" s="1">
        <f t="shared" si="147"/>
        <v>2.2368992412400267E-2</v>
      </c>
      <c r="M1528" s="1">
        <f t="shared" si="148"/>
        <v>-6.7804391919929667</v>
      </c>
      <c r="N1528" s="3" t="s">
        <v>866</v>
      </c>
      <c r="O1528" s="1" t="s">
        <v>2964</v>
      </c>
      <c r="P1528" s="1" t="s">
        <v>2965</v>
      </c>
      <c r="Q1528" s="3">
        <v>94128</v>
      </c>
      <c r="R1528" s="1" t="s">
        <v>3035</v>
      </c>
      <c r="S1528" s="1">
        <v>97.26</v>
      </c>
    </row>
    <row r="1529" spans="1:19" x14ac:dyDescent="0.3">
      <c r="A1529" s="1" t="s">
        <v>924</v>
      </c>
      <c r="B1529" s="1" t="s">
        <v>2371</v>
      </c>
      <c r="C1529" s="1">
        <f t="shared" si="143"/>
        <v>4.4212962966412306E-3</v>
      </c>
      <c r="D1529" s="1">
        <v>1</v>
      </c>
      <c r="E1529" s="1">
        <v>3.86</v>
      </c>
      <c r="F1529" s="1">
        <f>IF(A1529="","",IF(E1529&lt;-1.27,0,E1529*M_a+M_b))</f>
        <v>0.16337740000000001</v>
      </c>
      <c r="G1529" s="1">
        <f t="shared" si="144"/>
        <v>2.6692174830760002E-2</v>
      </c>
      <c r="H1529" s="1">
        <f t="shared" si="145"/>
        <v>1.1600249817800955E-2</v>
      </c>
      <c r="I1529" s="1">
        <f t="shared" si="146"/>
        <v>1.2309153974293552E-3</v>
      </c>
      <c r="J1529" s="1">
        <f>IF(A1529="","",MIN(J1528+I1529,Max_logcfu))</f>
        <v>3.4287147816731802</v>
      </c>
      <c r="K1529" s="1" cm="1">
        <f t="array" ref="K1529">IF(A1529="","",IF(E1529&lt;-1.27,0,((E1529-Tmin)/(PrefTemp-Tmin))^2))</f>
        <v>4.4158740784358699</v>
      </c>
      <c r="L1529" s="1">
        <f t="shared" si="147"/>
        <v>1.9523887709422517E-2</v>
      </c>
      <c r="M1529" s="1">
        <f t="shared" si="148"/>
        <v>-6.7999630797023896</v>
      </c>
      <c r="N1529" s="3" t="s">
        <v>866</v>
      </c>
      <c r="O1529" s="1" t="s">
        <v>2964</v>
      </c>
      <c r="P1529" s="1" t="s">
        <v>2965</v>
      </c>
      <c r="Q1529" s="3">
        <v>94128</v>
      </c>
      <c r="R1529" s="1" t="s">
        <v>3035</v>
      </c>
      <c r="S1529" s="1">
        <v>97.26</v>
      </c>
    </row>
    <row r="1530" spans="1:19" x14ac:dyDescent="0.3">
      <c r="A1530" s="1" t="s">
        <v>924</v>
      </c>
      <c r="B1530" s="1" t="s">
        <v>2372</v>
      </c>
      <c r="C1530" s="1">
        <f t="shared" si="143"/>
        <v>1.0416666671517305E-2</v>
      </c>
      <c r="D1530" s="1">
        <v>1</v>
      </c>
      <c r="E1530" s="1">
        <v>4.41</v>
      </c>
      <c r="F1530" s="1">
        <f>IF(A1530="","",IF(E1530&lt;-1.27,0,E1530*M_a+M_b))</f>
        <v>0.17417940000000001</v>
      </c>
      <c r="G1530" s="1">
        <f t="shared" si="144"/>
        <v>3.0338463384360005E-2</v>
      </c>
      <c r="H1530" s="1">
        <f t="shared" si="145"/>
        <v>1.3184903687249023E-2</v>
      </c>
      <c r="I1530" s="1">
        <f t="shared" si="146"/>
        <v>3.2962259233471807E-3</v>
      </c>
      <c r="J1530" s="1">
        <f>IF(A1530="","",MIN(J1529+I1530,Max_logcfu))</f>
        <v>3.4320110075965276</v>
      </c>
      <c r="K1530" s="1" cm="1">
        <f t="array" ref="K1530">IF(A1530="","",IF(E1530&lt;-1.27,0,((E1530-Tmin)/(PrefTemp-Tmin))^2))</f>
        <v>5.019105220462718</v>
      </c>
      <c r="L1530" s="1">
        <f t="shared" si="147"/>
        <v>5.2282346070832514E-2</v>
      </c>
      <c r="M1530" s="1">
        <f t="shared" si="148"/>
        <v>-6.8522454257732219</v>
      </c>
      <c r="N1530" s="3" t="s">
        <v>866</v>
      </c>
      <c r="O1530" s="1" t="s">
        <v>2964</v>
      </c>
      <c r="P1530" s="1" t="s">
        <v>2965</v>
      </c>
      <c r="Q1530" s="3">
        <v>94128</v>
      </c>
      <c r="R1530" s="1" t="s">
        <v>3035</v>
      </c>
      <c r="S1530" s="1">
        <v>97.26</v>
      </c>
    </row>
    <row r="1531" spans="1:19" x14ac:dyDescent="0.3">
      <c r="A1531" s="1" t="s">
        <v>924</v>
      </c>
      <c r="B1531" s="1" t="s">
        <v>2373</v>
      </c>
      <c r="C1531" s="1">
        <f t="shared" si="143"/>
        <v>1.0416666664241347E-2</v>
      </c>
      <c r="D1531" s="1">
        <v>1</v>
      </c>
      <c r="E1531" s="1">
        <v>4.66</v>
      </c>
      <c r="F1531" s="1">
        <f>IF(A1531="","",IF(E1531&lt;-1.27,0,E1531*M_a+M_b))</f>
        <v>0.17908940000000001</v>
      </c>
      <c r="G1531" s="1">
        <f t="shared" si="144"/>
        <v>3.207301319236E-2</v>
      </c>
      <c r="H1531" s="1">
        <f t="shared" si="145"/>
        <v>1.3938728027970446E-2</v>
      </c>
      <c r="I1531" s="1">
        <f t="shared" si="146"/>
        <v>3.484682006181271E-3</v>
      </c>
      <c r="J1531" s="1">
        <f>IF(A1531="","",MIN(J1530+I1531,Max_logcfu))</f>
        <v>3.4354956896027087</v>
      </c>
      <c r="K1531" s="1" cm="1">
        <f t="array" ref="K1531">IF(A1531="","",IF(E1531&lt;-1.27,0,((E1531-Tmin)/(PrefTemp-Tmin))^2))</f>
        <v>5.3060639858487528</v>
      </c>
      <c r="L1531" s="1">
        <f t="shared" si="147"/>
        <v>5.527149983972228E-2</v>
      </c>
      <c r="M1531" s="1">
        <f t="shared" si="148"/>
        <v>-6.9075169256129438</v>
      </c>
      <c r="N1531" s="3" t="s">
        <v>866</v>
      </c>
      <c r="O1531" s="1" t="s">
        <v>2964</v>
      </c>
      <c r="P1531" s="1" t="s">
        <v>2965</v>
      </c>
      <c r="Q1531" s="3">
        <v>94128</v>
      </c>
      <c r="R1531" s="1" t="s">
        <v>3035</v>
      </c>
      <c r="S1531" s="1">
        <v>97.26</v>
      </c>
    </row>
    <row r="1532" spans="1:19" x14ac:dyDescent="0.3">
      <c r="A1532" s="1" t="s">
        <v>924</v>
      </c>
      <c r="B1532" s="1" t="s">
        <v>1065</v>
      </c>
      <c r="C1532" s="1">
        <f t="shared" si="143"/>
        <v>1.0428240741021E-2</v>
      </c>
      <c r="D1532" s="1">
        <v>1</v>
      </c>
      <c r="E1532" s="1">
        <v>4.95</v>
      </c>
      <c r="F1532" s="1">
        <f>IF(A1532="","",IF(E1532&lt;-1.27,0,E1532*M_a+M_b))</f>
        <v>0.18478500000000003</v>
      </c>
      <c r="G1532" s="1">
        <f t="shared" si="144"/>
        <v>3.4145496225000009E-2</v>
      </c>
      <c r="H1532" s="1">
        <f t="shared" si="145"/>
        <v>1.4839416003911346E-2</v>
      </c>
      <c r="I1532" s="1">
        <f t="shared" si="146"/>
        <v>3.7139760610787362E-3</v>
      </c>
      <c r="J1532" s="1">
        <f>IF(A1532="","",MIN(J1531+I1532,Max_logcfu))</f>
        <v>3.4392096656637876</v>
      </c>
      <c r="K1532" s="1" cm="1">
        <f t="array" ref="K1532">IF(A1532="","",IF(E1532&lt;-1.27,0,((E1532-Tmin)/(PrefTemp-Tmin))^2))</f>
        <v>5.6489294196269935</v>
      </c>
      <c r="L1532" s="1">
        <f t="shared" si="147"/>
        <v>5.8908395916906324E-2</v>
      </c>
      <c r="M1532" s="1">
        <f t="shared" si="148"/>
        <v>-6.9664253215298499</v>
      </c>
      <c r="N1532" s="3" t="s">
        <v>866</v>
      </c>
      <c r="O1532" s="1" t="s">
        <v>2964</v>
      </c>
      <c r="P1532" s="1" t="s">
        <v>2965</v>
      </c>
      <c r="Q1532" s="3">
        <v>94128</v>
      </c>
      <c r="R1532" s="1" t="s">
        <v>3035</v>
      </c>
      <c r="S1532" s="1">
        <v>97.29</v>
      </c>
    </row>
    <row r="1533" spans="1:19" x14ac:dyDescent="0.3">
      <c r="A1533" s="1" t="s">
        <v>924</v>
      </c>
      <c r="B1533" s="1" t="s">
        <v>1066</v>
      </c>
      <c r="C1533" s="1">
        <f t="shared" si="143"/>
        <v>1.0416666664241347E-2</v>
      </c>
      <c r="D1533" s="1">
        <v>1</v>
      </c>
      <c r="E1533" s="1">
        <v>5.1100000000000003</v>
      </c>
      <c r="F1533" s="1">
        <f>IF(A1533="","",IF(E1533&lt;-1.27,0,E1533*M_a+M_b))</f>
        <v>0.18792740000000002</v>
      </c>
      <c r="G1533" s="1">
        <f t="shared" si="144"/>
        <v>3.5316707670760006E-2</v>
      </c>
      <c r="H1533" s="1">
        <f t="shared" si="145"/>
        <v>1.5348417066823121E-2</v>
      </c>
      <c r="I1533" s="1">
        <f t="shared" si="146"/>
        <v>3.8371042658123852E-3</v>
      </c>
      <c r="J1533" s="1">
        <f>IF(A1533="","",MIN(J1532+I1533,Max_logcfu))</f>
        <v>3.4430467699295999</v>
      </c>
      <c r="K1533" s="1" cm="1">
        <f t="array" ref="K1533">IF(A1533="","",IF(E1533&lt;-1.27,0,((E1533-Tmin)/(PrefTemp-Tmin))^2))</f>
        <v>5.8426911605301299</v>
      </c>
      <c r="L1533" s="1">
        <f t="shared" si="147"/>
        <v>6.0861366241351793E-2</v>
      </c>
      <c r="M1533" s="1">
        <f t="shared" si="148"/>
        <v>-7.0272866877712019</v>
      </c>
      <c r="N1533" s="3" t="s">
        <v>866</v>
      </c>
      <c r="O1533" s="1" t="s">
        <v>2964</v>
      </c>
      <c r="P1533" s="1" t="s">
        <v>2965</v>
      </c>
      <c r="Q1533" s="3">
        <v>94128</v>
      </c>
      <c r="R1533" s="1" t="s">
        <v>3035</v>
      </c>
      <c r="S1533" s="1">
        <v>97.29</v>
      </c>
    </row>
    <row r="1534" spans="1:19" x14ac:dyDescent="0.3">
      <c r="A1534" s="1" t="s">
        <v>924</v>
      </c>
      <c r="B1534" s="1" t="s">
        <v>1067</v>
      </c>
      <c r="C1534" s="1">
        <f t="shared" si="143"/>
        <v>1.0416666671517305E-2</v>
      </c>
      <c r="D1534" s="1">
        <v>1</v>
      </c>
      <c r="E1534" s="1">
        <v>5.22</v>
      </c>
      <c r="F1534" s="1">
        <f>IF(A1534="","",IF(E1534&lt;-1.27,0,E1534*M_a+M_b))</f>
        <v>0.1900878</v>
      </c>
      <c r="G1534" s="1">
        <f t="shared" si="144"/>
        <v>3.6133371708839998E-2</v>
      </c>
      <c r="H1534" s="1">
        <f t="shared" si="145"/>
        <v>1.5703334075984354E-2</v>
      </c>
      <c r="I1534" s="1">
        <f t="shared" si="146"/>
        <v>3.9258335208241964E-3</v>
      </c>
      <c r="J1534" s="1">
        <f>IF(A1534="","",MIN(J1533+I1534,Max_logcfu))</f>
        <v>3.446972603450424</v>
      </c>
      <c r="K1534" s="1" cm="1">
        <f t="array" ref="K1534">IF(A1534="","",IF(E1534&lt;-1.27,0,((E1534-Tmin)/(PrefTemp-Tmin))^2))</f>
        <v>5.9777976319740507</v>
      </c>
      <c r="L1534" s="1">
        <f t="shared" si="147"/>
        <v>6.2268725362059164E-2</v>
      </c>
      <c r="M1534" s="1">
        <f t="shared" si="148"/>
        <v>-7.0895554131332608</v>
      </c>
      <c r="N1534" s="3" t="s">
        <v>866</v>
      </c>
      <c r="O1534" s="1" t="s">
        <v>2964</v>
      </c>
      <c r="P1534" s="1" t="s">
        <v>2965</v>
      </c>
      <c r="Q1534" s="3">
        <v>94128</v>
      </c>
      <c r="R1534" s="1" t="s">
        <v>3035</v>
      </c>
      <c r="S1534" s="1">
        <v>97.29</v>
      </c>
    </row>
    <row r="1535" spans="1:19" x14ac:dyDescent="0.3">
      <c r="A1535" s="1" t="s">
        <v>924</v>
      </c>
      <c r="B1535" s="1" t="s">
        <v>1068</v>
      </c>
      <c r="C1535" s="1">
        <f t="shared" si="143"/>
        <v>1.0416666664241347E-2</v>
      </c>
      <c r="D1535" s="1">
        <v>1</v>
      </c>
      <c r="E1535" s="1">
        <v>5.31</v>
      </c>
      <c r="F1535" s="1">
        <f>IF(A1535="","",IF(E1535&lt;-1.27,0,E1535*M_a+M_b))</f>
        <v>0.19185540000000001</v>
      </c>
      <c r="G1535" s="1">
        <f t="shared" si="144"/>
        <v>3.6808494509160003E-2</v>
      </c>
      <c r="H1535" s="1">
        <f t="shared" si="145"/>
        <v>1.5996738161303783E-2</v>
      </c>
      <c r="I1535" s="1">
        <f t="shared" si="146"/>
        <v>3.9991845393948129E-3</v>
      </c>
      <c r="J1535" s="1">
        <f>IF(A1535="","",MIN(J1534+I1535,Max_logcfu))</f>
        <v>3.4509717879898187</v>
      </c>
      <c r="K1535" s="1" cm="1">
        <f t="array" ref="K1535">IF(A1535="","",IF(E1535&lt;-1.27,0,((E1535-Tmin)/(PrefTemp-Tmin))^2))</f>
        <v>6.0894879416845402</v>
      </c>
      <c r="L1535" s="1">
        <f t="shared" si="147"/>
        <v>6.3432166044445015E-2</v>
      </c>
      <c r="M1535" s="1">
        <f t="shared" si="148"/>
        <v>-7.1529875791777062</v>
      </c>
      <c r="N1535" s="3" t="s">
        <v>866</v>
      </c>
      <c r="O1535" s="1" t="s">
        <v>2964</v>
      </c>
      <c r="P1535" s="1" t="s">
        <v>2965</v>
      </c>
      <c r="Q1535" s="3">
        <v>94128</v>
      </c>
      <c r="R1535" s="1" t="s">
        <v>3035</v>
      </c>
      <c r="S1535" s="1">
        <v>97.29</v>
      </c>
    </row>
    <row r="1536" spans="1:19" x14ac:dyDescent="0.3">
      <c r="A1536" s="1" t="s">
        <v>924</v>
      </c>
      <c r="B1536" s="1" t="s">
        <v>1069</v>
      </c>
      <c r="C1536" s="1">
        <f t="shared" si="143"/>
        <v>1.0416666664241347E-2</v>
      </c>
      <c r="D1536" s="1">
        <v>1</v>
      </c>
      <c r="E1536" s="1">
        <v>5.56</v>
      </c>
      <c r="F1536" s="1">
        <f>IF(A1536="","",IF(E1536&lt;-1.27,0,E1536*M_a+M_b))</f>
        <v>0.19676540000000001</v>
      </c>
      <c r="G1536" s="1">
        <f t="shared" si="144"/>
        <v>3.8716622637160004E-2</v>
      </c>
      <c r="H1536" s="1">
        <f t="shared" si="145"/>
        <v>1.6825998538531076E-2</v>
      </c>
      <c r="I1536" s="1">
        <f t="shared" si="146"/>
        <v>4.2064996336533666E-3</v>
      </c>
      <c r="J1536" s="1">
        <f>IF(A1536="","",MIN(J1535+I1536,Max_logcfu))</f>
        <v>3.4551782876234722</v>
      </c>
      <c r="K1536" s="1" cm="1">
        <f t="array" ref="K1536">IF(A1536="","",IF(E1536&lt;-1.27,0,((E1536-Tmin)/(PrefTemp-Tmin))^2))</f>
        <v>6.4051629884798809</v>
      </c>
      <c r="L1536" s="1">
        <f t="shared" si="147"/>
        <v>6.6720447781130857E-2</v>
      </c>
      <c r="M1536" s="1">
        <f t="shared" si="148"/>
        <v>-7.2197080269588367</v>
      </c>
      <c r="N1536" s="3" t="s">
        <v>866</v>
      </c>
      <c r="O1536" s="1" t="s">
        <v>2964</v>
      </c>
      <c r="P1536" s="1" t="s">
        <v>2965</v>
      </c>
      <c r="Q1536" s="3">
        <v>94128</v>
      </c>
      <c r="R1536" s="1" t="s">
        <v>3035</v>
      </c>
      <c r="S1536" s="1">
        <v>97.26</v>
      </c>
    </row>
    <row r="1537" spans="1:19" x14ac:dyDescent="0.3">
      <c r="A1537" s="1" t="s">
        <v>924</v>
      </c>
      <c r="B1537" s="1" t="s">
        <v>1070</v>
      </c>
      <c r="C1537" s="1">
        <f t="shared" si="143"/>
        <v>1.0416666671517305E-2</v>
      </c>
      <c r="D1537" s="1">
        <v>1</v>
      </c>
      <c r="E1537" s="1">
        <v>5.56</v>
      </c>
      <c r="F1537" s="1">
        <f>IF(A1537="","",IF(E1537&lt;-1.27,0,E1537*M_a+M_b))</f>
        <v>0.19676540000000001</v>
      </c>
      <c r="G1537" s="1">
        <f t="shared" si="144"/>
        <v>3.8716622637160004E-2</v>
      </c>
      <c r="H1537" s="1">
        <f t="shared" si="145"/>
        <v>1.6825998538531076E-2</v>
      </c>
      <c r="I1537" s="1">
        <f t="shared" si="146"/>
        <v>4.2064996365915727E-3</v>
      </c>
      <c r="J1537" s="1">
        <f>IF(A1537="","",MIN(J1536+I1537,Max_logcfu))</f>
        <v>3.4593847872600638</v>
      </c>
      <c r="K1537" s="1" cm="1">
        <f t="array" ref="K1537">IF(A1537="","",IF(E1537&lt;-1.27,0,((E1537-Tmin)/(PrefTemp-Tmin))^2))</f>
        <v>6.4051629884798809</v>
      </c>
      <c r="L1537" s="1">
        <f t="shared" si="147"/>
        <v>6.672044782773455E-2</v>
      </c>
      <c r="M1537" s="1">
        <f t="shared" si="148"/>
        <v>-7.2864284747865709</v>
      </c>
      <c r="N1537" s="3" t="s">
        <v>866</v>
      </c>
      <c r="O1537" s="1" t="s">
        <v>2964</v>
      </c>
      <c r="P1537" s="1" t="s">
        <v>2965</v>
      </c>
      <c r="Q1537" s="3">
        <v>94128</v>
      </c>
      <c r="R1537" s="1" t="s">
        <v>3035</v>
      </c>
      <c r="S1537" s="1">
        <v>97.26</v>
      </c>
    </row>
    <row r="1538" spans="1:19" x14ac:dyDescent="0.3">
      <c r="A1538" s="1" t="s">
        <v>924</v>
      </c>
      <c r="B1538" s="1" t="s">
        <v>1071</v>
      </c>
      <c r="C1538" s="1">
        <f t="shared" si="143"/>
        <v>1.0416666664241347E-2</v>
      </c>
      <c r="D1538" s="1">
        <v>1</v>
      </c>
      <c r="E1538" s="1">
        <v>5.52</v>
      </c>
      <c r="F1538" s="1">
        <f>IF(A1538="","",IF(E1538&lt;-1.27,0,E1538*M_a+M_b))</f>
        <v>0.19597980000000001</v>
      </c>
      <c r="G1538" s="1">
        <f t="shared" si="144"/>
        <v>3.8408082008040002E-2</v>
      </c>
      <c r="H1538" s="1">
        <f t="shared" si="145"/>
        <v>1.6691908738826595E-2</v>
      </c>
      <c r="I1538" s="1">
        <f t="shared" si="146"/>
        <v>4.1729771837350519E-3</v>
      </c>
      <c r="J1538" s="1">
        <f>IF(A1538="","",MIN(J1537+I1538,Max_logcfu))</f>
        <v>3.4635577644437987</v>
      </c>
      <c r="K1538" s="1" cm="1">
        <f t="array" ref="K1538">IF(A1538="","",IF(E1538&lt;-1.27,0,((E1538-Tmin)/(PrefTemp-Tmin))^2))</f>
        <v>6.3541189437396532</v>
      </c>
      <c r="L1538" s="1">
        <f t="shared" si="147"/>
        <v>6.6188738981877285E-2</v>
      </c>
      <c r="M1538" s="1">
        <f t="shared" si="148"/>
        <v>-7.3526172137684478</v>
      </c>
      <c r="N1538" s="3" t="s">
        <v>866</v>
      </c>
      <c r="O1538" s="1" t="s">
        <v>2964</v>
      </c>
      <c r="P1538" s="1" t="s">
        <v>2965</v>
      </c>
      <c r="Q1538" s="3">
        <v>94128</v>
      </c>
      <c r="R1538" s="1" t="s">
        <v>3035</v>
      </c>
      <c r="S1538" s="1">
        <v>97.26</v>
      </c>
    </row>
    <row r="1539" spans="1:19" x14ac:dyDescent="0.3">
      <c r="A1539" s="1" t="s">
        <v>924</v>
      </c>
      <c r="B1539" s="1" t="s">
        <v>1072</v>
      </c>
      <c r="C1539" s="1">
        <f t="shared" si="143"/>
        <v>1.0416666664241347E-2</v>
      </c>
      <c r="D1539" s="1">
        <v>1</v>
      </c>
      <c r="E1539" s="1">
        <v>5.42</v>
      </c>
      <c r="F1539" s="1">
        <f>IF(A1539="","",IF(E1539&lt;-1.27,0,E1539*M_a+M_b))</f>
        <v>0.19401580000000002</v>
      </c>
      <c r="G1539" s="1">
        <f t="shared" si="144"/>
        <v>3.7642130649640004E-2</v>
      </c>
      <c r="H1539" s="1">
        <f t="shared" si="145"/>
        <v>1.6359031138478922E-2</v>
      </c>
      <c r="I1539" s="1">
        <f t="shared" si="146"/>
        <v>4.0897577836675096E-3</v>
      </c>
      <c r="J1539" s="1">
        <f>IF(A1539="","",MIN(J1538+I1539,Max_logcfu))</f>
        <v>3.4676475222274661</v>
      </c>
      <c r="K1539" s="1" cm="1">
        <f t="array" ref="K1539">IF(A1539="","",IF(E1539&lt;-1.27,0,((E1539-Tmin)/(PrefTemp-Tmin))^2))</f>
        <v>6.2274022273107059</v>
      </c>
      <c r="L1539" s="1">
        <f t="shared" si="147"/>
        <v>6.486877318604975E-2</v>
      </c>
      <c r="M1539" s="1">
        <f t="shared" si="148"/>
        <v>-7.4174859869544978</v>
      </c>
      <c r="N1539" s="3" t="s">
        <v>866</v>
      </c>
      <c r="O1539" s="1" t="s">
        <v>2964</v>
      </c>
      <c r="P1539" s="1" t="s">
        <v>2965</v>
      </c>
      <c r="Q1539" s="3">
        <v>94128</v>
      </c>
      <c r="R1539" s="1" t="s">
        <v>3035</v>
      </c>
      <c r="S1539" s="1">
        <v>97.26</v>
      </c>
    </row>
    <row r="1540" spans="1:19" x14ac:dyDescent="0.3">
      <c r="A1540" s="1" t="s">
        <v>924</v>
      </c>
      <c r="B1540" s="1" t="s">
        <v>1073</v>
      </c>
      <c r="C1540" s="1">
        <f t="shared" ref="C1540:C1603" si="149">IF(A1540="","",B1540-B1539)</f>
        <v>1.0416666671517305E-2</v>
      </c>
      <c r="D1540" s="1">
        <v>1</v>
      </c>
      <c r="E1540" s="1">
        <v>5.36</v>
      </c>
      <c r="F1540" s="1">
        <f>IF(A1540="","",IF(E1540&lt;-1.27,0,E1540*M_a+M_b))</f>
        <v>0.19283740000000002</v>
      </c>
      <c r="G1540" s="1">
        <f t="shared" si="144"/>
        <v>3.7186262838760011E-2</v>
      </c>
      <c r="H1540" s="1">
        <f t="shared" si="145"/>
        <v>1.6160913880382446E-2</v>
      </c>
      <c r="I1540" s="1">
        <f t="shared" si="146"/>
        <v>4.0402284719769895E-3</v>
      </c>
      <c r="J1540" s="1">
        <f>IF(A1540="","",MIN(J1539+I1540,Max_logcfu))</f>
        <v>3.4716877506994432</v>
      </c>
      <c r="K1540" s="1" cm="1">
        <f t="array" ref="K1540">IF(A1540="","",IF(E1540&lt;-1.27,0,((E1540-Tmin)/(PrefTemp-Tmin))^2))</f>
        <v>6.151984811456737</v>
      </c>
      <c r="L1540" s="1">
        <f t="shared" si="147"/>
        <v>6.4083175149182062E-2</v>
      </c>
      <c r="M1540" s="1">
        <f t="shared" si="148"/>
        <v>-7.4815691621036802</v>
      </c>
      <c r="N1540" s="3" t="s">
        <v>866</v>
      </c>
      <c r="O1540" s="1" t="s">
        <v>2964</v>
      </c>
      <c r="P1540" s="1" t="s">
        <v>2965</v>
      </c>
      <c r="Q1540" s="3">
        <v>94128</v>
      </c>
      <c r="R1540" s="1" t="s">
        <v>3035</v>
      </c>
      <c r="S1540" s="1">
        <v>97.26</v>
      </c>
    </row>
    <row r="1541" spans="1:19" x14ac:dyDescent="0.3">
      <c r="A1541" s="1" t="s">
        <v>924</v>
      </c>
      <c r="B1541" s="1" t="s">
        <v>1074</v>
      </c>
      <c r="C1541" s="1">
        <f t="shared" si="149"/>
        <v>1.0416666664241347E-2</v>
      </c>
      <c r="D1541" s="1">
        <v>1</v>
      </c>
      <c r="E1541" s="1">
        <v>5.19</v>
      </c>
      <c r="F1541" s="1">
        <f>IF(A1541="","",IF(E1541&lt;-1.27,0,E1541*M_a+M_b))</f>
        <v>0.18949860000000002</v>
      </c>
      <c r="G1541" s="1">
        <f t="shared" si="144"/>
        <v>3.5909719401960007E-2</v>
      </c>
      <c r="H1541" s="1">
        <f t="shared" si="145"/>
        <v>1.5606136202503262E-2</v>
      </c>
      <c r="I1541" s="1">
        <f t="shared" si="146"/>
        <v>3.9015340497174189E-3</v>
      </c>
      <c r="J1541" s="1">
        <f>IF(A1541="","",MIN(J1540+I1541,Max_logcfu))</f>
        <v>3.4755892847491605</v>
      </c>
      <c r="K1541" s="1" cm="1">
        <f t="array" ref="K1541">IF(A1541="","",IF(E1541&lt;-1.27,0,((E1541-Tmin)/(PrefTemp-Tmin))^2))</f>
        <v>5.9407972589884954</v>
      </c>
      <c r="L1541" s="1">
        <f t="shared" si="147"/>
        <v>6.1883304766721832E-2</v>
      </c>
      <c r="M1541" s="1">
        <f t="shared" si="148"/>
        <v>-7.5434524668704022</v>
      </c>
      <c r="N1541" s="3" t="s">
        <v>866</v>
      </c>
      <c r="O1541" s="1" t="s">
        <v>2964</v>
      </c>
      <c r="P1541" s="1" t="s">
        <v>2965</v>
      </c>
      <c r="Q1541" s="3">
        <v>94128</v>
      </c>
      <c r="R1541" s="1" t="s">
        <v>3035</v>
      </c>
      <c r="S1541" s="1">
        <v>97.26</v>
      </c>
    </row>
    <row r="1542" spans="1:19" x14ac:dyDescent="0.3">
      <c r="A1542" s="1" t="s">
        <v>924</v>
      </c>
      <c r="B1542" s="1" t="s">
        <v>1075</v>
      </c>
      <c r="C1542" s="1">
        <f t="shared" si="149"/>
        <v>1.0416666664241347E-2</v>
      </c>
      <c r="D1542" s="1">
        <v>1</v>
      </c>
      <c r="E1542" s="1">
        <v>5.0599999999999996</v>
      </c>
      <c r="F1542" s="1">
        <f>IF(A1542="","",IF(E1542&lt;-1.27,0,E1542*M_a+M_b))</f>
        <v>0.18694539999999998</v>
      </c>
      <c r="G1542" s="1">
        <f t="shared" si="144"/>
        <v>3.4948582581159994E-2</v>
      </c>
      <c r="H1542" s="1">
        <f t="shared" si="145"/>
        <v>1.5188432238661448E-2</v>
      </c>
      <c r="I1542" s="1">
        <f t="shared" si="146"/>
        <v>3.7971080587812789E-3</v>
      </c>
      <c r="J1542" s="1">
        <f>IF(A1542="","",MIN(J1541+I1542,Max_logcfu))</f>
        <v>3.4793863928079416</v>
      </c>
      <c r="K1542" s="1" cm="1">
        <f t="array" ref="K1542">IF(A1542="","",IF(E1542&lt;-1.27,0,((E1542-Tmin)/(PrefTemp-Tmin))^2))</f>
        <v>5.7817896397251189</v>
      </c>
      <c r="L1542" s="1">
        <f t="shared" si="147"/>
        <v>6.0226975399780634E-2</v>
      </c>
      <c r="M1542" s="1">
        <f t="shared" si="148"/>
        <v>-7.6036794422701828</v>
      </c>
      <c r="N1542" s="3" t="s">
        <v>866</v>
      </c>
      <c r="O1542" s="1" t="s">
        <v>2964</v>
      </c>
      <c r="P1542" s="1" t="s">
        <v>2965</v>
      </c>
      <c r="Q1542" s="3">
        <v>94128</v>
      </c>
      <c r="R1542" s="1" t="s">
        <v>3035</v>
      </c>
      <c r="S1542" s="1">
        <v>97.26</v>
      </c>
    </row>
    <row r="1543" spans="1:19" x14ac:dyDescent="0.3">
      <c r="A1543" s="1" t="s">
        <v>924</v>
      </c>
      <c r="B1543" s="1" t="s">
        <v>1076</v>
      </c>
      <c r="C1543" s="1">
        <f t="shared" si="149"/>
        <v>1.0416666671517305E-2</v>
      </c>
      <c r="D1543" s="1">
        <v>1</v>
      </c>
      <c r="E1543" s="1">
        <v>4.99</v>
      </c>
      <c r="F1543" s="1">
        <f>IF(A1543="","",IF(E1543&lt;-1.27,0,E1543*M_a+M_b))</f>
        <v>0.18557060000000003</v>
      </c>
      <c r="G1543" s="1">
        <f t="shared" si="144"/>
        <v>3.4436447584360014E-2</v>
      </c>
      <c r="H1543" s="1">
        <f t="shared" si="145"/>
        <v>1.496586161858323E-2</v>
      </c>
      <c r="I1543" s="1">
        <f t="shared" si="146"/>
        <v>3.7414654063880632E-3</v>
      </c>
      <c r="J1543" s="1">
        <f>IF(A1543="","",MIN(J1542+I1543,Max_logcfu))</f>
        <v>3.4831278582143295</v>
      </c>
      <c r="K1543" s="1" cm="1">
        <f t="array" ref="K1543">IF(A1543="","",IF(E1543&lt;-1.27,0,((E1543-Tmin)/(PrefTemp-Tmin))^2))</f>
        <v>5.6970635478510765</v>
      </c>
      <c r="L1543" s="1">
        <f t="shared" si="147"/>
        <v>5.9344411984416444E-2</v>
      </c>
      <c r="M1543" s="1">
        <f t="shared" si="148"/>
        <v>-7.6630238542545994</v>
      </c>
      <c r="N1543" s="3" t="s">
        <v>866</v>
      </c>
      <c r="O1543" s="1" t="s">
        <v>2964</v>
      </c>
      <c r="P1543" s="1" t="s">
        <v>2965</v>
      </c>
      <c r="Q1543" s="3">
        <v>94128</v>
      </c>
      <c r="R1543" s="1" t="s">
        <v>3035</v>
      </c>
      <c r="S1543" s="1">
        <v>97.26</v>
      </c>
    </row>
    <row r="1544" spans="1:19" x14ac:dyDescent="0.3">
      <c r="A1544" s="1" t="s">
        <v>924</v>
      </c>
      <c r="B1544" s="1" t="s">
        <v>2374</v>
      </c>
      <c r="C1544" s="1">
        <f t="shared" si="149"/>
        <v>1.0405092587461695E-2</v>
      </c>
      <c r="D1544" s="1">
        <v>1</v>
      </c>
      <c r="E1544" s="1">
        <v>4.95</v>
      </c>
      <c r="F1544" s="1">
        <f>IF(A1544="","",IF(E1544&lt;-1.27,0,E1544*M_a+M_b))</f>
        <v>0.18478500000000003</v>
      </c>
      <c r="G1544" s="1">
        <f t="shared" si="144"/>
        <v>3.4145496225000009E-2</v>
      </c>
      <c r="H1544" s="1">
        <f t="shared" si="145"/>
        <v>1.4839416003911346E-2</v>
      </c>
      <c r="I1544" s="1">
        <f t="shared" si="146"/>
        <v>3.7057319391494018E-3</v>
      </c>
      <c r="J1544" s="1">
        <f>IF(A1544="","",MIN(J1543+I1544,Max_logcfu))</f>
        <v>3.4868335901534788</v>
      </c>
      <c r="K1544" s="1" cm="1">
        <f t="array" ref="K1544">IF(A1544="","",IF(E1544&lt;-1.27,0,((E1544-Tmin)/(PrefTemp-Tmin))^2))</f>
        <v>5.6489294196269935</v>
      </c>
      <c r="L1544" s="1">
        <f t="shared" si="147"/>
        <v>5.8777633631255127E-2</v>
      </c>
      <c r="M1544" s="1">
        <f t="shared" si="148"/>
        <v>-7.7218014878858545</v>
      </c>
      <c r="N1544" s="3" t="s">
        <v>866</v>
      </c>
      <c r="O1544" s="1" t="s">
        <v>2964</v>
      </c>
      <c r="P1544" s="1" t="s">
        <v>2965</v>
      </c>
      <c r="Q1544" s="3">
        <v>94128</v>
      </c>
      <c r="R1544" s="1" t="s">
        <v>3035</v>
      </c>
      <c r="S1544" s="1">
        <v>97.15</v>
      </c>
    </row>
    <row r="1545" spans="1:19" x14ac:dyDescent="0.3">
      <c r="A1545" s="1" t="s">
        <v>924</v>
      </c>
      <c r="B1545" s="1" t="s">
        <v>2375</v>
      </c>
      <c r="C1545" s="1">
        <f t="shared" si="149"/>
        <v>1.0416666671517305E-2</v>
      </c>
      <c r="D1545" s="1">
        <v>1</v>
      </c>
      <c r="E1545" s="1">
        <v>4.78</v>
      </c>
      <c r="F1545" s="1">
        <f>IF(A1545="","",IF(E1545&lt;-1.27,0,E1545*M_a+M_b))</f>
        <v>0.1814462</v>
      </c>
      <c r="G1545" s="1">
        <f t="shared" si="144"/>
        <v>3.2922723494440004E-2</v>
      </c>
      <c r="H1545" s="1">
        <f t="shared" si="145"/>
        <v>1.4308006733785312E-2</v>
      </c>
      <c r="I1545" s="1">
        <f t="shared" si="146"/>
        <v>3.5770016851119995E-3</v>
      </c>
      <c r="J1545" s="1">
        <f>IF(A1545="","",MIN(J1544+I1545,Max_logcfu))</f>
        <v>3.4904105918385908</v>
      </c>
      <c r="K1545" s="1" cm="1">
        <f t="array" ref="K1545">IF(A1545="","",IF(E1545&lt;-1.27,0,((E1545-Tmin)/(PrefTemp-Tmin))^2))</f>
        <v>5.4466375329997678</v>
      </c>
      <c r="L1545" s="1">
        <f t="shared" si="147"/>
        <v>5.673580766183392E-2</v>
      </c>
      <c r="M1545" s="1">
        <f t="shared" si="148"/>
        <v>-7.7785372955476886</v>
      </c>
      <c r="N1545" s="3" t="s">
        <v>866</v>
      </c>
      <c r="O1545" s="1" t="s">
        <v>2964</v>
      </c>
      <c r="P1545" s="1" t="s">
        <v>2965</v>
      </c>
      <c r="Q1545" s="3">
        <v>94128</v>
      </c>
      <c r="R1545" s="1" t="s">
        <v>3035</v>
      </c>
      <c r="S1545" s="1">
        <v>97.15</v>
      </c>
    </row>
    <row r="1546" spans="1:19" x14ac:dyDescent="0.3">
      <c r="A1546" s="1" t="s">
        <v>924</v>
      </c>
      <c r="B1546" s="1" t="s">
        <v>2376</v>
      </c>
      <c r="C1546" s="1">
        <f t="shared" si="149"/>
        <v>1.0416666664241347E-2</v>
      </c>
      <c r="D1546" s="1">
        <v>1</v>
      </c>
      <c r="E1546" s="1">
        <v>4.67</v>
      </c>
      <c r="F1546" s="1">
        <f>IF(A1546="","",IF(E1546&lt;-1.27,0,E1546*M_a+M_b))</f>
        <v>0.1792858</v>
      </c>
      <c r="G1546" s="1">
        <f t="shared" si="144"/>
        <v>3.2143398081639997E-2</v>
      </c>
      <c r="H1546" s="1">
        <f t="shared" si="145"/>
        <v>1.3969316854254669E-2</v>
      </c>
      <c r="I1546" s="1">
        <f t="shared" si="146"/>
        <v>3.4923292127505461E-3</v>
      </c>
      <c r="J1546" s="1">
        <f>IF(A1546="","",MIN(J1545+I1546,Max_logcfu))</f>
        <v>3.4939029210513413</v>
      </c>
      <c r="K1546" s="1" cm="1">
        <f t="array" ref="K1546">IF(A1546="","",IF(E1546&lt;-1.27,0,((E1546-Tmin)/(PrefTemp-Tmin))^2))</f>
        <v>5.3177082527567796</v>
      </c>
      <c r="L1546" s="1">
        <f t="shared" si="147"/>
        <v>5.5392794286652648E-2</v>
      </c>
      <c r="M1546" s="1">
        <f t="shared" si="148"/>
        <v>-7.8339300898343414</v>
      </c>
      <c r="N1546" s="3" t="s">
        <v>866</v>
      </c>
      <c r="O1546" s="1" t="s">
        <v>2964</v>
      </c>
      <c r="P1546" s="1" t="s">
        <v>2965</v>
      </c>
      <c r="Q1546" s="3">
        <v>94128</v>
      </c>
      <c r="R1546" s="1" t="s">
        <v>3035</v>
      </c>
      <c r="S1546" s="1">
        <v>97.15</v>
      </c>
    </row>
    <row r="1547" spans="1:19" x14ac:dyDescent="0.3">
      <c r="A1547" s="1" t="s">
        <v>924</v>
      </c>
      <c r="B1547" s="1" t="s">
        <v>2377</v>
      </c>
      <c r="C1547" s="1">
        <f t="shared" si="149"/>
        <v>1.0416666664241347E-2</v>
      </c>
      <c r="D1547" s="1">
        <v>1</v>
      </c>
      <c r="E1547" s="1">
        <v>4.66</v>
      </c>
      <c r="F1547" s="1">
        <f>IF(A1547="","",IF(E1547&lt;-1.27,0,E1547*M_a+M_b))</f>
        <v>0.17908940000000001</v>
      </c>
      <c r="G1547" s="1">
        <f t="shared" si="144"/>
        <v>3.207301319236E-2</v>
      </c>
      <c r="H1547" s="1">
        <f t="shared" si="145"/>
        <v>1.3938728027970446E-2</v>
      </c>
      <c r="I1547" s="1">
        <f t="shared" si="146"/>
        <v>3.484682006181271E-3</v>
      </c>
      <c r="J1547" s="1">
        <f>IF(A1547="","",MIN(J1546+I1547,Max_logcfu))</f>
        <v>3.4973876030575224</v>
      </c>
      <c r="K1547" s="1" cm="1">
        <f t="array" ref="K1547">IF(A1547="","",IF(E1547&lt;-1.27,0,((E1547-Tmin)/(PrefTemp-Tmin))^2))</f>
        <v>5.3060639858487528</v>
      </c>
      <c r="L1547" s="1">
        <f t="shared" si="147"/>
        <v>5.527149983972228E-2</v>
      </c>
      <c r="M1547" s="1">
        <f t="shared" si="148"/>
        <v>-7.8892015896740633</v>
      </c>
      <c r="N1547" s="3" t="s">
        <v>866</v>
      </c>
      <c r="O1547" s="1" t="s">
        <v>2964</v>
      </c>
      <c r="P1547" s="1" t="s">
        <v>2965</v>
      </c>
      <c r="Q1547" s="3">
        <v>94128</v>
      </c>
      <c r="R1547" s="1" t="s">
        <v>3035</v>
      </c>
      <c r="S1547" s="1">
        <v>97.15</v>
      </c>
    </row>
    <row r="1548" spans="1:19" x14ac:dyDescent="0.3">
      <c r="A1548" s="1" t="s">
        <v>924</v>
      </c>
      <c r="B1548" s="1" t="s">
        <v>1081</v>
      </c>
      <c r="C1548" s="1">
        <f t="shared" si="149"/>
        <v>1.0428240741021E-2</v>
      </c>
      <c r="D1548" s="1">
        <v>1</v>
      </c>
      <c r="E1548" s="1">
        <v>5.03</v>
      </c>
      <c r="F1548" s="1">
        <f>IF(A1548="","",IF(E1548&lt;-1.27,0,E1548*M_a+M_b))</f>
        <v>0.18635620000000003</v>
      </c>
      <c r="G1548" s="1">
        <f t="shared" si="144"/>
        <v>3.4728633278440009E-2</v>
      </c>
      <c r="H1548" s="1">
        <f t="shared" si="145"/>
        <v>1.5092843667292485E-2</v>
      </c>
      <c r="I1548" s="1">
        <f t="shared" si="146"/>
        <v>3.7774033734988867E-3</v>
      </c>
      <c r="J1548" s="1">
        <f>IF(A1548="","",MIN(J1547+I1548,Max_logcfu))</f>
        <v>3.5011650064310214</v>
      </c>
      <c r="K1548" s="1" cm="1">
        <f t="array" ref="K1548">IF(A1548="","",IF(E1548&lt;-1.27,0,((E1548-Tmin)/(PrefTemp-Tmin))^2))</f>
        <v>5.7454018807429632</v>
      </c>
      <c r="L1548" s="1">
        <f t="shared" si="147"/>
        <v>5.9914433966302444E-2</v>
      </c>
      <c r="M1548" s="1">
        <f t="shared" si="148"/>
        <v>-7.9491160236403653</v>
      </c>
      <c r="N1548" s="3" t="s">
        <v>866</v>
      </c>
      <c r="O1548" s="1" t="s">
        <v>2964</v>
      </c>
      <c r="P1548" s="1" t="s">
        <v>2965</v>
      </c>
      <c r="Q1548" s="3">
        <v>94128</v>
      </c>
      <c r="R1548" s="1" t="s">
        <v>3035</v>
      </c>
      <c r="S1548" s="1">
        <v>97.06</v>
      </c>
    </row>
    <row r="1549" spans="1:19" x14ac:dyDescent="0.3">
      <c r="A1549" s="1" t="s">
        <v>924</v>
      </c>
      <c r="B1549" s="1" t="s">
        <v>1082</v>
      </c>
      <c r="C1549" s="1">
        <f t="shared" si="149"/>
        <v>1.0416666671517305E-2</v>
      </c>
      <c r="D1549" s="1">
        <v>1</v>
      </c>
      <c r="E1549" s="1">
        <v>4.78</v>
      </c>
      <c r="F1549" s="1">
        <f>IF(A1549="","",IF(E1549&lt;-1.27,0,E1549*M_a+M_b))</f>
        <v>0.1814462</v>
      </c>
      <c r="G1549" s="1">
        <f t="shared" si="144"/>
        <v>3.2922723494440004E-2</v>
      </c>
      <c r="H1549" s="1">
        <f t="shared" si="145"/>
        <v>1.4308006733785312E-2</v>
      </c>
      <c r="I1549" s="1">
        <f t="shared" si="146"/>
        <v>3.5770016851119995E-3</v>
      </c>
      <c r="J1549" s="1">
        <f>IF(A1549="","",MIN(J1548+I1549,Max_logcfu))</f>
        <v>3.5047420081161333</v>
      </c>
      <c r="K1549" s="1" cm="1">
        <f t="array" ref="K1549">IF(A1549="","",IF(E1549&lt;-1.27,0,((E1549-Tmin)/(PrefTemp-Tmin))^2))</f>
        <v>5.4466375329997678</v>
      </c>
      <c r="L1549" s="1">
        <f t="shared" si="147"/>
        <v>5.673580766183392E-2</v>
      </c>
      <c r="M1549" s="1">
        <f t="shared" si="148"/>
        <v>-8.0058518313021985</v>
      </c>
      <c r="N1549" s="3" t="s">
        <v>866</v>
      </c>
      <c r="O1549" s="1" t="s">
        <v>2964</v>
      </c>
      <c r="P1549" s="1" t="s">
        <v>2965</v>
      </c>
      <c r="Q1549" s="3">
        <v>94128</v>
      </c>
      <c r="R1549" s="1" t="s">
        <v>3035</v>
      </c>
      <c r="S1549" s="1">
        <v>97.06</v>
      </c>
    </row>
    <row r="1550" spans="1:19" x14ac:dyDescent="0.3">
      <c r="A1550" s="1" t="s">
        <v>924</v>
      </c>
      <c r="B1550" s="1" t="s">
        <v>1083</v>
      </c>
      <c r="C1550" s="1">
        <f t="shared" si="149"/>
        <v>1.0416666664241347E-2</v>
      </c>
      <c r="D1550" s="1">
        <v>1</v>
      </c>
      <c r="E1550" s="1">
        <v>4.74</v>
      </c>
      <c r="F1550" s="1">
        <f>IF(A1550="","",IF(E1550&lt;-1.27,0,E1550*M_a+M_b))</f>
        <v>0.1806606</v>
      </c>
      <c r="G1550" s="1">
        <f t="shared" si="144"/>
        <v>3.2638252392359998E-2</v>
      </c>
      <c r="H1550" s="1">
        <f t="shared" si="145"/>
        <v>1.4184377397809646E-2</v>
      </c>
      <c r="I1550" s="1">
        <f t="shared" si="146"/>
        <v>3.5460943486267721E-3</v>
      </c>
      <c r="J1550" s="1">
        <f>IF(A1550="","",MIN(J1549+I1550,Max_logcfu))</f>
        <v>3.5082881024647601</v>
      </c>
      <c r="K1550" s="1" cm="1">
        <f t="array" ref="K1550">IF(A1550="","",IF(E1550&lt;-1.27,0,((E1550-Tmin)/(PrefTemp-Tmin))^2))</f>
        <v>5.39957547928163</v>
      </c>
      <c r="L1550" s="1">
        <f t="shared" si="147"/>
        <v>5.6245577896087952E-2</v>
      </c>
      <c r="M1550" s="1">
        <f t="shared" si="148"/>
        <v>-8.0620974091982855</v>
      </c>
      <c r="N1550" s="3" t="s">
        <v>866</v>
      </c>
      <c r="O1550" s="1" t="s">
        <v>2964</v>
      </c>
      <c r="P1550" s="1" t="s">
        <v>2965</v>
      </c>
      <c r="Q1550" s="3">
        <v>94128</v>
      </c>
      <c r="R1550" s="1" t="s">
        <v>3035</v>
      </c>
      <c r="S1550" s="1">
        <v>97.06</v>
      </c>
    </row>
    <row r="1551" spans="1:19" x14ac:dyDescent="0.3">
      <c r="A1551" s="1" t="s">
        <v>924</v>
      </c>
      <c r="B1551" s="1" t="s">
        <v>1084</v>
      </c>
      <c r="C1551" s="1">
        <f t="shared" si="149"/>
        <v>1.0416666664241347E-2</v>
      </c>
      <c r="D1551" s="1">
        <v>1</v>
      </c>
      <c r="E1551" s="1">
        <v>4.74</v>
      </c>
      <c r="F1551" s="1">
        <f>IF(A1551="","",IF(E1551&lt;-1.27,0,E1551*M_a+M_b))</f>
        <v>0.1806606</v>
      </c>
      <c r="G1551" s="1">
        <f t="shared" si="144"/>
        <v>3.2638252392359998E-2</v>
      </c>
      <c r="H1551" s="1">
        <f t="shared" si="145"/>
        <v>1.4184377397809646E-2</v>
      </c>
      <c r="I1551" s="1">
        <f t="shared" si="146"/>
        <v>3.5460943486267721E-3</v>
      </c>
      <c r="J1551" s="1">
        <f>IF(A1551="","",MIN(J1550+I1551,Max_logcfu))</f>
        <v>3.5118341968133868</v>
      </c>
      <c r="K1551" s="1" cm="1">
        <f t="array" ref="K1551">IF(A1551="","",IF(E1551&lt;-1.27,0,((E1551-Tmin)/(PrefTemp-Tmin))^2))</f>
        <v>5.39957547928163</v>
      </c>
      <c r="L1551" s="1">
        <f t="shared" si="147"/>
        <v>5.6245577896087952E-2</v>
      </c>
      <c r="M1551" s="1">
        <f t="shared" si="148"/>
        <v>-8.1183429870943726</v>
      </c>
      <c r="N1551" s="3" t="s">
        <v>866</v>
      </c>
      <c r="O1551" s="1" t="s">
        <v>2964</v>
      </c>
      <c r="P1551" s="1" t="s">
        <v>2965</v>
      </c>
      <c r="Q1551" s="3">
        <v>94128</v>
      </c>
      <c r="R1551" s="1" t="s">
        <v>3035</v>
      </c>
      <c r="S1551" s="1">
        <v>97.06</v>
      </c>
    </row>
    <row r="1552" spans="1:19" x14ac:dyDescent="0.3">
      <c r="A1552" s="1" t="s">
        <v>924</v>
      </c>
      <c r="B1552" s="1" t="s">
        <v>1085</v>
      </c>
      <c r="C1552" s="1">
        <f t="shared" si="149"/>
        <v>1.0416666671517305E-2</v>
      </c>
      <c r="D1552" s="1">
        <v>1</v>
      </c>
      <c r="E1552" s="1">
        <v>4.8499999999999996</v>
      </c>
      <c r="F1552" s="1">
        <f>IF(A1552="","",IF(E1552&lt;-1.27,0,E1552*M_a+M_b))</f>
        <v>0.18282100000000001</v>
      </c>
      <c r="G1552" s="1">
        <f t="shared" si="144"/>
        <v>3.3423518041000001E-2</v>
      </c>
      <c r="H1552" s="1">
        <f t="shared" si="145"/>
        <v>1.4525648866145154E-2</v>
      </c>
      <c r="I1552" s="1">
        <f t="shared" si="146"/>
        <v>3.6314122182272966E-3</v>
      </c>
      <c r="J1552" s="1">
        <f>IF(A1552="","",MIN(J1551+I1552,Max_logcfu))</f>
        <v>3.5154656090316143</v>
      </c>
      <c r="K1552" s="1" cm="1">
        <f t="array" ref="K1552">IF(A1552="","",IF(E1552&lt;-1.27,0,((E1552-Tmin)/(PrefTemp-Tmin))^2))</f>
        <v>5.5294874944884009</v>
      </c>
      <c r="L1552" s="1">
        <f t="shared" si="147"/>
        <v>5.7598828094409055E-2</v>
      </c>
      <c r="M1552" s="1">
        <f t="shared" si="148"/>
        <v>-8.1759418151887822</v>
      </c>
      <c r="N1552" s="3" t="s">
        <v>866</v>
      </c>
      <c r="O1552" s="1" t="s">
        <v>2964</v>
      </c>
      <c r="P1552" s="1" t="s">
        <v>2965</v>
      </c>
      <c r="Q1552" s="3">
        <v>94128</v>
      </c>
      <c r="R1552" s="1" t="s">
        <v>3035</v>
      </c>
      <c r="S1552" s="1">
        <v>97.06</v>
      </c>
    </row>
    <row r="1553" spans="1:19" x14ac:dyDescent="0.3">
      <c r="A1553" s="1" t="s">
        <v>924</v>
      </c>
      <c r="B1553" s="1" t="s">
        <v>1086</v>
      </c>
      <c r="C1553" s="1">
        <f t="shared" si="149"/>
        <v>1.0416666664241347E-2</v>
      </c>
      <c r="D1553" s="1">
        <v>1</v>
      </c>
      <c r="E1553" s="1">
        <v>4.99</v>
      </c>
      <c r="F1553" s="1">
        <f>IF(A1553="","",IF(E1553&lt;-1.27,0,E1553*M_a+M_b))</f>
        <v>0.18557060000000003</v>
      </c>
      <c r="G1553" s="1">
        <f t="shared" si="144"/>
        <v>3.4436447584360014E-2</v>
      </c>
      <c r="H1553" s="1">
        <f t="shared" si="145"/>
        <v>1.496586161858323E-2</v>
      </c>
      <c r="I1553" s="1">
        <f t="shared" si="146"/>
        <v>3.7414654037746797E-3</v>
      </c>
      <c r="J1553" s="1">
        <f>IF(A1553="","",MIN(J1552+I1553,Max_logcfu))</f>
        <v>3.5192070744353892</v>
      </c>
      <c r="K1553" s="1" cm="1">
        <f t="array" ref="K1553">IF(A1553="","",IF(E1553&lt;-1.27,0,((E1553-Tmin)/(PrefTemp-Tmin))^2))</f>
        <v>5.6970635478510765</v>
      </c>
      <c r="L1553" s="1">
        <f t="shared" si="147"/>
        <v>5.9344411942964852E-2</v>
      </c>
      <c r="M1553" s="1">
        <f t="shared" si="148"/>
        <v>-8.2352862271317466</v>
      </c>
      <c r="N1553" s="3" t="s">
        <v>866</v>
      </c>
      <c r="O1553" s="1" t="s">
        <v>2964</v>
      </c>
      <c r="P1553" s="1" t="s">
        <v>2965</v>
      </c>
      <c r="Q1553" s="3">
        <v>94128</v>
      </c>
      <c r="R1553" s="1" t="s">
        <v>3035</v>
      </c>
      <c r="S1553" s="1">
        <v>97.06</v>
      </c>
    </row>
    <row r="1554" spans="1:19" x14ac:dyDescent="0.3">
      <c r="A1554" s="1" t="s">
        <v>924</v>
      </c>
      <c r="B1554" s="1" t="s">
        <v>1087</v>
      </c>
      <c r="C1554" s="1">
        <f t="shared" si="149"/>
        <v>1.0416666664241347E-2</v>
      </c>
      <c r="D1554" s="1">
        <v>1</v>
      </c>
      <c r="E1554" s="1">
        <v>5.1100000000000003</v>
      </c>
      <c r="F1554" s="1">
        <f>IF(A1554="","",IF(E1554&lt;-1.27,0,E1554*M_a+M_b))</f>
        <v>0.18792740000000002</v>
      </c>
      <c r="G1554" s="1">
        <f t="shared" si="144"/>
        <v>3.5316707670760006E-2</v>
      </c>
      <c r="H1554" s="1">
        <f t="shared" si="145"/>
        <v>1.5348417066823121E-2</v>
      </c>
      <c r="I1554" s="1">
        <f t="shared" si="146"/>
        <v>3.8371042658123852E-3</v>
      </c>
      <c r="J1554" s="1">
        <f>IF(A1554="","",MIN(J1553+I1554,Max_logcfu))</f>
        <v>3.5230441787012015</v>
      </c>
      <c r="K1554" s="1" cm="1">
        <f t="array" ref="K1554">IF(A1554="","",IF(E1554&lt;-1.27,0,((E1554-Tmin)/(PrefTemp-Tmin))^2))</f>
        <v>5.8426911605301299</v>
      </c>
      <c r="L1554" s="1">
        <f t="shared" si="147"/>
        <v>6.0861366241351793E-2</v>
      </c>
      <c r="M1554" s="1">
        <f t="shared" si="148"/>
        <v>-8.2961475933730977</v>
      </c>
      <c r="N1554" s="3" t="s">
        <v>866</v>
      </c>
      <c r="O1554" s="1" t="s">
        <v>2964</v>
      </c>
      <c r="P1554" s="1" t="s">
        <v>2965</v>
      </c>
      <c r="Q1554" s="3">
        <v>94128</v>
      </c>
      <c r="R1554" s="1" t="s">
        <v>3035</v>
      </c>
      <c r="S1554" s="1">
        <v>97.06</v>
      </c>
    </row>
    <row r="1555" spans="1:19" x14ac:dyDescent="0.3">
      <c r="A1555" s="1" t="s">
        <v>924</v>
      </c>
      <c r="B1555" s="1" t="s">
        <v>1088</v>
      </c>
      <c r="C1555" s="1">
        <f t="shared" si="149"/>
        <v>1.0416666671517305E-2</v>
      </c>
      <c r="D1555" s="1">
        <v>1</v>
      </c>
      <c r="E1555" s="1">
        <v>5.31</v>
      </c>
      <c r="F1555" s="1">
        <f>IF(A1555="","",IF(E1555&lt;-1.27,0,E1555*M_a+M_b))</f>
        <v>0.19185540000000001</v>
      </c>
      <c r="G1555" s="1">
        <f t="shared" si="144"/>
        <v>3.6808494509160003E-2</v>
      </c>
      <c r="H1555" s="1">
        <f t="shared" si="145"/>
        <v>1.5996738161303783E-2</v>
      </c>
      <c r="I1555" s="1">
        <f t="shared" si="146"/>
        <v>3.9991845421882112E-3</v>
      </c>
      <c r="J1555" s="1">
        <f>IF(A1555="","",MIN(J1554+I1555,Max_logcfu))</f>
        <v>3.5270433632433895</v>
      </c>
      <c r="K1555" s="1" cm="1">
        <f t="array" ref="K1555">IF(A1555="","",IF(E1555&lt;-1.27,0,((E1555-Tmin)/(PrefTemp-Tmin))^2))</f>
        <v>6.0894879416845402</v>
      </c>
      <c r="L1555" s="1">
        <f t="shared" si="147"/>
        <v>6.3432166088751865E-2</v>
      </c>
      <c r="M1555" s="1">
        <f t="shared" si="148"/>
        <v>-8.3595797594618499</v>
      </c>
      <c r="N1555" s="3" t="s">
        <v>866</v>
      </c>
      <c r="O1555" s="1" t="s">
        <v>2964</v>
      </c>
      <c r="P1555" s="1" t="s">
        <v>2965</v>
      </c>
      <c r="Q1555" s="3">
        <v>94128</v>
      </c>
      <c r="R1555" s="1" t="s">
        <v>3035</v>
      </c>
      <c r="S1555" s="1">
        <v>97.06</v>
      </c>
    </row>
    <row r="1556" spans="1:19" x14ac:dyDescent="0.3">
      <c r="A1556" s="1" t="s">
        <v>924</v>
      </c>
      <c r="B1556" s="1" t="s">
        <v>1089</v>
      </c>
      <c r="C1556" s="1">
        <f t="shared" si="149"/>
        <v>1.0416666664241347E-2</v>
      </c>
      <c r="D1556" s="1">
        <v>1</v>
      </c>
      <c r="E1556" s="1">
        <v>5.45</v>
      </c>
      <c r="F1556" s="1">
        <f>IF(A1556="","",IF(E1556&lt;-1.27,0,E1556*M_a+M_b))</f>
        <v>0.19460500000000003</v>
      </c>
      <c r="G1556" s="1">
        <f t="shared" si="144"/>
        <v>3.7871106025000011E-2</v>
      </c>
      <c r="H1556" s="1">
        <f t="shared" si="145"/>
        <v>1.6458542383746201E-2</v>
      </c>
      <c r="I1556" s="1">
        <f t="shared" si="146"/>
        <v>4.1146355949785371E-3</v>
      </c>
      <c r="J1556" s="1">
        <f>IF(A1556="","",MIN(J1555+I1556,Max_logcfu))</f>
        <v>3.5311579988383679</v>
      </c>
      <c r="K1556" s="1" cm="1">
        <f t="array" ref="K1556">IF(A1556="","",IF(E1556&lt;-1.27,0,((E1556-Tmin)/(PrefTemp-Tmin))^2))</f>
        <v>6.2652832329261479</v>
      </c>
      <c r="L1556" s="1">
        <f t="shared" si="147"/>
        <v>6.5263366994452066E-2</v>
      </c>
      <c r="M1556" s="1">
        <f t="shared" si="148"/>
        <v>-8.4248431264563024</v>
      </c>
      <c r="N1556" s="3" t="s">
        <v>866</v>
      </c>
      <c r="O1556" s="1" t="s">
        <v>2964</v>
      </c>
      <c r="P1556" s="1" t="s">
        <v>2965</v>
      </c>
      <c r="Q1556" s="3">
        <v>94128</v>
      </c>
      <c r="R1556" s="1" t="s">
        <v>3035</v>
      </c>
      <c r="S1556" s="1">
        <v>97.06</v>
      </c>
    </row>
    <row r="1557" spans="1:19" x14ac:dyDescent="0.3">
      <c r="A1557" s="1" t="s">
        <v>924</v>
      </c>
      <c r="B1557" s="1" t="s">
        <v>1090</v>
      </c>
      <c r="C1557" s="1">
        <f t="shared" si="149"/>
        <v>1.0416666664241347E-2</v>
      </c>
      <c r="D1557" s="1">
        <v>1</v>
      </c>
      <c r="E1557" s="1">
        <v>5.56</v>
      </c>
      <c r="F1557" s="1">
        <f>IF(A1557="","",IF(E1557&lt;-1.27,0,E1557*M_a+M_b))</f>
        <v>0.19676540000000001</v>
      </c>
      <c r="G1557" s="1">
        <f t="shared" si="144"/>
        <v>3.8716622637160004E-2</v>
      </c>
      <c r="H1557" s="1">
        <f t="shared" si="145"/>
        <v>1.6825998538531076E-2</v>
      </c>
      <c r="I1557" s="1">
        <f t="shared" si="146"/>
        <v>4.2064996336533666E-3</v>
      </c>
      <c r="J1557" s="1">
        <f>IF(A1557="","",MIN(J1556+I1557,Max_logcfu))</f>
        <v>3.5353644984720214</v>
      </c>
      <c r="K1557" s="1" cm="1">
        <f t="array" ref="K1557">IF(A1557="","",IF(E1557&lt;-1.27,0,((E1557-Tmin)/(PrefTemp-Tmin))^2))</f>
        <v>6.4051629884798809</v>
      </c>
      <c r="L1557" s="1">
        <f t="shared" si="147"/>
        <v>6.6720447781130857E-2</v>
      </c>
      <c r="M1557" s="1">
        <f t="shared" si="148"/>
        <v>-8.4915635742374338</v>
      </c>
      <c r="N1557" s="3" t="s">
        <v>866</v>
      </c>
      <c r="O1557" s="1" t="s">
        <v>2964</v>
      </c>
      <c r="P1557" s="1" t="s">
        <v>2965</v>
      </c>
      <c r="Q1557" s="3">
        <v>94128</v>
      </c>
      <c r="R1557" s="1" t="s">
        <v>3035</v>
      </c>
      <c r="S1557" s="1">
        <v>97.06</v>
      </c>
    </row>
    <row r="1558" spans="1:19" x14ac:dyDescent="0.3">
      <c r="A1558" s="1" t="s">
        <v>924</v>
      </c>
      <c r="B1558" s="1" t="s">
        <v>1091</v>
      </c>
      <c r="C1558" s="1">
        <f t="shared" si="149"/>
        <v>1.0416666671517305E-2</v>
      </c>
      <c r="D1558" s="1">
        <v>1</v>
      </c>
      <c r="E1558" s="1">
        <v>5.66</v>
      </c>
      <c r="F1558" s="1">
        <f>IF(A1558="","",IF(E1558&lt;-1.27,0,E1558*M_a+M_b))</f>
        <v>0.1987294</v>
      </c>
      <c r="G1558" s="1">
        <f t="shared" si="144"/>
        <v>3.9493374424360003E-2</v>
      </c>
      <c r="H1558" s="1">
        <f t="shared" si="145"/>
        <v>1.7163569936705779E-2</v>
      </c>
      <c r="I1558" s="1">
        <f t="shared" si="146"/>
        <v>4.2908924861745469E-3</v>
      </c>
      <c r="J1558" s="1">
        <f>IF(A1558="","",MIN(J1557+I1558,Max_logcfu))</f>
        <v>3.5396553909581958</v>
      </c>
      <c r="K1558" s="1" cm="1">
        <f t="array" ref="K1558">IF(A1558="","",IF(E1558&lt;-1.27,0,((E1558-Tmin)/(PrefTemp-Tmin))^2))</f>
        <v>6.5336664957520743</v>
      </c>
      <c r="L1558" s="1">
        <f t="shared" si="147"/>
        <v>6.805902602910989E-2</v>
      </c>
      <c r="M1558" s="1">
        <f t="shared" si="148"/>
        <v>-8.5596226002665432</v>
      </c>
      <c r="N1558" s="3" t="s">
        <v>866</v>
      </c>
      <c r="O1558" s="1" t="s">
        <v>2964</v>
      </c>
      <c r="P1558" s="1" t="s">
        <v>2965</v>
      </c>
      <c r="Q1558" s="3">
        <v>94128</v>
      </c>
      <c r="R1558" s="1" t="s">
        <v>3035</v>
      </c>
      <c r="S1558" s="1">
        <v>97.06</v>
      </c>
    </row>
    <row r="1559" spans="1:19" x14ac:dyDescent="0.3">
      <c r="A1559" s="1" t="s">
        <v>924</v>
      </c>
      <c r="B1559" s="1" t="s">
        <v>1092</v>
      </c>
      <c r="C1559" s="1">
        <f t="shared" si="149"/>
        <v>1.0416666664241347E-2</v>
      </c>
      <c r="D1559" s="1">
        <v>1</v>
      </c>
      <c r="E1559" s="1">
        <v>5.74</v>
      </c>
      <c r="F1559" s="1">
        <f>IF(A1559="","",IF(E1559&lt;-1.27,0,E1559*M_a+M_b))</f>
        <v>0.20030060000000002</v>
      </c>
      <c r="G1559" s="1">
        <f t="shared" si="144"/>
        <v>4.0120330360360008E-2</v>
      </c>
      <c r="H1559" s="1">
        <f t="shared" si="145"/>
        <v>1.7436041008413734E-2</v>
      </c>
      <c r="I1559" s="1">
        <f t="shared" si="146"/>
        <v>4.3590102510885223E-3</v>
      </c>
      <c r="J1559" s="1">
        <f>IF(A1559="","",MIN(J1558+I1559,Max_logcfu))</f>
        <v>3.5440144012092842</v>
      </c>
      <c r="K1559" s="1" cm="1">
        <f t="array" ref="K1559">IF(A1559="","",IF(E1559&lt;-1.27,0,((E1559-Tmin)/(PrefTemp-Tmin))^2))</f>
        <v>6.6373882225749261</v>
      </c>
      <c r="L1559" s="1">
        <f t="shared" si="147"/>
        <v>6.9139460635724362E-2</v>
      </c>
      <c r="M1559" s="1">
        <f t="shared" si="148"/>
        <v>-8.6287620609022682</v>
      </c>
      <c r="N1559" s="3" t="s">
        <v>866</v>
      </c>
      <c r="O1559" s="1" t="s">
        <v>2964</v>
      </c>
      <c r="P1559" s="1" t="s">
        <v>2965</v>
      </c>
      <c r="Q1559" s="3">
        <v>94128</v>
      </c>
      <c r="R1559" s="1" t="s">
        <v>3035</v>
      </c>
      <c r="S1559" s="1">
        <v>97.06</v>
      </c>
    </row>
    <row r="1560" spans="1:19" x14ac:dyDescent="0.3">
      <c r="A1560" s="1" t="s">
        <v>924</v>
      </c>
      <c r="B1560" s="1" t="s">
        <v>1093</v>
      </c>
      <c r="C1560" s="1">
        <f t="shared" si="149"/>
        <v>1.0416666664241347E-2</v>
      </c>
      <c r="D1560" s="1">
        <v>1</v>
      </c>
      <c r="E1560" s="1">
        <v>5.86</v>
      </c>
      <c r="F1560" s="1">
        <f>IF(A1560="","",IF(E1560&lt;-1.27,0,E1560*M_a+M_b))</f>
        <v>0.20265740000000002</v>
      </c>
      <c r="G1560" s="1">
        <f t="shared" si="144"/>
        <v>4.1070021774760004E-2</v>
      </c>
      <c r="H1560" s="1">
        <f t="shared" si="145"/>
        <v>1.7848770871255977E-2</v>
      </c>
      <c r="I1560" s="1">
        <f t="shared" si="146"/>
        <v>4.4621927167750588E-3</v>
      </c>
      <c r="J1560" s="1">
        <f>IF(A1560="","",MIN(J1559+I1560,Max_logcfu))</f>
        <v>3.5484765939260594</v>
      </c>
      <c r="K1560" s="1" cm="1">
        <f t="array" ref="K1560">IF(A1560="","",IF(E1560&lt;-1.27,0,((E1560-Tmin)/(PrefTemp-Tmin))^2))</f>
        <v>6.7945023478177022</v>
      </c>
      <c r="L1560" s="1">
        <f t="shared" si="147"/>
        <v>7.0776066106622224E-2</v>
      </c>
      <c r="M1560" s="1">
        <f t="shared" si="148"/>
        <v>-8.699538127008891</v>
      </c>
      <c r="N1560" s="3" t="s">
        <v>866</v>
      </c>
      <c r="O1560" s="1" t="s">
        <v>2964</v>
      </c>
      <c r="P1560" s="1" t="s">
        <v>2965</v>
      </c>
      <c r="Q1560" s="3">
        <v>94128</v>
      </c>
      <c r="R1560" s="1" t="s">
        <v>3035</v>
      </c>
      <c r="S1560" s="1">
        <v>97.09</v>
      </c>
    </row>
    <row r="1561" spans="1:19" x14ac:dyDescent="0.3">
      <c r="A1561" s="1" t="s">
        <v>924</v>
      </c>
      <c r="B1561" s="1" t="s">
        <v>1094</v>
      </c>
      <c r="C1561" s="1">
        <f t="shared" si="149"/>
        <v>1.0416666671517305E-2</v>
      </c>
      <c r="D1561" s="1">
        <v>1</v>
      </c>
      <c r="E1561" s="1">
        <v>5.95</v>
      </c>
      <c r="F1561" s="1">
        <f>IF(A1561="","",IF(E1561&lt;-1.27,0,E1561*M_a+M_b))</f>
        <v>0.20442500000000002</v>
      </c>
      <c r="G1561" s="1">
        <f t="shared" si="144"/>
        <v>4.178958062500001E-2</v>
      </c>
      <c r="H1561" s="1">
        <f t="shared" si="145"/>
        <v>1.8161486581920908E-2</v>
      </c>
      <c r="I1561" s="1">
        <f t="shared" si="146"/>
        <v>4.5403716475945028E-3</v>
      </c>
      <c r="J1561" s="1">
        <f>IF(A1561="","",MIN(J1560+I1561,Max_logcfu))</f>
        <v>3.5530169655736539</v>
      </c>
      <c r="K1561" s="1" cm="1">
        <f t="array" ref="K1561">IF(A1561="","",IF(E1561&lt;-1.27,0,((E1561-Tmin)/(PrefTemp-Tmin))^2))</f>
        <v>6.9135440255689735</v>
      </c>
      <c r="L1561" s="1">
        <f t="shared" si="147"/>
        <v>7.2016083633211908E-2</v>
      </c>
      <c r="M1561" s="1">
        <f t="shared" si="148"/>
        <v>-8.7715542106421029</v>
      </c>
      <c r="N1561" s="3" t="s">
        <v>866</v>
      </c>
      <c r="O1561" s="1" t="s">
        <v>2964</v>
      </c>
      <c r="P1561" s="1" t="s">
        <v>2965</v>
      </c>
      <c r="Q1561" s="3">
        <v>94128</v>
      </c>
      <c r="R1561" s="1" t="s">
        <v>3035</v>
      </c>
      <c r="S1561" s="1">
        <v>97.09</v>
      </c>
    </row>
    <row r="1562" spans="1:19" x14ac:dyDescent="0.3">
      <c r="A1562" s="1" t="s">
        <v>924</v>
      </c>
      <c r="B1562" s="1" t="s">
        <v>1095</v>
      </c>
      <c r="C1562" s="1">
        <f t="shared" si="149"/>
        <v>1.0416666664241347E-2</v>
      </c>
      <c r="D1562" s="1">
        <v>1</v>
      </c>
      <c r="E1562" s="1">
        <v>6.05</v>
      </c>
      <c r="F1562" s="1">
        <f>IF(A1562="","",IF(E1562&lt;-1.27,0,E1562*M_a+M_b))</f>
        <v>0.20638899999999999</v>
      </c>
      <c r="G1562" s="1">
        <f t="shared" si="144"/>
        <v>4.2596419320999994E-2</v>
      </c>
      <c r="H1562" s="1">
        <f t="shared" si="145"/>
        <v>1.8512133559756623E-2</v>
      </c>
      <c r="I1562" s="1">
        <f t="shared" si="146"/>
        <v>4.628033388861608E-3</v>
      </c>
      <c r="J1562" s="1">
        <f>IF(A1562="","",MIN(J1561+I1562,Max_logcfu))</f>
        <v>3.5576449989625156</v>
      </c>
      <c r="K1562" s="1" cm="1">
        <f t="array" ref="K1562">IF(A1562="","",IF(E1562&lt;-1.27,0,((E1562-Tmin)/(PrefTemp-Tmin))^2))</f>
        <v>7.0470250216187775</v>
      </c>
      <c r="L1562" s="1">
        <f t="shared" si="147"/>
        <v>7.3406510624770979E-2</v>
      </c>
      <c r="M1562" s="1">
        <f t="shared" si="148"/>
        <v>-8.8449607212668742</v>
      </c>
      <c r="N1562" s="3" t="s">
        <v>866</v>
      </c>
      <c r="O1562" s="1" t="s">
        <v>2964</v>
      </c>
      <c r="P1562" s="1" t="s">
        <v>2965</v>
      </c>
      <c r="Q1562" s="3">
        <v>94128</v>
      </c>
      <c r="R1562" s="1" t="s">
        <v>3035</v>
      </c>
      <c r="S1562" s="1">
        <v>97.09</v>
      </c>
    </row>
    <row r="1563" spans="1:19" x14ac:dyDescent="0.3">
      <c r="A1563" s="1" t="s">
        <v>924</v>
      </c>
      <c r="B1563" s="1" t="s">
        <v>1096</v>
      </c>
      <c r="C1563" s="1">
        <f t="shared" si="149"/>
        <v>1.0416666664241347E-2</v>
      </c>
      <c r="D1563" s="1">
        <v>1</v>
      </c>
      <c r="E1563" s="1">
        <v>6.13</v>
      </c>
      <c r="F1563" s="1">
        <f>IF(A1563="","",IF(E1563&lt;-1.27,0,E1563*M_a+M_b))</f>
        <v>0.20796020000000001</v>
      </c>
      <c r="G1563" s="1">
        <f t="shared" si="144"/>
        <v>4.3247444784040003E-2</v>
      </c>
      <c r="H1563" s="1">
        <f t="shared" si="145"/>
        <v>1.8795065095193395E-2</v>
      </c>
      <c r="I1563" s="1">
        <f t="shared" si="146"/>
        <v>4.6987662727043323E-3</v>
      </c>
      <c r="J1563" s="1">
        <f>IF(A1563="","",MIN(J1562+I1563,Max_logcfu))</f>
        <v>3.5623437652352199</v>
      </c>
      <c r="K1563" s="1" cm="1">
        <f t="array" ref="K1563">IF(A1563="","",IF(E1563&lt;-1.27,0,((E1563-Tmin)/(PrefTemp-Tmin))^2))</f>
        <v>7.1547287394637218</v>
      </c>
      <c r="L1563" s="1">
        <f t="shared" si="147"/>
        <v>7.4528424352061265E-2</v>
      </c>
      <c r="M1563" s="1">
        <f t="shared" si="148"/>
        <v>-8.919489145618936</v>
      </c>
      <c r="N1563" s="3" t="s">
        <v>866</v>
      </c>
      <c r="O1563" s="1" t="s">
        <v>2964</v>
      </c>
      <c r="P1563" s="1" t="s">
        <v>2965</v>
      </c>
      <c r="Q1563" s="3">
        <v>94128</v>
      </c>
      <c r="R1563" s="1" t="s">
        <v>3035</v>
      </c>
      <c r="S1563" s="1">
        <v>97.09</v>
      </c>
    </row>
    <row r="1564" spans="1:19" x14ac:dyDescent="0.3">
      <c r="A1564" s="1" t="s">
        <v>924</v>
      </c>
      <c r="B1564" s="1" t="s">
        <v>1097</v>
      </c>
      <c r="C1564" s="1">
        <f t="shared" si="149"/>
        <v>1.0416666671517305E-2</v>
      </c>
      <c r="D1564" s="1">
        <v>1</v>
      </c>
      <c r="E1564" s="1">
        <v>6.2</v>
      </c>
      <c r="F1564" s="1">
        <f>IF(A1564="","",IF(E1564&lt;-1.27,0,E1564*M_a+M_b))</f>
        <v>0.20933500000000002</v>
      </c>
      <c r="G1564" s="1">
        <f t="shared" si="144"/>
        <v>4.3821142225000012E-2</v>
      </c>
      <c r="H1564" s="1">
        <f t="shared" si="145"/>
        <v>1.9044390362885705E-2</v>
      </c>
      <c r="I1564" s="1">
        <f t="shared" si="146"/>
        <v>4.7610975929384854E-3</v>
      </c>
      <c r="J1564" s="1">
        <f>IF(A1564="","",MIN(J1563+I1564,Max_logcfu))</f>
        <v>3.5671048628281583</v>
      </c>
      <c r="K1564" s="1" cm="1">
        <f t="array" ref="K1564">IF(A1564="","",IF(E1564&lt;-1.27,0,((E1564-Tmin)/(PrefTemp-Tmin))^2))</f>
        <v>7.2496395391442618</v>
      </c>
      <c r="L1564" s="1">
        <f t="shared" si="147"/>
        <v>7.5517078567918103E-2</v>
      </c>
      <c r="M1564" s="1">
        <f t="shared" si="148"/>
        <v>-8.995006224186854</v>
      </c>
      <c r="N1564" s="3" t="s">
        <v>866</v>
      </c>
      <c r="O1564" s="1" t="s">
        <v>2964</v>
      </c>
      <c r="P1564" s="1" t="s">
        <v>2965</v>
      </c>
      <c r="Q1564" s="3">
        <v>94128</v>
      </c>
      <c r="R1564" s="1" t="s">
        <v>3035</v>
      </c>
      <c r="S1564" s="1">
        <v>97.09</v>
      </c>
    </row>
    <row r="1565" spans="1:19" x14ac:dyDescent="0.3">
      <c r="A1565" s="1" t="s">
        <v>924</v>
      </c>
      <c r="B1565" s="1" t="s">
        <v>1098</v>
      </c>
      <c r="C1565" s="1">
        <f t="shared" si="149"/>
        <v>1.0416666664241347E-2</v>
      </c>
      <c r="D1565" s="1">
        <v>1</v>
      </c>
      <c r="E1565" s="1">
        <v>6.27</v>
      </c>
      <c r="F1565" s="1">
        <f>IF(A1565="","",IF(E1565&lt;-1.27,0,E1565*M_a+M_b))</f>
        <v>0.2107098</v>
      </c>
      <c r="G1565" s="1">
        <f t="shared" si="144"/>
        <v>4.439861981604E-2</v>
      </c>
      <c r="H1565" s="1">
        <f t="shared" si="145"/>
        <v>1.9295358459817471E-2</v>
      </c>
      <c r="I1565" s="1">
        <f t="shared" si="146"/>
        <v>4.8238396138312297E-3</v>
      </c>
      <c r="J1565" s="1">
        <f>IF(A1565="","",MIN(J1564+I1565,Max_logcfu))</f>
        <v>3.5719287024419897</v>
      </c>
      <c r="K1565" s="1" cm="1">
        <f t="array" ref="K1565">IF(A1565="","",IF(E1565&lt;-1.27,0,((E1565-Tmin)/(PrefTemp-Tmin))^2))</f>
        <v>7.3451757156199404</v>
      </c>
      <c r="L1565" s="1">
        <f t="shared" si="147"/>
        <v>7.6512247019893315E-2</v>
      </c>
      <c r="M1565" s="1">
        <f t="shared" si="148"/>
        <v>-9.0715184712067476</v>
      </c>
      <c r="N1565" s="3" t="s">
        <v>866</v>
      </c>
      <c r="O1565" s="1" t="s">
        <v>2964</v>
      </c>
      <c r="P1565" s="1" t="s">
        <v>2965</v>
      </c>
      <c r="Q1565" s="3">
        <v>94128</v>
      </c>
      <c r="R1565" s="1" t="s">
        <v>3035</v>
      </c>
      <c r="S1565" s="1">
        <v>97.09</v>
      </c>
    </row>
    <row r="1566" spans="1:19" x14ac:dyDescent="0.3">
      <c r="A1566" s="1" t="s">
        <v>924</v>
      </c>
      <c r="B1566" s="1" t="s">
        <v>1099</v>
      </c>
      <c r="C1566" s="1">
        <f t="shared" si="149"/>
        <v>1.0416666664241347E-2</v>
      </c>
      <c r="D1566" s="1">
        <v>1</v>
      </c>
      <c r="E1566" s="1">
        <v>6.38</v>
      </c>
      <c r="F1566" s="1">
        <f>IF(A1566="","",IF(E1566&lt;-1.27,0,E1566*M_a+M_b))</f>
        <v>0.21287020000000001</v>
      </c>
      <c r="G1566" s="1">
        <f t="shared" si="144"/>
        <v>4.5313722048040003E-2</v>
      </c>
      <c r="H1566" s="1">
        <f t="shared" si="145"/>
        <v>1.9693056083459365E-2</v>
      </c>
      <c r="I1566" s="1">
        <f t="shared" si="146"/>
        <v>4.9232640197185542E-3</v>
      </c>
      <c r="J1566" s="1">
        <f>IF(A1566="","",MIN(J1565+I1566,Max_logcfu))</f>
        <v>3.5768519664617084</v>
      </c>
      <c r="K1566" s="1" cm="1">
        <f t="array" ref="K1566">IF(A1566="","",IF(E1566&lt;-1.27,0,((E1566-Tmin)/(PrefTemp-Tmin))^2))</f>
        <v>7.4965675093208706</v>
      </c>
      <c r="L1566" s="1">
        <f t="shared" si="147"/>
        <v>7.8089244870577501E-2</v>
      </c>
      <c r="M1566" s="1">
        <f t="shared" si="148"/>
        <v>-9.149607716077325</v>
      </c>
      <c r="N1566" s="3" t="s">
        <v>866</v>
      </c>
      <c r="O1566" s="1" t="s">
        <v>2964</v>
      </c>
      <c r="P1566" s="1" t="s">
        <v>2965</v>
      </c>
      <c r="Q1566" s="3">
        <v>94128</v>
      </c>
      <c r="R1566" s="1" t="s">
        <v>3035</v>
      </c>
      <c r="S1566" s="1">
        <v>97.09</v>
      </c>
    </row>
    <row r="1567" spans="1:19" x14ac:dyDescent="0.3">
      <c r="A1567" s="1" t="s">
        <v>924</v>
      </c>
      <c r="B1567" s="1" t="s">
        <v>1100</v>
      </c>
      <c r="C1567" s="1">
        <f t="shared" si="149"/>
        <v>1.0416666671517305E-2</v>
      </c>
      <c r="D1567" s="1">
        <v>1</v>
      </c>
      <c r="E1567" s="1">
        <v>6.56</v>
      </c>
      <c r="F1567" s="1">
        <f>IF(A1567="","",IF(E1567&lt;-1.27,0,E1567*M_a+M_b))</f>
        <v>0.2164054</v>
      </c>
      <c r="G1567" s="1">
        <f t="shared" si="144"/>
        <v>4.6831297149159998E-2</v>
      </c>
      <c r="H1567" s="1">
        <f t="shared" si="145"/>
        <v>2.0352584593289872E-2</v>
      </c>
      <c r="I1567" s="1">
        <f t="shared" si="146"/>
        <v>5.088146150691821E-3</v>
      </c>
      <c r="J1567" s="1">
        <f>IF(A1567="","",MIN(J1566+I1567,Max_logcfu))</f>
        <v>3.5819401126124002</v>
      </c>
      <c r="K1567" s="1" cm="1">
        <f t="array" ref="K1567">IF(A1567="","",IF(E1567&lt;-1.27,0,((E1567-Tmin)/(PrefTemp-Tmin))^2))</f>
        <v>7.7476306240204185</v>
      </c>
      <c r="L1567" s="1">
        <f t="shared" si="147"/>
        <v>8.0704485704460316E-2</v>
      </c>
      <c r="M1567" s="1">
        <f t="shared" si="148"/>
        <v>-9.2303122017817856</v>
      </c>
      <c r="N1567" s="3" t="s">
        <v>866</v>
      </c>
      <c r="O1567" s="1" t="s">
        <v>2964</v>
      </c>
      <c r="P1567" s="1" t="s">
        <v>2965</v>
      </c>
      <c r="Q1567" s="3">
        <v>94128</v>
      </c>
      <c r="R1567" s="1" t="s">
        <v>3035</v>
      </c>
      <c r="S1567" s="1">
        <v>97.09</v>
      </c>
    </row>
    <row r="1568" spans="1:19" x14ac:dyDescent="0.3">
      <c r="A1568" s="1" t="s">
        <v>924</v>
      </c>
      <c r="B1568" s="1" t="s">
        <v>1101</v>
      </c>
      <c r="C1568" s="1">
        <f t="shared" si="149"/>
        <v>1.0416666664241347E-2</v>
      </c>
      <c r="D1568" s="1">
        <v>1</v>
      </c>
      <c r="E1568" s="1">
        <v>6.99</v>
      </c>
      <c r="F1568" s="1">
        <f>IF(A1568="","",IF(E1568&lt;-1.27,0,E1568*M_a+M_b))</f>
        <v>0.22485060000000001</v>
      </c>
      <c r="G1568" s="1">
        <f t="shared" si="144"/>
        <v>5.0557792320360007E-2</v>
      </c>
      <c r="H1568" s="1">
        <f t="shared" si="145"/>
        <v>2.1972095749830511E-2</v>
      </c>
      <c r="I1568" s="1">
        <f t="shared" si="146"/>
        <v>5.4930239361786828E-3</v>
      </c>
      <c r="J1568" s="1">
        <f>IF(A1568="","",MIN(J1567+I1568,Max_logcfu))</f>
        <v>3.587433136548579</v>
      </c>
      <c r="K1568" s="1" cm="1">
        <f t="array" ref="K1568">IF(A1568="","",IF(E1568&lt;-1.27,0,((E1568-Tmin)/(PrefTemp-Tmin))^2))</f>
        <v>8.3641309104996946</v>
      </c>
      <c r="L1568" s="1">
        <f t="shared" si="147"/>
        <v>8.7126363630752796E-2</v>
      </c>
      <c r="M1568" s="1">
        <f t="shared" si="148"/>
        <v>-9.3174385654125391</v>
      </c>
      <c r="N1568" s="3" t="s">
        <v>866</v>
      </c>
      <c r="O1568" s="1" t="s">
        <v>2969</v>
      </c>
      <c r="P1568" s="1" t="s">
        <v>2968</v>
      </c>
      <c r="Q1568" s="1">
        <v>7114</v>
      </c>
      <c r="R1568" s="1" t="s">
        <v>3035</v>
      </c>
      <c r="S1568" s="1">
        <v>96.9</v>
      </c>
    </row>
    <row r="1569" spans="1:19" x14ac:dyDescent="0.3">
      <c r="A1569" s="1" t="s">
        <v>924</v>
      </c>
      <c r="B1569" s="1" t="s">
        <v>1102</v>
      </c>
      <c r="C1569" s="1">
        <f t="shared" si="149"/>
        <v>1.0416666664241347E-2</v>
      </c>
      <c r="D1569" s="1">
        <v>1</v>
      </c>
      <c r="E1569" s="1">
        <v>6.83</v>
      </c>
      <c r="F1569" s="1">
        <f>IF(A1569="","",IF(E1569&lt;-1.27,0,E1569*M_a+M_b))</f>
        <v>0.22170820000000002</v>
      </c>
      <c r="G1569" s="1">
        <f t="shared" si="144"/>
        <v>4.9154525947240013E-2</v>
      </c>
      <c r="H1569" s="1">
        <f t="shared" si="145"/>
        <v>2.1362245087892227E-2</v>
      </c>
      <c r="I1569" s="1">
        <f t="shared" si="146"/>
        <v>5.3405612707296104E-3</v>
      </c>
      <c r="J1569" s="1">
        <f>IF(A1569="","",MIN(J1568+I1569,Max_logcfu))</f>
        <v>3.5927736978193088</v>
      </c>
      <c r="K1569" s="1" cm="1">
        <f t="array" ref="K1569">IF(A1569="","",IF(E1569&lt;-1.27,0,((E1569-Tmin)/(PrefTemp-Tmin))^2))</f>
        <v>8.1319786920502537</v>
      </c>
      <c r="L1569" s="1">
        <f t="shared" si="147"/>
        <v>8.4708111355800836E-2</v>
      </c>
      <c r="M1569" s="1">
        <f t="shared" si="148"/>
        <v>-9.4021466767683393</v>
      </c>
      <c r="N1569" s="3" t="s">
        <v>866</v>
      </c>
      <c r="O1569" s="1" t="s">
        <v>2969</v>
      </c>
      <c r="P1569" s="1" t="s">
        <v>2968</v>
      </c>
      <c r="Q1569" s="1">
        <v>7114</v>
      </c>
      <c r="R1569" s="1" t="s">
        <v>3035</v>
      </c>
      <c r="S1569" s="1">
        <v>96.9</v>
      </c>
    </row>
    <row r="1570" spans="1:19" x14ac:dyDescent="0.3">
      <c r="A1570" s="1" t="s">
        <v>924</v>
      </c>
      <c r="B1570" s="1" t="s">
        <v>1103</v>
      </c>
      <c r="C1570" s="1">
        <f t="shared" si="149"/>
        <v>1.0416666671517305E-2</v>
      </c>
      <c r="D1570" s="1">
        <v>1</v>
      </c>
      <c r="E1570" s="1">
        <v>6.5</v>
      </c>
      <c r="F1570" s="1">
        <f>IF(A1570="","",IF(E1570&lt;-1.27,0,E1570*M_a+M_b))</f>
        <v>0.215227</v>
      </c>
      <c r="G1570" s="1">
        <f t="shared" si="144"/>
        <v>4.6322661528999998E-2</v>
      </c>
      <c r="H1570" s="1">
        <f t="shared" si="145"/>
        <v>2.0131534780095609E-2</v>
      </c>
      <c r="I1570" s="1">
        <f t="shared" si="146"/>
        <v>5.0328836973675215E-3</v>
      </c>
      <c r="J1570" s="1">
        <f>IF(A1570="","",MIN(J1569+I1570,Max_logcfu))</f>
        <v>3.5978065815166764</v>
      </c>
      <c r="K1570" s="1" cm="1">
        <f t="array" ref="K1570">IF(A1570="","",IF(E1570&lt;-1.27,0,((E1570-Tmin)/(PrefTemp-Tmin))^2))</f>
        <v>7.663483458618022</v>
      </c>
      <c r="L1570" s="1">
        <f t="shared" si="147"/>
        <v>7.9827952731110513E-2</v>
      </c>
      <c r="M1570" s="1">
        <f t="shared" si="148"/>
        <v>-9.4819746294994491</v>
      </c>
      <c r="N1570" s="3" t="s">
        <v>866</v>
      </c>
      <c r="O1570" s="1" t="s">
        <v>2969</v>
      </c>
      <c r="P1570" s="1" t="s">
        <v>2968</v>
      </c>
      <c r="Q1570" s="1">
        <v>7114</v>
      </c>
      <c r="R1570" s="1" t="s">
        <v>3035</v>
      </c>
      <c r="S1570" s="1">
        <v>96.9</v>
      </c>
    </row>
    <row r="1571" spans="1:19" x14ac:dyDescent="0.3">
      <c r="A1571" s="1" t="s">
        <v>924</v>
      </c>
      <c r="B1571" s="1" t="s">
        <v>1104</v>
      </c>
      <c r="C1571" s="1">
        <f t="shared" si="149"/>
        <v>1.0416666664241347E-2</v>
      </c>
      <c r="D1571" s="1">
        <v>1</v>
      </c>
      <c r="E1571" s="1">
        <v>6.2</v>
      </c>
      <c r="F1571" s="1">
        <f>IF(A1571="","",IF(E1571&lt;-1.27,0,E1571*M_a+M_b))</f>
        <v>0.20933500000000002</v>
      </c>
      <c r="G1571" s="1">
        <f t="shared" si="144"/>
        <v>4.3821142225000012E-2</v>
      </c>
      <c r="H1571" s="1">
        <f t="shared" si="145"/>
        <v>1.9044390362885705E-2</v>
      </c>
      <c r="I1571" s="1">
        <f t="shared" si="146"/>
        <v>4.7610975896128973E-3</v>
      </c>
      <c r="J1571" s="1">
        <f>IF(A1571="","",MIN(J1570+I1571,Max_logcfu))</f>
        <v>3.6025676791062895</v>
      </c>
      <c r="K1571" s="1" cm="1">
        <f t="array" ref="K1571">IF(A1571="","",IF(E1571&lt;-1.27,0,((E1571-Tmin)/(PrefTemp-Tmin))^2))</f>
        <v>7.2496395391442618</v>
      </c>
      <c r="L1571" s="1">
        <f t="shared" si="147"/>
        <v>7.5517078515170033E-2</v>
      </c>
      <c r="M1571" s="1">
        <f t="shared" si="148"/>
        <v>-9.55749170801462</v>
      </c>
      <c r="N1571" s="3" t="s">
        <v>866</v>
      </c>
      <c r="O1571" s="1" t="s">
        <v>2969</v>
      </c>
      <c r="P1571" s="1" t="s">
        <v>2968</v>
      </c>
      <c r="Q1571" s="1">
        <v>7114</v>
      </c>
      <c r="R1571" s="1" t="s">
        <v>3035</v>
      </c>
      <c r="S1571" s="1">
        <v>96.9</v>
      </c>
    </row>
    <row r="1572" spans="1:19" x14ac:dyDescent="0.3">
      <c r="A1572" s="1" t="s">
        <v>924</v>
      </c>
      <c r="B1572" s="1" t="s">
        <v>2378</v>
      </c>
      <c r="C1572" s="1">
        <f t="shared" si="149"/>
        <v>8.0787037004483864E-3</v>
      </c>
      <c r="D1572" s="1">
        <v>1</v>
      </c>
      <c r="E1572" s="1">
        <v>6.3</v>
      </c>
      <c r="F1572" s="1">
        <f>IF(A1572="","",IF(E1572&lt;-1.27,0,E1572*M_a+M_b))</f>
        <v>0.21129900000000001</v>
      </c>
      <c r="G1572" s="1">
        <f t="shared" si="144"/>
        <v>4.4647267401000008E-2</v>
      </c>
      <c r="H1572" s="1">
        <f t="shared" si="145"/>
        <v>1.9403419122555412E-2</v>
      </c>
      <c r="I1572" s="1">
        <f t="shared" si="146"/>
        <v>3.762107372801745E-3</v>
      </c>
      <c r="J1572" s="1">
        <f>IF(A1572="","",MIN(J1571+I1572,Max_logcfu))</f>
        <v>3.6063297864790913</v>
      </c>
      <c r="K1572" s="1" cm="1">
        <f t="array" ref="K1572">IF(A1572="","",IF(E1572&lt;-1.27,0,((E1572-Tmin)/(PrefTemp-Tmin))^2))</f>
        <v>7.3863112331284348</v>
      </c>
      <c r="L1572" s="1">
        <f t="shared" si="147"/>
        <v>5.967181989173817E-2</v>
      </c>
      <c r="M1572" s="1">
        <f t="shared" si="148"/>
        <v>-9.6171635279063583</v>
      </c>
      <c r="N1572" s="3" t="s">
        <v>866</v>
      </c>
      <c r="O1572" s="1" t="s">
        <v>2969</v>
      </c>
      <c r="P1572" s="1" t="s">
        <v>2968</v>
      </c>
      <c r="Q1572" s="1">
        <v>7114</v>
      </c>
      <c r="R1572" s="1" t="s">
        <v>3035</v>
      </c>
      <c r="S1572" s="1">
        <v>96.9</v>
      </c>
    </row>
    <row r="1573" spans="1:19" x14ac:dyDescent="0.3">
      <c r="A1573" s="1" t="s">
        <v>924</v>
      </c>
      <c r="B1573" s="1" t="s">
        <v>1105</v>
      </c>
      <c r="C1573" s="1">
        <f t="shared" si="149"/>
        <v>2.3379629637929611E-3</v>
      </c>
      <c r="D1573" s="1">
        <v>1</v>
      </c>
      <c r="E1573" s="1">
        <v>6.41</v>
      </c>
      <c r="F1573" s="1">
        <f>IF(A1573="","",IF(E1573&lt;-1.27,0,E1573*M_a+M_b))</f>
        <v>0.21345940000000002</v>
      </c>
      <c r="G1573" s="1">
        <f t="shared" si="144"/>
        <v>4.5564915448360006E-2</v>
      </c>
      <c r="H1573" s="1">
        <f t="shared" si="145"/>
        <v>1.9802223141399393E-2</v>
      </c>
      <c r="I1573" s="1">
        <f t="shared" si="146"/>
        <v>1.1111247433285365E-3</v>
      </c>
      <c r="J1573" s="1">
        <f>IF(A1573="","",MIN(J1572+I1573,Max_logcfu))</f>
        <v>3.6074409112224197</v>
      </c>
      <c r="K1573" s="1" cm="1">
        <f t="array" ref="K1573">IF(A1573="","",IF(E1573&lt;-1.27,0,((E1573-Tmin)/(PrefTemp-Tmin))^2))</f>
        <v>7.5381241989567034</v>
      </c>
      <c r="L1573" s="1">
        <f t="shared" si="147"/>
        <v>1.7623855193632253E-2</v>
      </c>
      <c r="M1573" s="1">
        <f t="shared" si="148"/>
        <v>-9.6347873830999902</v>
      </c>
      <c r="N1573" s="3" t="s">
        <v>866</v>
      </c>
      <c r="O1573" s="1" t="s">
        <v>2969</v>
      </c>
      <c r="P1573" s="1" t="s">
        <v>2968</v>
      </c>
      <c r="Q1573" s="1">
        <v>7114</v>
      </c>
      <c r="R1573" s="1" t="s">
        <v>3035</v>
      </c>
      <c r="S1573" s="1">
        <v>96.83</v>
      </c>
    </row>
    <row r="1574" spans="1:19" x14ac:dyDescent="0.3">
      <c r="A1574" s="1" t="s">
        <v>924</v>
      </c>
      <c r="B1574" s="1" t="s">
        <v>1106</v>
      </c>
      <c r="C1574" s="1">
        <f t="shared" si="149"/>
        <v>1.0416666671517305E-2</v>
      </c>
      <c r="D1574" s="1">
        <v>1</v>
      </c>
      <c r="E1574" s="1">
        <v>5.99</v>
      </c>
      <c r="F1574" s="1">
        <f>IF(A1574="","",IF(E1574&lt;-1.27,0,E1574*M_a+M_b))</f>
        <v>0.20521060000000002</v>
      </c>
      <c r="G1574" s="1">
        <f t="shared" si="144"/>
        <v>4.2111390352360008E-2</v>
      </c>
      <c r="H1574" s="1">
        <f t="shared" si="145"/>
        <v>1.8301343047527164E-2</v>
      </c>
      <c r="I1574" s="1">
        <f t="shared" si="146"/>
        <v>4.575335764012348E-3</v>
      </c>
      <c r="J1574" s="1">
        <f>IF(A1574="","",MIN(J1573+I1574,Max_logcfu))</f>
        <v>3.6120162469864319</v>
      </c>
      <c r="K1574" s="1" cm="1">
        <f t="array" ref="K1574">IF(A1574="","",IF(E1574&lt;-1.27,0,((E1574-Tmin)/(PrefTemp-Tmin))^2))</f>
        <v>6.9667832704880439</v>
      </c>
      <c r="L1574" s="1">
        <f t="shared" si="147"/>
        <v>7.2570659101377138E-2</v>
      </c>
      <c r="M1574" s="1">
        <f t="shared" si="148"/>
        <v>-9.707358042201367</v>
      </c>
      <c r="N1574" s="3" t="s">
        <v>866</v>
      </c>
      <c r="O1574" s="1" t="s">
        <v>2969</v>
      </c>
      <c r="P1574" s="1" t="s">
        <v>2968</v>
      </c>
      <c r="Q1574" s="1">
        <v>7114</v>
      </c>
      <c r="R1574" s="1" t="s">
        <v>3035</v>
      </c>
      <c r="S1574" s="1">
        <v>96.83</v>
      </c>
    </row>
    <row r="1575" spans="1:19" x14ac:dyDescent="0.3">
      <c r="A1575" s="1" t="s">
        <v>924</v>
      </c>
      <c r="B1575" s="1" t="s">
        <v>1107</v>
      </c>
      <c r="C1575" s="1">
        <f t="shared" si="149"/>
        <v>1.0416666664241347E-2</v>
      </c>
      <c r="D1575" s="1">
        <v>1</v>
      </c>
      <c r="E1575" s="1">
        <v>5.67</v>
      </c>
      <c r="F1575" s="1">
        <f>IF(A1575="","",IF(E1575&lt;-1.27,0,E1575*M_a+M_b))</f>
        <v>0.19892580000000001</v>
      </c>
      <c r="G1575" s="1">
        <f t="shared" si="144"/>
        <v>3.9571473905640003E-2</v>
      </c>
      <c r="H1575" s="1">
        <f t="shared" si="145"/>
        <v>1.7197511475723598E-2</v>
      </c>
      <c r="I1575" s="1">
        <f t="shared" si="146"/>
        <v>4.299377867929873E-3</v>
      </c>
      <c r="J1575" s="1">
        <f>IF(A1575="","",MIN(J1574+I1575,Max_logcfu))</f>
        <v>3.6163156248543618</v>
      </c>
      <c r="K1575" s="1" cm="1">
        <f t="array" ref="K1575">IF(A1575="","",IF(E1575&lt;-1.27,0,((E1575-Tmin)/(PrefTemp-Tmin))^2))</f>
        <v>6.5465870418338481</v>
      </c>
      <c r="L1575" s="1">
        <f t="shared" si="147"/>
        <v>6.8193615003225017E-2</v>
      </c>
      <c r="M1575" s="1">
        <f t="shared" si="148"/>
        <v>-9.7755516572045913</v>
      </c>
      <c r="N1575" s="3" t="s">
        <v>866</v>
      </c>
      <c r="O1575" s="1" t="s">
        <v>2969</v>
      </c>
      <c r="P1575" s="1" t="s">
        <v>2968</v>
      </c>
      <c r="Q1575" s="1">
        <v>7114</v>
      </c>
      <c r="R1575" s="1" t="s">
        <v>3035</v>
      </c>
      <c r="S1575" s="1">
        <v>96.83</v>
      </c>
    </row>
    <row r="1576" spans="1:19" x14ac:dyDescent="0.3">
      <c r="A1576" s="1" t="s">
        <v>924</v>
      </c>
      <c r="B1576" s="1" t="s">
        <v>1108</v>
      </c>
      <c r="C1576" s="1">
        <f t="shared" si="149"/>
        <v>1.0416666664241347E-2</v>
      </c>
      <c r="D1576" s="1">
        <v>1</v>
      </c>
      <c r="E1576" s="1">
        <v>5.61</v>
      </c>
      <c r="F1576" s="1">
        <f>IF(A1576="","",IF(E1576&lt;-1.27,0,E1576*M_a+M_b))</f>
        <v>0.19774740000000002</v>
      </c>
      <c r="G1576" s="1">
        <f t="shared" si="144"/>
        <v>3.9104034206760008E-2</v>
      </c>
      <c r="H1576" s="1">
        <f t="shared" si="145"/>
        <v>1.699436514852673E-2</v>
      </c>
      <c r="I1576" s="1">
        <f t="shared" si="146"/>
        <v>4.2485912861424798E-3</v>
      </c>
      <c r="J1576" s="1">
        <f>IF(A1576="","",MIN(J1575+I1576,Max_logcfu))</f>
        <v>3.6205642161405041</v>
      </c>
      <c r="K1576" s="1" cm="1">
        <f t="array" ref="K1576">IF(A1576="","",IF(E1576&lt;-1.27,0,((E1576-Tmin)/(PrefTemp-Tmin))^2))</f>
        <v>6.46925520721926</v>
      </c>
      <c r="L1576" s="1">
        <f t="shared" si="147"/>
        <v>6.738807505951061E-2</v>
      </c>
      <c r="M1576" s="1">
        <f t="shared" si="148"/>
        <v>-9.8429397322641012</v>
      </c>
      <c r="N1576" s="3" t="s">
        <v>866</v>
      </c>
      <c r="O1576" s="1" t="s">
        <v>2969</v>
      </c>
      <c r="P1576" s="1" t="s">
        <v>2968</v>
      </c>
      <c r="Q1576" s="1">
        <v>7114</v>
      </c>
      <c r="R1576" s="1" t="s">
        <v>3035</v>
      </c>
      <c r="S1576" s="1">
        <v>96.83</v>
      </c>
    </row>
    <row r="1577" spans="1:19" x14ac:dyDescent="0.3">
      <c r="A1577" s="1" t="s">
        <v>924</v>
      </c>
      <c r="B1577" s="1" t="s">
        <v>2379</v>
      </c>
      <c r="C1577" s="1">
        <f t="shared" si="149"/>
        <v>1.0405092594737653E-2</v>
      </c>
      <c r="D1577" s="1">
        <v>1</v>
      </c>
      <c r="E1577" s="1">
        <v>5.55</v>
      </c>
      <c r="F1577" s="1">
        <f>IF(A1577="","",IF(E1577&lt;-1.27,0,E1577*M_a+M_b))</f>
        <v>0.19656899999999999</v>
      </c>
      <c r="G1577" s="1">
        <f t="shared" si="144"/>
        <v>3.8639371760999998E-2</v>
      </c>
      <c r="H1577" s="1">
        <f t="shared" si="145"/>
        <v>1.679242579791395E-2</v>
      </c>
      <c r="I1577" s="1">
        <f t="shared" si="146"/>
        <v>4.1934418876213428E-3</v>
      </c>
      <c r="J1577" s="1">
        <f>IF(A1577="","",MIN(J1576+I1577,Max_logcfu))</f>
        <v>3.6247576580281256</v>
      </c>
      <c r="K1577" s="1" cm="1">
        <f t="array" ref="K1577">IF(A1577="","",IF(E1577&lt;-1.27,0,((E1577-Tmin)/(PrefTemp-Tmin))^2))</f>
        <v>6.3923828331072174</v>
      </c>
      <c r="L1577" s="1">
        <f t="shared" si="147"/>
        <v>6.6513335279492006E-2</v>
      </c>
      <c r="M1577" s="1">
        <f t="shared" si="148"/>
        <v>-9.909453067543593</v>
      </c>
      <c r="N1577" s="3" t="s">
        <v>866</v>
      </c>
      <c r="O1577" s="1" t="s">
        <v>2969</v>
      </c>
      <c r="P1577" s="1" t="s">
        <v>2968</v>
      </c>
      <c r="Q1577" s="1">
        <v>7114</v>
      </c>
      <c r="R1577" s="1" t="s">
        <v>3035</v>
      </c>
      <c r="S1577" s="1">
        <v>96.8</v>
      </c>
    </row>
    <row r="1578" spans="1:19" x14ac:dyDescent="0.3">
      <c r="A1578" s="1" t="s">
        <v>924</v>
      </c>
      <c r="B1578" s="1" t="s">
        <v>2380</v>
      </c>
      <c r="C1578" s="1">
        <f t="shared" si="149"/>
        <v>1.0416666664241347E-2</v>
      </c>
      <c r="D1578" s="1">
        <v>1</v>
      </c>
      <c r="E1578" s="1">
        <v>5.17</v>
      </c>
      <c r="F1578" s="1">
        <f>IF(A1578="","",IF(E1578&lt;-1.27,0,E1578*M_a+M_b))</f>
        <v>0.18910579999999999</v>
      </c>
      <c r="G1578" s="1">
        <f t="shared" si="144"/>
        <v>3.5761003593639998E-2</v>
      </c>
      <c r="H1578" s="1">
        <f t="shared" si="145"/>
        <v>1.5541505255819207E-2</v>
      </c>
      <c r="I1578" s="1">
        <f t="shared" si="146"/>
        <v>3.8853763130501668E-3</v>
      </c>
      <c r="J1578" s="1">
        <f>IF(A1578="","",MIN(J1577+I1578,Max_logcfu))</f>
        <v>3.6286430343411755</v>
      </c>
      <c r="K1578" s="1" cm="1">
        <f t="array" ref="K1578">IF(A1578="","",IF(E1578&lt;-1.27,0,((E1578-Tmin)/(PrefTemp-Tmin))^2))</f>
        <v>5.9161941576234787</v>
      </c>
      <c r="L1578" s="1">
        <f t="shared" si="147"/>
        <v>6.1627022460895908E-2</v>
      </c>
      <c r="M1578" s="1">
        <f t="shared" si="148"/>
        <v>-9.971080090004488</v>
      </c>
      <c r="N1578" s="3" t="s">
        <v>866</v>
      </c>
      <c r="O1578" s="1" t="s">
        <v>2969</v>
      </c>
      <c r="P1578" s="1" t="s">
        <v>2968</v>
      </c>
      <c r="Q1578" s="1">
        <v>7114</v>
      </c>
      <c r="R1578" s="1" t="s">
        <v>3035</v>
      </c>
      <c r="S1578" s="1">
        <v>96.8</v>
      </c>
    </row>
    <row r="1579" spans="1:19" x14ac:dyDescent="0.3">
      <c r="A1579" s="1" t="s">
        <v>924</v>
      </c>
      <c r="B1579" s="1" t="s">
        <v>2381</v>
      </c>
      <c r="C1579" s="1">
        <f t="shared" si="149"/>
        <v>1.0416666671517305E-2</v>
      </c>
      <c r="D1579" s="1">
        <v>1</v>
      </c>
      <c r="E1579" s="1">
        <v>4.83</v>
      </c>
      <c r="F1579" s="1">
        <f>IF(A1579="","",IF(E1579&lt;-1.27,0,E1579*M_a+M_b))</f>
        <v>0.18242820000000001</v>
      </c>
      <c r="G1579" s="1">
        <f t="shared" si="144"/>
        <v>3.3280048155240008E-2</v>
      </c>
      <c r="H1579" s="1">
        <f t="shared" si="145"/>
        <v>1.446329776411995E-2</v>
      </c>
      <c r="I1579" s="1">
        <f t="shared" si="146"/>
        <v>3.6158244427137369E-3</v>
      </c>
      <c r="J1579" s="1">
        <f>IF(A1579="","",MIN(J1578+I1579,Max_logcfu))</f>
        <v>3.6322588587838891</v>
      </c>
      <c r="K1579" s="1" cm="1">
        <f t="array" ref="K1579">IF(A1579="","",IF(E1579&lt;-1.27,0,((E1579-Tmin)/(PrefTemp-Tmin))^2))</f>
        <v>5.5057522629615336</v>
      </c>
      <c r="L1579" s="1">
        <f t="shared" si="147"/>
        <v>5.735158609922239E-2</v>
      </c>
      <c r="M1579" s="1">
        <f t="shared" si="148"/>
        <v>-10.028431676103711</v>
      </c>
      <c r="N1579" s="3" t="s">
        <v>866</v>
      </c>
      <c r="O1579" s="1" t="s">
        <v>2969</v>
      </c>
      <c r="P1579" s="1" t="s">
        <v>2968</v>
      </c>
      <c r="Q1579" s="1">
        <v>7114</v>
      </c>
      <c r="R1579" s="1" t="s">
        <v>3035</v>
      </c>
      <c r="S1579" s="1">
        <v>96.8</v>
      </c>
    </row>
    <row r="1580" spans="1:19" x14ac:dyDescent="0.3">
      <c r="A1580" s="1" t="s">
        <v>924</v>
      </c>
      <c r="B1580" s="1" t="s">
        <v>2382</v>
      </c>
      <c r="C1580" s="1">
        <f t="shared" si="149"/>
        <v>1.0416666664241347E-2</v>
      </c>
      <c r="D1580" s="1">
        <v>1</v>
      </c>
      <c r="E1580" s="1">
        <v>4.5</v>
      </c>
      <c r="F1580" s="1">
        <f>IF(A1580="","",IF(E1580&lt;-1.27,0,E1580*M_a+M_b))</f>
        <v>0.17594700000000002</v>
      </c>
      <c r="G1580" s="1">
        <f t="shared" si="144"/>
        <v>3.0957346809000006E-2</v>
      </c>
      <c r="H1580" s="1">
        <f t="shared" si="145"/>
        <v>1.345386649674055E-2</v>
      </c>
      <c r="I1580" s="1">
        <f t="shared" si="146"/>
        <v>3.3634666234020195E-3</v>
      </c>
      <c r="J1580" s="1">
        <f>IF(A1580="","",MIN(J1579+I1580,Max_logcfu))</f>
        <v>3.635622325407291</v>
      </c>
      <c r="K1580" s="1" cm="1">
        <f t="array" ref="K1580">IF(A1580="","",IF(E1580&lt;-1.27,0,((E1580-Tmin)/(PrefTemp-Tmin))^2))</f>
        <v>5.1214914549965931</v>
      </c>
      <c r="L1580" s="1">
        <f t="shared" si="147"/>
        <v>5.3348869310459929E-2</v>
      </c>
      <c r="M1580" s="1">
        <f t="shared" si="148"/>
        <v>-10.081780545414171</v>
      </c>
      <c r="N1580" s="3" t="s">
        <v>866</v>
      </c>
      <c r="O1580" s="1" t="s">
        <v>2969</v>
      </c>
      <c r="P1580" s="1" t="s">
        <v>2968</v>
      </c>
      <c r="Q1580" s="1">
        <v>7114</v>
      </c>
      <c r="R1580" s="1" t="s">
        <v>3035</v>
      </c>
      <c r="S1580" s="1">
        <v>96.8</v>
      </c>
    </row>
    <row r="1581" spans="1:19" x14ac:dyDescent="0.3">
      <c r="A1581" s="1" t="s">
        <v>924</v>
      </c>
      <c r="B1581" s="1" t="s">
        <v>1113</v>
      </c>
      <c r="C1581" s="1">
        <f t="shared" si="149"/>
        <v>1.0428240741021E-2</v>
      </c>
      <c r="D1581" s="1">
        <v>1</v>
      </c>
      <c r="E1581" s="1">
        <v>4.3099999999999996</v>
      </c>
      <c r="F1581" s="1">
        <f>IF(A1581="","",IF(E1581&lt;-1.27,0,E1581*M_a+M_b))</f>
        <v>0.17221540000000002</v>
      </c>
      <c r="G1581" s="1">
        <f t="shared" si="144"/>
        <v>2.9658143997160005E-2</v>
      </c>
      <c r="H1581" s="1">
        <f t="shared" si="145"/>
        <v>1.2889241198244243E-2</v>
      </c>
      <c r="I1581" s="1">
        <f t="shared" si="146"/>
        <v>3.2258906444250467E-3</v>
      </c>
      <c r="J1581" s="1">
        <f>IF(A1581="","",MIN(J1580+I1581,Max_logcfu))</f>
        <v>3.6388482160517159</v>
      </c>
      <c r="K1581" s="1" cm="1">
        <f t="array" ref="K1581">IF(A1581="","",IF(E1581&lt;-1.27,0,((E1581-Tmin)/(PrefTemp-Tmin))^2))</f>
        <v>4.906555202862358</v>
      </c>
      <c r="L1581" s="1">
        <f t="shared" si="147"/>
        <v>5.1166738864557797E-2</v>
      </c>
      <c r="M1581" s="1">
        <f t="shared" si="148"/>
        <v>-10.132947284278728</v>
      </c>
      <c r="N1581" s="3" t="s">
        <v>866</v>
      </c>
      <c r="O1581" s="1" t="s">
        <v>2969</v>
      </c>
      <c r="P1581" s="1" t="s">
        <v>2968</v>
      </c>
      <c r="Q1581" s="1">
        <v>7114</v>
      </c>
      <c r="R1581" s="1" t="s">
        <v>3035</v>
      </c>
      <c r="S1581" s="1">
        <v>96.8</v>
      </c>
    </row>
    <row r="1582" spans="1:19" x14ac:dyDescent="0.3">
      <c r="A1582" s="1" t="s">
        <v>924</v>
      </c>
      <c r="B1582" s="1" t="s">
        <v>1114</v>
      </c>
      <c r="C1582" s="1">
        <f t="shared" si="149"/>
        <v>1.0416666664241347E-2</v>
      </c>
      <c r="D1582" s="1">
        <v>1</v>
      </c>
      <c r="E1582" s="1">
        <v>4.1100000000000003</v>
      </c>
      <c r="F1582" s="1">
        <f>IF(A1582="","",IF(E1582&lt;-1.27,0,E1582*M_a+M_b))</f>
        <v>0.16828740000000003</v>
      </c>
      <c r="G1582" s="1">
        <f t="shared" si="144"/>
        <v>2.8320648998760009E-2</v>
      </c>
      <c r="H1582" s="1">
        <f t="shared" si="145"/>
        <v>1.2307974358435466E-2</v>
      </c>
      <c r="I1582" s="1">
        <f t="shared" si="146"/>
        <v>3.0769935888924479E-3</v>
      </c>
      <c r="J1582" s="1">
        <f>IF(A1582="","",MIN(J1581+I1582,Max_logcfu))</f>
        <v>3.6419252096406085</v>
      </c>
      <c r="K1582" s="1" cm="1">
        <f t="array" ref="K1582">IF(A1582="","",IF(E1582&lt;-1.27,0,((E1582-Tmin)/(PrefTemp-Tmin))^2))</f>
        <v>4.6852840051828855</v>
      </c>
      <c r="L1582" s="1">
        <f t="shared" si="147"/>
        <v>4.8805041709291751E-2</v>
      </c>
      <c r="M1582" s="1">
        <f t="shared" si="148"/>
        <v>-10.18175232598802</v>
      </c>
      <c r="N1582" s="3" t="s">
        <v>866</v>
      </c>
      <c r="O1582" s="1" t="s">
        <v>2969</v>
      </c>
      <c r="P1582" s="1" t="s">
        <v>2968</v>
      </c>
      <c r="Q1582" s="1">
        <v>7114</v>
      </c>
      <c r="R1582" s="1" t="s">
        <v>3035</v>
      </c>
      <c r="S1582" s="1">
        <v>96.8</v>
      </c>
    </row>
    <row r="1583" spans="1:19" x14ac:dyDescent="0.3">
      <c r="A1583" s="1" t="s">
        <v>924</v>
      </c>
      <c r="B1583" s="1" t="s">
        <v>2383</v>
      </c>
      <c r="C1583" s="1">
        <f t="shared" si="149"/>
        <v>1.0416666671517305E-2</v>
      </c>
      <c r="D1583" s="1">
        <v>1</v>
      </c>
      <c r="E1583" s="1">
        <v>4.0199999999999996</v>
      </c>
      <c r="F1583" s="1">
        <f>IF(A1583="","",IF(E1583&lt;-1.27,0,E1583*M_a+M_b))</f>
        <v>0.1665198</v>
      </c>
      <c r="G1583" s="1">
        <f t="shared" si="144"/>
        <v>2.7728843792039999E-2</v>
      </c>
      <c r="H1583" s="1">
        <f t="shared" si="145"/>
        <v>1.2050779570638851E-2</v>
      </c>
      <c r="I1583" s="1">
        <f t="shared" si="146"/>
        <v>3.012694894062608E-3</v>
      </c>
      <c r="J1583" s="1">
        <f>IF(A1583="","",MIN(J1582+I1583,Max_logcfu))</f>
        <v>3.6449379045346713</v>
      </c>
      <c r="K1583" s="1" cm="1">
        <f t="array" ref="K1583">IF(A1583="","",IF(E1583&lt;-1.27,0,((E1583-Tmin)/(PrefTemp-Tmin))^2))</f>
        <v>4.5873775105488619</v>
      </c>
      <c r="L1583" s="1">
        <f t="shared" si="147"/>
        <v>4.7785182423802357E-2</v>
      </c>
      <c r="M1583" s="1">
        <f t="shared" si="148"/>
        <v>-10.229537508411822</v>
      </c>
      <c r="N1583" s="3" t="s">
        <v>866</v>
      </c>
      <c r="O1583" s="1" t="s">
        <v>2969</v>
      </c>
      <c r="P1583" s="1" t="s">
        <v>2968</v>
      </c>
      <c r="Q1583" s="1">
        <v>7114</v>
      </c>
      <c r="R1583" s="1" t="s">
        <v>3035</v>
      </c>
      <c r="S1583" s="1">
        <v>96.8</v>
      </c>
    </row>
    <row r="1584" spans="1:19" x14ac:dyDescent="0.3">
      <c r="A1584" s="1" t="s">
        <v>924</v>
      </c>
      <c r="B1584" s="1" t="s">
        <v>2384</v>
      </c>
      <c r="C1584" s="1">
        <f t="shared" si="149"/>
        <v>1.0416666664241347E-2</v>
      </c>
      <c r="D1584" s="1">
        <v>1</v>
      </c>
      <c r="E1584" s="1">
        <v>3.99</v>
      </c>
      <c r="F1584" s="1">
        <f>IF(A1584="","",IF(E1584&lt;-1.27,0,E1584*M_a+M_b))</f>
        <v>0.16593060000000001</v>
      </c>
      <c r="G1584" s="1">
        <f t="shared" ref="G1584:G1647" si="150">IF(A1584="","",F1584^2)</f>
        <v>2.7532964016360004E-2</v>
      </c>
      <c r="H1584" s="1">
        <f t="shared" ref="H1584:H1647" si="151">IF(A1584="","",G1584/2.301)</f>
        <v>1.1965651462998697E-2</v>
      </c>
      <c r="I1584" s="1">
        <f t="shared" ref="I1584:I1647" si="152">IF(A1584="","",H1584*24*(B1584-B1583))</f>
        <v>2.991412865053182E-3</v>
      </c>
      <c r="J1584" s="1">
        <f>IF(A1584="","",MIN(J1583+I1584,Max_logcfu))</f>
        <v>3.6479293173997243</v>
      </c>
      <c r="K1584" s="1" cm="1">
        <f t="array" ref="K1584">IF(A1584="","",IF(E1584&lt;-1.27,0,((E1584-Tmin)/(PrefTemp-Tmin))^2))</f>
        <v>4.5549717425887932</v>
      </c>
      <c r="L1584" s="1">
        <f t="shared" ref="L1584:L1647" si="153">IF(A1584="","",K1584*(B1584-B1583))</f>
        <v>4.7447622307586E-2</v>
      </c>
      <c r="M1584" s="1">
        <f t="shared" ref="M1584:M1647" si="154">IF(A1584="","",M1583-L1584)</f>
        <v>-10.276985130719408</v>
      </c>
      <c r="N1584" s="3" t="s">
        <v>866</v>
      </c>
      <c r="O1584" s="1" t="s">
        <v>2969</v>
      </c>
      <c r="P1584" s="1" t="s">
        <v>2968</v>
      </c>
      <c r="Q1584" s="1">
        <v>7114</v>
      </c>
      <c r="R1584" s="1" t="s">
        <v>3035</v>
      </c>
      <c r="S1584" s="1">
        <v>96.8</v>
      </c>
    </row>
    <row r="1585" spans="1:19" x14ac:dyDescent="0.3">
      <c r="A1585" s="1" t="s">
        <v>924</v>
      </c>
      <c r="B1585" s="1" t="s">
        <v>2385</v>
      </c>
      <c r="C1585" s="1">
        <f t="shared" si="149"/>
        <v>1.0416666664241347E-2</v>
      </c>
      <c r="D1585" s="1">
        <v>1</v>
      </c>
      <c r="E1585" s="1">
        <v>4.0999999999999996</v>
      </c>
      <c r="F1585" s="1">
        <f>IF(A1585="","",IF(E1585&lt;-1.27,0,E1585*M_a+M_b))</f>
        <v>0.16809099999999999</v>
      </c>
      <c r="G1585" s="1">
        <f t="shared" si="150"/>
        <v>2.8254584280999997E-2</v>
      </c>
      <c r="H1585" s="1">
        <f t="shared" si="151"/>
        <v>1.2279263051282048E-2</v>
      </c>
      <c r="I1585" s="1">
        <f t="shared" si="152"/>
        <v>3.0698157621057653E-3</v>
      </c>
      <c r="J1585" s="1">
        <f>IF(A1585="","",MIN(J1584+I1585,Max_logcfu))</f>
        <v>3.6509991331618301</v>
      </c>
      <c r="K1585" s="1" cm="1">
        <f t="array" ref="K1585">IF(A1585="","",IF(E1585&lt;-1.27,0,((E1585-Tmin)/(PrefTemp-Tmin))^2))</f>
        <v>4.6743544546121525</v>
      </c>
      <c r="L1585" s="1">
        <f t="shared" si="153"/>
        <v>4.8691192224206453E-2</v>
      </c>
      <c r="M1585" s="1">
        <f t="shared" si="154"/>
        <v>-10.325676322943615</v>
      </c>
      <c r="N1585" s="3" t="s">
        <v>866</v>
      </c>
      <c r="O1585" s="1" t="s">
        <v>2969</v>
      </c>
      <c r="P1585" s="1" t="s">
        <v>2968</v>
      </c>
      <c r="Q1585" s="1">
        <v>7114</v>
      </c>
      <c r="R1585" s="1" t="s">
        <v>3035</v>
      </c>
      <c r="S1585" s="1">
        <v>96.67</v>
      </c>
    </row>
    <row r="1586" spans="1:19" x14ac:dyDescent="0.3">
      <c r="A1586" s="1" t="s">
        <v>924</v>
      </c>
      <c r="B1586" s="1" t="s">
        <v>2386</v>
      </c>
      <c r="C1586" s="1">
        <f t="shared" si="149"/>
        <v>1.0416666671517305E-2</v>
      </c>
      <c r="D1586" s="1">
        <v>2</v>
      </c>
      <c r="E1586" s="1">
        <v>4.1100000000000003</v>
      </c>
      <c r="F1586" s="1">
        <f>IF(A1586="","",IF(E1586&lt;-1.27,0,E1586*M_a+M_b))</f>
        <v>0.16828740000000003</v>
      </c>
      <c r="G1586" s="1">
        <f t="shared" si="150"/>
        <v>2.8320648998760009E-2</v>
      </c>
      <c r="H1586" s="1">
        <f t="shared" si="151"/>
        <v>1.2307974358435466E-2</v>
      </c>
      <c r="I1586" s="1">
        <f t="shared" si="152"/>
        <v>3.0769935910417031E-3</v>
      </c>
      <c r="J1586" s="1">
        <f>IF(A1586="","",MIN(J1585+I1586,Max_logcfu))</f>
        <v>3.6540761267528716</v>
      </c>
      <c r="K1586" s="1" cm="1">
        <f t="array" ref="K1586">IF(A1586="","",IF(E1586&lt;-1.27,0,((E1586-Tmin)/(PrefTemp-Tmin))^2))</f>
        <v>4.6852840051828855</v>
      </c>
      <c r="L1586" s="1">
        <f t="shared" si="153"/>
        <v>4.8805041743381676E-2</v>
      </c>
      <c r="M1586" s="1">
        <f t="shared" si="154"/>
        <v>-10.374481364686996</v>
      </c>
      <c r="N1586" s="3" t="s">
        <v>866</v>
      </c>
      <c r="O1586" s="1" t="s">
        <v>2969</v>
      </c>
      <c r="P1586" s="1" t="s">
        <v>2968</v>
      </c>
      <c r="Q1586" s="1">
        <v>7114</v>
      </c>
      <c r="R1586" s="1" t="s">
        <v>3035</v>
      </c>
      <c r="S1586" s="1">
        <v>96.67</v>
      </c>
    </row>
    <row r="1587" spans="1:19" x14ac:dyDescent="0.3">
      <c r="A1587" s="1" t="s">
        <v>924</v>
      </c>
      <c r="B1587" s="1" t="s">
        <v>1119</v>
      </c>
      <c r="C1587" s="1">
        <f t="shared" si="149"/>
        <v>1.0416666664241347E-2</v>
      </c>
      <c r="D1587" s="1">
        <v>2</v>
      </c>
      <c r="E1587" s="1">
        <v>4.08</v>
      </c>
      <c r="F1587" s="1">
        <f>IF(A1587="","",IF(E1587&lt;-1.27,0,E1587*M_a+M_b))</f>
        <v>0.16769820000000002</v>
      </c>
      <c r="G1587" s="1">
        <f t="shared" si="150"/>
        <v>2.8122686283240005E-2</v>
      </c>
      <c r="H1587" s="1">
        <f t="shared" si="151"/>
        <v>1.2221941018357238E-2</v>
      </c>
      <c r="I1587" s="1">
        <f t="shared" si="152"/>
        <v>3.0554852538778989E-3</v>
      </c>
      <c r="J1587" s="1">
        <f>IF(A1587="","",MIN(J1586+I1587,Max_logcfu))</f>
        <v>3.6571316120067494</v>
      </c>
      <c r="K1587" s="1" cm="1">
        <f t="array" ref="K1587">IF(A1587="","",IF(E1587&lt;-1.27,0,((E1587-Tmin)/(PrefTemp-Tmin))^2))</f>
        <v>4.6525336418459053</v>
      </c>
      <c r="L1587" s="1">
        <f t="shared" si="153"/>
        <v>4.8463892091277633E-2</v>
      </c>
      <c r="M1587" s="1">
        <f t="shared" si="154"/>
        <v>-10.422945256778274</v>
      </c>
      <c r="N1587" s="3" t="s">
        <v>866</v>
      </c>
      <c r="O1587" s="1" t="s">
        <v>2969</v>
      </c>
      <c r="P1587" s="1" t="s">
        <v>2968</v>
      </c>
      <c r="Q1587" s="1">
        <v>7114</v>
      </c>
      <c r="R1587" s="1" t="s">
        <v>3035</v>
      </c>
      <c r="S1587" s="1">
        <v>96.67</v>
      </c>
    </row>
    <row r="1588" spans="1:19" x14ac:dyDescent="0.3">
      <c r="A1588" s="1" t="s">
        <v>924</v>
      </c>
      <c r="B1588" s="1" t="s">
        <v>1120</v>
      </c>
      <c r="C1588" s="1">
        <f t="shared" si="149"/>
        <v>1.0416666664241347E-2</v>
      </c>
      <c r="D1588" s="1">
        <v>2</v>
      </c>
      <c r="E1588" s="1">
        <v>3.99</v>
      </c>
      <c r="F1588" s="1">
        <f>IF(A1588="","",IF(E1588&lt;-1.27,0,E1588*M_a+M_b))</f>
        <v>0.16593060000000001</v>
      </c>
      <c r="G1588" s="1">
        <f t="shared" si="150"/>
        <v>2.7532964016360004E-2</v>
      </c>
      <c r="H1588" s="1">
        <f t="shared" si="151"/>
        <v>1.1965651462998697E-2</v>
      </c>
      <c r="I1588" s="1">
        <f t="shared" si="152"/>
        <v>2.991412865053182E-3</v>
      </c>
      <c r="J1588" s="1">
        <f>IF(A1588="","",MIN(J1587+I1588,Max_logcfu))</f>
        <v>3.6601230248718024</v>
      </c>
      <c r="K1588" s="1" cm="1">
        <f t="array" ref="K1588">IF(A1588="","",IF(E1588&lt;-1.27,0,((E1588-Tmin)/(PrefTemp-Tmin))^2))</f>
        <v>4.5549717425887932</v>
      </c>
      <c r="L1588" s="1">
        <f t="shared" si="153"/>
        <v>4.7447622307586E-2</v>
      </c>
      <c r="M1588" s="1">
        <f t="shared" si="154"/>
        <v>-10.47039287908586</v>
      </c>
      <c r="N1588" s="3" t="s">
        <v>866</v>
      </c>
      <c r="O1588" s="1" t="s">
        <v>2969</v>
      </c>
      <c r="P1588" s="1" t="s">
        <v>2968</v>
      </c>
      <c r="Q1588" s="1">
        <v>7114</v>
      </c>
      <c r="R1588" s="1" t="s">
        <v>3035</v>
      </c>
      <c r="S1588" s="1">
        <v>96.67</v>
      </c>
    </row>
    <row r="1589" spans="1:19" x14ac:dyDescent="0.3">
      <c r="A1589" s="1" t="s">
        <v>924</v>
      </c>
      <c r="B1589" s="1" t="s">
        <v>1121</v>
      </c>
      <c r="C1589" s="1">
        <f t="shared" si="149"/>
        <v>1.0416666671517305E-2</v>
      </c>
      <c r="D1589" s="1">
        <v>2</v>
      </c>
      <c r="E1589" s="1">
        <v>3.92</v>
      </c>
      <c r="F1589" s="1">
        <f>IF(A1589="","",IF(E1589&lt;-1.27,0,E1589*M_a+M_b))</f>
        <v>0.16455580000000003</v>
      </c>
      <c r="G1589" s="1">
        <f t="shared" si="150"/>
        <v>2.7078611313640009E-2</v>
      </c>
      <c r="H1589" s="1">
        <f t="shared" si="151"/>
        <v>1.1768192661295092E-2</v>
      </c>
      <c r="I1589" s="1">
        <f t="shared" si="152"/>
        <v>2.9420481666937708E-3</v>
      </c>
      <c r="J1589" s="1">
        <f>IF(A1589="","",MIN(J1588+I1589,Max_logcfu))</f>
        <v>3.6630650730384962</v>
      </c>
      <c r="K1589" s="1" cm="1">
        <f t="array" ref="K1589">IF(A1589="","",IF(E1589&lt;-1.27,0,((E1589-Tmin)/(PrefTemp-Tmin))^2))</f>
        <v>4.479804981726117</v>
      </c>
      <c r="L1589" s="1">
        <f t="shared" si="153"/>
        <v>4.666463524804363E-2</v>
      </c>
      <c r="M1589" s="1">
        <f t="shared" si="154"/>
        <v>-10.517057514333905</v>
      </c>
      <c r="N1589" s="3" t="s">
        <v>866</v>
      </c>
      <c r="O1589" s="1" t="s">
        <v>2969</v>
      </c>
      <c r="P1589" s="1" t="s">
        <v>2968</v>
      </c>
      <c r="Q1589" s="1">
        <v>7114</v>
      </c>
      <c r="R1589" s="1" t="s">
        <v>3035</v>
      </c>
      <c r="S1589" s="1">
        <v>96.67</v>
      </c>
    </row>
    <row r="1590" spans="1:19" x14ac:dyDescent="0.3">
      <c r="A1590" s="1" t="s">
        <v>924</v>
      </c>
      <c r="B1590" s="1" t="s">
        <v>1122</v>
      </c>
      <c r="C1590" s="1">
        <f t="shared" si="149"/>
        <v>1.0416666664241347E-2</v>
      </c>
      <c r="D1590" s="1">
        <v>2</v>
      </c>
      <c r="E1590" s="1">
        <v>3.77</v>
      </c>
      <c r="F1590" s="1">
        <f>IF(A1590="","",IF(E1590&lt;-1.27,0,E1590*M_a+M_b))</f>
        <v>0.16160980000000003</v>
      </c>
      <c r="G1590" s="1">
        <f t="shared" si="150"/>
        <v>2.6117727456040008E-2</v>
      </c>
      <c r="H1590" s="1">
        <f t="shared" si="151"/>
        <v>1.1350598633654936E-2</v>
      </c>
      <c r="I1590" s="1">
        <f t="shared" si="152"/>
        <v>2.837649657753042E-3</v>
      </c>
      <c r="J1590" s="1">
        <f>IF(A1590="","",MIN(J1589+I1590,Max_logcfu))</f>
        <v>3.6659027226962491</v>
      </c>
      <c r="K1590" s="1" cm="1">
        <f t="array" ref="K1590">IF(A1590="","",IF(E1590&lt;-1.27,0,((E1590-Tmin)/(PrefTemp-Tmin))^2))</f>
        <v>4.3208392119427765</v>
      </c>
      <c r="L1590" s="1">
        <f t="shared" si="153"/>
        <v>4.5008741780591173E-2</v>
      </c>
      <c r="M1590" s="1">
        <f t="shared" si="154"/>
        <v>-10.562066256114496</v>
      </c>
      <c r="N1590" s="3" t="s">
        <v>866</v>
      </c>
      <c r="O1590" s="1" t="s">
        <v>2969</v>
      </c>
      <c r="P1590" s="1" t="s">
        <v>2968</v>
      </c>
      <c r="Q1590" s="1">
        <v>7114</v>
      </c>
      <c r="R1590" s="1" t="s">
        <v>3035</v>
      </c>
      <c r="S1590" s="1">
        <v>96.67</v>
      </c>
    </row>
    <row r="1591" spans="1:19" x14ac:dyDescent="0.3">
      <c r="A1591" s="1" t="s">
        <v>924</v>
      </c>
      <c r="B1591" s="1" t="s">
        <v>1123</v>
      </c>
      <c r="C1591" s="1">
        <f t="shared" si="149"/>
        <v>1.0416666664241347E-2</v>
      </c>
      <c r="D1591" s="1">
        <v>2</v>
      </c>
      <c r="E1591" s="1">
        <v>3.61</v>
      </c>
      <c r="F1591" s="1">
        <f>IF(A1591="","",IF(E1591&lt;-1.27,0,E1591*M_a+M_b))</f>
        <v>0.15846740000000001</v>
      </c>
      <c r="G1591" s="1">
        <f t="shared" si="150"/>
        <v>2.5111916862760004E-2</v>
      </c>
      <c r="H1591" s="1">
        <f t="shared" si="151"/>
        <v>1.0913479731751413E-2</v>
      </c>
      <c r="I1591" s="1">
        <f t="shared" si="152"/>
        <v>2.7283699323026054E-3</v>
      </c>
      <c r="J1591" s="1">
        <f>IF(A1591="","",MIN(J1590+I1591,Max_logcfu))</f>
        <v>3.6686310926285515</v>
      </c>
      <c r="K1591" s="1" cm="1">
        <f t="array" ref="K1591">IF(A1591="","",IF(E1591&lt;-1.27,0,((E1591-Tmin)/(PrefTemp-Tmin))^2))</f>
        <v>4.1544408965247692</v>
      </c>
      <c r="L1591" s="1">
        <f t="shared" si="153"/>
        <v>4.3275425995390499E-2</v>
      </c>
      <c r="M1591" s="1">
        <f t="shared" si="154"/>
        <v>-10.605341682109888</v>
      </c>
      <c r="N1591" s="3" t="s">
        <v>866</v>
      </c>
      <c r="O1591" s="1" t="s">
        <v>2969</v>
      </c>
      <c r="P1591" s="1" t="s">
        <v>2968</v>
      </c>
      <c r="Q1591" s="1">
        <v>7114</v>
      </c>
      <c r="R1591" s="1" t="s">
        <v>3035</v>
      </c>
      <c r="S1591" s="1">
        <v>96.67</v>
      </c>
    </row>
    <row r="1592" spans="1:19" x14ac:dyDescent="0.3">
      <c r="A1592" s="1" t="s">
        <v>924</v>
      </c>
      <c r="B1592" s="1" t="s">
        <v>1124</v>
      </c>
      <c r="C1592" s="1">
        <f t="shared" si="149"/>
        <v>1.0416666671517305E-2</v>
      </c>
      <c r="D1592" s="1">
        <v>2</v>
      </c>
      <c r="E1592" s="1">
        <v>3.47</v>
      </c>
      <c r="F1592" s="1">
        <f>IF(A1592="","",IF(E1592&lt;-1.27,0,E1592*M_a+M_b))</f>
        <v>0.15571780000000002</v>
      </c>
      <c r="G1592" s="1">
        <f t="shared" si="150"/>
        <v>2.4248033236840005E-2</v>
      </c>
      <c r="H1592" s="1">
        <f t="shared" si="151"/>
        <v>1.0538041389326382E-2</v>
      </c>
      <c r="I1592" s="1">
        <f t="shared" si="152"/>
        <v>2.6345103485583849E-3</v>
      </c>
      <c r="J1592" s="1">
        <f>IF(A1592="","",MIN(J1591+I1592,Max_logcfu))</f>
        <v>3.67126560297711</v>
      </c>
      <c r="K1592" s="1" cm="1">
        <f t="array" ref="K1592">IF(A1592="","",IF(E1592&lt;-1.27,0,((E1592-Tmin)/(PrefTemp-Tmin))^2))</f>
        <v>4.0115225567988828</v>
      </c>
      <c r="L1592" s="1">
        <f t="shared" si="153"/>
        <v>4.1786693319446809E-2</v>
      </c>
      <c r="M1592" s="1">
        <f t="shared" si="154"/>
        <v>-10.647128375429334</v>
      </c>
      <c r="N1592" s="3" t="s">
        <v>866</v>
      </c>
      <c r="O1592" s="1" t="s">
        <v>2969</v>
      </c>
      <c r="P1592" s="1" t="s">
        <v>2968</v>
      </c>
      <c r="Q1592" s="1">
        <v>7114</v>
      </c>
      <c r="R1592" s="1" t="s">
        <v>3035</v>
      </c>
      <c r="S1592" s="1">
        <v>96.67</v>
      </c>
    </row>
    <row r="1593" spans="1:19" x14ac:dyDescent="0.3">
      <c r="A1593" s="1" t="s">
        <v>924</v>
      </c>
      <c r="B1593" s="1" t="s">
        <v>1125</v>
      </c>
      <c r="C1593" s="1">
        <f t="shared" si="149"/>
        <v>1.0416666664241347E-2</v>
      </c>
      <c r="D1593" s="1">
        <v>2</v>
      </c>
      <c r="E1593" s="1">
        <v>3.45</v>
      </c>
      <c r="F1593" s="1">
        <f>IF(A1593="","",IF(E1593&lt;-1.27,0,E1593*M_a+M_b))</f>
        <v>0.15532500000000002</v>
      </c>
      <c r="G1593" s="1">
        <f t="shared" si="150"/>
        <v>2.4125855625000005E-2</v>
      </c>
      <c r="H1593" s="1">
        <f t="shared" si="151"/>
        <v>1.0484943774445895E-2</v>
      </c>
      <c r="I1593" s="1">
        <f t="shared" si="152"/>
        <v>2.6212359430011697E-3</v>
      </c>
      <c r="J1593" s="1">
        <f>IF(A1593="","",MIN(J1592+I1593,Max_logcfu))</f>
        <v>3.6738868389201111</v>
      </c>
      <c r="K1593" s="1" cm="1">
        <f t="array" ref="K1593">IF(A1593="","",IF(E1593&lt;-1.27,0,((E1593-Tmin)/(PrefTemp-Tmin))^2))</f>
        <v>3.9913098557915556</v>
      </c>
      <c r="L1593" s="1">
        <f t="shared" si="153"/>
        <v>4.1576144321481837E-2</v>
      </c>
      <c r="M1593" s="1">
        <f t="shared" si="154"/>
        <v>-10.688704519750816</v>
      </c>
      <c r="N1593" s="3" t="s">
        <v>866</v>
      </c>
      <c r="O1593" s="1" t="s">
        <v>2969</v>
      </c>
      <c r="P1593" s="1" t="s">
        <v>2968</v>
      </c>
      <c r="Q1593" s="1">
        <v>7114</v>
      </c>
      <c r="R1593" s="1" t="s">
        <v>3035</v>
      </c>
      <c r="S1593" s="1">
        <v>96.67</v>
      </c>
    </row>
    <row r="1594" spans="1:19" x14ac:dyDescent="0.3">
      <c r="A1594" s="1" t="s">
        <v>924</v>
      </c>
      <c r="B1594" s="1" t="s">
        <v>1126</v>
      </c>
      <c r="C1594" s="1">
        <f t="shared" si="149"/>
        <v>1.0416666664241347E-2</v>
      </c>
      <c r="D1594" s="1">
        <v>2</v>
      </c>
      <c r="E1594" s="1">
        <v>3.38</v>
      </c>
      <c r="F1594" s="1">
        <f>IF(A1594="","",IF(E1594&lt;-1.27,0,E1594*M_a+M_b))</f>
        <v>0.15395020000000001</v>
      </c>
      <c r="G1594" s="1">
        <f t="shared" si="150"/>
        <v>2.3700664080040002E-2</v>
      </c>
      <c r="H1594" s="1">
        <f t="shared" si="151"/>
        <v>1.0300158226875272E-2</v>
      </c>
      <c r="I1594" s="1">
        <f t="shared" si="152"/>
        <v>2.5750395561192699E-3</v>
      </c>
      <c r="J1594" s="1">
        <f>IF(A1594="","",MIN(J1593+I1594,Max_logcfu))</f>
        <v>3.6764618784762306</v>
      </c>
      <c r="K1594" s="1" cm="1">
        <f t="array" ref="K1594">IF(A1594="","",IF(E1594&lt;-1.27,0,((E1594-Tmin)/(PrefTemp-Tmin))^2))</f>
        <v>3.920967430205641</v>
      </c>
      <c r="L1594" s="1">
        <f t="shared" si="153"/>
        <v>4.0843410721799166E-2</v>
      </c>
      <c r="M1594" s="1">
        <f t="shared" si="154"/>
        <v>-10.729547930472615</v>
      </c>
      <c r="N1594" s="3" t="s">
        <v>866</v>
      </c>
      <c r="O1594" s="1" t="s">
        <v>2969</v>
      </c>
      <c r="P1594" s="1" t="s">
        <v>2968</v>
      </c>
      <c r="Q1594" s="1">
        <v>7114</v>
      </c>
      <c r="R1594" s="1" t="s">
        <v>3035</v>
      </c>
      <c r="S1594" s="1">
        <v>96.67</v>
      </c>
    </row>
    <row r="1595" spans="1:19" x14ac:dyDescent="0.3">
      <c r="A1595" s="1" t="s">
        <v>924</v>
      </c>
      <c r="B1595" s="1" t="s">
        <v>1127</v>
      </c>
      <c r="C1595" s="1">
        <f t="shared" si="149"/>
        <v>1.0416666671517305E-2</v>
      </c>
      <c r="D1595" s="1">
        <v>2</v>
      </c>
      <c r="E1595" s="1">
        <v>3.33</v>
      </c>
      <c r="F1595" s="1">
        <f>IF(A1595="","",IF(E1595&lt;-1.27,0,E1595*M_a+M_b))</f>
        <v>0.1529682</v>
      </c>
      <c r="G1595" s="1">
        <f t="shared" si="150"/>
        <v>2.3399270211240001E-2</v>
      </c>
      <c r="H1595" s="1">
        <f t="shared" si="151"/>
        <v>1.0169174363859191E-2</v>
      </c>
      <c r="I1595" s="1">
        <f t="shared" si="152"/>
        <v>2.5422935921486454E-3</v>
      </c>
      <c r="J1595" s="1">
        <f>IF(A1595="","",MIN(J1594+I1595,Max_logcfu))</f>
        <v>3.6790041720683795</v>
      </c>
      <c r="K1595" s="1" cm="1">
        <f t="array" ref="K1595">IF(A1595="","",IF(E1595&lt;-1.27,0,((E1595-Tmin)/(PrefTemp-Tmin))^2))</f>
        <v>3.8711057242535398</v>
      </c>
      <c r="L1595" s="1">
        <f t="shared" si="153"/>
        <v>4.0324017979751707E-2</v>
      </c>
      <c r="M1595" s="1">
        <f t="shared" si="154"/>
        <v>-10.769871948452366</v>
      </c>
      <c r="N1595" s="3" t="s">
        <v>866</v>
      </c>
      <c r="O1595" s="1" t="s">
        <v>2969</v>
      </c>
      <c r="P1595" s="1" t="s">
        <v>2968</v>
      </c>
      <c r="Q1595" s="1">
        <v>7114</v>
      </c>
      <c r="R1595" s="1" t="s">
        <v>3035</v>
      </c>
      <c r="S1595" s="1">
        <v>96.67</v>
      </c>
    </row>
    <row r="1596" spans="1:19" x14ac:dyDescent="0.3">
      <c r="A1596" s="1" t="s">
        <v>924</v>
      </c>
      <c r="B1596" s="1" t="s">
        <v>1128</v>
      </c>
      <c r="C1596" s="1">
        <f t="shared" si="149"/>
        <v>1.0416666664241347E-2</v>
      </c>
      <c r="D1596" s="1">
        <v>2</v>
      </c>
      <c r="E1596" s="1">
        <v>3.25</v>
      </c>
      <c r="F1596" s="1">
        <f>IF(A1596="","",IF(E1596&lt;-1.27,0,E1596*M_a+M_b))</f>
        <v>0.151397</v>
      </c>
      <c r="G1596" s="1">
        <f t="shared" si="150"/>
        <v>2.2921051609000001E-2</v>
      </c>
      <c r="H1596" s="1">
        <f t="shared" si="151"/>
        <v>9.9613435936549317E-3</v>
      </c>
      <c r="I1596" s="1">
        <f t="shared" si="152"/>
        <v>2.4903358978339064E-3</v>
      </c>
      <c r="J1596" s="1">
        <f>IF(A1596="","",MIN(J1595+I1596,Max_logcfu))</f>
        <v>3.6814945079662134</v>
      </c>
      <c r="K1596" s="1" cm="1">
        <f t="array" ref="K1596">IF(A1596="","",IF(E1596&lt;-1.27,0,((E1596-Tmin)/(PrefTemp-Tmin))^2))</f>
        <v>3.7919906599005273</v>
      </c>
      <c r="L1596" s="1">
        <f t="shared" si="153"/>
        <v>3.9499902698100373E-2</v>
      </c>
      <c r="M1596" s="1">
        <f t="shared" si="154"/>
        <v>-10.809371851150466</v>
      </c>
      <c r="N1596" s="3" t="s">
        <v>866</v>
      </c>
      <c r="O1596" s="1" t="s">
        <v>2969</v>
      </c>
      <c r="P1596" s="1" t="s">
        <v>2968</v>
      </c>
      <c r="Q1596" s="1">
        <v>7114</v>
      </c>
      <c r="R1596" s="1" t="s">
        <v>3035</v>
      </c>
      <c r="S1596" s="1">
        <v>96.67</v>
      </c>
    </row>
    <row r="1597" spans="1:19" x14ac:dyDescent="0.3">
      <c r="A1597" s="1" t="s">
        <v>924</v>
      </c>
      <c r="B1597" s="1" t="s">
        <v>1129</v>
      </c>
      <c r="C1597" s="1">
        <f t="shared" si="149"/>
        <v>1.0416666664241347E-2</v>
      </c>
      <c r="D1597" s="1">
        <v>2</v>
      </c>
      <c r="E1597" s="1">
        <v>3.27</v>
      </c>
      <c r="F1597" s="1">
        <f>IF(A1597="","",IF(E1597&lt;-1.27,0,E1597*M_a+M_b))</f>
        <v>0.15178980000000003</v>
      </c>
      <c r="G1597" s="1">
        <f t="shared" si="150"/>
        <v>2.3040143384040011E-2</v>
      </c>
      <c r="H1597" s="1">
        <f t="shared" si="151"/>
        <v>1.0013100123441986E-2</v>
      </c>
      <c r="I1597" s="1">
        <f t="shared" si="152"/>
        <v>2.5032750302776572E-3</v>
      </c>
      <c r="J1597" s="1">
        <f>IF(A1597="","",MIN(J1596+I1597,Max_logcfu))</f>
        <v>3.6839977829964909</v>
      </c>
      <c r="K1597" s="1" cm="1">
        <f t="array" ref="K1597">IF(A1597="","",IF(E1597&lt;-1.27,0,((E1597-Tmin)/(PrefTemp-Tmin))^2))</f>
        <v>3.8116928492383559</v>
      </c>
      <c r="L1597" s="1">
        <f t="shared" si="153"/>
        <v>3.9705133836988302E-2</v>
      </c>
      <c r="M1597" s="1">
        <f t="shared" si="154"/>
        <v>-10.849076984987455</v>
      </c>
      <c r="N1597" s="3" t="s">
        <v>866</v>
      </c>
      <c r="O1597" s="1" t="s">
        <v>2969</v>
      </c>
      <c r="P1597" s="1" t="s">
        <v>2968</v>
      </c>
      <c r="Q1597" s="1">
        <v>7114</v>
      </c>
      <c r="R1597" s="1" t="s">
        <v>3035</v>
      </c>
      <c r="S1597" s="1">
        <v>96.63</v>
      </c>
    </row>
    <row r="1598" spans="1:19" x14ac:dyDescent="0.3">
      <c r="A1598" s="1" t="s">
        <v>924</v>
      </c>
      <c r="B1598" s="1" t="s">
        <v>1130</v>
      </c>
      <c r="C1598" s="1">
        <f t="shared" si="149"/>
        <v>1.0416666671517305E-2</v>
      </c>
      <c r="D1598" s="1">
        <v>2</v>
      </c>
      <c r="E1598" s="1">
        <v>3.2</v>
      </c>
      <c r="F1598" s="1">
        <f>IF(A1598="","",IF(E1598&lt;-1.27,0,E1598*M_a+M_b))</f>
        <v>0.15041500000000002</v>
      </c>
      <c r="G1598" s="1">
        <f t="shared" si="150"/>
        <v>2.2624672225000007E-2</v>
      </c>
      <c r="H1598" s="1">
        <f t="shared" si="151"/>
        <v>9.8325389939156911E-3</v>
      </c>
      <c r="I1598" s="1">
        <f t="shared" si="152"/>
        <v>2.4581347496235809E-3</v>
      </c>
      <c r="J1598" s="1">
        <f>IF(A1598="","",MIN(J1597+I1598,Max_logcfu))</f>
        <v>3.6864559177461147</v>
      </c>
      <c r="K1598" s="1" cm="1">
        <f t="array" ref="K1598">IF(A1598="","",IF(E1598&lt;-1.27,0,((E1598-Tmin)/(PrefTemp-Tmin))^2))</f>
        <v>3.7429585354113621</v>
      </c>
      <c r="L1598" s="1">
        <f t="shared" si="153"/>
        <v>3.8989151428690763E-2</v>
      </c>
      <c r="M1598" s="1">
        <f t="shared" si="154"/>
        <v>-10.888066136416146</v>
      </c>
      <c r="N1598" s="3" t="s">
        <v>866</v>
      </c>
      <c r="O1598" s="1" t="s">
        <v>2969</v>
      </c>
      <c r="P1598" s="1" t="s">
        <v>2968</v>
      </c>
      <c r="Q1598" s="1">
        <v>7114</v>
      </c>
      <c r="R1598" s="1" t="s">
        <v>3035</v>
      </c>
      <c r="S1598" s="1">
        <v>96.63</v>
      </c>
    </row>
    <row r="1599" spans="1:19" x14ac:dyDescent="0.3">
      <c r="A1599" s="1" t="s">
        <v>924</v>
      </c>
      <c r="B1599" s="1" t="s">
        <v>1131</v>
      </c>
      <c r="C1599" s="1">
        <f t="shared" si="149"/>
        <v>1.0416666664241347E-2</v>
      </c>
      <c r="D1599" s="1">
        <v>2</v>
      </c>
      <c r="E1599" s="1">
        <v>3.11</v>
      </c>
      <c r="F1599" s="1">
        <f>IF(A1599="","",IF(E1599&lt;-1.27,0,E1599*M_a+M_b))</f>
        <v>0.14864740000000001</v>
      </c>
      <c r="G1599" s="1">
        <f t="shared" si="150"/>
        <v>2.2096049526760003E-2</v>
      </c>
      <c r="H1599" s="1">
        <f t="shared" si="151"/>
        <v>9.6028029234072158E-3</v>
      </c>
      <c r="I1599" s="1">
        <f t="shared" si="152"/>
        <v>2.4007007302928474E-3</v>
      </c>
      <c r="J1599" s="1">
        <f>IF(A1599="","",MIN(J1598+I1599,Max_logcfu))</f>
        <v>3.6888566184764073</v>
      </c>
      <c r="K1599" s="1" cm="1">
        <f t="array" ref="K1599">IF(A1599="","",IF(E1599&lt;-1.27,0,((E1599-Tmin)/(PrefTemp-Tmin))^2))</f>
        <v>3.6555047672103247</v>
      </c>
      <c r="L1599" s="1">
        <f t="shared" si="153"/>
        <v>3.8078174649575115E-2</v>
      </c>
      <c r="M1599" s="1">
        <f t="shared" si="154"/>
        <v>-10.926144311065721</v>
      </c>
      <c r="N1599" s="3" t="s">
        <v>866</v>
      </c>
      <c r="O1599" s="1" t="s">
        <v>2969</v>
      </c>
      <c r="P1599" s="1" t="s">
        <v>2968</v>
      </c>
      <c r="Q1599" s="1">
        <v>7114</v>
      </c>
      <c r="R1599" s="1" t="s">
        <v>3035</v>
      </c>
      <c r="S1599" s="1">
        <v>96.63</v>
      </c>
    </row>
    <row r="1600" spans="1:19" x14ac:dyDescent="0.3">
      <c r="A1600" s="1" t="s">
        <v>924</v>
      </c>
      <c r="B1600" s="1" t="s">
        <v>1132</v>
      </c>
      <c r="C1600" s="1">
        <f t="shared" si="149"/>
        <v>1.0416666664241347E-2</v>
      </c>
      <c r="D1600" s="1">
        <v>2</v>
      </c>
      <c r="E1600" s="1">
        <v>3.06</v>
      </c>
      <c r="F1600" s="1">
        <f>IF(A1600="","",IF(E1600&lt;-1.27,0,E1600*M_a+M_b))</f>
        <v>0.1476654</v>
      </c>
      <c r="G1600" s="1">
        <f t="shared" si="150"/>
        <v>2.1805070357160002E-2</v>
      </c>
      <c r="H1600" s="1">
        <f t="shared" si="151"/>
        <v>9.4763452225814868E-3</v>
      </c>
      <c r="I1600" s="1">
        <f t="shared" si="152"/>
        <v>2.369086305093776E-3</v>
      </c>
      <c r="J1600" s="1">
        <f>IF(A1600="","",MIN(J1599+I1600,Max_logcfu))</f>
        <v>3.6912257047815009</v>
      </c>
      <c r="K1600" s="1" cm="1">
        <f t="array" ref="K1600">IF(A1600="","",IF(E1600&lt;-1.27,0,((E1600-Tmin)/(PrefTemp-Tmin))^2))</f>
        <v>3.6073660381427812</v>
      </c>
      <c r="L1600" s="1">
        <f t="shared" si="153"/>
        <v>3.7576729555238289E-2</v>
      </c>
      <c r="M1600" s="1">
        <f t="shared" si="154"/>
        <v>-10.96372104062096</v>
      </c>
      <c r="N1600" s="3" t="s">
        <v>866</v>
      </c>
      <c r="O1600" s="1" t="s">
        <v>2969</v>
      </c>
      <c r="P1600" s="1" t="s">
        <v>2968</v>
      </c>
      <c r="Q1600" s="1">
        <v>7114</v>
      </c>
      <c r="R1600" s="1" t="s">
        <v>3035</v>
      </c>
      <c r="S1600" s="1">
        <v>96.63</v>
      </c>
    </row>
    <row r="1601" spans="1:19" x14ac:dyDescent="0.3">
      <c r="A1601" s="1" t="s">
        <v>924</v>
      </c>
      <c r="B1601" s="1" t="s">
        <v>1133</v>
      </c>
      <c r="C1601" s="1">
        <f t="shared" si="149"/>
        <v>1.0416666671517305E-2</v>
      </c>
      <c r="D1601" s="1">
        <v>2</v>
      </c>
      <c r="E1601" s="1">
        <v>3.13</v>
      </c>
      <c r="F1601" s="1">
        <f>IF(A1601="","",IF(E1601&lt;-1.27,0,E1601*M_a+M_b))</f>
        <v>0.14904020000000001</v>
      </c>
      <c r="G1601" s="1">
        <f t="shared" si="150"/>
        <v>2.2212981216040005E-2</v>
      </c>
      <c r="H1601" s="1">
        <f t="shared" si="151"/>
        <v>9.6536206936288591E-3</v>
      </c>
      <c r="I1601" s="1">
        <f t="shared" si="152"/>
        <v>2.4134051745310441E-3</v>
      </c>
      <c r="J1601" s="1">
        <f>IF(A1601="","",MIN(J1600+I1601,Max_logcfu))</f>
        <v>3.693639109956032</v>
      </c>
      <c r="K1601" s="1" cm="1">
        <f t="array" ref="K1601">IF(A1601="","",IF(E1601&lt;-1.27,0,((E1601-Tmin)/(PrefTemp-Tmin))^2))</f>
        <v>3.6748495983795042</v>
      </c>
      <c r="L1601" s="1">
        <f t="shared" si="153"/>
        <v>3.8279683334278537E-2</v>
      </c>
      <c r="M1601" s="1">
        <f t="shared" si="154"/>
        <v>-11.00200072395524</v>
      </c>
      <c r="N1601" s="3" t="s">
        <v>866</v>
      </c>
      <c r="O1601" s="1" t="s">
        <v>2969</v>
      </c>
      <c r="P1601" s="1" t="s">
        <v>2968</v>
      </c>
      <c r="Q1601" s="1">
        <v>7114</v>
      </c>
      <c r="R1601" s="1" t="s">
        <v>3035</v>
      </c>
      <c r="S1601" s="1">
        <v>96.58</v>
      </c>
    </row>
    <row r="1602" spans="1:19" x14ac:dyDescent="0.3">
      <c r="A1602" s="1" t="s">
        <v>924</v>
      </c>
      <c r="B1602" s="1" t="s">
        <v>1134</v>
      </c>
      <c r="C1602" s="1">
        <f t="shared" si="149"/>
        <v>1.0416666664241347E-2</v>
      </c>
      <c r="D1602" s="1">
        <v>2</v>
      </c>
      <c r="E1602" s="1">
        <v>3.11</v>
      </c>
      <c r="F1602" s="1">
        <f>IF(A1602="","",IF(E1602&lt;-1.27,0,E1602*M_a+M_b))</f>
        <v>0.14864740000000001</v>
      </c>
      <c r="G1602" s="1">
        <f t="shared" si="150"/>
        <v>2.2096049526760003E-2</v>
      </c>
      <c r="H1602" s="1">
        <f t="shared" si="151"/>
        <v>9.6028029234072158E-3</v>
      </c>
      <c r="I1602" s="1">
        <f t="shared" si="152"/>
        <v>2.4007007302928474E-3</v>
      </c>
      <c r="J1602" s="1">
        <f>IF(A1602="","",MIN(J1601+I1602,Max_logcfu))</f>
        <v>3.6960398106863246</v>
      </c>
      <c r="K1602" s="1" cm="1">
        <f t="array" ref="K1602">IF(A1602="","",IF(E1602&lt;-1.27,0,((E1602-Tmin)/(PrefTemp-Tmin))^2))</f>
        <v>3.6555047672103247</v>
      </c>
      <c r="L1602" s="1">
        <f t="shared" si="153"/>
        <v>3.8078174649575115E-2</v>
      </c>
      <c r="M1602" s="1">
        <f t="shared" si="154"/>
        <v>-11.040078898604815</v>
      </c>
      <c r="N1602" s="3" t="s">
        <v>866</v>
      </c>
      <c r="O1602" s="1" t="s">
        <v>2969</v>
      </c>
      <c r="P1602" s="1" t="s">
        <v>2968</v>
      </c>
      <c r="Q1602" s="1">
        <v>7114</v>
      </c>
      <c r="R1602" s="1" t="s">
        <v>3035</v>
      </c>
      <c r="S1602" s="1">
        <v>96.58</v>
      </c>
    </row>
    <row r="1603" spans="1:19" x14ac:dyDescent="0.3">
      <c r="A1603" s="1" t="s">
        <v>924</v>
      </c>
      <c r="B1603" s="1" t="s">
        <v>1135</v>
      </c>
      <c r="C1603" s="1">
        <f t="shared" si="149"/>
        <v>1.0416666664241347E-2</v>
      </c>
      <c r="D1603" s="1">
        <v>2</v>
      </c>
      <c r="E1603" s="1">
        <v>3.03</v>
      </c>
      <c r="F1603" s="1">
        <f>IF(A1603="","",IF(E1603&lt;-1.27,0,E1603*M_a+M_b))</f>
        <v>0.14707619999999999</v>
      </c>
      <c r="G1603" s="1">
        <f t="shared" si="150"/>
        <v>2.1631408606439997E-2</v>
      </c>
      <c r="H1603" s="1">
        <f t="shared" si="151"/>
        <v>9.4008729276140787E-3</v>
      </c>
      <c r="I1603" s="1">
        <f t="shared" si="152"/>
        <v>2.3502182313563168E-3</v>
      </c>
      <c r="J1603" s="1">
        <f>IF(A1603="","",MIN(J1602+I1603,Max_logcfu))</f>
        <v>3.698390028917681</v>
      </c>
      <c r="K1603" s="1" cm="1">
        <f t="array" ref="K1603">IF(A1603="","",IF(E1603&lt;-1.27,0,((E1603-Tmin)/(PrefTemp-Tmin))^2))</f>
        <v>3.5786359542031061</v>
      </c>
      <c r="L1603" s="1">
        <f t="shared" si="153"/>
        <v>3.7277457847603022E-2</v>
      </c>
      <c r="M1603" s="1">
        <f t="shared" si="154"/>
        <v>-11.077356356452418</v>
      </c>
      <c r="N1603" s="3" t="s">
        <v>866</v>
      </c>
      <c r="O1603" s="1" t="s">
        <v>2969</v>
      </c>
      <c r="P1603" s="1" t="s">
        <v>2968</v>
      </c>
      <c r="Q1603" s="1">
        <v>7114</v>
      </c>
      <c r="R1603" s="1" t="s">
        <v>3035</v>
      </c>
      <c r="S1603" s="1">
        <v>96.58</v>
      </c>
    </row>
    <row r="1604" spans="1:19" x14ac:dyDescent="0.3">
      <c r="A1604" s="1" t="s">
        <v>924</v>
      </c>
      <c r="B1604" s="1" t="s">
        <v>1136</v>
      </c>
      <c r="C1604" s="1">
        <f t="shared" ref="C1604:C1667" si="155">IF(A1604="","",B1604-B1603)</f>
        <v>1.0416666671517305E-2</v>
      </c>
      <c r="D1604" s="1">
        <v>2</v>
      </c>
      <c r="E1604" s="1">
        <v>3.02</v>
      </c>
      <c r="F1604" s="1">
        <f>IF(A1604="","",IF(E1604&lt;-1.27,0,E1604*M_a+M_b))</f>
        <v>0.1468798</v>
      </c>
      <c r="G1604" s="1">
        <f t="shared" si="150"/>
        <v>2.1573675648040001E-2</v>
      </c>
      <c r="H1604" s="1">
        <f t="shared" si="151"/>
        <v>9.3757825502129508E-3</v>
      </c>
      <c r="I1604" s="1">
        <f t="shared" si="152"/>
        <v>2.3439456386447222E-3</v>
      </c>
      <c r="J1604" s="1">
        <f>IF(A1604="","",MIN(J1603+I1604,Max_logcfu))</f>
        <v>3.7007339745563259</v>
      </c>
      <c r="K1604" s="1" cm="1">
        <f t="array" ref="K1604">IF(A1604="","",IF(E1604&lt;-1.27,0,((E1604-Tmin)/(PrefTemp-Tmin))^2))</f>
        <v>3.5690847851400229</v>
      </c>
      <c r="L1604" s="1">
        <f t="shared" si="153"/>
        <v>3.7177966529187575E-2</v>
      </c>
      <c r="M1604" s="1">
        <f t="shared" si="154"/>
        <v>-11.114534322981605</v>
      </c>
      <c r="N1604" s="3" t="s">
        <v>866</v>
      </c>
      <c r="O1604" s="1" t="s">
        <v>2969</v>
      </c>
      <c r="P1604" s="1" t="s">
        <v>2968</v>
      </c>
      <c r="Q1604" s="1">
        <v>7114</v>
      </c>
      <c r="R1604" s="1" t="s">
        <v>3035</v>
      </c>
      <c r="S1604" s="1">
        <v>96.58</v>
      </c>
    </row>
    <row r="1605" spans="1:19" x14ac:dyDescent="0.3">
      <c r="A1605" s="1" t="s">
        <v>924</v>
      </c>
      <c r="B1605" s="1" t="s">
        <v>1137</v>
      </c>
      <c r="C1605" s="1">
        <f t="shared" si="155"/>
        <v>1.0416666664241347E-2</v>
      </c>
      <c r="D1605" s="1">
        <v>2</v>
      </c>
      <c r="E1605" s="1">
        <v>3.08</v>
      </c>
      <c r="F1605" s="1">
        <f>IF(A1605="","",IF(E1605&lt;-1.27,0,E1605*M_a+M_b))</f>
        <v>0.1480582</v>
      </c>
      <c r="G1605" s="1">
        <f t="shared" si="150"/>
        <v>2.192123058724E-2</v>
      </c>
      <c r="H1605" s="1">
        <f t="shared" si="151"/>
        <v>9.5268277215297681E-3</v>
      </c>
      <c r="I1605" s="1">
        <f t="shared" si="152"/>
        <v>2.3817069298279077E-3</v>
      </c>
      <c r="J1605" s="1">
        <f>IF(A1605="","",MIN(J1604+I1605,Max_logcfu))</f>
        <v>3.7031156814861537</v>
      </c>
      <c r="K1605" s="1" cm="1">
        <f t="array" ref="K1605">IF(A1605="","",IF(E1605&lt;-1.27,0,((E1605-Tmin)/(PrefTemp-Tmin))^2))</f>
        <v>3.6265832413945867</v>
      </c>
      <c r="L1605" s="1">
        <f t="shared" si="153"/>
        <v>3.7776908755731323E-2</v>
      </c>
      <c r="M1605" s="1">
        <f t="shared" si="154"/>
        <v>-11.152311231737336</v>
      </c>
      <c r="N1605" s="3" t="s">
        <v>866</v>
      </c>
      <c r="O1605" s="1" t="s">
        <v>2969</v>
      </c>
      <c r="P1605" s="1" t="s">
        <v>2968</v>
      </c>
      <c r="Q1605" s="1">
        <v>7114</v>
      </c>
      <c r="R1605" s="1" t="s">
        <v>3035</v>
      </c>
      <c r="S1605" s="1">
        <v>96.58</v>
      </c>
    </row>
    <row r="1606" spans="1:19" x14ac:dyDescent="0.3">
      <c r="A1606" s="1" t="s">
        <v>924</v>
      </c>
      <c r="B1606" s="1" t="s">
        <v>1138</v>
      </c>
      <c r="C1606" s="1">
        <f t="shared" si="155"/>
        <v>1.0416666664241347E-2</v>
      </c>
      <c r="D1606" s="1">
        <v>2</v>
      </c>
      <c r="E1606" s="1">
        <v>3.02</v>
      </c>
      <c r="F1606" s="1">
        <f>IF(A1606="","",IF(E1606&lt;-1.27,0,E1606*M_a+M_b))</f>
        <v>0.1468798</v>
      </c>
      <c r="G1606" s="1">
        <f t="shared" si="150"/>
        <v>2.1573675648040001E-2</v>
      </c>
      <c r="H1606" s="1">
        <f t="shared" si="151"/>
        <v>9.3757825502129508E-3</v>
      </c>
      <c r="I1606" s="1">
        <f t="shared" si="152"/>
        <v>2.3439456370074954E-3</v>
      </c>
      <c r="J1606" s="1">
        <f>IF(A1606="","",MIN(J1605+I1606,Max_logcfu))</f>
        <v>3.7054596271231612</v>
      </c>
      <c r="K1606" s="1" cm="1">
        <f t="array" ref="K1606">IF(A1606="","",IF(E1606&lt;-1.27,0,((E1606-Tmin)/(PrefTemp-Tmin))^2))</f>
        <v>3.5690847851400229</v>
      </c>
      <c r="L1606" s="1">
        <f t="shared" si="153"/>
        <v>3.717796650321907E-2</v>
      </c>
      <c r="M1606" s="1">
        <f t="shared" si="154"/>
        <v>-11.189489198240555</v>
      </c>
      <c r="N1606" s="3" t="s">
        <v>866</v>
      </c>
      <c r="O1606" s="1" t="s">
        <v>2969</v>
      </c>
      <c r="P1606" s="1" t="s">
        <v>2968</v>
      </c>
      <c r="Q1606" s="1">
        <v>7114</v>
      </c>
      <c r="R1606" s="1" t="s">
        <v>3035</v>
      </c>
      <c r="S1606" s="1">
        <v>96.58</v>
      </c>
    </row>
    <row r="1607" spans="1:19" x14ac:dyDescent="0.3">
      <c r="A1607" s="1" t="s">
        <v>924</v>
      </c>
      <c r="B1607" s="1" t="s">
        <v>1139</v>
      </c>
      <c r="C1607" s="1">
        <f t="shared" si="155"/>
        <v>1.0416666671517305E-2</v>
      </c>
      <c r="D1607" s="1">
        <v>2</v>
      </c>
      <c r="E1607" s="1">
        <v>3.03</v>
      </c>
      <c r="F1607" s="1">
        <f>IF(A1607="","",IF(E1607&lt;-1.27,0,E1607*M_a+M_b))</f>
        <v>0.14707619999999999</v>
      </c>
      <c r="G1607" s="1">
        <f t="shared" si="150"/>
        <v>2.1631408606439997E-2</v>
      </c>
      <c r="H1607" s="1">
        <f t="shared" si="151"/>
        <v>9.4008729276140787E-3</v>
      </c>
      <c r="I1607" s="1">
        <f t="shared" si="152"/>
        <v>2.350218232997925E-3</v>
      </c>
      <c r="J1607" s="1">
        <f>IF(A1607="","",MIN(J1606+I1607,Max_logcfu))</f>
        <v>3.707809845356159</v>
      </c>
      <c r="K1607" s="1" cm="1">
        <f t="array" ref="K1607">IF(A1607="","",IF(E1607&lt;-1.27,0,((E1607-Tmin)/(PrefTemp-Tmin))^2))</f>
        <v>3.5786359542031061</v>
      </c>
      <c r="L1607" s="1">
        <f t="shared" si="153"/>
        <v>3.7277457873641028E-2</v>
      </c>
      <c r="M1607" s="1">
        <f t="shared" si="154"/>
        <v>-11.226766656114195</v>
      </c>
      <c r="N1607" s="3" t="s">
        <v>866</v>
      </c>
      <c r="O1607" s="1" t="s">
        <v>2969</v>
      </c>
      <c r="P1607" s="1" t="s">
        <v>2968</v>
      </c>
      <c r="Q1607" s="1">
        <v>7114</v>
      </c>
      <c r="R1607" s="1" t="s">
        <v>3035</v>
      </c>
      <c r="S1607" s="1">
        <v>96.58</v>
      </c>
    </row>
    <row r="1608" spans="1:19" x14ac:dyDescent="0.3">
      <c r="A1608" s="1" t="s">
        <v>924</v>
      </c>
      <c r="B1608" s="1" t="s">
        <v>1140</v>
      </c>
      <c r="C1608" s="1">
        <f t="shared" si="155"/>
        <v>1.0416666664241347E-2</v>
      </c>
      <c r="D1608" s="1">
        <v>2</v>
      </c>
      <c r="E1608" s="1">
        <v>3.16</v>
      </c>
      <c r="F1608" s="1">
        <f>IF(A1608="","",IF(E1608&lt;-1.27,0,E1608*M_a+M_b))</f>
        <v>0.14962940000000002</v>
      </c>
      <c r="G1608" s="1">
        <f t="shared" si="150"/>
        <v>2.2388957344360007E-2</v>
      </c>
      <c r="H1608" s="1">
        <f t="shared" si="151"/>
        <v>9.730098802416343E-3</v>
      </c>
      <c r="I1608" s="1">
        <f t="shared" si="152"/>
        <v>2.4325247000377198E-3</v>
      </c>
      <c r="J1608" s="1">
        <f>IF(A1608="","",MIN(J1607+I1608,Max_logcfu))</f>
        <v>3.7102423700561968</v>
      </c>
      <c r="K1608" s="1" cm="1">
        <f t="array" ref="K1608">IF(A1608="","",IF(E1608&lt;-1.27,0,((E1608-Tmin)/(PrefTemp-Tmin))^2))</f>
        <v>3.7039625660713043</v>
      </c>
      <c r="L1608" s="1">
        <f t="shared" si="153"/>
        <v>3.8582943387592793E-2</v>
      </c>
      <c r="M1608" s="1">
        <f t="shared" si="154"/>
        <v>-11.265349599501787</v>
      </c>
      <c r="N1608" s="3" t="s">
        <v>866</v>
      </c>
      <c r="O1608" s="1" t="s">
        <v>2969</v>
      </c>
      <c r="P1608" s="1" t="s">
        <v>2968</v>
      </c>
      <c r="Q1608" s="1">
        <v>7114</v>
      </c>
      <c r="R1608" s="1" t="s">
        <v>3035</v>
      </c>
      <c r="S1608" s="1">
        <v>96.58</v>
      </c>
    </row>
    <row r="1609" spans="1:19" x14ac:dyDescent="0.3">
      <c r="A1609" s="1" t="s">
        <v>924</v>
      </c>
      <c r="B1609" s="1" t="s">
        <v>1141</v>
      </c>
      <c r="C1609" s="1">
        <f t="shared" si="155"/>
        <v>1.0416666664241347E-2</v>
      </c>
      <c r="D1609" s="1">
        <v>2</v>
      </c>
      <c r="E1609" s="1">
        <v>3.38</v>
      </c>
      <c r="F1609" s="1">
        <f>IF(A1609="","",IF(E1609&lt;-1.27,0,E1609*M_a+M_b))</f>
        <v>0.15395020000000001</v>
      </c>
      <c r="G1609" s="1">
        <f t="shared" si="150"/>
        <v>2.3700664080040002E-2</v>
      </c>
      <c r="H1609" s="1">
        <f t="shared" si="151"/>
        <v>1.0300158226875272E-2</v>
      </c>
      <c r="I1609" s="1">
        <f t="shared" si="152"/>
        <v>2.5750395561192699E-3</v>
      </c>
      <c r="J1609" s="1">
        <f>IF(A1609="","",MIN(J1608+I1609,Max_logcfu))</f>
        <v>3.7128174096123163</v>
      </c>
      <c r="K1609" s="1" cm="1">
        <f t="array" ref="K1609">IF(A1609="","",IF(E1609&lt;-1.27,0,((E1609-Tmin)/(PrefTemp-Tmin))^2))</f>
        <v>3.920967430205641</v>
      </c>
      <c r="L1609" s="1">
        <f t="shared" si="153"/>
        <v>4.0843410721799166E-2</v>
      </c>
      <c r="M1609" s="1">
        <f t="shared" si="154"/>
        <v>-11.306193010223586</v>
      </c>
      <c r="N1609" s="3" t="s">
        <v>866</v>
      </c>
      <c r="O1609" s="1" t="s">
        <v>2969</v>
      </c>
      <c r="P1609" s="1" t="s">
        <v>2968</v>
      </c>
      <c r="Q1609" s="1">
        <v>7114</v>
      </c>
      <c r="R1609" s="1" t="s">
        <v>3035</v>
      </c>
      <c r="S1609" s="1">
        <v>96.53</v>
      </c>
    </row>
    <row r="1610" spans="1:19" x14ac:dyDescent="0.3">
      <c r="A1610" s="1" t="s">
        <v>924</v>
      </c>
      <c r="B1610" s="1" t="s">
        <v>1142</v>
      </c>
      <c r="C1610" s="1">
        <f t="shared" si="155"/>
        <v>1.0416666671517305E-2</v>
      </c>
      <c r="D1610" s="1">
        <v>2</v>
      </c>
      <c r="E1610" s="1">
        <v>3.44</v>
      </c>
      <c r="F1610" s="1">
        <f>IF(A1610="","",IF(E1610&lt;-1.27,0,E1610*M_a+M_b))</f>
        <v>0.15512860000000001</v>
      </c>
      <c r="G1610" s="1">
        <f t="shared" si="150"/>
        <v>2.4064882537960002E-2</v>
      </c>
      <c r="H1610" s="1">
        <f t="shared" si="151"/>
        <v>1.0458445257696654E-2</v>
      </c>
      <c r="I1610" s="1">
        <f t="shared" si="152"/>
        <v>2.614611315641687E-3</v>
      </c>
      <c r="J1610" s="1">
        <f>IF(A1610="","",MIN(J1609+I1610,Max_logcfu))</f>
        <v>3.7154320209279579</v>
      </c>
      <c r="K1610" s="1" cm="1">
        <f t="array" ref="K1610">IF(A1610="","",IF(E1610&lt;-1.27,0,((E1610-Tmin)/(PrefTemp-Tmin))^2))</f>
        <v>3.981222649475499</v>
      </c>
      <c r="L1610" s="1">
        <f t="shared" si="153"/>
        <v>4.147106928468125E-2</v>
      </c>
      <c r="M1610" s="1">
        <f t="shared" si="154"/>
        <v>-11.347664079508267</v>
      </c>
      <c r="N1610" s="3" t="s">
        <v>866</v>
      </c>
      <c r="O1610" s="1" t="s">
        <v>2969</v>
      </c>
      <c r="P1610" s="1" t="s">
        <v>2968</v>
      </c>
      <c r="Q1610" s="1">
        <v>7114</v>
      </c>
      <c r="R1610" s="1" t="s">
        <v>3035</v>
      </c>
      <c r="S1610" s="1">
        <v>96.53</v>
      </c>
    </row>
    <row r="1611" spans="1:19" x14ac:dyDescent="0.3">
      <c r="A1611" s="1" t="s">
        <v>924</v>
      </c>
      <c r="B1611" s="1" t="s">
        <v>1143</v>
      </c>
      <c r="C1611" s="1">
        <f t="shared" si="155"/>
        <v>1.0416666664241347E-2</v>
      </c>
      <c r="D1611" s="1">
        <v>2</v>
      </c>
      <c r="E1611" s="1">
        <v>3.58</v>
      </c>
      <c r="F1611" s="1">
        <f>IF(A1611="","",IF(E1611&lt;-1.27,0,E1611*M_a+M_b))</f>
        <v>0.15787820000000002</v>
      </c>
      <c r="G1611" s="1">
        <f t="shared" si="150"/>
        <v>2.4925526035240009E-2</v>
      </c>
      <c r="H1611" s="1">
        <f t="shared" si="151"/>
        <v>1.083247546077358E-2</v>
      </c>
      <c r="I1611" s="1">
        <f t="shared" si="152"/>
        <v>2.7081188645628621E-3</v>
      </c>
      <c r="J1611" s="1">
        <f>IF(A1611="","",MIN(J1610+I1611,Max_logcfu))</f>
        <v>3.7181401397925207</v>
      </c>
      <c r="K1611" s="1" cm="1">
        <f t="array" ref="K1611">IF(A1611="","",IF(E1611&lt;-1.27,0,((E1611-Tmin)/(PrefTemp-Tmin))^2))</f>
        <v>4.1236049519484101</v>
      </c>
      <c r="L1611" s="1">
        <f t="shared" si="153"/>
        <v>4.295421823946155E-2</v>
      </c>
      <c r="M1611" s="1">
        <f t="shared" si="154"/>
        <v>-11.390618297747729</v>
      </c>
      <c r="N1611" s="3" t="s">
        <v>866</v>
      </c>
      <c r="O1611" s="1" t="s">
        <v>2969</v>
      </c>
      <c r="P1611" s="1" t="s">
        <v>2968</v>
      </c>
      <c r="Q1611" s="1">
        <v>7114</v>
      </c>
      <c r="R1611" s="1" t="s">
        <v>3035</v>
      </c>
      <c r="S1611" s="1">
        <v>96.53</v>
      </c>
    </row>
    <row r="1612" spans="1:19" x14ac:dyDescent="0.3">
      <c r="A1612" s="1" t="s">
        <v>924</v>
      </c>
      <c r="B1612" s="1" t="s">
        <v>1144</v>
      </c>
      <c r="C1612" s="1">
        <f t="shared" si="155"/>
        <v>1.0416666664241347E-2</v>
      </c>
      <c r="D1612" s="1">
        <v>2</v>
      </c>
      <c r="E1612" s="1">
        <v>3.75</v>
      </c>
      <c r="F1612" s="1">
        <f>IF(A1612="","",IF(E1612&lt;-1.27,0,E1612*M_a+M_b))</f>
        <v>0.161217</v>
      </c>
      <c r="G1612" s="1">
        <f t="shared" si="150"/>
        <v>2.5990921088999999E-2</v>
      </c>
      <c r="H1612" s="1">
        <f t="shared" si="151"/>
        <v>1.1295489391134289E-2</v>
      </c>
      <c r="I1612" s="1">
        <f t="shared" si="152"/>
        <v>2.8238723471260881E-3</v>
      </c>
      <c r="J1612" s="1">
        <f>IF(A1612="","",MIN(J1611+I1612,Max_logcfu))</f>
        <v>3.7209640121396466</v>
      </c>
      <c r="K1612" s="1" cm="1">
        <f t="array" ref="K1612">IF(A1612="","",IF(E1612&lt;-1.27,0,((E1612-Tmin)/(PrefTemp-Tmin))^2))</f>
        <v>4.2998607434311999</v>
      </c>
      <c r="L1612" s="1">
        <f t="shared" si="153"/>
        <v>4.4790216066979797E-2</v>
      </c>
      <c r="M1612" s="1">
        <f t="shared" si="154"/>
        <v>-11.435408513814709</v>
      </c>
      <c r="N1612" s="3" t="s">
        <v>866</v>
      </c>
      <c r="O1612" s="1" t="s">
        <v>2969</v>
      </c>
      <c r="P1612" s="1" t="s">
        <v>2968</v>
      </c>
      <c r="Q1612" s="1">
        <v>7114</v>
      </c>
      <c r="R1612" s="1" t="s">
        <v>3035</v>
      </c>
      <c r="S1612" s="1">
        <v>96.53</v>
      </c>
    </row>
    <row r="1613" spans="1:19" x14ac:dyDescent="0.3">
      <c r="A1613" s="1" t="s">
        <v>924</v>
      </c>
      <c r="B1613" s="1" t="s">
        <v>1145</v>
      </c>
      <c r="C1613" s="1">
        <f t="shared" si="155"/>
        <v>1.0416666671517305E-2</v>
      </c>
      <c r="D1613" s="1">
        <v>2</v>
      </c>
      <c r="E1613" s="1">
        <v>3.81</v>
      </c>
      <c r="F1613" s="1">
        <f>IF(A1613="","",IF(E1613&lt;-1.27,0,E1613*M_a+M_b))</f>
        <v>0.16239540000000002</v>
      </c>
      <c r="G1613" s="1">
        <f t="shared" si="150"/>
        <v>2.6372265941160006E-2</v>
      </c>
      <c r="H1613" s="1">
        <f t="shared" si="151"/>
        <v>1.1461219444224253E-2</v>
      </c>
      <c r="I1613" s="1">
        <f t="shared" si="152"/>
        <v>2.8653048623903249E-3</v>
      </c>
      <c r="J1613" s="1">
        <f>IF(A1613="","",MIN(J1612+I1613,Max_logcfu))</f>
        <v>3.7238293170020369</v>
      </c>
      <c r="K1613" s="1" cm="1">
        <f t="array" ref="K1613">IF(A1613="","",IF(E1613&lt;-1.27,0,((E1613-Tmin)/(PrefTemp-Tmin))^2))</f>
        <v>4.3629493024667738</v>
      </c>
      <c r="L1613" s="1">
        <f t="shared" si="153"/>
        <v>4.5447388588525317E-2</v>
      </c>
      <c r="M1613" s="1">
        <f t="shared" si="154"/>
        <v>-11.480855902403235</v>
      </c>
      <c r="N1613" s="3" t="s">
        <v>866</v>
      </c>
      <c r="O1613" s="1" t="s">
        <v>2976</v>
      </c>
      <c r="P1613" s="1" t="s">
        <v>2968</v>
      </c>
      <c r="Q1613" s="1">
        <v>8041</v>
      </c>
      <c r="R1613" s="1" t="s">
        <v>3035</v>
      </c>
      <c r="S1613" s="1">
        <v>96.53</v>
      </c>
    </row>
    <row r="1614" spans="1:19" x14ac:dyDescent="0.3">
      <c r="A1614" s="1" t="s">
        <v>924</v>
      </c>
      <c r="B1614" s="1" t="s">
        <v>1146</v>
      </c>
      <c r="C1614" s="1">
        <f t="shared" si="155"/>
        <v>1.0416666664241347E-2</v>
      </c>
      <c r="D1614" s="1">
        <v>2</v>
      </c>
      <c r="E1614" s="1">
        <v>3.6</v>
      </c>
      <c r="F1614" s="1">
        <f>IF(A1614="","",IF(E1614&lt;-1.27,0,E1614*M_a+M_b))</f>
        <v>0.158271</v>
      </c>
      <c r="G1614" s="1">
        <f t="shared" si="150"/>
        <v>2.5049709440999997E-2</v>
      </c>
      <c r="H1614" s="1">
        <f t="shared" si="151"/>
        <v>1.0886444780964797E-2</v>
      </c>
      <c r="I1614" s="1">
        <f t="shared" si="152"/>
        <v>2.7216111946075246E-3</v>
      </c>
      <c r="J1614" s="1">
        <f>IF(A1614="","",MIN(J1613+I1614,Max_logcfu))</f>
        <v>3.7265509281966445</v>
      </c>
      <c r="K1614" s="1" cm="1">
        <f t="array" ref="K1614">IF(A1614="","",IF(E1614&lt;-1.27,0,((E1614-Tmin)/(PrefTemp-Tmin))^2))</f>
        <v>4.144149485540912</v>
      </c>
      <c r="L1614" s="1">
        <f t="shared" si="153"/>
        <v>4.3168223797666945E-2</v>
      </c>
      <c r="M1614" s="1">
        <f t="shared" si="154"/>
        <v>-11.524024126200901</v>
      </c>
      <c r="N1614" s="3" t="s">
        <v>866</v>
      </c>
      <c r="O1614" s="1" t="s">
        <v>2976</v>
      </c>
      <c r="P1614" s="1" t="s">
        <v>2968</v>
      </c>
      <c r="Q1614" s="1">
        <v>8041</v>
      </c>
      <c r="R1614" s="1" t="s">
        <v>3035</v>
      </c>
      <c r="S1614" s="1">
        <v>96.53</v>
      </c>
    </row>
    <row r="1615" spans="1:19" x14ac:dyDescent="0.3">
      <c r="A1615" s="1" t="s">
        <v>924</v>
      </c>
      <c r="B1615" s="1" t="s">
        <v>1147</v>
      </c>
      <c r="C1615" s="1">
        <f t="shared" si="155"/>
        <v>1.0416666664241347E-2</v>
      </c>
      <c r="D1615" s="1">
        <v>2</v>
      </c>
      <c r="E1615" s="1">
        <v>3.25</v>
      </c>
      <c r="F1615" s="1">
        <f>IF(A1615="","",IF(E1615&lt;-1.27,0,E1615*M_a+M_b))</f>
        <v>0.151397</v>
      </c>
      <c r="G1615" s="1">
        <f t="shared" si="150"/>
        <v>2.2921051609000001E-2</v>
      </c>
      <c r="H1615" s="1">
        <f t="shared" si="151"/>
        <v>9.9613435936549317E-3</v>
      </c>
      <c r="I1615" s="1">
        <f t="shared" si="152"/>
        <v>2.4903358978339064E-3</v>
      </c>
      <c r="J1615" s="1">
        <f>IF(A1615="","",MIN(J1614+I1615,Max_logcfu))</f>
        <v>3.7290412640944783</v>
      </c>
      <c r="K1615" s="1" cm="1">
        <f t="array" ref="K1615">IF(A1615="","",IF(E1615&lt;-1.27,0,((E1615-Tmin)/(PrefTemp-Tmin))^2))</f>
        <v>3.7919906599005273</v>
      </c>
      <c r="L1615" s="1">
        <f t="shared" si="153"/>
        <v>3.9499902698100373E-2</v>
      </c>
      <c r="M1615" s="1">
        <f t="shared" si="154"/>
        <v>-11.563524028899002</v>
      </c>
      <c r="N1615" s="3" t="s">
        <v>866</v>
      </c>
      <c r="O1615" s="1" t="s">
        <v>2976</v>
      </c>
      <c r="P1615" s="1" t="s">
        <v>2968</v>
      </c>
      <c r="Q1615" s="1">
        <v>8041</v>
      </c>
      <c r="R1615" s="1" t="s">
        <v>3035</v>
      </c>
      <c r="S1615" s="1">
        <v>96.53</v>
      </c>
    </row>
    <row r="1616" spans="1:19" x14ac:dyDescent="0.3">
      <c r="A1616" s="1" t="s">
        <v>924</v>
      </c>
      <c r="B1616" s="1" t="s">
        <v>1148</v>
      </c>
      <c r="C1616" s="1">
        <f t="shared" si="155"/>
        <v>1.0416666671517305E-2</v>
      </c>
      <c r="D1616" s="1">
        <v>2</v>
      </c>
      <c r="E1616" s="1">
        <v>2.92</v>
      </c>
      <c r="F1616" s="1">
        <f>IF(A1616="","",IF(E1616&lt;-1.27,0,E1616*M_a+M_b))</f>
        <v>0.14491580000000001</v>
      </c>
      <c r="G1616" s="1">
        <f t="shared" si="150"/>
        <v>2.1000589089640004E-2</v>
      </c>
      <c r="H1616" s="1">
        <f t="shared" si="151"/>
        <v>9.12672276820513E-3</v>
      </c>
      <c r="I1616" s="1">
        <f t="shared" si="152"/>
        <v>2.2816806931137729E-3</v>
      </c>
      <c r="J1616" s="1">
        <f>IF(A1616="","",MIN(J1615+I1616,Max_logcfu))</f>
        <v>3.7313229447875922</v>
      </c>
      <c r="K1616" s="1" cm="1">
        <f t="array" ref="K1616">IF(A1616="","",IF(E1616&lt;-1.27,0,((E1616-Tmin)/(PrefTemp-Tmin))^2))</f>
        <v>3.474275048054746</v>
      </c>
      <c r="L1616" s="1">
        <f t="shared" si="153"/>
        <v>3.6190365100756058E-2</v>
      </c>
      <c r="M1616" s="1">
        <f t="shared" si="154"/>
        <v>-11.599714393999758</v>
      </c>
      <c r="N1616" s="3" t="s">
        <v>866</v>
      </c>
      <c r="O1616" s="1" t="s">
        <v>2976</v>
      </c>
      <c r="P1616" s="1" t="s">
        <v>2968</v>
      </c>
      <c r="Q1616" s="1">
        <v>8041</v>
      </c>
      <c r="R1616" s="1" t="s">
        <v>3035</v>
      </c>
      <c r="S1616" s="1">
        <v>96.53</v>
      </c>
    </row>
    <row r="1617" spans="1:19" x14ac:dyDescent="0.3">
      <c r="A1617" s="1" t="s">
        <v>924</v>
      </c>
      <c r="B1617" s="1" t="s">
        <v>1149</v>
      </c>
      <c r="C1617" s="1">
        <f t="shared" si="155"/>
        <v>1.0416666664241347E-2</v>
      </c>
      <c r="D1617" s="1">
        <v>2</v>
      </c>
      <c r="E1617" s="1">
        <v>2.85</v>
      </c>
      <c r="F1617" s="1">
        <f>IF(A1617="","",IF(E1617&lt;-1.27,0,E1617*M_a+M_b))</f>
        <v>0.143541</v>
      </c>
      <c r="G1617" s="1">
        <f t="shared" si="150"/>
        <v>2.0604018681000001E-2</v>
      </c>
      <c r="H1617" s="1">
        <f t="shared" si="151"/>
        <v>8.9543757848761403E-3</v>
      </c>
      <c r="I1617" s="1">
        <f t="shared" si="152"/>
        <v>2.2385939456978218E-3</v>
      </c>
      <c r="J1617" s="1">
        <f>IF(A1617="","",MIN(J1616+I1617,Max_logcfu))</f>
        <v>3.7335615387332899</v>
      </c>
      <c r="K1617" s="1" cm="1">
        <f t="array" ref="K1617">IF(A1617="","",IF(E1617&lt;-1.27,0,((E1617-Tmin)/(PrefTemp-Tmin))^2))</f>
        <v>3.4086676182034328</v>
      </c>
      <c r="L1617" s="1">
        <f t="shared" si="153"/>
        <v>3.5506954348018649E-2</v>
      </c>
      <c r="M1617" s="1">
        <f t="shared" si="154"/>
        <v>-11.635221348347777</v>
      </c>
      <c r="N1617" s="3" t="s">
        <v>866</v>
      </c>
      <c r="O1617" s="1" t="s">
        <v>2976</v>
      </c>
      <c r="P1617" s="1" t="s">
        <v>2968</v>
      </c>
      <c r="Q1617" s="1">
        <v>8041</v>
      </c>
      <c r="R1617" s="1" t="s">
        <v>3035</v>
      </c>
      <c r="S1617" s="1">
        <v>96.39</v>
      </c>
    </row>
    <row r="1618" spans="1:19" x14ac:dyDescent="0.3">
      <c r="A1618" s="1" t="s">
        <v>924</v>
      </c>
      <c r="B1618" s="1" t="s">
        <v>1150</v>
      </c>
      <c r="C1618" s="1">
        <f t="shared" si="155"/>
        <v>1.0416666664241347E-2</v>
      </c>
      <c r="D1618" s="1">
        <v>2</v>
      </c>
      <c r="E1618" s="1">
        <v>2.7</v>
      </c>
      <c r="F1618" s="1">
        <f>IF(A1618="","",IF(E1618&lt;-1.27,0,E1618*M_a+M_b))</f>
        <v>0.14059500000000003</v>
      </c>
      <c r="G1618" s="1">
        <f t="shared" si="150"/>
        <v>1.9766954025000009E-2</v>
      </c>
      <c r="H1618" s="1">
        <f t="shared" si="151"/>
        <v>8.590592796610173E-3</v>
      </c>
      <c r="I1618" s="1">
        <f t="shared" si="152"/>
        <v>2.1476481986525049E-3</v>
      </c>
      <c r="J1618" s="1">
        <f>IF(A1618="","",MIN(J1617+I1618,Max_logcfu))</f>
        <v>3.7357091869319423</v>
      </c>
      <c r="K1618" s="1" cm="1">
        <f t="array" ref="K1618">IF(A1618="","",IF(E1618&lt;-1.27,0,((E1618-Tmin)/(PrefTemp-Tmin))^2))</f>
        <v>3.2701861291587275</v>
      </c>
      <c r="L1618" s="1">
        <f t="shared" si="153"/>
        <v>3.4064438837472164E-2</v>
      </c>
      <c r="M1618" s="1">
        <f t="shared" si="154"/>
        <v>-11.669285787185249</v>
      </c>
      <c r="N1618" s="3" t="s">
        <v>866</v>
      </c>
      <c r="O1618" s="1" t="s">
        <v>2976</v>
      </c>
      <c r="P1618" s="1" t="s">
        <v>2968</v>
      </c>
      <c r="Q1618" s="1">
        <v>8041</v>
      </c>
      <c r="R1618" s="1" t="s">
        <v>3035</v>
      </c>
      <c r="S1618" s="1">
        <v>96.39</v>
      </c>
    </row>
    <row r="1619" spans="1:19" x14ac:dyDescent="0.3">
      <c r="A1619" s="1" t="s">
        <v>924</v>
      </c>
      <c r="B1619" s="1" t="s">
        <v>1151</v>
      </c>
      <c r="C1619" s="1">
        <f t="shared" si="155"/>
        <v>1.0416666671517305E-2</v>
      </c>
      <c r="D1619" s="1">
        <v>2</v>
      </c>
      <c r="E1619" s="1">
        <v>2.56</v>
      </c>
      <c r="F1619" s="1">
        <f>IF(A1619="","",IF(E1619&lt;-1.27,0,E1619*M_a+M_b))</f>
        <v>0.13784540000000001</v>
      </c>
      <c r="G1619" s="1">
        <f t="shared" si="150"/>
        <v>1.9001354301160001E-2</v>
      </c>
      <c r="H1619" s="1">
        <f t="shared" si="151"/>
        <v>8.2578680144111249E-3</v>
      </c>
      <c r="I1619" s="1">
        <f t="shared" si="152"/>
        <v>2.0644670045641233E-3</v>
      </c>
      <c r="J1619" s="1">
        <f>IF(A1619="","",MIN(J1618+I1619,Max_logcfu))</f>
        <v>3.7377736539365065</v>
      </c>
      <c r="K1619" s="1" cm="1">
        <f t="array" ref="K1619">IF(A1619="","",IF(E1619&lt;-1.27,0,((E1619-Tmin)/(PrefTemp-Tmin))^2))</f>
        <v>3.1435275861063747</v>
      </c>
      <c r="L1619" s="1">
        <f t="shared" si="153"/>
        <v>3.2745079037189519E-2</v>
      </c>
      <c r="M1619" s="1">
        <f t="shared" si="154"/>
        <v>-11.702030866222438</v>
      </c>
      <c r="N1619" s="3" t="s">
        <v>866</v>
      </c>
      <c r="O1619" s="1" t="s">
        <v>2976</v>
      </c>
      <c r="P1619" s="1" t="s">
        <v>2968</v>
      </c>
      <c r="Q1619" s="1">
        <v>8041</v>
      </c>
      <c r="R1619" s="1" t="s">
        <v>3035</v>
      </c>
      <c r="S1619" s="1">
        <v>96.39</v>
      </c>
    </row>
    <row r="1620" spans="1:19" x14ac:dyDescent="0.3">
      <c r="A1620" s="1" t="s">
        <v>924</v>
      </c>
      <c r="B1620" s="1" t="s">
        <v>1152</v>
      </c>
      <c r="C1620" s="1">
        <f t="shared" si="155"/>
        <v>1.0416666664241347E-2</v>
      </c>
      <c r="D1620" s="1">
        <v>2</v>
      </c>
      <c r="E1620" s="1">
        <v>2.36</v>
      </c>
      <c r="F1620" s="1">
        <f>IF(A1620="","",IF(E1620&lt;-1.27,0,E1620*M_a+M_b))</f>
        <v>0.13391740000000002</v>
      </c>
      <c r="G1620" s="1">
        <f t="shared" si="150"/>
        <v>1.7933870022760007E-2</v>
      </c>
      <c r="H1620" s="1">
        <f t="shared" si="151"/>
        <v>7.793946120278142E-3</v>
      </c>
      <c r="I1620" s="1">
        <f t="shared" si="152"/>
        <v>1.9484865296158682E-3</v>
      </c>
      <c r="J1620" s="1">
        <f>IF(A1620="","",MIN(J1619+I1620,Max_logcfu))</f>
        <v>3.7397221404661223</v>
      </c>
      <c r="K1620" s="1" cm="1">
        <f t="array" ref="K1620">IF(A1620="","",IF(E1620&lt;-1.27,0,((E1620-Tmin)/(PrefTemp-Tmin))^2))</f>
        <v>2.9669261595080414</v>
      </c>
      <c r="L1620" s="1">
        <f t="shared" si="153"/>
        <v>3.0905480821013021E-2</v>
      </c>
      <c r="M1620" s="1">
        <f t="shared" si="154"/>
        <v>-11.732936347043452</v>
      </c>
      <c r="N1620" s="3" t="s">
        <v>866</v>
      </c>
      <c r="O1620" s="1" t="s">
        <v>2976</v>
      </c>
      <c r="P1620" s="1" t="s">
        <v>2968</v>
      </c>
      <c r="Q1620" s="1">
        <v>8041</v>
      </c>
      <c r="R1620" s="1" t="s">
        <v>3035</v>
      </c>
      <c r="S1620" s="1">
        <v>96.39</v>
      </c>
    </row>
    <row r="1621" spans="1:19" x14ac:dyDescent="0.3">
      <c r="A1621" s="1" t="s">
        <v>924</v>
      </c>
      <c r="B1621" s="1" t="s">
        <v>1153</v>
      </c>
      <c r="C1621" s="1">
        <f t="shared" si="155"/>
        <v>1.0416666664241347E-2</v>
      </c>
      <c r="D1621" s="1">
        <v>2</v>
      </c>
      <c r="E1621" s="1">
        <v>2.52</v>
      </c>
      <c r="F1621" s="1">
        <f>IF(A1621="","",IF(E1621&lt;-1.27,0,E1621*M_a+M_b))</f>
        <v>0.13705980000000001</v>
      </c>
      <c r="G1621" s="1">
        <f t="shared" si="150"/>
        <v>1.8785388776040003E-2</v>
      </c>
      <c r="H1621" s="1">
        <f t="shared" si="151"/>
        <v>8.164010767509779E-3</v>
      </c>
      <c r="I1621" s="1">
        <f t="shared" si="152"/>
        <v>2.0410026914022368E-3</v>
      </c>
      <c r="J1621" s="1">
        <f>IF(A1621="","",MIN(J1620+I1621,Max_logcfu))</f>
        <v>3.7417631431575247</v>
      </c>
      <c r="K1621" s="1" cm="1">
        <f t="array" ref="K1621">IF(A1621="","",IF(E1621&lt;-1.27,0,((E1621-Tmin)/(PrefTemp-Tmin))^2))</f>
        <v>3.1077988914511101</v>
      </c>
      <c r="L1621" s="1">
        <f t="shared" si="153"/>
        <v>3.2372905111744996E-2</v>
      </c>
      <c r="M1621" s="1">
        <f t="shared" si="154"/>
        <v>-11.765309252155197</v>
      </c>
      <c r="N1621" s="3" t="s">
        <v>866</v>
      </c>
      <c r="O1621" s="1" t="s">
        <v>2972</v>
      </c>
      <c r="P1621" s="1" t="s">
        <v>2968</v>
      </c>
      <c r="Q1621" s="1">
        <v>8873</v>
      </c>
      <c r="R1621" s="1" t="s">
        <v>3035</v>
      </c>
      <c r="S1621" s="1">
        <v>96.29</v>
      </c>
    </row>
    <row r="1622" spans="1:19" x14ac:dyDescent="0.3">
      <c r="A1622" s="1" t="s">
        <v>924</v>
      </c>
      <c r="B1622" s="1" t="s">
        <v>1154</v>
      </c>
      <c r="C1622" s="1">
        <f t="shared" si="155"/>
        <v>1.0416666671517305E-2</v>
      </c>
      <c r="D1622" s="1">
        <v>2</v>
      </c>
      <c r="E1622" s="1">
        <v>2.36</v>
      </c>
      <c r="F1622" s="1">
        <f>IF(A1622="","",IF(E1622&lt;-1.27,0,E1622*M_a+M_b))</f>
        <v>0.13391740000000002</v>
      </c>
      <c r="G1622" s="1">
        <f t="shared" si="150"/>
        <v>1.7933870022760007E-2</v>
      </c>
      <c r="H1622" s="1">
        <f t="shared" si="151"/>
        <v>7.793946120278142E-3</v>
      </c>
      <c r="I1622" s="1">
        <f t="shared" si="152"/>
        <v>1.9484865309768703E-3</v>
      </c>
      <c r="J1622" s="1">
        <f>IF(A1622="","",MIN(J1621+I1622,Max_logcfu))</f>
        <v>3.7437116296885016</v>
      </c>
      <c r="K1622" s="1" cm="1">
        <f t="array" ref="K1622">IF(A1622="","",IF(E1622&lt;-1.27,0,((E1622-Tmin)/(PrefTemp-Tmin))^2))</f>
        <v>2.9669261595080414</v>
      </c>
      <c r="L1622" s="1">
        <f t="shared" si="153"/>
        <v>3.0905480842600249E-2</v>
      </c>
      <c r="M1622" s="1">
        <f t="shared" si="154"/>
        <v>-11.796214732997797</v>
      </c>
      <c r="N1622" s="3" t="s">
        <v>866</v>
      </c>
      <c r="O1622" s="1" t="s">
        <v>2972</v>
      </c>
      <c r="P1622" s="1" t="s">
        <v>2968</v>
      </c>
      <c r="Q1622" s="1">
        <v>8873</v>
      </c>
      <c r="R1622" s="1" t="s">
        <v>3035</v>
      </c>
      <c r="S1622" s="1">
        <v>96.29</v>
      </c>
    </row>
    <row r="1623" spans="1:19" x14ac:dyDescent="0.3">
      <c r="A1623" s="1" t="s">
        <v>924</v>
      </c>
      <c r="B1623" s="1" t="s">
        <v>1155</v>
      </c>
      <c r="C1623" s="1">
        <f t="shared" si="155"/>
        <v>1.0416666664241347E-2</v>
      </c>
      <c r="D1623" s="1">
        <v>2</v>
      </c>
      <c r="E1623" s="1">
        <v>2.2200000000000002</v>
      </c>
      <c r="F1623" s="1">
        <f>IF(A1623="","",IF(E1623&lt;-1.27,0,E1623*M_a+M_b))</f>
        <v>0.1311678</v>
      </c>
      <c r="G1623" s="1">
        <f t="shared" si="150"/>
        <v>1.720499175684E-2</v>
      </c>
      <c r="H1623" s="1">
        <f t="shared" si="151"/>
        <v>7.4771802506910035E-3</v>
      </c>
      <c r="I1623" s="1">
        <f t="shared" si="152"/>
        <v>1.8692950622375218E-3</v>
      </c>
      <c r="J1623" s="1">
        <f>IF(A1623="","",MIN(J1622+I1623,Max_logcfu))</f>
        <v>3.745580924750739</v>
      </c>
      <c r="K1623" s="1" cm="1">
        <f t="array" ref="K1623">IF(A1623="","",IF(E1623&lt;-1.27,0,((E1623-Tmin)/(PrefTemp-Tmin))^2))</f>
        <v>2.8463427053227237</v>
      </c>
      <c r="L1623" s="1">
        <f t="shared" si="153"/>
        <v>2.9649403173541748E-2</v>
      </c>
      <c r="M1623" s="1">
        <f t="shared" si="154"/>
        <v>-11.825864136171338</v>
      </c>
      <c r="N1623" s="3" t="s">
        <v>866</v>
      </c>
      <c r="O1623" s="1" t="s">
        <v>2972</v>
      </c>
      <c r="P1623" s="1" t="s">
        <v>2968</v>
      </c>
      <c r="Q1623" s="1">
        <v>8873</v>
      </c>
      <c r="R1623" s="1" t="s">
        <v>3035</v>
      </c>
      <c r="S1623" s="1">
        <v>96.29</v>
      </c>
    </row>
    <row r="1624" spans="1:19" x14ac:dyDescent="0.3">
      <c r="A1624" s="1" t="s">
        <v>924</v>
      </c>
      <c r="B1624" s="1" t="s">
        <v>1156</v>
      </c>
      <c r="C1624" s="1">
        <f t="shared" si="155"/>
        <v>1.0416666664241347E-2</v>
      </c>
      <c r="D1624" s="1">
        <v>2</v>
      </c>
      <c r="E1624" s="1">
        <v>2.0299999999999998</v>
      </c>
      <c r="F1624" s="1">
        <f>IF(A1624="","",IF(E1624&lt;-1.27,0,E1624*M_a+M_b))</f>
        <v>0.1274362</v>
      </c>
      <c r="G1624" s="1">
        <f t="shared" si="150"/>
        <v>1.623998507044E-2</v>
      </c>
      <c r="H1624" s="1">
        <f t="shared" si="151"/>
        <v>7.0577944678139933E-3</v>
      </c>
      <c r="I1624" s="1">
        <f t="shared" si="152"/>
        <v>1.7644486165426805E-3</v>
      </c>
      <c r="J1624" s="1">
        <f>IF(A1624="","",MIN(J1623+I1624,Max_logcfu))</f>
        <v>3.7473453733672817</v>
      </c>
      <c r="K1624" s="1" cm="1">
        <f t="array" ref="K1624">IF(A1624="","",IF(E1624&lt;-1.27,0,((E1624-Tmin)/(PrefTemp-Tmin))^2))</f>
        <v>2.6866948669952047</v>
      </c>
      <c r="L1624" s="1">
        <f t="shared" si="153"/>
        <v>2.7986404858017289E-2</v>
      </c>
      <c r="M1624" s="1">
        <f t="shared" si="154"/>
        <v>-11.853850541029356</v>
      </c>
      <c r="N1624" s="3" t="s">
        <v>866</v>
      </c>
      <c r="O1624" s="1" t="s">
        <v>2972</v>
      </c>
      <c r="P1624" s="1" t="s">
        <v>2968</v>
      </c>
      <c r="Q1624" s="1">
        <v>8873</v>
      </c>
      <c r="R1624" s="1" t="s">
        <v>3035</v>
      </c>
      <c r="S1624" s="1">
        <v>96.29</v>
      </c>
    </row>
    <row r="1625" spans="1:19" x14ac:dyDescent="0.3">
      <c r="A1625" s="1" t="s">
        <v>924</v>
      </c>
      <c r="B1625" s="1" t="s">
        <v>1157</v>
      </c>
      <c r="C1625" s="1">
        <f t="shared" si="155"/>
        <v>1.0416666671517305E-2</v>
      </c>
      <c r="D1625" s="1">
        <v>2</v>
      </c>
      <c r="E1625" s="1">
        <v>2.09</v>
      </c>
      <c r="F1625" s="1">
        <f>IF(A1625="","",IF(E1625&lt;-1.27,0,E1625*M_a+M_b))</f>
        <v>0.1286146</v>
      </c>
      <c r="G1625" s="1">
        <f t="shared" si="150"/>
        <v>1.6541715333159998E-2</v>
      </c>
      <c r="H1625" s="1">
        <f t="shared" si="151"/>
        <v>7.1889245254932628E-3</v>
      </c>
      <c r="I1625" s="1">
        <f t="shared" si="152"/>
        <v>1.7972311322102166E-3</v>
      </c>
      <c r="J1625" s="1">
        <f>IF(A1625="","",MIN(J1624+I1625,Max_logcfu))</f>
        <v>3.7491426044994918</v>
      </c>
      <c r="K1625" s="1" cm="1">
        <f t="array" ref="K1625">IF(A1625="","",IF(E1625&lt;-1.27,0,((E1625-Tmin)/(PrefTemp-Tmin))^2))</f>
        <v>2.7366122249577125</v>
      </c>
      <c r="L1625" s="1">
        <f t="shared" si="153"/>
        <v>2.8506377356583821E-2</v>
      </c>
      <c r="M1625" s="1">
        <f t="shared" si="154"/>
        <v>-11.882356918385939</v>
      </c>
      <c r="N1625" s="3" t="s">
        <v>866</v>
      </c>
      <c r="O1625" s="1" t="s">
        <v>2972</v>
      </c>
      <c r="P1625" s="1" t="s">
        <v>2968</v>
      </c>
      <c r="Q1625" s="1">
        <v>8873</v>
      </c>
      <c r="R1625" s="1" t="s">
        <v>3035</v>
      </c>
      <c r="S1625" s="1">
        <v>96.26</v>
      </c>
    </row>
    <row r="1626" spans="1:19" x14ac:dyDescent="0.3">
      <c r="A1626" s="1" t="s">
        <v>924</v>
      </c>
      <c r="B1626" s="1" t="s">
        <v>1158</v>
      </c>
      <c r="C1626" s="1">
        <f t="shared" si="155"/>
        <v>1.0416666664241347E-2</v>
      </c>
      <c r="D1626" s="1">
        <v>2</v>
      </c>
      <c r="E1626" s="1">
        <v>1.94</v>
      </c>
      <c r="F1626" s="1">
        <f>IF(A1626="","",IF(E1626&lt;-1.27,0,E1626*M_a+M_b))</f>
        <v>0.12566860000000002</v>
      </c>
      <c r="G1626" s="1">
        <f t="shared" si="150"/>
        <v>1.5792597025960003E-2</v>
      </c>
      <c r="H1626" s="1">
        <f t="shared" si="151"/>
        <v>6.8633624623902663E-3</v>
      </c>
      <c r="I1626" s="1">
        <f t="shared" si="152"/>
        <v>1.7158406151980663E-3</v>
      </c>
      <c r="J1626" s="1">
        <f>IF(A1626="","",MIN(J1625+I1626,Max_logcfu))</f>
        <v>3.75085844511469</v>
      </c>
      <c r="K1626" s="1" cm="1">
        <f t="array" ref="K1626">IF(A1626="","",IF(E1626&lt;-1.27,0,((E1626-Tmin)/(PrefTemp-Tmin))^2))</f>
        <v>2.6126803184937222</v>
      </c>
      <c r="L1626" s="1">
        <f t="shared" si="153"/>
        <v>2.7215419977973023E-2</v>
      </c>
      <c r="M1626" s="1">
        <f t="shared" si="154"/>
        <v>-11.909572338363912</v>
      </c>
      <c r="N1626" s="3" t="s">
        <v>866</v>
      </c>
      <c r="O1626" s="1" t="s">
        <v>2972</v>
      </c>
      <c r="P1626" s="1" t="s">
        <v>2968</v>
      </c>
      <c r="Q1626" s="1">
        <v>8873</v>
      </c>
      <c r="R1626" s="1" t="s">
        <v>3035</v>
      </c>
      <c r="S1626" s="1">
        <v>96.26</v>
      </c>
    </row>
    <row r="1627" spans="1:19" x14ac:dyDescent="0.3">
      <c r="A1627" s="1" t="s">
        <v>924</v>
      </c>
      <c r="B1627" s="1" t="s">
        <v>1159</v>
      </c>
      <c r="C1627" s="1">
        <f t="shared" si="155"/>
        <v>1.0416666664241347E-2</v>
      </c>
      <c r="D1627" s="1">
        <v>2</v>
      </c>
      <c r="E1627" s="1">
        <v>1.84</v>
      </c>
      <c r="F1627" s="1">
        <f>IF(A1627="","",IF(E1627&lt;-1.27,0,E1627*M_a+M_b))</f>
        <v>0.12370460000000001</v>
      </c>
      <c r="G1627" s="1">
        <f t="shared" si="150"/>
        <v>1.5302828061160003E-2</v>
      </c>
      <c r="H1627" s="1">
        <f t="shared" si="151"/>
        <v>6.6505119779052598E-3</v>
      </c>
      <c r="I1627" s="1">
        <f t="shared" si="152"/>
        <v>1.662627994089204E-3</v>
      </c>
      <c r="J1627" s="1">
        <f>IF(A1627="","",MIN(J1626+I1627,Max_logcfu))</f>
        <v>3.7525210731087792</v>
      </c>
      <c r="K1627" s="1" cm="1">
        <f t="array" ref="K1627">IF(A1627="","",IF(E1627&lt;-1.27,0,((E1627-Tmin)/(PrefTemp-Tmin))^2))</f>
        <v>2.5316543964849116</v>
      </c>
      <c r="L1627" s="1">
        <f t="shared" si="153"/>
        <v>2.6371399957244426E-2</v>
      </c>
      <c r="M1627" s="1">
        <f t="shared" si="154"/>
        <v>-11.935943738321157</v>
      </c>
      <c r="N1627" s="3" t="s">
        <v>866</v>
      </c>
      <c r="O1627" s="1" t="s">
        <v>2972</v>
      </c>
      <c r="P1627" s="1" t="s">
        <v>2968</v>
      </c>
      <c r="Q1627" s="1">
        <v>8873</v>
      </c>
      <c r="R1627" s="1" t="s">
        <v>3035</v>
      </c>
      <c r="S1627" s="1">
        <v>96.26</v>
      </c>
    </row>
    <row r="1628" spans="1:19" x14ac:dyDescent="0.3">
      <c r="A1628" s="1" t="s">
        <v>924</v>
      </c>
      <c r="B1628" s="1" t="s">
        <v>1160</v>
      </c>
      <c r="C1628" s="1">
        <f t="shared" si="155"/>
        <v>1.0416666671517305E-2</v>
      </c>
      <c r="D1628" s="1">
        <v>2</v>
      </c>
      <c r="E1628" s="1">
        <v>1.77</v>
      </c>
      <c r="F1628" s="1">
        <f>IF(A1628="","",IF(E1628&lt;-1.27,0,E1628*M_a+M_b))</f>
        <v>0.12232980000000002</v>
      </c>
      <c r="G1628" s="1">
        <f t="shared" si="150"/>
        <v>1.4964579968040004E-2</v>
      </c>
      <c r="H1628" s="1">
        <f t="shared" si="151"/>
        <v>6.5035115028422444E-3</v>
      </c>
      <c r="I1628" s="1">
        <f t="shared" si="152"/>
        <v>1.6258778764676695E-3</v>
      </c>
      <c r="J1628" s="1">
        <f>IF(A1628="","",MIN(J1627+I1628,Max_logcfu))</f>
        <v>3.754146950985247</v>
      </c>
      <c r="K1628" s="1" cm="1">
        <f t="array" ref="K1628">IF(A1628="","",IF(E1628&lt;-1.27,0,((E1628-Tmin)/(PrefTemp-Tmin))^2))</f>
        <v>2.4756956371871244</v>
      </c>
      <c r="L1628" s="1">
        <f t="shared" si="153"/>
        <v>2.5788496232707916E-2</v>
      </c>
      <c r="M1628" s="1">
        <f t="shared" si="154"/>
        <v>-11.961732234553866</v>
      </c>
      <c r="N1628" s="3" t="s">
        <v>866</v>
      </c>
      <c r="O1628" s="1" t="s">
        <v>2972</v>
      </c>
      <c r="P1628" s="1" t="s">
        <v>2968</v>
      </c>
      <c r="Q1628" s="1">
        <v>8873</v>
      </c>
      <c r="R1628" s="1" t="s">
        <v>3035</v>
      </c>
      <c r="S1628" s="1">
        <v>96.26</v>
      </c>
    </row>
    <row r="1629" spans="1:19" x14ac:dyDescent="0.3">
      <c r="A1629" s="1" t="s">
        <v>924</v>
      </c>
      <c r="B1629" s="1" t="s">
        <v>1161</v>
      </c>
      <c r="C1629" s="1">
        <f t="shared" si="155"/>
        <v>1.0416666664241347E-2</v>
      </c>
      <c r="D1629" s="1">
        <v>2</v>
      </c>
      <c r="E1629" s="1">
        <v>1.83</v>
      </c>
      <c r="F1629" s="1">
        <f>IF(A1629="","",IF(E1629&lt;-1.27,0,E1629*M_a+M_b))</f>
        <v>0.12350820000000001</v>
      </c>
      <c r="G1629" s="1">
        <f t="shared" si="150"/>
        <v>1.5254275467240003E-2</v>
      </c>
      <c r="H1629" s="1">
        <f t="shared" si="151"/>
        <v>6.6294113286571067E-3</v>
      </c>
      <c r="I1629" s="1">
        <f t="shared" si="152"/>
        <v>1.6573528317783942E-3</v>
      </c>
      <c r="J1629" s="1">
        <f>IF(A1629="","",MIN(J1628+I1629,Max_logcfu))</f>
        <v>3.7558043038170252</v>
      </c>
      <c r="K1629" s="1" cm="1">
        <f t="array" ref="K1629">IF(A1629="","",IF(E1629&lt;-1.27,0,((E1629-Tmin)/(PrefTemp-Tmin))^2))</f>
        <v>2.5236219996385869</v>
      </c>
      <c r="L1629" s="1">
        <f t="shared" si="153"/>
        <v>2.6287729156781358E-2</v>
      </c>
      <c r="M1629" s="1">
        <f t="shared" si="154"/>
        <v>-11.988019963710647</v>
      </c>
      <c r="N1629" s="3" t="s">
        <v>866</v>
      </c>
      <c r="O1629" s="1" t="s">
        <v>2972</v>
      </c>
      <c r="P1629" s="1" t="s">
        <v>2968</v>
      </c>
      <c r="Q1629" s="1">
        <v>8873</v>
      </c>
      <c r="R1629" s="1" t="s">
        <v>3035</v>
      </c>
      <c r="S1629" s="1">
        <v>96.17</v>
      </c>
    </row>
    <row r="1630" spans="1:19" x14ac:dyDescent="0.3">
      <c r="A1630" s="1" t="s">
        <v>924</v>
      </c>
      <c r="B1630" s="1" t="s">
        <v>1162</v>
      </c>
      <c r="C1630" s="1">
        <f t="shared" si="155"/>
        <v>1.0416666664241347E-2</v>
      </c>
      <c r="D1630" s="1">
        <v>2</v>
      </c>
      <c r="E1630" s="1">
        <v>1.7</v>
      </c>
      <c r="F1630" s="1">
        <f>IF(A1630="","",IF(E1630&lt;-1.27,0,E1630*M_a+M_b))</f>
        <v>0.12095500000000001</v>
      </c>
      <c r="G1630" s="1">
        <f t="shared" si="150"/>
        <v>1.4630112025000001E-2</v>
      </c>
      <c r="H1630" s="1">
        <f t="shared" si="151"/>
        <v>6.3581538570186879E-3</v>
      </c>
      <c r="I1630" s="1">
        <f t="shared" si="152"/>
        <v>1.5895384638845787E-3</v>
      </c>
      <c r="J1630" s="1">
        <f>IF(A1630="","",MIN(J1629+I1630,Max_logcfu))</f>
        <v>3.7573938422809099</v>
      </c>
      <c r="K1630" s="1" cm="1">
        <f t="array" ref="K1630">IF(A1630="","",IF(E1630&lt;-1.27,0,((E1630-Tmin)/(PrefTemp-Tmin))^2))</f>
        <v>2.4203622546844725</v>
      </c>
      <c r="L1630" s="1">
        <f t="shared" si="153"/>
        <v>2.5212106813759769E-2</v>
      </c>
      <c r="M1630" s="1">
        <f t="shared" si="154"/>
        <v>-12.013232070524406</v>
      </c>
      <c r="N1630" s="3" t="s">
        <v>866</v>
      </c>
      <c r="O1630" s="1" t="s">
        <v>2972</v>
      </c>
      <c r="P1630" s="1" t="s">
        <v>2968</v>
      </c>
      <c r="Q1630" s="1">
        <v>8873</v>
      </c>
      <c r="R1630" s="1" t="s">
        <v>3035</v>
      </c>
      <c r="S1630" s="1">
        <v>96.17</v>
      </c>
    </row>
    <row r="1631" spans="1:19" x14ac:dyDescent="0.3">
      <c r="A1631" s="1" t="s">
        <v>924</v>
      </c>
      <c r="B1631" s="1" t="s">
        <v>1163</v>
      </c>
      <c r="C1631" s="1">
        <f t="shared" si="155"/>
        <v>1.0416666671517305E-2</v>
      </c>
      <c r="D1631" s="1">
        <v>2</v>
      </c>
      <c r="E1631" s="1">
        <v>1.63</v>
      </c>
      <c r="F1631" s="1">
        <f>IF(A1631="","",IF(E1631&lt;-1.27,0,E1631*M_a+M_b))</f>
        <v>0.1195802</v>
      </c>
      <c r="G1631" s="1">
        <f t="shared" si="150"/>
        <v>1.429942423204E-2</v>
      </c>
      <c r="H1631" s="1">
        <f t="shared" si="151"/>
        <v>6.2144390404345936E-3</v>
      </c>
      <c r="I1631" s="1">
        <f t="shared" si="152"/>
        <v>1.5536097608321042E-3</v>
      </c>
      <c r="J1631" s="1">
        <f>IF(A1631="","",MIN(J1630+I1631,Max_logcfu))</f>
        <v>3.7589474520417419</v>
      </c>
      <c r="K1631" s="1" cm="1">
        <f t="array" ref="K1631">IF(A1631="","",IF(E1631&lt;-1.27,0,((E1631-Tmin)/(PrefTemp-Tmin))^2))</f>
        <v>2.3656542489769556</v>
      </c>
      <c r="L1631" s="1">
        <f t="shared" si="153"/>
        <v>2.4642231771651556E-2</v>
      </c>
      <c r="M1631" s="1">
        <f t="shared" si="154"/>
        <v>-12.037874302296057</v>
      </c>
      <c r="N1631" s="3" t="s">
        <v>866</v>
      </c>
      <c r="O1631" s="1" t="s">
        <v>2972</v>
      </c>
      <c r="P1631" s="1" t="s">
        <v>2968</v>
      </c>
      <c r="Q1631" s="1">
        <v>8873</v>
      </c>
      <c r="R1631" s="1" t="s">
        <v>3035</v>
      </c>
      <c r="S1631" s="1">
        <v>96.17</v>
      </c>
    </row>
    <row r="1632" spans="1:19" x14ac:dyDescent="0.3">
      <c r="A1632" s="1" t="s">
        <v>924</v>
      </c>
      <c r="B1632" s="1" t="s">
        <v>1164</v>
      </c>
      <c r="C1632" s="1">
        <f t="shared" si="155"/>
        <v>1.0416666664241347E-2</v>
      </c>
      <c r="D1632" s="1">
        <v>2</v>
      </c>
      <c r="E1632" s="1">
        <v>1.53</v>
      </c>
      <c r="F1632" s="1">
        <f>IF(A1632="","",IF(E1632&lt;-1.27,0,E1632*M_a+M_b))</f>
        <v>0.1176162</v>
      </c>
      <c r="G1632" s="1">
        <f t="shared" si="150"/>
        <v>1.3833570502440001E-2</v>
      </c>
      <c r="H1632" s="1">
        <f t="shared" si="151"/>
        <v>6.0119819654237293E-3</v>
      </c>
      <c r="I1632" s="1">
        <f t="shared" si="152"/>
        <v>1.5029954910059889E-3</v>
      </c>
      <c r="J1632" s="1">
        <f>IF(A1632="","",MIN(J1631+I1632,Max_logcfu))</f>
        <v>3.7604504475327478</v>
      </c>
      <c r="K1632" s="1" cm="1">
        <f t="array" ref="K1632">IF(A1632="","",IF(E1632&lt;-1.27,0,((E1632-Tmin)/(PrefTemp-Tmin))^2))</f>
        <v>2.2885847924067608</v>
      </c>
      <c r="L1632" s="1">
        <f t="shared" si="153"/>
        <v>2.3839424915353211E-2</v>
      </c>
      <c r="M1632" s="1">
        <f t="shared" si="154"/>
        <v>-12.06171372721141</v>
      </c>
      <c r="N1632" s="3" t="s">
        <v>866</v>
      </c>
      <c r="O1632" s="1" t="s">
        <v>2972</v>
      </c>
      <c r="P1632" s="1" t="s">
        <v>2968</v>
      </c>
      <c r="Q1632" s="1">
        <v>8873</v>
      </c>
      <c r="R1632" s="1" t="s">
        <v>3035</v>
      </c>
      <c r="S1632" s="1">
        <v>96.17</v>
      </c>
    </row>
    <row r="1633" spans="1:19" x14ac:dyDescent="0.3">
      <c r="A1633" s="1" t="s">
        <v>924</v>
      </c>
      <c r="B1633" s="1" t="s">
        <v>1165</v>
      </c>
      <c r="C1633" s="1">
        <f t="shared" si="155"/>
        <v>1.0416666664241347E-2</v>
      </c>
      <c r="D1633" s="1">
        <v>2</v>
      </c>
      <c r="E1633" s="1">
        <v>1.59</v>
      </c>
      <c r="F1633" s="1">
        <f>IF(A1633="","",IF(E1633&lt;-1.27,0,E1633*M_a+M_b))</f>
        <v>0.11879460000000001</v>
      </c>
      <c r="G1633" s="1">
        <f t="shared" si="150"/>
        <v>1.4112156989160003E-2</v>
      </c>
      <c r="H1633" s="1">
        <f t="shared" si="151"/>
        <v>6.1330538849022169E-3</v>
      </c>
      <c r="I1633" s="1">
        <f t="shared" si="152"/>
        <v>1.5332634708685635E-3</v>
      </c>
      <c r="J1633" s="1">
        <f>IF(A1633="","",MIN(J1632+I1633,Max_logcfu))</f>
        <v>3.7619837110036163</v>
      </c>
      <c r="K1633" s="1" cm="1">
        <f t="array" ref="K1633">IF(A1633="","",IF(E1633&lt;-1.27,0,((E1633-Tmin)/(PrefTemp-Tmin))^2))</f>
        <v>2.3346733128480284</v>
      </c>
      <c r="L1633" s="1">
        <f t="shared" si="153"/>
        <v>2.4319513669837967E-2</v>
      </c>
      <c r="M1633" s="1">
        <f t="shared" si="154"/>
        <v>-12.086033240881248</v>
      </c>
      <c r="N1633" s="3" t="s">
        <v>866</v>
      </c>
      <c r="O1633" s="1" t="s">
        <v>2972</v>
      </c>
      <c r="P1633" s="1" t="s">
        <v>2968</v>
      </c>
      <c r="Q1633" s="1">
        <v>8873</v>
      </c>
      <c r="R1633" s="1" t="s">
        <v>3035</v>
      </c>
      <c r="S1633" s="1">
        <v>96.17</v>
      </c>
    </row>
    <row r="1634" spans="1:19" x14ac:dyDescent="0.3">
      <c r="A1634" s="1" t="s">
        <v>924</v>
      </c>
      <c r="B1634" s="1" t="s">
        <v>1166</v>
      </c>
      <c r="C1634" s="1">
        <f t="shared" si="155"/>
        <v>1.0416666671517305E-2</v>
      </c>
      <c r="D1634" s="1">
        <v>2</v>
      </c>
      <c r="E1634" s="1">
        <v>1.55</v>
      </c>
      <c r="F1634" s="1">
        <f>IF(A1634="","",IF(E1634&lt;-1.27,0,E1634*M_a+M_b))</f>
        <v>0.118009</v>
      </c>
      <c r="G1634" s="1">
        <f t="shared" si="150"/>
        <v>1.3926124081E-2</v>
      </c>
      <c r="H1634" s="1">
        <f t="shared" si="151"/>
        <v>6.0522051634072137E-3</v>
      </c>
      <c r="I1634" s="1">
        <f t="shared" si="152"/>
        <v>1.5130512915563729E-3</v>
      </c>
      <c r="J1634" s="1">
        <f>IF(A1634="","",MIN(J1633+I1634,Max_logcfu))</f>
        <v>3.7634967622951727</v>
      </c>
      <c r="K1634" s="1" cm="1">
        <f t="array" ref="K1634">IF(A1634="","",IF(E1634&lt;-1.27,0,((E1634-Tmin)/(PrefTemp-Tmin))^2))</f>
        <v>2.3038965813869003</v>
      </c>
      <c r="L1634" s="1">
        <f t="shared" si="153"/>
        <v>2.3998922733955583E-2</v>
      </c>
      <c r="M1634" s="1">
        <f t="shared" si="154"/>
        <v>-12.110032163615204</v>
      </c>
      <c r="N1634" s="3" t="s">
        <v>866</v>
      </c>
      <c r="O1634" s="1" t="s">
        <v>2972</v>
      </c>
      <c r="P1634" s="1" t="s">
        <v>2968</v>
      </c>
      <c r="Q1634" s="1">
        <v>8873</v>
      </c>
      <c r="R1634" s="1" t="s">
        <v>3035</v>
      </c>
      <c r="S1634" s="1">
        <v>96.17</v>
      </c>
    </row>
    <row r="1635" spans="1:19" x14ac:dyDescent="0.3">
      <c r="A1635" s="1" t="s">
        <v>924</v>
      </c>
      <c r="B1635" s="1" t="s">
        <v>2387</v>
      </c>
      <c r="C1635" s="1">
        <f t="shared" si="155"/>
        <v>1.0416666664241347E-2</v>
      </c>
      <c r="D1635" s="1">
        <v>2</v>
      </c>
      <c r="E1635" s="1">
        <v>1.45</v>
      </c>
      <c r="F1635" s="1">
        <f>IF(A1635="","",IF(E1635&lt;-1.27,0,E1635*M_a+M_b))</f>
        <v>0.11604500000000001</v>
      </c>
      <c r="G1635" s="1">
        <f t="shared" si="150"/>
        <v>1.3466442025000002E-2</v>
      </c>
      <c r="H1635" s="1">
        <f t="shared" si="151"/>
        <v>5.8524302585832256E-3</v>
      </c>
      <c r="I1635" s="1">
        <f t="shared" si="152"/>
        <v>1.4631075643051501E-3</v>
      </c>
      <c r="J1635" s="1">
        <f>IF(A1635="","",MIN(J1634+I1635,Max_logcfu))</f>
        <v>3.7649598698594779</v>
      </c>
      <c r="K1635" s="1" cm="1">
        <f t="array" ref="K1635">IF(A1635="","",IF(E1635&lt;-1.27,0,((E1635-Tmin)/(PrefTemp-Tmin))^2))</f>
        <v>2.2278481481557031</v>
      </c>
      <c r="L1635" s="1">
        <f t="shared" si="153"/>
        <v>2.3206751537885331E-2</v>
      </c>
      <c r="M1635" s="1">
        <f t="shared" si="154"/>
        <v>-12.13323891515309</v>
      </c>
      <c r="N1635" s="3" t="s">
        <v>866</v>
      </c>
      <c r="O1635" s="1" t="s">
        <v>2972</v>
      </c>
      <c r="P1635" s="1" t="s">
        <v>2968</v>
      </c>
      <c r="Q1635" s="1">
        <v>8873</v>
      </c>
      <c r="R1635" s="1" t="s">
        <v>3035</v>
      </c>
      <c r="S1635" s="1">
        <v>96.17</v>
      </c>
    </row>
    <row r="1636" spans="1:19" x14ac:dyDescent="0.3">
      <c r="A1636" s="1" t="s">
        <v>924</v>
      </c>
      <c r="B1636" s="1" t="s">
        <v>2388</v>
      </c>
      <c r="C1636" s="1">
        <f t="shared" si="155"/>
        <v>1.0416666664241347E-2</v>
      </c>
      <c r="D1636" s="1">
        <v>2</v>
      </c>
      <c r="E1636" s="1">
        <v>1.42</v>
      </c>
      <c r="F1636" s="1">
        <f>IF(A1636="","",IF(E1636&lt;-1.27,0,E1636*M_a+M_b))</f>
        <v>0.11545580000000001</v>
      </c>
      <c r="G1636" s="1">
        <f t="shared" si="150"/>
        <v>1.3330041753640002E-2</v>
      </c>
      <c r="H1636" s="1">
        <f t="shared" si="151"/>
        <v>5.7931515661190794E-3</v>
      </c>
      <c r="I1636" s="1">
        <f t="shared" si="152"/>
        <v>1.4482878911925641E-3</v>
      </c>
      <c r="J1636" s="1">
        <f>IF(A1636="","",MIN(J1635+I1636,Max_logcfu))</f>
        <v>3.7664081577506705</v>
      </c>
      <c r="K1636" s="1" cm="1">
        <f t="array" ref="K1636">IF(A1636="","",IF(E1636&lt;-1.27,0,((E1636-Tmin)/(PrefTemp-Tmin))^2))</f>
        <v>2.2052824926252241</v>
      </c>
      <c r="L1636" s="1">
        <f t="shared" si="153"/>
        <v>2.2971692626164237E-2</v>
      </c>
      <c r="M1636" s="1">
        <f t="shared" si="154"/>
        <v>-12.156210607779254</v>
      </c>
      <c r="N1636" s="3" t="s">
        <v>866</v>
      </c>
      <c r="O1636" s="1" t="s">
        <v>2972</v>
      </c>
      <c r="P1636" s="1" t="s">
        <v>2968</v>
      </c>
      <c r="Q1636" s="1">
        <v>8873</v>
      </c>
      <c r="R1636" s="1" t="s">
        <v>3035</v>
      </c>
      <c r="S1636" s="1">
        <v>96.17</v>
      </c>
    </row>
    <row r="1637" spans="1:19" x14ac:dyDescent="0.3">
      <c r="A1637" s="1" t="s">
        <v>924</v>
      </c>
      <c r="B1637" s="1" t="s">
        <v>2389</v>
      </c>
      <c r="C1637" s="1">
        <f t="shared" si="155"/>
        <v>1.0416666671517305E-2</v>
      </c>
      <c r="D1637" s="1">
        <v>2</v>
      </c>
      <c r="E1637" s="1">
        <v>1.49</v>
      </c>
      <c r="F1637" s="1">
        <f>IF(A1637="","",IF(E1637&lt;-1.27,0,E1637*M_a+M_b))</f>
        <v>0.11683060000000001</v>
      </c>
      <c r="G1637" s="1">
        <f t="shared" si="150"/>
        <v>1.3649389096360001E-2</v>
      </c>
      <c r="H1637" s="1">
        <f t="shared" si="151"/>
        <v>5.9319378949847894E-3</v>
      </c>
      <c r="I1637" s="1">
        <f t="shared" si="152"/>
        <v>1.4829844744367658E-3</v>
      </c>
      <c r="J1637" s="1">
        <f>IF(A1637="","",MIN(J1636+I1637,Max_logcfu))</f>
        <v>3.7678911422251073</v>
      </c>
      <c r="K1637" s="1" cm="1">
        <f t="array" ref="K1637">IF(A1637="","",IF(E1637&lt;-1.27,0,((E1637-Tmin)/(PrefTemp-Tmin))^2))</f>
        <v>2.2581143679473321</v>
      </c>
      <c r="L1637" s="1">
        <f t="shared" si="153"/>
        <v>2.3522024677071339E-2</v>
      </c>
      <c r="M1637" s="1">
        <f t="shared" si="154"/>
        <v>-12.179732632456325</v>
      </c>
      <c r="N1637" s="3" t="s">
        <v>866</v>
      </c>
      <c r="O1637" s="1" t="s">
        <v>2972</v>
      </c>
      <c r="P1637" s="1" t="s">
        <v>2968</v>
      </c>
      <c r="Q1637" s="1">
        <v>8873</v>
      </c>
      <c r="R1637" s="1" t="s">
        <v>3035</v>
      </c>
      <c r="S1637" s="1">
        <v>96.14</v>
      </c>
    </row>
    <row r="1638" spans="1:19" x14ac:dyDescent="0.3">
      <c r="A1638" s="1" t="s">
        <v>924</v>
      </c>
      <c r="B1638" s="1" t="s">
        <v>2390</v>
      </c>
      <c r="C1638" s="1">
        <f t="shared" si="155"/>
        <v>1.0416666664241347E-2</v>
      </c>
      <c r="D1638" s="1">
        <v>2</v>
      </c>
      <c r="E1638" s="1">
        <v>1.49</v>
      </c>
      <c r="F1638" s="1">
        <f>IF(A1638="","",IF(E1638&lt;-1.27,0,E1638*M_a+M_b))</f>
        <v>0.11683060000000001</v>
      </c>
      <c r="G1638" s="1">
        <f t="shared" si="150"/>
        <v>1.3649389096360001E-2</v>
      </c>
      <c r="H1638" s="1">
        <f t="shared" si="151"/>
        <v>5.9319378949847894E-3</v>
      </c>
      <c r="I1638" s="1">
        <f t="shared" si="152"/>
        <v>1.4829844734009132E-3</v>
      </c>
      <c r="J1638" s="1">
        <f>IF(A1638="","",MIN(J1637+I1638,Max_logcfu))</f>
        <v>3.7693741266985081</v>
      </c>
      <c r="K1638" s="1" cm="1">
        <f t="array" ref="K1638">IF(A1638="","",IF(E1638&lt;-1.27,0,((E1638-Tmin)/(PrefTemp-Tmin))^2))</f>
        <v>2.2581143679473321</v>
      </c>
      <c r="L1638" s="1">
        <f t="shared" si="153"/>
        <v>2.3522024660641395E-2</v>
      </c>
      <c r="M1638" s="1">
        <f t="shared" si="154"/>
        <v>-12.203254657116966</v>
      </c>
      <c r="N1638" s="3" t="s">
        <v>866</v>
      </c>
      <c r="O1638" s="1" t="s">
        <v>2972</v>
      </c>
      <c r="P1638" s="1" t="s">
        <v>2968</v>
      </c>
      <c r="Q1638" s="1">
        <v>8873</v>
      </c>
      <c r="R1638" s="1" t="s">
        <v>3035</v>
      </c>
      <c r="S1638" s="1">
        <v>96.14</v>
      </c>
    </row>
    <row r="1639" spans="1:19" x14ac:dyDescent="0.3">
      <c r="A1639" s="1" t="s">
        <v>924</v>
      </c>
      <c r="B1639" s="1" t="s">
        <v>1171</v>
      </c>
      <c r="C1639" s="1">
        <f t="shared" si="155"/>
        <v>1.0416666664241347E-2</v>
      </c>
      <c r="D1639" s="1">
        <v>2</v>
      </c>
      <c r="E1639" s="1">
        <v>1.39</v>
      </c>
      <c r="F1639" s="1">
        <f>IF(A1639="","",IF(E1639&lt;-1.27,0,E1639*M_a+M_b))</f>
        <v>0.11486660000000001</v>
      </c>
      <c r="G1639" s="1">
        <f t="shared" si="150"/>
        <v>1.3194335795560003E-2</v>
      </c>
      <c r="H1639" s="1">
        <f t="shared" si="151"/>
        <v>5.734174617800957E-3</v>
      </c>
      <c r="I1639" s="1">
        <f t="shared" si="152"/>
        <v>1.4335436541164663E-3</v>
      </c>
      <c r="J1639" s="1">
        <f>IF(A1639="","",MIN(J1638+I1639,Max_logcfu))</f>
        <v>3.7708076703526245</v>
      </c>
      <c r="K1639" s="1" cm="1">
        <f t="array" ref="K1639">IF(A1639="","",IF(E1639&lt;-1.27,0,((E1639-Tmin)/(PrefTemp-Tmin))^2))</f>
        <v>2.1828317022203825</v>
      </c>
      <c r="L1639" s="1">
        <f t="shared" si="153"/>
        <v>2.2737830226168255E-2</v>
      </c>
      <c r="M1639" s="1">
        <f t="shared" si="154"/>
        <v>-12.225992487343134</v>
      </c>
      <c r="N1639" s="3" t="s">
        <v>866</v>
      </c>
      <c r="O1639" s="1" t="s">
        <v>2972</v>
      </c>
      <c r="P1639" s="1" t="s">
        <v>2968</v>
      </c>
      <c r="Q1639" s="1">
        <v>8873</v>
      </c>
      <c r="R1639" s="1" t="s">
        <v>3035</v>
      </c>
      <c r="S1639" s="1">
        <v>96.14</v>
      </c>
    </row>
    <row r="1640" spans="1:19" x14ac:dyDescent="0.3">
      <c r="A1640" s="1" t="s">
        <v>924</v>
      </c>
      <c r="B1640" s="1" t="s">
        <v>1172</v>
      </c>
      <c r="C1640" s="1">
        <f t="shared" si="155"/>
        <v>1.0416666671517305E-2</v>
      </c>
      <c r="D1640" s="1">
        <v>2</v>
      </c>
      <c r="E1640" s="1">
        <v>1.35</v>
      </c>
      <c r="F1640" s="1">
        <f>IF(A1640="","",IF(E1640&lt;-1.27,0,E1640*M_a+M_b))</f>
        <v>0.11408100000000002</v>
      </c>
      <c r="G1640" s="1">
        <f t="shared" si="150"/>
        <v>1.3014474561000003E-2</v>
      </c>
      <c r="H1640" s="1">
        <f t="shared" si="151"/>
        <v>5.65600806649283E-3</v>
      </c>
      <c r="I1640" s="1">
        <f t="shared" si="152"/>
        <v>1.4140020172816537E-3</v>
      </c>
      <c r="J1640" s="1">
        <f>IF(A1640="","",MIN(J1639+I1640,Max_logcfu))</f>
        <v>3.772221672369906</v>
      </c>
      <c r="K1640" s="1" cm="1">
        <f t="array" ref="K1640">IF(A1640="","",IF(E1640&lt;-1.27,0,((E1640-Tmin)/(PrefTemp-Tmin))^2))</f>
        <v>2.153075994098252</v>
      </c>
      <c r="L1640" s="1">
        <f t="shared" si="153"/>
        <v>2.2427874948967252E-2</v>
      </c>
      <c r="M1640" s="1">
        <f t="shared" si="154"/>
        <v>-12.248420362292102</v>
      </c>
      <c r="N1640" s="3" t="s">
        <v>866</v>
      </c>
      <c r="O1640" s="1" t="s">
        <v>2972</v>
      </c>
      <c r="P1640" s="1" t="s">
        <v>2968</v>
      </c>
      <c r="Q1640" s="1">
        <v>8873</v>
      </c>
      <c r="R1640" s="1" t="s">
        <v>3035</v>
      </c>
      <c r="S1640" s="1">
        <v>96.14</v>
      </c>
    </row>
    <row r="1641" spans="1:19" x14ac:dyDescent="0.3">
      <c r="A1641" s="1" t="s">
        <v>924</v>
      </c>
      <c r="B1641" s="1" t="s">
        <v>1173</v>
      </c>
      <c r="C1641" s="1">
        <f t="shared" si="155"/>
        <v>1.0416666664241347E-2</v>
      </c>
      <c r="D1641" s="1">
        <v>2</v>
      </c>
      <c r="E1641" s="1">
        <v>1.38</v>
      </c>
      <c r="F1641" s="1">
        <f>IF(A1641="","",IF(E1641&lt;-1.27,0,E1641*M_a+M_b))</f>
        <v>0.1146702</v>
      </c>
      <c r="G1641" s="1">
        <f t="shared" si="150"/>
        <v>1.314925476804E-2</v>
      </c>
      <c r="H1641" s="1">
        <f t="shared" si="151"/>
        <v>5.71458268928292E-3</v>
      </c>
      <c r="I1641" s="1">
        <f t="shared" si="152"/>
        <v>1.4286456719880976E-3</v>
      </c>
      <c r="J1641" s="1">
        <f>IF(A1641="","",MIN(J1640+I1641,Max_logcfu))</f>
        <v>3.7736503180418941</v>
      </c>
      <c r="K1641" s="1" cm="1">
        <f t="array" ref="K1641">IF(A1641="","",IF(E1641&lt;-1.27,0,((E1641-Tmin)/(PrefTemp-Tmin))^2))</f>
        <v>2.1753736310022433</v>
      </c>
      <c r="L1641" s="1">
        <f t="shared" si="153"/>
        <v>2.2660141984330726E-2</v>
      </c>
      <c r="M1641" s="1">
        <f t="shared" si="154"/>
        <v>-12.271080504276432</v>
      </c>
      <c r="N1641" s="3" t="s">
        <v>866</v>
      </c>
      <c r="O1641" s="1" t="s">
        <v>2972</v>
      </c>
      <c r="P1641" s="1" t="s">
        <v>2968</v>
      </c>
      <c r="Q1641" s="1">
        <v>8873</v>
      </c>
      <c r="R1641" s="1" t="s">
        <v>3035</v>
      </c>
      <c r="S1641" s="1">
        <v>96.07</v>
      </c>
    </row>
    <row r="1642" spans="1:19" x14ac:dyDescent="0.3">
      <c r="A1642" s="1" t="s">
        <v>924</v>
      </c>
      <c r="B1642" s="1" t="s">
        <v>1174</v>
      </c>
      <c r="C1642" s="1">
        <f t="shared" si="155"/>
        <v>1.0416666664241347E-2</v>
      </c>
      <c r="D1642" s="1">
        <v>2</v>
      </c>
      <c r="E1642" s="1">
        <v>1.27</v>
      </c>
      <c r="F1642" s="1">
        <f>IF(A1642="","",IF(E1642&lt;-1.27,0,E1642*M_a+M_b))</f>
        <v>0.11250980000000001</v>
      </c>
      <c r="G1642" s="1">
        <f t="shared" si="150"/>
        <v>1.2658455096040001E-2</v>
      </c>
      <c r="H1642" s="1">
        <f t="shared" si="151"/>
        <v>5.5012842659887011E-3</v>
      </c>
      <c r="I1642" s="1">
        <f t="shared" si="152"/>
        <v>1.3753210661769583E-3</v>
      </c>
      <c r="J1642" s="1">
        <f>IF(A1642="","",MIN(J1641+I1642,Max_logcfu))</f>
        <v>3.7750256391080712</v>
      </c>
      <c r="K1642" s="1" cm="1">
        <f t="array" ref="K1642">IF(A1642="","",IF(E1642&lt;-1.27,0,((E1642-Tmin)/(PrefTemp-Tmin))^2))</f>
        <v>2.0941771918573893</v>
      </c>
      <c r="L1642" s="1">
        <f t="shared" si="153"/>
        <v>2.1814345743435423E-2</v>
      </c>
      <c r="M1642" s="1">
        <f t="shared" si="154"/>
        <v>-12.292894850019866</v>
      </c>
      <c r="N1642" s="3" t="s">
        <v>866</v>
      </c>
      <c r="O1642" s="1" t="s">
        <v>2972</v>
      </c>
      <c r="P1642" s="1" t="s">
        <v>2968</v>
      </c>
      <c r="Q1642" s="1">
        <v>8873</v>
      </c>
      <c r="R1642" s="1" t="s">
        <v>3035</v>
      </c>
      <c r="S1642" s="1">
        <v>96.07</v>
      </c>
    </row>
    <row r="1643" spans="1:19" x14ac:dyDescent="0.3">
      <c r="A1643" s="1" t="s">
        <v>924</v>
      </c>
      <c r="B1643" s="1" t="s">
        <v>1175</v>
      </c>
      <c r="C1643" s="1">
        <f t="shared" si="155"/>
        <v>1.0416666671517305E-2</v>
      </c>
      <c r="D1643" s="1">
        <v>2</v>
      </c>
      <c r="E1643" s="1">
        <v>1.17</v>
      </c>
      <c r="F1643" s="1">
        <f>IF(A1643="","",IF(E1643&lt;-1.27,0,E1643*M_a+M_b))</f>
        <v>0.1105458</v>
      </c>
      <c r="G1643" s="1">
        <f t="shared" si="150"/>
        <v>1.222037389764E-2</v>
      </c>
      <c r="H1643" s="1">
        <f t="shared" si="151"/>
        <v>5.3108969568187742E-3</v>
      </c>
      <c r="I1643" s="1">
        <f t="shared" si="152"/>
        <v>1.3277242398229635E-3</v>
      </c>
      <c r="J1643" s="1">
        <f>IF(A1643="","",MIN(J1642+I1643,Max_logcfu))</f>
        <v>3.7763533633478943</v>
      </c>
      <c r="K1643" s="1" cm="1">
        <f t="array" ref="K1643">IF(A1643="","",IF(E1643&lt;-1.27,0,((E1643-Tmin)/(PrefTemp-Tmin))^2))</f>
        <v>2.0217023403126828</v>
      </c>
      <c r="L1643" s="1">
        <f t="shared" si="153"/>
        <v>2.1059399388063661E-2</v>
      </c>
      <c r="M1643" s="1">
        <f t="shared" si="154"/>
        <v>-12.31395424940793</v>
      </c>
      <c r="N1643" s="3" t="s">
        <v>866</v>
      </c>
      <c r="O1643" s="1" t="s">
        <v>2972</v>
      </c>
      <c r="P1643" s="1" t="s">
        <v>2968</v>
      </c>
      <c r="Q1643" s="1">
        <v>8873</v>
      </c>
      <c r="R1643" s="1" t="s">
        <v>3035</v>
      </c>
      <c r="S1643" s="1">
        <v>96.07</v>
      </c>
    </row>
    <row r="1644" spans="1:19" x14ac:dyDescent="0.3">
      <c r="A1644" s="1" t="s">
        <v>924</v>
      </c>
      <c r="B1644" s="1" t="s">
        <v>1176</v>
      </c>
      <c r="C1644" s="1">
        <f t="shared" si="155"/>
        <v>1.0416666664241347E-2</v>
      </c>
      <c r="D1644" s="1">
        <v>2</v>
      </c>
      <c r="E1644" s="1">
        <v>1.1100000000000001</v>
      </c>
      <c r="F1644" s="1">
        <f>IF(A1644="","",IF(E1644&lt;-1.27,0,E1644*M_a+M_b))</f>
        <v>0.1093674</v>
      </c>
      <c r="G1644" s="1">
        <f t="shared" si="150"/>
        <v>1.1961228182760001E-2</v>
      </c>
      <c r="H1644" s="1">
        <f t="shared" si="151"/>
        <v>5.1982738734289435E-3</v>
      </c>
      <c r="I1644" s="1">
        <f t="shared" si="152"/>
        <v>1.2995684680546565E-3</v>
      </c>
      <c r="J1644" s="1">
        <f>IF(A1644="","",MIN(J1643+I1644,Max_logcfu))</f>
        <v>3.7776529318159491</v>
      </c>
      <c r="K1644" s="1" cm="1">
        <f t="array" ref="K1644">IF(A1644="","",IF(E1644&lt;-1.27,0,((E1644-Tmin)/(PrefTemp-Tmin))^2))</f>
        <v>1.9788300433892576</v>
      </c>
      <c r="L1644" s="1">
        <f t="shared" si="153"/>
        <v>2.0612812947172141E-2</v>
      </c>
      <c r="M1644" s="1">
        <f t="shared" si="154"/>
        <v>-12.334567062355102</v>
      </c>
      <c r="N1644" s="3" t="s">
        <v>866</v>
      </c>
      <c r="O1644" s="1" t="s">
        <v>2972</v>
      </c>
      <c r="P1644" s="1" t="s">
        <v>2968</v>
      </c>
      <c r="Q1644" s="1">
        <v>8873</v>
      </c>
      <c r="R1644" s="1" t="s">
        <v>3035</v>
      </c>
      <c r="S1644" s="1">
        <v>96.07</v>
      </c>
    </row>
    <row r="1645" spans="1:19" x14ac:dyDescent="0.3">
      <c r="A1645" s="1" t="s">
        <v>924</v>
      </c>
      <c r="B1645" s="1" t="s">
        <v>1177</v>
      </c>
      <c r="C1645" s="1">
        <f t="shared" si="155"/>
        <v>1.0416666664241347E-2</v>
      </c>
      <c r="D1645" s="1">
        <v>2</v>
      </c>
      <c r="E1645" s="1">
        <v>1.19</v>
      </c>
      <c r="F1645" s="1">
        <f>IF(A1645="","",IF(E1645&lt;-1.27,0,E1645*M_a+M_b))</f>
        <v>0.1109386</v>
      </c>
      <c r="G1645" s="1">
        <f t="shared" si="150"/>
        <v>1.230737296996E-2</v>
      </c>
      <c r="H1645" s="1">
        <f t="shared" si="151"/>
        <v>5.3487062016340714E-3</v>
      </c>
      <c r="I1645" s="1">
        <f t="shared" si="152"/>
        <v>1.337176550097182E-3</v>
      </c>
      <c r="J1645" s="1">
        <f>IF(A1645="","",MIN(J1644+I1645,Max_logcfu))</f>
        <v>3.7789901083660462</v>
      </c>
      <c r="K1645" s="1" cm="1">
        <f t="array" ref="K1645">IF(A1645="","",IF(E1645&lt;-1.27,0,((E1645-Tmin)/(PrefTemp-Tmin))^2))</f>
        <v>2.0360952082877239</v>
      </c>
      <c r="L1645" s="1">
        <f t="shared" si="153"/>
        <v>2.1209325081392276E-2</v>
      </c>
      <c r="M1645" s="1">
        <f t="shared" si="154"/>
        <v>-12.355776387436494</v>
      </c>
      <c r="N1645" s="3" t="s">
        <v>866</v>
      </c>
      <c r="O1645" s="1" t="s">
        <v>2972</v>
      </c>
      <c r="P1645" s="1" t="s">
        <v>2968</v>
      </c>
      <c r="Q1645" s="1">
        <v>8873</v>
      </c>
      <c r="R1645" s="1" t="s">
        <v>3035</v>
      </c>
      <c r="S1645" s="1">
        <v>96.07</v>
      </c>
    </row>
    <row r="1646" spans="1:19" x14ac:dyDescent="0.3">
      <c r="A1646" s="1" t="s">
        <v>924</v>
      </c>
      <c r="B1646" s="1" t="s">
        <v>1178</v>
      </c>
      <c r="C1646" s="1">
        <f t="shared" si="155"/>
        <v>1.0416666671517305E-2</v>
      </c>
      <c r="D1646" s="1">
        <v>2</v>
      </c>
      <c r="E1646" s="1">
        <v>1.1100000000000001</v>
      </c>
      <c r="F1646" s="1">
        <f>IF(A1646="","",IF(E1646&lt;-1.27,0,E1646*M_a+M_b))</f>
        <v>0.1093674</v>
      </c>
      <c r="G1646" s="1">
        <f t="shared" si="150"/>
        <v>1.1961228182760001E-2</v>
      </c>
      <c r="H1646" s="1">
        <f t="shared" si="151"/>
        <v>5.1982738734289435E-3</v>
      </c>
      <c r="I1646" s="1">
        <f t="shared" si="152"/>
        <v>1.2995684689623946E-3</v>
      </c>
      <c r="J1646" s="1">
        <f>IF(A1646="","",MIN(J1645+I1646,Max_logcfu))</f>
        <v>3.7802896768350087</v>
      </c>
      <c r="K1646" s="1" cm="1">
        <f t="array" ref="K1646">IF(A1646="","",IF(E1646&lt;-1.27,0,((E1646-Tmin)/(PrefTemp-Tmin))^2))</f>
        <v>1.9788300433892576</v>
      </c>
      <c r="L1646" s="1">
        <f t="shared" si="153"/>
        <v>2.0612812961570023E-2</v>
      </c>
      <c r="M1646" s="1">
        <f t="shared" si="154"/>
        <v>-12.376389200398064</v>
      </c>
      <c r="N1646" s="3" t="s">
        <v>866</v>
      </c>
      <c r="O1646" s="1" t="s">
        <v>2972</v>
      </c>
      <c r="P1646" s="1" t="s">
        <v>2968</v>
      </c>
      <c r="Q1646" s="1">
        <v>8873</v>
      </c>
      <c r="R1646" s="1" t="s">
        <v>3035</v>
      </c>
      <c r="S1646" s="1">
        <v>96.07</v>
      </c>
    </row>
    <row r="1647" spans="1:19" x14ac:dyDescent="0.3">
      <c r="A1647" s="1" t="s">
        <v>924</v>
      </c>
      <c r="B1647" s="1" t="s">
        <v>1179</v>
      </c>
      <c r="C1647" s="1">
        <f t="shared" si="155"/>
        <v>1.0416666664241347E-2</v>
      </c>
      <c r="D1647" s="1">
        <v>2</v>
      </c>
      <c r="E1647" s="1">
        <v>1.05</v>
      </c>
      <c r="F1647" s="1">
        <f>IF(A1647="","",IF(E1647&lt;-1.27,0,E1647*M_a+M_b))</f>
        <v>0.10818900000000001</v>
      </c>
      <c r="G1647" s="1">
        <f t="shared" si="150"/>
        <v>1.1704859721000001E-2</v>
      </c>
      <c r="H1647" s="1">
        <f t="shared" si="151"/>
        <v>5.0868577666232069E-3</v>
      </c>
      <c r="I1647" s="1">
        <f t="shared" si="152"/>
        <v>1.2717144413597076E-3</v>
      </c>
      <c r="J1647" s="1">
        <f>IF(A1647="","",MIN(J1646+I1647,Max_logcfu))</f>
        <v>3.7815613912763686</v>
      </c>
      <c r="K1647" s="1" cm="1">
        <f t="array" ref="K1647">IF(A1647="","",IF(E1647&lt;-1.27,0,((E1647-Tmin)/(PrefTemp-Tmin))^2))</f>
        <v>1.9364172069683807</v>
      </c>
      <c r="L1647" s="1">
        <f t="shared" si="153"/>
        <v>2.0171012567890868E-2</v>
      </c>
      <c r="M1647" s="1">
        <f t="shared" si="154"/>
        <v>-12.396560212965955</v>
      </c>
      <c r="N1647" s="3" t="s">
        <v>866</v>
      </c>
      <c r="O1647" s="1" t="s">
        <v>2972</v>
      </c>
      <c r="P1647" s="1" t="s">
        <v>2968</v>
      </c>
      <c r="Q1647" s="1">
        <v>8873</v>
      </c>
      <c r="R1647" s="1" t="s">
        <v>3035</v>
      </c>
      <c r="S1647" s="1">
        <v>96.07</v>
      </c>
    </row>
    <row r="1648" spans="1:19" x14ac:dyDescent="0.3">
      <c r="A1648" s="1" t="s">
        <v>924</v>
      </c>
      <c r="B1648" s="1" t="s">
        <v>1180</v>
      </c>
      <c r="C1648" s="1">
        <f t="shared" si="155"/>
        <v>1.0416666664241347E-2</v>
      </c>
      <c r="D1648" s="1">
        <v>2</v>
      </c>
      <c r="E1648" s="1">
        <v>1</v>
      </c>
      <c r="F1648" s="1">
        <f>IF(A1648="","",IF(E1648&lt;-1.27,0,E1648*M_a+M_b))</f>
        <v>0.10720700000000001</v>
      </c>
      <c r="G1648" s="1">
        <f t="shared" ref="G1648:G1711" si="156">IF(A1648="","",F1648^2)</f>
        <v>1.1493340849000002E-2</v>
      </c>
      <c r="H1648" s="1">
        <f t="shared" ref="H1648:H1711" si="157">IF(A1648="","",G1648/2.301)</f>
        <v>4.9949330069534986E-3</v>
      </c>
      <c r="I1648" s="1">
        <f t="shared" ref="I1648:I1711" si="158">IF(A1648="","",H1648*24*(B1648-B1647))</f>
        <v>1.2487332514476313E-3</v>
      </c>
      <c r="J1648" s="1">
        <f>IF(A1648="","",MIN(J1647+I1648,Max_logcfu))</f>
        <v>3.7828101245278161</v>
      </c>
      <c r="K1648" s="1" cm="1">
        <f t="array" ref="K1648">IF(A1648="","",IF(E1648&lt;-1.27,0,((E1648-Tmin)/(PrefTemp-Tmin))^2))</f>
        <v>1.9014241533904304</v>
      </c>
      <c r="L1648" s="1">
        <f t="shared" ref="L1648:L1711" si="159">IF(A1648="","",K1648*(B1648-B1647))</f>
        <v>1.9806501593205423E-2</v>
      </c>
      <c r="M1648" s="1">
        <f t="shared" ref="M1648:M1711" si="160">IF(A1648="","",M1647-L1648)</f>
        <v>-12.41636671455916</v>
      </c>
      <c r="N1648" s="3" t="s">
        <v>866</v>
      </c>
      <c r="O1648" s="1" t="s">
        <v>2972</v>
      </c>
      <c r="P1648" s="1" t="s">
        <v>2968</v>
      </c>
      <c r="Q1648" s="1">
        <v>8873</v>
      </c>
      <c r="R1648" s="1" t="s">
        <v>3035</v>
      </c>
      <c r="S1648" s="1">
        <v>96.07</v>
      </c>
    </row>
    <row r="1649" spans="1:19" x14ac:dyDescent="0.3">
      <c r="A1649" s="1" t="s">
        <v>924</v>
      </c>
      <c r="B1649" s="1" t="s">
        <v>1181</v>
      </c>
      <c r="C1649" s="1">
        <f t="shared" si="155"/>
        <v>1.0416666671517305E-2</v>
      </c>
      <c r="D1649" s="1">
        <v>2</v>
      </c>
      <c r="E1649" s="1">
        <v>1.05</v>
      </c>
      <c r="F1649" s="1">
        <f>IF(A1649="","",IF(E1649&lt;-1.27,0,E1649*M_a+M_b))</f>
        <v>0.10818900000000001</v>
      </c>
      <c r="G1649" s="1">
        <f t="shared" si="156"/>
        <v>1.1704859721000001E-2</v>
      </c>
      <c r="H1649" s="1">
        <f t="shared" si="157"/>
        <v>5.0868577666232069E-3</v>
      </c>
      <c r="I1649" s="1">
        <f t="shared" si="158"/>
        <v>1.2717144422479899E-3</v>
      </c>
      <c r="J1649" s="1">
        <f>IF(A1649="","",MIN(J1648+I1649,Max_logcfu))</f>
        <v>3.7840818389700641</v>
      </c>
      <c r="K1649" s="1" cm="1">
        <f t="array" ref="K1649">IF(A1649="","",IF(E1649&lt;-1.27,0,((E1649-Tmin)/(PrefTemp-Tmin))^2))</f>
        <v>1.9364172069683807</v>
      </c>
      <c r="L1649" s="1">
        <f t="shared" si="159"/>
        <v>2.0171012581980157E-2</v>
      </c>
      <c r="M1649" s="1">
        <f t="shared" si="160"/>
        <v>-12.43653772714114</v>
      </c>
      <c r="N1649" s="3" t="s">
        <v>866</v>
      </c>
      <c r="O1649" s="1" t="s">
        <v>2972</v>
      </c>
      <c r="P1649" s="1" t="s">
        <v>2968</v>
      </c>
      <c r="Q1649" s="1">
        <v>8873</v>
      </c>
      <c r="R1649" s="1" t="s">
        <v>3035</v>
      </c>
      <c r="S1649" s="1">
        <v>96.02</v>
      </c>
    </row>
    <row r="1650" spans="1:19" x14ac:dyDescent="0.3">
      <c r="A1650" s="1" t="s">
        <v>924</v>
      </c>
      <c r="B1650" s="1" t="s">
        <v>1182</v>
      </c>
      <c r="C1650" s="1">
        <f t="shared" si="155"/>
        <v>1.0416666664241347E-2</v>
      </c>
      <c r="D1650" s="1">
        <v>2</v>
      </c>
      <c r="E1650" s="1">
        <v>0.99</v>
      </c>
      <c r="F1650" s="1">
        <f>IF(A1650="","",IF(E1650&lt;-1.27,0,E1650*M_a+M_b))</f>
        <v>0.10701060000000001</v>
      </c>
      <c r="G1650" s="1">
        <f t="shared" si="156"/>
        <v>1.1451268512360002E-2</v>
      </c>
      <c r="H1650" s="1">
        <f t="shared" si="157"/>
        <v>4.9766486364015653E-3</v>
      </c>
      <c r="I1650" s="1">
        <f t="shared" si="158"/>
        <v>1.2441621588107122E-3</v>
      </c>
      <c r="J1650" s="1">
        <f>IF(A1650="","",MIN(J1649+I1650,Max_logcfu))</f>
        <v>3.7853260011288747</v>
      </c>
      <c r="K1650" s="1" cm="1">
        <f t="array" ref="K1650">IF(A1650="","",IF(E1650&lt;-1.27,0,((E1650-Tmin)/(PrefTemp-Tmin))^2))</f>
        <v>1.8944638310500532</v>
      </c>
      <c r="L1650" s="1">
        <f t="shared" si="159"/>
        <v>1.9733998235510041E-2</v>
      </c>
      <c r="M1650" s="1">
        <f t="shared" si="160"/>
        <v>-12.45627172537665</v>
      </c>
      <c r="N1650" s="3" t="s">
        <v>866</v>
      </c>
      <c r="O1650" s="1" t="s">
        <v>2972</v>
      </c>
      <c r="P1650" s="1" t="s">
        <v>2968</v>
      </c>
      <c r="Q1650" s="1">
        <v>8873</v>
      </c>
      <c r="R1650" s="1" t="s">
        <v>3035</v>
      </c>
      <c r="S1650" s="1">
        <v>96.02</v>
      </c>
    </row>
    <row r="1651" spans="1:19" x14ac:dyDescent="0.3">
      <c r="A1651" s="1" t="s">
        <v>924</v>
      </c>
      <c r="B1651" s="1" t="s">
        <v>1183</v>
      </c>
      <c r="C1651" s="1">
        <f t="shared" si="155"/>
        <v>1.0416666664241347E-2</v>
      </c>
      <c r="D1651" s="1">
        <v>2</v>
      </c>
      <c r="E1651" s="1">
        <v>0.89</v>
      </c>
      <c r="F1651" s="1">
        <f>IF(A1651="","",IF(E1651&lt;-1.27,0,E1651*M_a+M_b))</f>
        <v>0.1050466</v>
      </c>
      <c r="G1651" s="1">
        <f t="shared" si="156"/>
        <v>1.1034788171560001E-2</v>
      </c>
      <c r="H1651" s="1">
        <f t="shared" si="157"/>
        <v>4.7956489228857015E-3</v>
      </c>
      <c r="I1651" s="1">
        <f t="shared" si="158"/>
        <v>1.1989122304422819E-3</v>
      </c>
      <c r="J1651" s="1">
        <f>IF(A1651="","",MIN(J1650+I1651,Max_logcfu))</f>
        <v>3.7865249133593171</v>
      </c>
      <c r="K1651" s="1" cm="1">
        <f t="array" ref="K1651">IF(A1651="","",IF(E1651&lt;-1.27,0,((E1651-Tmin)/(PrefTemp-Tmin))^2))</f>
        <v>1.8255625611918378</v>
      </c>
      <c r="L1651" s="1">
        <f t="shared" si="159"/>
        <v>1.9016276674654071E-2</v>
      </c>
      <c r="M1651" s="1">
        <f t="shared" si="160"/>
        <v>-12.475288002051304</v>
      </c>
      <c r="N1651" s="3" t="s">
        <v>866</v>
      </c>
      <c r="O1651" s="1" t="s">
        <v>2972</v>
      </c>
      <c r="P1651" s="1" t="s">
        <v>2968</v>
      </c>
      <c r="Q1651" s="1">
        <v>8873</v>
      </c>
      <c r="R1651" s="1" t="s">
        <v>3035</v>
      </c>
      <c r="S1651" s="1">
        <v>96.02</v>
      </c>
    </row>
    <row r="1652" spans="1:19" x14ac:dyDescent="0.3">
      <c r="A1652" s="1" t="s">
        <v>924</v>
      </c>
      <c r="B1652" s="1" t="s">
        <v>1184</v>
      </c>
      <c r="C1652" s="1">
        <f t="shared" si="155"/>
        <v>1.0416666671517305E-2</v>
      </c>
      <c r="D1652" s="1">
        <v>2</v>
      </c>
      <c r="E1652" s="1">
        <v>0.89</v>
      </c>
      <c r="F1652" s="1">
        <f>IF(A1652="","",IF(E1652&lt;-1.27,0,E1652*M_a+M_b))</f>
        <v>0.1050466</v>
      </c>
      <c r="G1652" s="1">
        <f t="shared" si="156"/>
        <v>1.1034788171560001E-2</v>
      </c>
      <c r="H1652" s="1">
        <f t="shared" si="157"/>
        <v>4.7956489228857015E-3</v>
      </c>
      <c r="I1652" s="1">
        <f t="shared" si="158"/>
        <v>1.1989122312797123E-3</v>
      </c>
      <c r="J1652" s="1">
        <f>IF(A1652="","",MIN(J1651+I1652,Max_logcfu))</f>
        <v>3.7877238255905969</v>
      </c>
      <c r="K1652" s="1" cm="1">
        <f t="array" ref="K1652">IF(A1652="","",IF(E1652&lt;-1.27,0,((E1652-Tmin)/(PrefTemp-Tmin))^2))</f>
        <v>1.8255625611918378</v>
      </c>
      <c r="L1652" s="1">
        <f t="shared" si="159"/>
        <v>1.9016276687936786E-2</v>
      </c>
      <c r="M1652" s="1">
        <f t="shared" si="160"/>
        <v>-12.494304278739241</v>
      </c>
      <c r="N1652" s="3" t="s">
        <v>866</v>
      </c>
      <c r="O1652" s="1" t="s">
        <v>2972</v>
      </c>
      <c r="P1652" s="1" t="s">
        <v>2968</v>
      </c>
      <c r="Q1652" s="1">
        <v>8873</v>
      </c>
      <c r="R1652" s="1" t="s">
        <v>3035</v>
      </c>
      <c r="S1652" s="1">
        <v>96.02</v>
      </c>
    </row>
    <row r="1653" spans="1:19" x14ac:dyDescent="0.3">
      <c r="A1653" s="1" t="s">
        <v>924</v>
      </c>
      <c r="B1653" s="1" t="s">
        <v>1185</v>
      </c>
      <c r="C1653" s="1">
        <f t="shared" si="155"/>
        <v>1.0416666664241347E-2</v>
      </c>
      <c r="D1653" s="1">
        <v>2</v>
      </c>
      <c r="E1653" s="1">
        <v>0.94</v>
      </c>
      <c r="F1653" s="1">
        <f>IF(A1653="","",IF(E1653&lt;-1.27,0,E1653*M_a+M_b))</f>
        <v>0.1060286</v>
      </c>
      <c r="G1653" s="1">
        <f t="shared" si="156"/>
        <v>1.1242064017959999E-2</v>
      </c>
      <c r="H1653" s="1">
        <f t="shared" si="157"/>
        <v>4.8857296905519335E-3</v>
      </c>
      <c r="I1653" s="1">
        <f t="shared" si="158"/>
        <v>1.2214324223535965E-3</v>
      </c>
      <c r="J1653" s="1">
        <f>IF(A1653="","",MIN(J1652+I1653,Max_logcfu))</f>
        <v>3.7889452580129506</v>
      </c>
      <c r="K1653" s="1" cm="1">
        <f t="array" ref="K1653">IF(A1653="","",IF(E1653&lt;-1.27,0,((E1653-Tmin)/(PrefTemp-Tmin))^2))</f>
        <v>1.8598536612242271</v>
      </c>
      <c r="L1653" s="1">
        <f t="shared" si="159"/>
        <v>1.9373475633241627E-2</v>
      </c>
      <c r="M1653" s="1">
        <f t="shared" si="160"/>
        <v>-12.513677754372482</v>
      </c>
      <c r="N1653" s="3" t="s">
        <v>866</v>
      </c>
      <c r="O1653" s="1" t="s">
        <v>2972</v>
      </c>
      <c r="P1653" s="1" t="s">
        <v>2968</v>
      </c>
      <c r="Q1653" s="1">
        <v>8873</v>
      </c>
      <c r="R1653" s="1" t="s">
        <v>3035</v>
      </c>
      <c r="S1653" s="1">
        <v>96.02</v>
      </c>
    </row>
    <row r="1654" spans="1:19" x14ac:dyDescent="0.3">
      <c r="A1654" s="1" t="s">
        <v>924</v>
      </c>
      <c r="B1654" s="1" t="s">
        <v>1186</v>
      </c>
      <c r="C1654" s="1">
        <f t="shared" si="155"/>
        <v>1.0416666664241347E-2</v>
      </c>
      <c r="D1654" s="1">
        <v>2</v>
      </c>
      <c r="E1654" s="1">
        <v>0.85</v>
      </c>
      <c r="F1654" s="1">
        <f>IF(A1654="","",IF(E1654&lt;-1.27,0,E1654*M_a+M_b))</f>
        <v>0.10426100000000001</v>
      </c>
      <c r="G1654" s="1">
        <f t="shared" si="156"/>
        <v>1.0870356121000001E-2</v>
      </c>
      <c r="H1654" s="1">
        <f t="shared" si="157"/>
        <v>4.724187797044763E-3</v>
      </c>
      <c r="I1654" s="1">
        <f t="shared" si="158"/>
        <v>1.1810469489862067E-3</v>
      </c>
      <c r="J1654" s="1">
        <f>IF(A1654="","",MIN(J1653+I1654,Max_logcfu))</f>
        <v>3.7901263049619369</v>
      </c>
      <c r="K1654" s="1" cm="1">
        <f t="array" ref="K1654">IF(A1654="","",IF(E1654&lt;-1.27,0,((E1654-Tmin)/(PrefTemp-Tmin))^2))</f>
        <v>1.7983594114172003</v>
      </c>
      <c r="L1654" s="1">
        <f t="shared" si="159"/>
        <v>1.8732910531234243E-2</v>
      </c>
      <c r="M1654" s="1">
        <f t="shared" si="160"/>
        <v>-12.532410664903717</v>
      </c>
      <c r="N1654" s="3" t="s">
        <v>866</v>
      </c>
      <c r="O1654" s="1" t="s">
        <v>2972</v>
      </c>
      <c r="P1654" s="1" t="s">
        <v>2968</v>
      </c>
      <c r="Q1654" s="1">
        <v>8873</v>
      </c>
      <c r="R1654" s="1" t="s">
        <v>3035</v>
      </c>
      <c r="S1654" s="1">
        <v>96.02</v>
      </c>
    </row>
    <row r="1655" spans="1:19" x14ac:dyDescent="0.3">
      <c r="A1655" s="1" t="s">
        <v>924</v>
      </c>
      <c r="B1655" s="1" t="s">
        <v>1187</v>
      </c>
      <c r="C1655" s="1">
        <f t="shared" si="155"/>
        <v>1.0416666671517305E-2</v>
      </c>
      <c r="D1655" s="1">
        <v>2</v>
      </c>
      <c r="E1655" s="1">
        <v>0.81</v>
      </c>
      <c r="F1655" s="1">
        <f>IF(A1655="","",IF(E1655&lt;-1.27,0,E1655*M_a+M_b))</f>
        <v>0.10347540000000001</v>
      </c>
      <c r="G1655" s="1">
        <f t="shared" si="156"/>
        <v>1.0707158405160002E-2</v>
      </c>
      <c r="H1655" s="1">
        <f t="shared" si="157"/>
        <v>4.6532631052411998E-3</v>
      </c>
      <c r="I1655" s="1">
        <f t="shared" si="158"/>
        <v>1.1633157768520112E-3</v>
      </c>
      <c r="J1655" s="1">
        <f>IF(A1655="","",MIN(J1654+I1655,Max_logcfu))</f>
        <v>3.7912896207387887</v>
      </c>
      <c r="K1655" s="1" cm="1">
        <f t="array" ref="K1655">IF(A1655="","",IF(E1655&lt;-1.27,0,((E1655-Tmin)/(PrefTemp-Tmin))^2))</f>
        <v>1.7713604663103628</v>
      </c>
      <c r="L1655" s="1">
        <f t="shared" si="159"/>
        <v>1.8451671532658507E-2</v>
      </c>
      <c r="M1655" s="1">
        <f t="shared" si="160"/>
        <v>-12.550862336436374</v>
      </c>
      <c r="N1655" s="3" t="s">
        <v>866</v>
      </c>
      <c r="O1655" s="1" t="s">
        <v>2972</v>
      </c>
      <c r="P1655" s="1" t="s">
        <v>2968</v>
      </c>
      <c r="Q1655" s="1">
        <v>8873</v>
      </c>
      <c r="R1655" s="1" t="s">
        <v>3035</v>
      </c>
      <c r="S1655" s="1">
        <v>96.02</v>
      </c>
    </row>
    <row r="1656" spans="1:19" x14ac:dyDescent="0.3">
      <c r="A1656" s="1" t="s">
        <v>924</v>
      </c>
      <c r="B1656" s="1" t="s">
        <v>1188</v>
      </c>
      <c r="C1656" s="1">
        <f t="shared" si="155"/>
        <v>1.0416666664241347E-2</v>
      </c>
      <c r="D1656" s="1">
        <v>2</v>
      </c>
      <c r="E1656" s="1">
        <v>0.72</v>
      </c>
      <c r="F1656" s="1">
        <f>IF(A1656="","",IF(E1656&lt;-1.27,0,E1656*M_a+M_b))</f>
        <v>0.1017078</v>
      </c>
      <c r="G1656" s="1">
        <f t="shared" si="156"/>
        <v>1.0344476580839999E-2</v>
      </c>
      <c r="H1656" s="1">
        <f t="shared" si="157"/>
        <v>4.4956438856323328E-3</v>
      </c>
      <c r="I1656" s="1">
        <f t="shared" si="158"/>
        <v>1.1239109711464023E-3</v>
      </c>
      <c r="J1656" s="1">
        <f>IF(A1656="","",MIN(J1655+I1656,Max_logcfu))</f>
        <v>3.792413531709935</v>
      </c>
      <c r="K1656" s="1" cm="1">
        <f t="array" ref="K1656">IF(A1656="","",IF(E1656&lt;-1.27,0,((E1656-Tmin)/(PrefTemp-Tmin))^2))</f>
        <v>1.7113594631366205</v>
      </c>
      <c r="L1656" s="1">
        <f t="shared" si="159"/>
        <v>1.7826661070189202E-2</v>
      </c>
      <c r="M1656" s="1">
        <f t="shared" si="160"/>
        <v>-12.568688997506564</v>
      </c>
      <c r="N1656" s="3" t="s">
        <v>866</v>
      </c>
      <c r="O1656" s="1" t="s">
        <v>2972</v>
      </c>
      <c r="P1656" s="1" t="s">
        <v>2968</v>
      </c>
      <c r="Q1656" s="1">
        <v>8873</v>
      </c>
      <c r="R1656" s="1" t="s">
        <v>3035</v>
      </c>
      <c r="S1656" s="1">
        <v>96.02</v>
      </c>
    </row>
    <row r="1657" spans="1:19" x14ac:dyDescent="0.3">
      <c r="A1657" s="1" t="s">
        <v>924</v>
      </c>
      <c r="B1657" s="1" t="s">
        <v>1189</v>
      </c>
      <c r="C1657" s="1">
        <f t="shared" si="155"/>
        <v>1.0416666664241347E-2</v>
      </c>
      <c r="D1657" s="1">
        <v>2</v>
      </c>
      <c r="E1657" s="1">
        <v>0.85</v>
      </c>
      <c r="F1657" s="1">
        <f>IF(A1657="","",IF(E1657&lt;-1.27,0,E1657*M_a+M_b))</f>
        <v>0.10426100000000001</v>
      </c>
      <c r="G1657" s="1">
        <f t="shared" si="156"/>
        <v>1.0870356121000001E-2</v>
      </c>
      <c r="H1657" s="1">
        <f t="shared" si="157"/>
        <v>4.724187797044763E-3</v>
      </c>
      <c r="I1657" s="1">
        <f t="shared" si="158"/>
        <v>1.1810469489862067E-3</v>
      </c>
      <c r="J1657" s="1">
        <f>IF(A1657="","",MIN(J1656+I1657,Max_logcfu))</f>
        <v>3.7935945786589214</v>
      </c>
      <c r="K1657" s="1" cm="1">
        <f t="array" ref="K1657">IF(A1657="","",IF(E1657&lt;-1.27,0,((E1657-Tmin)/(PrefTemp-Tmin))^2))</f>
        <v>1.7983594114172003</v>
      </c>
      <c r="L1657" s="1">
        <f t="shared" si="159"/>
        <v>1.8732910531234243E-2</v>
      </c>
      <c r="M1657" s="1">
        <f t="shared" si="160"/>
        <v>-12.587421908037799</v>
      </c>
      <c r="N1657" s="3" t="s">
        <v>866</v>
      </c>
      <c r="O1657" s="1" t="s">
        <v>2972</v>
      </c>
      <c r="P1657" s="1" t="s">
        <v>2968</v>
      </c>
      <c r="Q1657" s="1">
        <v>8873</v>
      </c>
      <c r="R1657" s="1" t="s">
        <v>3035</v>
      </c>
      <c r="S1657" s="1">
        <v>95.95</v>
      </c>
    </row>
    <row r="1658" spans="1:19" x14ac:dyDescent="0.3">
      <c r="A1658" s="1" t="s">
        <v>924</v>
      </c>
      <c r="B1658" s="1" t="s">
        <v>1190</v>
      </c>
      <c r="C1658" s="1">
        <f t="shared" si="155"/>
        <v>1.0416666671517305E-2</v>
      </c>
      <c r="D1658" s="1">
        <v>2</v>
      </c>
      <c r="E1658" s="1">
        <v>0.78</v>
      </c>
      <c r="F1658" s="1">
        <f>IF(A1658="","",IF(E1658&lt;-1.27,0,E1658*M_a+M_b))</f>
        <v>0.10288620000000001</v>
      </c>
      <c r="G1658" s="1">
        <f t="shared" si="156"/>
        <v>1.0585570150440001E-2</v>
      </c>
      <c r="H1658" s="1">
        <f t="shared" si="157"/>
        <v>4.600421621225554E-3</v>
      </c>
      <c r="I1658" s="1">
        <f t="shared" si="158"/>
        <v>1.1501054058419482E-3</v>
      </c>
      <c r="J1658" s="1">
        <f>IF(A1658="","",MIN(J1657+I1658,Max_logcfu))</f>
        <v>3.7947446840647632</v>
      </c>
      <c r="K1658" s="1" cm="1">
        <f t="array" ref="K1658">IF(A1658="","",IF(E1658&lt;-1.27,0,((E1658-Tmin)/(PrefTemp-Tmin))^2))</f>
        <v>1.7512452667934786</v>
      </c>
      <c r="L1658" s="1">
        <f t="shared" si="159"/>
        <v>1.8242138204260058E-2</v>
      </c>
      <c r="M1658" s="1">
        <f t="shared" si="160"/>
        <v>-12.605664046242058</v>
      </c>
      <c r="N1658" s="3" t="s">
        <v>866</v>
      </c>
      <c r="O1658" s="1" t="s">
        <v>2972</v>
      </c>
      <c r="P1658" s="1" t="s">
        <v>2968</v>
      </c>
      <c r="Q1658" s="1">
        <v>8873</v>
      </c>
      <c r="R1658" s="1" t="s">
        <v>3035</v>
      </c>
      <c r="S1658" s="1">
        <v>95.95</v>
      </c>
    </row>
    <row r="1659" spans="1:19" x14ac:dyDescent="0.3">
      <c r="A1659" s="1" t="s">
        <v>924</v>
      </c>
      <c r="B1659" s="1" t="s">
        <v>1191</v>
      </c>
      <c r="C1659" s="1">
        <f t="shared" si="155"/>
        <v>1.0416666664241347E-2</v>
      </c>
      <c r="D1659" s="1">
        <v>2</v>
      </c>
      <c r="E1659" s="1">
        <v>0.7</v>
      </c>
      <c r="F1659" s="1">
        <f>IF(A1659="","",IF(E1659&lt;-1.27,0,E1659*M_a+M_b))</f>
        <v>0.101315</v>
      </c>
      <c r="G1659" s="1">
        <f t="shared" si="156"/>
        <v>1.0264729225E-2</v>
      </c>
      <c r="H1659" s="1">
        <f t="shared" si="157"/>
        <v>4.4609861907866141E-3</v>
      </c>
      <c r="I1659" s="1">
        <f t="shared" si="158"/>
        <v>1.1152465474369899E-3</v>
      </c>
      <c r="J1659" s="1">
        <f>IF(A1659="","",MIN(J1658+I1659,Max_logcfu))</f>
        <v>3.7958599306122003</v>
      </c>
      <c r="K1659" s="1" cm="1">
        <f t="array" ref="K1659">IF(A1659="","",IF(E1659&lt;-1.27,0,((E1659-Tmin)/(PrefTemp-Tmin))^2))</f>
        <v>1.6981662975849017</v>
      </c>
      <c r="L1659" s="1">
        <f t="shared" si="159"/>
        <v>1.7689232262390796E-2</v>
      </c>
      <c r="M1659" s="1">
        <f t="shared" si="160"/>
        <v>-12.62335327850445</v>
      </c>
      <c r="N1659" s="3" t="s">
        <v>866</v>
      </c>
      <c r="O1659" s="1" t="s">
        <v>2972</v>
      </c>
      <c r="P1659" s="1" t="s">
        <v>2968</v>
      </c>
      <c r="Q1659" s="1">
        <v>8873</v>
      </c>
      <c r="R1659" s="1" t="s">
        <v>3035</v>
      </c>
      <c r="S1659" s="1">
        <v>95.95</v>
      </c>
    </row>
    <row r="1660" spans="1:19" x14ac:dyDescent="0.3">
      <c r="A1660" s="1" t="s">
        <v>924</v>
      </c>
      <c r="B1660" s="1" t="s">
        <v>1192</v>
      </c>
      <c r="C1660" s="1">
        <f t="shared" si="155"/>
        <v>1.0416666664241347E-2</v>
      </c>
      <c r="D1660" s="1">
        <v>2</v>
      </c>
      <c r="E1660" s="1">
        <v>0.69</v>
      </c>
      <c r="F1660" s="1">
        <f>IF(A1660="","",IF(E1660&lt;-1.27,0,E1660*M_a+M_b))</f>
        <v>0.1011186</v>
      </c>
      <c r="G1660" s="1">
        <f t="shared" si="156"/>
        <v>1.022497126596E-2</v>
      </c>
      <c r="H1660" s="1">
        <f t="shared" si="157"/>
        <v>4.4437076340547582E-3</v>
      </c>
      <c r="I1660" s="1">
        <f t="shared" si="158"/>
        <v>1.1109269082550317E-3</v>
      </c>
      <c r="J1660" s="1">
        <f>IF(A1660="","",MIN(J1659+I1660,Max_logcfu))</f>
        <v>3.7969708575204555</v>
      </c>
      <c r="K1660" s="1" cm="1">
        <f t="array" ref="K1660">IF(A1660="","",IF(E1660&lt;-1.27,0,((E1660-Tmin)/(PrefTemp-Tmin))^2))</f>
        <v>1.6915888589966479</v>
      </c>
      <c r="L1660" s="1">
        <f t="shared" si="159"/>
        <v>1.7620717277112438E-2</v>
      </c>
      <c r="M1660" s="1">
        <f t="shared" si="160"/>
        <v>-12.640973995781563</v>
      </c>
      <c r="N1660" s="3" t="s">
        <v>866</v>
      </c>
      <c r="O1660" s="1" t="s">
        <v>2972</v>
      </c>
      <c r="P1660" s="1" t="s">
        <v>2968</v>
      </c>
      <c r="Q1660" s="1">
        <v>8873</v>
      </c>
      <c r="R1660" s="1" t="s">
        <v>3035</v>
      </c>
      <c r="S1660" s="1">
        <v>95.95</v>
      </c>
    </row>
    <row r="1661" spans="1:19" x14ac:dyDescent="0.3">
      <c r="A1661" s="1" t="s">
        <v>924</v>
      </c>
      <c r="B1661" s="1" t="s">
        <v>1193</v>
      </c>
      <c r="C1661" s="1">
        <f t="shared" si="155"/>
        <v>1.0416666671517305E-2</v>
      </c>
      <c r="D1661" s="1">
        <v>2</v>
      </c>
      <c r="E1661" s="1">
        <v>0.75</v>
      </c>
      <c r="F1661" s="1">
        <f>IF(A1661="","",IF(E1661&lt;-1.27,0,E1661*M_a+M_b))</f>
        <v>0.102297</v>
      </c>
      <c r="G1661" s="1">
        <f t="shared" si="156"/>
        <v>1.0464676209E-2</v>
      </c>
      <c r="H1661" s="1">
        <f t="shared" si="157"/>
        <v>4.547881881355932E-3</v>
      </c>
      <c r="I1661" s="1">
        <f t="shared" si="158"/>
        <v>1.136970470868426E-3</v>
      </c>
      <c r="J1661" s="1">
        <f>IF(A1661="","",MIN(J1660+I1661,Max_logcfu))</f>
        <v>3.7981078279913238</v>
      </c>
      <c r="K1661" s="1" cm="1">
        <f t="array" ref="K1661">IF(A1661="","",IF(E1661&lt;-1.27,0,((E1661-Tmin)/(PrefTemp-Tmin))^2))</f>
        <v>1.731244932402231</v>
      </c>
      <c r="L1661" s="1">
        <f t="shared" si="159"/>
        <v>1.8033801387587551E-2</v>
      </c>
      <c r="M1661" s="1">
        <f t="shared" si="160"/>
        <v>-12.659007797169151</v>
      </c>
      <c r="N1661" s="3" t="s">
        <v>866</v>
      </c>
      <c r="O1661" s="1" t="s">
        <v>2972</v>
      </c>
      <c r="P1661" s="1" t="s">
        <v>2968</v>
      </c>
      <c r="Q1661" s="1">
        <v>8873</v>
      </c>
      <c r="R1661" s="1" t="s">
        <v>3035</v>
      </c>
      <c r="S1661" s="1">
        <v>95.9</v>
      </c>
    </row>
    <row r="1662" spans="1:19" x14ac:dyDescent="0.3">
      <c r="A1662" s="1" t="s">
        <v>924</v>
      </c>
      <c r="B1662" s="1" t="s">
        <v>1194</v>
      </c>
      <c r="C1662" s="1">
        <f t="shared" si="155"/>
        <v>1.0416666664241347E-2</v>
      </c>
      <c r="D1662" s="1">
        <v>2</v>
      </c>
      <c r="E1662" s="1">
        <v>0.69</v>
      </c>
      <c r="F1662" s="1">
        <f>IF(A1662="","",IF(E1662&lt;-1.27,0,E1662*M_a+M_b))</f>
        <v>0.1011186</v>
      </c>
      <c r="G1662" s="1">
        <f t="shared" si="156"/>
        <v>1.022497126596E-2</v>
      </c>
      <c r="H1662" s="1">
        <f t="shared" si="157"/>
        <v>4.4437076340547582E-3</v>
      </c>
      <c r="I1662" s="1">
        <f t="shared" si="158"/>
        <v>1.1109269082550317E-3</v>
      </c>
      <c r="J1662" s="1">
        <f>IF(A1662="","",MIN(J1661+I1662,Max_logcfu))</f>
        <v>3.7992187548995791</v>
      </c>
      <c r="K1662" s="1" cm="1">
        <f t="array" ref="K1662">IF(A1662="","",IF(E1662&lt;-1.27,0,((E1662-Tmin)/(PrefTemp-Tmin))^2))</f>
        <v>1.6915888589966479</v>
      </c>
      <c r="L1662" s="1">
        <f t="shared" si="159"/>
        <v>1.7620717277112438E-2</v>
      </c>
      <c r="M1662" s="1">
        <f t="shared" si="160"/>
        <v>-12.676628514446264</v>
      </c>
      <c r="N1662" s="3" t="s">
        <v>866</v>
      </c>
      <c r="O1662" s="1" t="s">
        <v>2972</v>
      </c>
      <c r="P1662" s="1" t="s">
        <v>2968</v>
      </c>
      <c r="Q1662" s="1">
        <v>8873</v>
      </c>
      <c r="R1662" s="1" t="s">
        <v>3035</v>
      </c>
      <c r="S1662" s="1">
        <v>95.9</v>
      </c>
    </row>
    <row r="1663" spans="1:19" x14ac:dyDescent="0.3">
      <c r="A1663" s="1" t="s">
        <v>924</v>
      </c>
      <c r="B1663" s="1" t="s">
        <v>2391</v>
      </c>
      <c r="C1663" s="1">
        <f t="shared" si="155"/>
        <v>1.0416666664241347E-2</v>
      </c>
      <c r="D1663" s="1">
        <v>2</v>
      </c>
      <c r="E1663" s="1">
        <v>0.66</v>
      </c>
      <c r="F1663" s="1">
        <f>IF(A1663="","",IF(E1663&lt;-1.27,0,E1663*M_a+M_b))</f>
        <v>0.1005294</v>
      </c>
      <c r="G1663" s="1">
        <f t="shared" si="156"/>
        <v>1.010616026436E-2</v>
      </c>
      <c r="H1663" s="1">
        <f t="shared" si="157"/>
        <v>4.3920731266232074E-3</v>
      </c>
      <c r="I1663" s="1">
        <f t="shared" si="158"/>
        <v>1.0980182814001496E-3</v>
      </c>
      <c r="J1663" s="1">
        <f>IF(A1663="","",MIN(J1662+I1663,Max_logcfu))</f>
        <v>3.8003167731809793</v>
      </c>
      <c r="K1663" s="1" cm="1">
        <f t="array" ref="K1663">IF(A1663="","",IF(E1663&lt;-1.27,0,((E1663-Tmin)/(PrefTemp-Tmin))^2))</f>
        <v>1.6719331199823118</v>
      </c>
      <c r="L1663" s="1">
        <f t="shared" si="159"/>
        <v>1.7415969995760776E-2</v>
      </c>
      <c r="M1663" s="1">
        <f t="shared" si="160"/>
        <v>-12.694044484442024</v>
      </c>
      <c r="N1663" s="3" t="s">
        <v>866</v>
      </c>
      <c r="O1663" s="1" t="s">
        <v>2972</v>
      </c>
      <c r="P1663" s="1" t="s">
        <v>2968</v>
      </c>
      <c r="Q1663" s="1">
        <v>8873</v>
      </c>
      <c r="R1663" s="1" t="s">
        <v>3035</v>
      </c>
      <c r="S1663" s="1">
        <v>95.9</v>
      </c>
    </row>
    <row r="1664" spans="1:19" x14ac:dyDescent="0.3">
      <c r="A1664" s="1" t="s">
        <v>924</v>
      </c>
      <c r="B1664" s="1" t="s">
        <v>2392</v>
      </c>
      <c r="C1664" s="1">
        <f t="shared" si="155"/>
        <v>1.0416666671517305E-2</v>
      </c>
      <c r="D1664" s="1">
        <v>2</v>
      </c>
      <c r="E1664" s="1">
        <v>0.6</v>
      </c>
      <c r="F1664" s="1">
        <f>IF(A1664="","",IF(E1664&lt;-1.27,0,E1664*M_a+M_b))</f>
        <v>9.9351000000000009E-2</v>
      </c>
      <c r="G1664" s="1">
        <f t="shared" si="156"/>
        <v>9.8706212010000009E-3</v>
      </c>
      <c r="H1664" s="1">
        <f t="shared" si="157"/>
        <v>4.2897093441981752E-3</v>
      </c>
      <c r="I1664" s="1">
        <f t="shared" si="158"/>
        <v>1.0724273365489317E-3</v>
      </c>
      <c r="J1664" s="1">
        <f>IF(A1664="","",MIN(J1663+I1664,Max_logcfu))</f>
        <v>3.8013892005175283</v>
      </c>
      <c r="K1664" s="1" cm="1">
        <f t="array" ref="K1664">IF(A1664="","",IF(E1664&lt;-1.27,0,((E1664-Tmin)/(PrefTemp-Tmin))^2))</f>
        <v>1.6329662373305514</v>
      </c>
      <c r="L1664" s="1">
        <f t="shared" si="159"/>
        <v>1.7010064980114172E-2</v>
      </c>
      <c r="M1664" s="1">
        <f t="shared" si="160"/>
        <v>-12.711054549422139</v>
      </c>
      <c r="N1664" s="3" t="s">
        <v>866</v>
      </c>
      <c r="O1664" s="1" t="s">
        <v>2972</v>
      </c>
      <c r="P1664" s="1" t="s">
        <v>2968</v>
      </c>
      <c r="Q1664" s="1">
        <v>8873</v>
      </c>
      <c r="R1664" s="1" t="s">
        <v>3035</v>
      </c>
      <c r="S1664" s="1">
        <v>95.9</v>
      </c>
    </row>
    <row r="1665" spans="1:19" x14ac:dyDescent="0.3">
      <c r="A1665" s="1" t="s">
        <v>924</v>
      </c>
      <c r="B1665" s="1" t="s">
        <v>2393</v>
      </c>
      <c r="C1665" s="1">
        <f t="shared" si="155"/>
        <v>1.0416666664241347E-2</v>
      </c>
      <c r="D1665" s="1">
        <v>2</v>
      </c>
      <c r="E1665" s="1">
        <v>0.66</v>
      </c>
      <c r="F1665" s="1">
        <f>IF(A1665="","",IF(E1665&lt;-1.27,0,E1665*M_a+M_b))</f>
        <v>0.1005294</v>
      </c>
      <c r="G1665" s="1">
        <f t="shared" si="156"/>
        <v>1.010616026436E-2</v>
      </c>
      <c r="H1665" s="1">
        <f t="shared" si="157"/>
        <v>4.3920731266232074E-3</v>
      </c>
      <c r="I1665" s="1">
        <f t="shared" si="158"/>
        <v>1.0980182814001496E-3</v>
      </c>
      <c r="J1665" s="1">
        <f>IF(A1665="","",MIN(J1664+I1665,Max_logcfu))</f>
        <v>3.8024872187989285</v>
      </c>
      <c r="K1665" s="1" cm="1">
        <f t="array" ref="K1665">IF(A1665="","",IF(E1665&lt;-1.27,0,((E1665-Tmin)/(PrefTemp-Tmin))^2))</f>
        <v>1.6719331199823118</v>
      </c>
      <c r="L1665" s="1">
        <f t="shared" si="159"/>
        <v>1.7415969995760776E-2</v>
      </c>
      <c r="M1665" s="1">
        <f t="shared" si="160"/>
        <v>-12.728470519417899</v>
      </c>
      <c r="N1665" s="3" t="s">
        <v>866</v>
      </c>
      <c r="O1665" s="1" t="s">
        <v>2972</v>
      </c>
      <c r="P1665" s="1" t="s">
        <v>2968</v>
      </c>
      <c r="Q1665" s="1">
        <v>8873</v>
      </c>
      <c r="R1665" s="1" t="s">
        <v>3035</v>
      </c>
      <c r="S1665" s="1">
        <v>95.83</v>
      </c>
    </row>
    <row r="1666" spans="1:19" x14ac:dyDescent="0.3">
      <c r="A1666" s="1" t="s">
        <v>924</v>
      </c>
      <c r="B1666" s="1" t="s">
        <v>2394</v>
      </c>
      <c r="C1666" s="1">
        <f t="shared" si="155"/>
        <v>1.0416666664241347E-2</v>
      </c>
      <c r="D1666" s="1">
        <v>2</v>
      </c>
      <c r="E1666" s="1">
        <v>0.63</v>
      </c>
      <c r="F1666" s="1">
        <f>IF(A1666="","",IF(E1666&lt;-1.27,0,E1666*M_a+M_b))</f>
        <v>9.9940200000000007E-2</v>
      </c>
      <c r="G1666" s="1">
        <f t="shared" si="156"/>
        <v>9.9880435760400007E-3</v>
      </c>
      <c r="H1666" s="1">
        <f t="shared" si="157"/>
        <v>4.3407403633376794E-3</v>
      </c>
      <c r="I1666" s="1">
        <f t="shared" si="158"/>
        <v>1.0851850905817557E-3</v>
      </c>
      <c r="J1666" s="1">
        <f>IF(A1666="","",MIN(J1665+I1666,Max_logcfu))</f>
        <v>3.8035724038895102</v>
      </c>
      <c r="K1666" s="1" cm="1">
        <f t="array" ref="K1666">IF(A1666="","",IF(E1666&lt;-1.27,0,((E1666-Tmin)/(PrefTemp-Tmin))^2))</f>
        <v>1.6523922460936129</v>
      </c>
      <c r="L1666" s="1">
        <f t="shared" si="159"/>
        <v>1.7212419226134222E-2</v>
      </c>
      <c r="M1666" s="1">
        <f t="shared" si="160"/>
        <v>-12.745682938644032</v>
      </c>
      <c r="N1666" s="3" t="s">
        <v>866</v>
      </c>
      <c r="O1666" s="1" t="s">
        <v>2972</v>
      </c>
      <c r="P1666" s="1" t="s">
        <v>2968</v>
      </c>
      <c r="Q1666" s="1">
        <v>8873</v>
      </c>
      <c r="R1666" s="1" t="s">
        <v>3035</v>
      </c>
      <c r="S1666" s="1">
        <v>95.83</v>
      </c>
    </row>
    <row r="1667" spans="1:19" x14ac:dyDescent="0.3">
      <c r="A1667" s="1" t="s">
        <v>924</v>
      </c>
      <c r="B1667" s="1" t="s">
        <v>2395</v>
      </c>
      <c r="C1667" s="1">
        <f t="shared" si="155"/>
        <v>1.0416666671517305E-2</v>
      </c>
      <c r="D1667" s="1">
        <v>2</v>
      </c>
      <c r="E1667" s="1">
        <v>0.55000000000000004</v>
      </c>
      <c r="F1667" s="1">
        <f>IF(A1667="","",IF(E1667&lt;-1.27,0,E1667*M_a+M_b))</f>
        <v>9.8369000000000012E-2</v>
      </c>
      <c r="G1667" s="1">
        <f t="shared" si="156"/>
        <v>9.6764601610000028E-3</v>
      </c>
      <c r="H1667" s="1">
        <f t="shared" si="157"/>
        <v>4.2053281881790534E-3</v>
      </c>
      <c r="I1667" s="1">
        <f t="shared" si="158"/>
        <v>1.0513320475343279E-3</v>
      </c>
      <c r="J1667" s="1">
        <f>IF(A1667="","",MIN(J1666+I1667,Max_logcfu))</f>
        <v>3.8046237359370445</v>
      </c>
      <c r="K1667" s="1" cm="1">
        <f t="array" ref="K1667">IF(A1667="","",IF(E1667&lt;-1.27,0,((E1667-Tmin)/(PrefTemp-Tmin))^2))</f>
        <v>1.6008448118935321</v>
      </c>
      <c r="L1667" s="1">
        <f t="shared" si="159"/>
        <v>1.6675466798322745E-2</v>
      </c>
      <c r="M1667" s="1">
        <f t="shared" si="160"/>
        <v>-12.762358405442354</v>
      </c>
      <c r="N1667" s="3" t="s">
        <v>866</v>
      </c>
      <c r="O1667" s="1" t="s">
        <v>2972</v>
      </c>
      <c r="P1667" s="1" t="s">
        <v>2968</v>
      </c>
      <c r="Q1667" s="1">
        <v>8873</v>
      </c>
      <c r="R1667" s="1" t="s">
        <v>3035</v>
      </c>
      <c r="S1667" s="1">
        <v>95.83</v>
      </c>
    </row>
    <row r="1668" spans="1:19" x14ac:dyDescent="0.3">
      <c r="A1668" s="1" t="s">
        <v>924</v>
      </c>
      <c r="B1668" s="1" t="s">
        <v>2396</v>
      </c>
      <c r="C1668" s="1">
        <f t="shared" ref="C1668:C1731" si="161">IF(A1668="","",B1668-B1667)</f>
        <v>1.0416666664241347E-2</v>
      </c>
      <c r="D1668" s="1">
        <v>2</v>
      </c>
      <c r="E1668" s="1">
        <v>0.52</v>
      </c>
      <c r="F1668" s="1">
        <f>IF(A1668="","",IF(E1668&lt;-1.27,0,E1668*M_a+M_b))</f>
        <v>9.77798E-2</v>
      </c>
      <c r="G1668" s="1">
        <f t="shared" si="156"/>
        <v>9.5608892880399993E-3</v>
      </c>
      <c r="H1668" s="1">
        <f t="shared" si="157"/>
        <v>4.1551018200956099E-3</v>
      </c>
      <c r="I1668" s="1">
        <f t="shared" si="158"/>
        <v>1.0387754547820436E-3</v>
      </c>
      <c r="J1668" s="1">
        <f>IF(A1668="","",MIN(J1667+I1668,Max_logcfu))</f>
        <v>3.8056625113918265</v>
      </c>
      <c r="K1668" s="1" cm="1">
        <f t="array" ref="K1668">IF(A1668="","",IF(E1668&lt;-1.27,0,((E1668-Tmin)/(PrefTemp-Tmin))^2))</f>
        <v>1.5817251101321705</v>
      </c>
      <c r="L1668" s="1">
        <f t="shared" si="159"/>
        <v>1.6476303226707255E-2</v>
      </c>
      <c r="M1668" s="1">
        <f t="shared" si="160"/>
        <v>-12.778834708669061</v>
      </c>
      <c r="N1668" s="3" t="s">
        <v>866</v>
      </c>
      <c r="O1668" s="1" t="s">
        <v>2972</v>
      </c>
      <c r="P1668" s="1" t="s">
        <v>2968</v>
      </c>
      <c r="Q1668" s="1">
        <v>8873</v>
      </c>
      <c r="R1668" s="1" t="s">
        <v>3035</v>
      </c>
      <c r="S1668" s="1">
        <v>95.83</v>
      </c>
    </row>
    <row r="1669" spans="1:19" x14ac:dyDescent="0.3">
      <c r="A1669" s="1" t="s">
        <v>924</v>
      </c>
      <c r="B1669" s="1" t="s">
        <v>2397</v>
      </c>
      <c r="C1669" s="1">
        <f t="shared" si="161"/>
        <v>1.0416666664241347E-2</v>
      </c>
      <c r="D1669" s="1">
        <v>2</v>
      </c>
      <c r="E1669" s="1">
        <v>0.57999999999999996</v>
      </c>
      <c r="F1669" s="1">
        <f>IF(A1669="","",IF(E1669&lt;-1.27,0,E1669*M_a+M_b))</f>
        <v>9.895820000000001E-2</v>
      </c>
      <c r="G1669" s="1">
        <f t="shared" si="156"/>
        <v>9.7927253472400028E-3</v>
      </c>
      <c r="H1669" s="1">
        <f t="shared" si="157"/>
        <v>4.2558563004085189E-3</v>
      </c>
      <c r="I1669" s="1">
        <f t="shared" si="158"/>
        <v>1.0639640748544062E-3</v>
      </c>
      <c r="J1669" s="1">
        <f>IF(A1669="","",MIN(J1668+I1669,Max_logcfu))</f>
        <v>3.806726475466681</v>
      </c>
      <c r="K1669" s="1" cm="1">
        <f t="array" ref="K1669">IF(A1669="","",IF(E1669&lt;-1.27,0,((E1669-Tmin)/(PrefTemp-Tmin))^2))</f>
        <v>1.6200793787805319</v>
      </c>
      <c r="L1669" s="1">
        <f t="shared" si="159"/>
        <v>1.6875826858367998E-2</v>
      </c>
      <c r="M1669" s="1">
        <f t="shared" si="160"/>
        <v>-12.795710535527428</v>
      </c>
      <c r="N1669" s="3" t="s">
        <v>866</v>
      </c>
      <c r="O1669" s="1" t="s">
        <v>2972</v>
      </c>
      <c r="P1669" s="1" t="s">
        <v>2968</v>
      </c>
      <c r="Q1669" s="1">
        <v>8873</v>
      </c>
      <c r="R1669" s="1" t="s">
        <v>3035</v>
      </c>
      <c r="S1669" s="1">
        <v>95.83</v>
      </c>
    </row>
    <row r="1670" spans="1:19" x14ac:dyDescent="0.3">
      <c r="A1670" s="1" t="s">
        <v>924</v>
      </c>
      <c r="B1670" s="1" t="s">
        <v>2398</v>
      </c>
      <c r="C1670" s="1">
        <f t="shared" si="161"/>
        <v>1.0416666671517305E-2</v>
      </c>
      <c r="D1670" s="1">
        <v>2</v>
      </c>
      <c r="E1670" s="1">
        <v>0.53</v>
      </c>
      <c r="F1670" s="1">
        <f>IF(A1670="","",IF(E1670&lt;-1.27,0,E1670*M_a+M_b))</f>
        <v>9.7976200000000013E-2</v>
      </c>
      <c r="G1670" s="1">
        <f t="shared" si="156"/>
        <v>9.5993357664400022E-3</v>
      </c>
      <c r="H1670" s="1">
        <f t="shared" si="157"/>
        <v>4.1718104156627557E-3</v>
      </c>
      <c r="I1670" s="1">
        <f t="shared" si="158"/>
        <v>1.0429526044013517E-3</v>
      </c>
      <c r="J1670" s="1">
        <f>IF(A1670="","",MIN(J1669+I1670,Max_logcfu))</f>
        <v>3.8077694280710825</v>
      </c>
      <c r="K1670" s="1" cm="1">
        <f t="array" ref="K1670">IF(A1670="","",IF(E1670&lt;-1.27,0,((E1670-Tmin)/(PrefTemp-Tmin))^2))</f>
        <v>1.5880855812608867</v>
      </c>
      <c r="L1670" s="1">
        <f t="shared" si="159"/>
        <v>1.6542558145837466E-2</v>
      </c>
      <c r="M1670" s="1">
        <f t="shared" si="160"/>
        <v>-12.812253093673267</v>
      </c>
      <c r="N1670" s="3" t="s">
        <v>866</v>
      </c>
      <c r="O1670" s="1" t="s">
        <v>2972</v>
      </c>
      <c r="P1670" s="1" t="s">
        <v>2968</v>
      </c>
      <c r="Q1670" s="1">
        <v>8873</v>
      </c>
      <c r="R1670" s="1" t="s">
        <v>3035</v>
      </c>
      <c r="S1670" s="1">
        <v>95.83</v>
      </c>
    </row>
    <row r="1671" spans="1:19" x14ac:dyDescent="0.3">
      <c r="A1671" s="1" t="s">
        <v>924</v>
      </c>
      <c r="B1671" s="1" t="s">
        <v>2399</v>
      </c>
      <c r="C1671" s="1">
        <f t="shared" si="161"/>
        <v>1.0416666664241347E-2</v>
      </c>
      <c r="D1671" s="1">
        <v>2</v>
      </c>
      <c r="E1671" s="1">
        <v>0.49</v>
      </c>
      <c r="F1671" s="1">
        <f>IF(A1671="","",IF(E1671&lt;-1.27,0,E1671*M_a+M_b))</f>
        <v>9.7190600000000002E-2</v>
      </c>
      <c r="G1671" s="1">
        <f t="shared" si="156"/>
        <v>9.4460127283600009E-3</v>
      </c>
      <c r="H1671" s="1">
        <f t="shared" si="157"/>
        <v>4.1051771961581919E-3</v>
      </c>
      <c r="I1671" s="1">
        <f t="shared" si="158"/>
        <v>1.0262942988005952E-3</v>
      </c>
      <c r="J1671" s="1">
        <f>IF(A1671="","",MIN(J1670+I1671,Max_logcfu))</f>
        <v>3.808795722369883</v>
      </c>
      <c r="K1671" s="1" cm="1">
        <f t="array" ref="K1671">IF(A1671="","",IF(E1671&lt;-1.27,0,((E1671-Tmin)/(PrefTemp-Tmin))^2))</f>
        <v>1.5627202734964454</v>
      </c>
      <c r="L1671" s="1">
        <f t="shared" si="159"/>
        <v>1.6278336178464543E-2</v>
      </c>
      <c r="M1671" s="1">
        <f t="shared" si="160"/>
        <v>-12.828531429851731</v>
      </c>
      <c r="N1671" s="3" t="s">
        <v>866</v>
      </c>
      <c r="O1671" s="1" t="s">
        <v>2972</v>
      </c>
      <c r="P1671" s="1" t="s">
        <v>2968</v>
      </c>
      <c r="Q1671" s="1">
        <v>8873</v>
      </c>
      <c r="R1671" s="1" t="s">
        <v>3035</v>
      </c>
      <c r="S1671" s="1">
        <v>95.83</v>
      </c>
    </row>
    <row r="1672" spans="1:19" x14ac:dyDescent="0.3">
      <c r="A1672" s="1" t="s">
        <v>924</v>
      </c>
      <c r="B1672" s="1" t="s">
        <v>2400</v>
      </c>
      <c r="C1672" s="1">
        <f t="shared" si="161"/>
        <v>1.0416666664241347E-2</v>
      </c>
      <c r="D1672" s="1">
        <v>2</v>
      </c>
      <c r="E1672" s="1">
        <v>0.42</v>
      </c>
      <c r="F1672" s="1">
        <f>IF(A1672="","",IF(E1672&lt;-1.27,0,E1672*M_a+M_b))</f>
        <v>9.5815800000000007E-2</v>
      </c>
      <c r="G1672" s="1">
        <f t="shared" si="156"/>
        <v>9.180667529640002E-3</v>
      </c>
      <c r="H1672" s="1">
        <f t="shared" si="157"/>
        <v>3.9898598564276407E-3</v>
      </c>
      <c r="I1672" s="1">
        <f t="shared" si="158"/>
        <v>9.9746496387466974E-4</v>
      </c>
      <c r="J1672" s="1">
        <f>IF(A1672="","",MIN(J1671+I1672,Max_logcfu))</f>
        <v>3.8097931873337578</v>
      </c>
      <c r="K1672" s="1" cm="1">
        <f t="array" ref="K1672">IF(A1672="","",IF(E1672&lt;-1.27,0,((E1672-Tmin)/(PrefTemp-Tmin))^2))</f>
        <v>1.5188223523905651</v>
      </c>
      <c r="L1672" s="1">
        <f t="shared" si="159"/>
        <v>1.5821066167051423E-2</v>
      </c>
      <c r="M1672" s="1">
        <f t="shared" si="160"/>
        <v>-12.844352496018782</v>
      </c>
      <c r="N1672" s="3" t="s">
        <v>866</v>
      </c>
      <c r="O1672" s="1" t="s">
        <v>2972</v>
      </c>
      <c r="P1672" s="1" t="s">
        <v>2968</v>
      </c>
      <c r="Q1672" s="1">
        <v>8873</v>
      </c>
      <c r="R1672" s="1" t="s">
        <v>3035</v>
      </c>
      <c r="S1672" s="1">
        <v>95.83</v>
      </c>
    </row>
    <row r="1673" spans="1:19" x14ac:dyDescent="0.3">
      <c r="A1673" s="1" t="s">
        <v>924</v>
      </c>
      <c r="B1673" s="1" t="s">
        <v>1205</v>
      </c>
      <c r="C1673" s="1">
        <f t="shared" si="161"/>
        <v>1.0405092594737653E-2</v>
      </c>
      <c r="D1673" s="1">
        <v>2</v>
      </c>
      <c r="E1673" s="1">
        <v>0.53</v>
      </c>
      <c r="F1673" s="1">
        <f>IF(A1673="","",IF(E1673&lt;-1.27,0,E1673*M_a+M_b))</f>
        <v>9.7976200000000013E-2</v>
      </c>
      <c r="G1673" s="1">
        <f t="shared" si="156"/>
        <v>9.5993357664400022E-3</v>
      </c>
      <c r="H1673" s="1">
        <f t="shared" si="157"/>
        <v>4.1718104156627557E-3</v>
      </c>
      <c r="I1673" s="1">
        <f t="shared" si="158"/>
        <v>1.0417937679038868E-3</v>
      </c>
      <c r="J1673" s="1">
        <f>IF(A1673="","",MIN(J1672+I1673,Max_logcfu))</f>
        <v>3.8108349811016615</v>
      </c>
      <c r="K1673" s="1" cm="1">
        <f t="array" ref="K1673">IF(A1673="","",IF(E1673&lt;-1.27,0,((E1673-Tmin)/(PrefTemp-Tmin))^2))</f>
        <v>1.5880855812608867</v>
      </c>
      <c r="L1673" s="1">
        <f t="shared" si="159"/>
        <v>1.6524177521387292E-2</v>
      </c>
      <c r="M1673" s="1">
        <f t="shared" si="160"/>
        <v>-12.860876673540169</v>
      </c>
      <c r="N1673" s="3" t="s">
        <v>866</v>
      </c>
      <c r="O1673" s="1" t="s">
        <v>2972</v>
      </c>
      <c r="P1673" s="1" t="s">
        <v>2968</v>
      </c>
      <c r="Q1673" s="1">
        <v>8873</v>
      </c>
      <c r="R1673" s="1" t="s">
        <v>3035</v>
      </c>
      <c r="S1673" s="1">
        <v>95.67</v>
      </c>
    </row>
    <row r="1674" spans="1:19" x14ac:dyDescent="0.3">
      <c r="A1674" s="1" t="s">
        <v>924</v>
      </c>
      <c r="B1674" s="1" t="s">
        <v>1206</v>
      </c>
      <c r="C1674" s="1">
        <f t="shared" si="161"/>
        <v>1.0416666664241347E-2</v>
      </c>
      <c r="D1674" s="1">
        <v>2</v>
      </c>
      <c r="E1674" s="1">
        <v>0.47</v>
      </c>
      <c r="F1674" s="1">
        <f>IF(A1674="","",IF(E1674&lt;-1.27,0,E1674*M_a+M_b))</f>
        <v>9.6797800000000003E-2</v>
      </c>
      <c r="G1674" s="1">
        <f t="shared" si="156"/>
        <v>9.3698140848400002E-3</v>
      </c>
      <c r="H1674" s="1">
        <f t="shared" si="157"/>
        <v>4.0720617491699258E-3</v>
      </c>
      <c r="I1674" s="1">
        <f t="shared" si="158"/>
        <v>1.0180154370554562E-3</v>
      </c>
      <c r="J1674" s="1">
        <f>IF(A1674="","",MIN(J1673+I1674,Max_logcfu))</f>
        <v>3.8118529965387169</v>
      </c>
      <c r="K1674" s="1" cm="1">
        <f t="array" ref="K1674">IF(A1674="","",IF(E1674&lt;-1.27,0,((E1674-Tmin)/(PrefTemp-Tmin))^2))</f>
        <v>1.5501141963646488</v>
      </c>
      <c r="L1674" s="1">
        <f t="shared" si="159"/>
        <v>1.6147022875038903E-2</v>
      </c>
      <c r="M1674" s="1">
        <f t="shared" si="160"/>
        <v>-12.877023696415208</v>
      </c>
      <c r="N1674" s="3" t="s">
        <v>866</v>
      </c>
      <c r="O1674" s="1" t="s">
        <v>2972</v>
      </c>
      <c r="P1674" s="1" t="s">
        <v>2968</v>
      </c>
      <c r="Q1674" s="1">
        <v>8873</v>
      </c>
      <c r="R1674" s="1" t="s">
        <v>3035</v>
      </c>
      <c r="S1674" s="1">
        <v>95.67</v>
      </c>
    </row>
    <row r="1675" spans="1:19" x14ac:dyDescent="0.3">
      <c r="A1675" s="1" t="s">
        <v>924</v>
      </c>
      <c r="B1675" s="1" t="s">
        <v>2401</v>
      </c>
      <c r="C1675" s="1">
        <f t="shared" si="161"/>
        <v>1.0416666671517305E-2</v>
      </c>
      <c r="D1675" s="1">
        <v>2</v>
      </c>
      <c r="E1675" s="1">
        <v>0.41</v>
      </c>
      <c r="F1675" s="1">
        <f>IF(A1675="","",IF(E1675&lt;-1.27,0,E1675*M_a+M_b))</f>
        <v>9.5619400000000007E-2</v>
      </c>
      <c r="G1675" s="1">
        <f t="shared" si="156"/>
        <v>9.1430696563600013E-3</v>
      </c>
      <c r="H1675" s="1">
        <f t="shared" si="157"/>
        <v>3.9735200592611909E-3</v>
      </c>
      <c r="I1675" s="1">
        <f t="shared" si="158"/>
        <v>9.9338001527787627E-4</v>
      </c>
      <c r="J1675" s="1">
        <f>IF(A1675="","",MIN(J1674+I1675,Max_logcfu))</f>
        <v>3.8128463765539946</v>
      </c>
      <c r="K1675" s="1" cm="1">
        <f t="array" ref="K1675">IF(A1675="","",IF(E1675&lt;-1.27,0,((E1675-Tmin)/(PrefTemp-Tmin))^2))</f>
        <v>1.5126022719709604</v>
      </c>
      <c r="L1675" s="1">
        <f t="shared" si="159"/>
        <v>1.5756273673701259E-2</v>
      </c>
      <c r="M1675" s="1">
        <f t="shared" si="160"/>
        <v>-12.89277997008891</v>
      </c>
      <c r="N1675" s="3" t="s">
        <v>866</v>
      </c>
      <c r="O1675" s="1" t="s">
        <v>2972</v>
      </c>
      <c r="P1675" s="1" t="s">
        <v>2968</v>
      </c>
      <c r="Q1675" s="1">
        <v>8873</v>
      </c>
      <c r="R1675" s="1" t="s">
        <v>3035</v>
      </c>
      <c r="S1675" s="1">
        <v>95.67</v>
      </c>
    </row>
    <row r="1676" spans="1:19" x14ac:dyDescent="0.3">
      <c r="A1676" s="1" t="s">
        <v>924</v>
      </c>
      <c r="B1676" s="1" t="s">
        <v>2402</v>
      </c>
      <c r="C1676" s="1">
        <f t="shared" si="161"/>
        <v>1.0416666664241347E-2</v>
      </c>
      <c r="D1676" s="1">
        <v>2</v>
      </c>
      <c r="E1676" s="1">
        <v>0.39</v>
      </c>
      <c r="F1676" s="1">
        <f>IF(A1676="","",IF(E1676&lt;-1.27,0,E1676*M_a+M_b))</f>
        <v>9.5226600000000008E-2</v>
      </c>
      <c r="G1676" s="1">
        <f t="shared" si="156"/>
        <v>9.0681053475600015E-3</v>
      </c>
      <c r="H1676" s="1">
        <f t="shared" si="157"/>
        <v>3.9409410463103001E-3</v>
      </c>
      <c r="I1676" s="1">
        <f t="shared" si="158"/>
        <v>9.8523526134818213E-4</v>
      </c>
      <c r="J1676" s="1">
        <f>IF(A1676="","",MIN(J1675+I1676,Max_logcfu))</f>
        <v>3.8138316118153428</v>
      </c>
      <c r="K1676" s="1" cm="1">
        <f t="array" ref="K1676">IF(A1676="","",IF(E1676&lt;-1.27,0,((E1676-Tmin)/(PrefTemp-Tmin))^2))</f>
        <v>1.5002003995069642</v>
      </c>
      <c r="L1676" s="1">
        <f t="shared" si="159"/>
        <v>1.5627087491225745E-2</v>
      </c>
      <c r="M1676" s="1">
        <f t="shared" si="160"/>
        <v>-12.908407057580135</v>
      </c>
      <c r="N1676" s="3" t="s">
        <v>866</v>
      </c>
      <c r="O1676" s="1" t="s">
        <v>2972</v>
      </c>
      <c r="P1676" s="1" t="s">
        <v>2968</v>
      </c>
      <c r="Q1676" s="1">
        <v>8873</v>
      </c>
      <c r="R1676" s="1" t="s">
        <v>3035</v>
      </c>
      <c r="S1676" s="1">
        <v>95.67</v>
      </c>
    </row>
    <row r="1677" spans="1:19" x14ac:dyDescent="0.3">
      <c r="A1677" s="1" t="s">
        <v>924</v>
      </c>
      <c r="B1677" s="1" t="s">
        <v>1209</v>
      </c>
      <c r="C1677" s="1">
        <f t="shared" si="161"/>
        <v>1.0428240741021E-2</v>
      </c>
      <c r="D1677" s="1">
        <v>2</v>
      </c>
      <c r="E1677" s="1">
        <v>0.47</v>
      </c>
      <c r="F1677" s="1">
        <f>IF(A1677="","",IF(E1677&lt;-1.27,0,E1677*M_a+M_b))</f>
        <v>9.6797800000000003E-2</v>
      </c>
      <c r="G1677" s="1">
        <f t="shared" si="156"/>
        <v>9.3698140848400002E-3</v>
      </c>
      <c r="H1677" s="1">
        <f t="shared" si="157"/>
        <v>4.0720617491699258E-3</v>
      </c>
      <c r="I1677" s="1">
        <f t="shared" si="158"/>
        <v>1.0191465655835293E-3</v>
      </c>
      <c r="J1677" s="1">
        <f>IF(A1677="","",MIN(J1676+I1677,Max_logcfu))</f>
        <v>3.8148507583809264</v>
      </c>
      <c r="K1677" s="1" cm="1">
        <f t="array" ref="K1677">IF(A1677="","",IF(E1677&lt;-1.27,0,((E1677-Tmin)/(PrefTemp-Tmin))^2))</f>
        <v>1.5501141963646488</v>
      </c>
      <c r="L1677" s="1">
        <f t="shared" si="159"/>
        <v>1.6164964015764855E-2</v>
      </c>
      <c r="M1677" s="1">
        <f t="shared" si="160"/>
        <v>-12.9245720215959</v>
      </c>
      <c r="N1677" s="3" t="s">
        <v>866</v>
      </c>
      <c r="O1677" s="1" t="s">
        <v>2972</v>
      </c>
      <c r="P1677" s="1" t="s">
        <v>2968</v>
      </c>
      <c r="Q1677" s="1">
        <v>8873</v>
      </c>
      <c r="R1677" s="1" t="s">
        <v>3035</v>
      </c>
      <c r="S1677" s="1">
        <v>95.67</v>
      </c>
    </row>
    <row r="1678" spans="1:19" x14ac:dyDescent="0.3">
      <c r="A1678" s="1" t="s">
        <v>924</v>
      </c>
      <c r="B1678" s="1" t="s">
        <v>1210</v>
      </c>
      <c r="C1678" s="1">
        <f t="shared" si="161"/>
        <v>1.0416666664241347E-2</v>
      </c>
      <c r="D1678" s="1">
        <v>2</v>
      </c>
      <c r="E1678" s="1">
        <v>0.42</v>
      </c>
      <c r="F1678" s="1">
        <f>IF(A1678="","",IF(E1678&lt;-1.27,0,E1678*M_a+M_b))</f>
        <v>9.5815800000000007E-2</v>
      </c>
      <c r="G1678" s="1">
        <f t="shared" si="156"/>
        <v>9.180667529640002E-3</v>
      </c>
      <c r="H1678" s="1">
        <f t="shared" si="157"/>
        <v>3.9898598564276407E-3</v>
      </c>
      <c r="I1678" s="1">
        <f t="shared" si="158"/>
        <v>9.9746496387466974E-4</v>
      </c>
      <c r="J1678" s="1">
        <f>IF(A1678="","",MIN(J1677+I1678,Max_logcfu))</f>
        <v>3.8158482233448012</v>
      </c>
      <c r="K1678" s="1" cm="1">
        <f t="array" ref="K1678">IF(A1678="","",IF(E1678&lt;-1.27,0,((E1678-Tmin)/(PrefTemp-Tmin))^2))</f>
        <v>1.5188223523905651</v>
      </c>
      <c r="L1678" s="1">
        <f t="shared" si="159"/>
        <v>1.5821066167051423E-2</v>
      </c>
      <c r="M1678" s="1">
        <f t="shared" si="160"/>
        <v>-12.940393087762951</v>
      </c>
      <c r="N1678" s="3" t="s">
        <v>866</v>
      </c>
      <c r="O1678" s="1" t="s">
        <v>2972</v>
      </c>
      <c r="P1678" s="1" t="s">
        <v>2968</v>
      </c>
      <c r="Q1678" s="1">
        <v>8873</v>
      </c>
      <c r="R1678" s="1" t="s">
        <v>3035</v>
      </c>
      <c r="S1678" s="1">
        <v>95.67</v>
      </c>
    </row>
    <row r="1679" spans="1:19" x14ac:dyDescent="0.3">
      <c r="A1679" s="1" t="s">
        <v>924</v>
      </c>
      <c r="B1679" s="1" t="s">
        <v>1211</v>
      </c>
      <c r="C1679" s="1">
        <f t="shared" si="161"/>
        <v>1.0416666671517305E-2</v>
      </c>
      <c r="D1679" s="1">
        <v>2</v>
      </c>
      <c r="E1679" s="1">
        <v>0.38</v>
      </c>
      <c r="F1679" s="1">
        <f>IF(A1679="","",IF(E1679&lt;-1.27,0,E1679*M_a+M_b))</f>
        <v>9.5030200000000009E-2</v>
      </c>
      <c r="G1679" s="1">
        <f t="shared" si="156"/>
        <v>9.0307389120400025E-3</v>
      </c>
      <c r="H1679" s="1">
        <f t="shared" si="157"/>
        <v>3.9247018305258591E-3</v>
      </c>
      <c r="I1679" s="1">
        <f t="shared" si="158"/>
        <v>9.8117545808836014E-4</v>
      </c>
      <c r="J1679" s="1">
        <f>IF(A1679="","",MIN(J1678+I1679,Max_logcfu))</f>
        <v>3.8168293988028896</v>
      </c>
      <c r="K1679" s="1" cm="1">
        <f t="array" ref="K1679">IF(A1679="","",IF(E1679&lt;-1.27,0,((E1679-Tmin)/(PrefTemp-Tmin))^2))</f>
        <v>1.4940186074625719</v>
      </c>
      <c r="L1679" s="1">
        <f t="shared" si="159"/>
        <v>1.5562693834982067E-2</v>
      </c>
      <c r="M1679" s="1">
        <f t="shared" si="160"/>
        <v>-12.955955781597932</v>
      </c>
      <c r="N1679" s="3" t="s">
        <v>866</v>
      </c>
      <c r="O1679" s="1" t="s">
        <v>2972</v>
      </c>
      <c r="P1679" s="1" t="s">
        <v>2968</v>
      </c>
      <c r="Q1679" s="1">
        <v>8873</v>
      </c>
      <c r="R1679" s="1" t="s">
        <v>3035</v>
      </c>
      <c r="S1679" s="1">
        <v>95.67</v>
      </c>
    </row>
    <row r="1680" spans="1:19" x14ac:dyDescent="0.3">
      <c r="A1680" s="1" t="s">
        <v>924</v>
      </c>
      <c r="B1680" s="1" t="s">
        <v>1212</v>
      </c>
      <c r="C1680" s="1">
        <f t="shared" si="161"/>
        <v>1.0416666664241347E-2</v>
      </c>
      <c r="D1680" s="1">
        <v>2</v>
      </c>
      <c r="E1680" s="1">
        <v>0.31</v>
      </c>
      <c r="F1680" s="1">
        <f>IF(A1680="","",IF(E1680&lt;-1.27,0,E1680*M_a+M_b))</f>
        <v>9.36554E-2</v>
      </c>
      <c r="G1680" s="1">
        <f t="shared" si="156"/>
        <v>8.7713339491599998E-3</v>
      </c>
      <c r="H1680" s="1">
        <f t="shared" si="157"/>
        <v>3.8119660796001736E-3</v>
      </c>
      <c r="I1680" s="1">
        <f t="shared" si="158"/>
        <v>9.5299151967815775E-4</v>
      </c>
      <c r="J1680" s="1">
        <f>IF(A1680="","",MIN(J1679+I1680,Max_logcfu))</f>
        <v>3.8177823903225678</v>
      </c>
      <c r="K1680" s="1" cm="1">
        <f t="array" ref="K1680">IF(A1680="","",IF(E1680&lt;-1.27,0,((E1680-Tmin)/(PrefTemp-Tmin))^2))</f>
        <v>1.4511034213204768</v>
      </c>
      <c r="L1680" s="1">
        <f t="shared" si="159"/>
        <v>1.5115660635235577E-2</v>
      </c>
      <c r="M1680" s="1">
        <f t="shared" si="160"/>
        <v>-12.971071442233168</v>
      </c>
      <c r="N1680" s="3" t="s">
        <v>866</v>
      </c>
      <c r="O1680" s="1" t="s">
        <v>2972</v>
      </c>
      <c r="P1680" s="1" t="s">
        <v>2968</v>
      </c>
      <c r="Q1680" s="1">
        <v>8873</v>
      </c>
      <c r="R1680" s="1" t="s">
        <v>3035</v>
      </c>
      <c r="S1680" s="1">
        <v>95.67</v>
      </c>
    </row>
    <row r="1681" spans="1:19" x14ac:dyDescent="0.3">
      <c r="A1681" s="1" t="s">
        <v>924</v>
      </c>
      <c r="B1681" s="1" t="s">
        <v>1213</v>
      </c>
      <c r="C1681" s="1">
        <f t="shared" si="161"/>
        <v>1.0416666664241347E-2</v>
      </c>
      <c r="D1681" s="1">
        <v>2</v>
      </c>
      <c r="E1681" s="1">
        <v>0.41</v>
      </c>
      <c r="F1681" s="1">
        <f>IF(A1681="","",IF(E1681&lt;-1.27,0,E1681*M_a+M_b))</f>
        <v>9.5619400000000007E-2</v>
      </c>
      <c r="G1681" s="1">
        <f t="shared" si="156"/>
        <v>9.1430696563600013E-3</v>
      </c>
      <c r="H1681" s="1">
        <f t="shared" si="157"/>
        <v>3.9735200592611909E-3</v>
      </c>
      <c r="I1681" s="1">
        <f t="shared" si="158"/>
        <v>9.9338001458400835E-4</v>
      </c>
      <c r="J1681" s="1">
        <f>IF(A1681="","",MIN(J1680+I1681,Max_logcfu))</f>
        <v>3.8187757703371519</v>
      </c>
      <c r="K1681" s="1" cm="1">
        <f t="array" ref="K1681">IF(A1681="","",IF(E1681&lt;-1.27,0,((E1681-Tmin)/(PrefTemp-Tmin))^2))</f>
        <v>1.5126022719709604</v>
      </c>
      <c r="L1681" s="1">
        <f t="shared" si="159"/>
        <v>1.5756273662695629E-2</v>
      </c>
      <c r="M1681" s="1">
        <f t="shared" si="160"/>
        <v>-12.986827715895863</v>
      </c>
      <c r="N1681" s="3" t="s">
        <v>866</v>
      </c>
      <c r="O1681" s="1" t="s">
        <v>2973</v>
      </c>
      <c r="P1681" s="1" t="s">
        <v>2968</v>
      </c>
      <c r="Q1681" s="1">
        <v>8360</v>
      </c>
      <c r="R1681" s="1" t="s">
        <v>3035</v>
      </c>
      <c r="S1681" s="1">
        <v>95.67</v>
      </c>
    </row>
    <row r="1682" spans="1:19" x14ac:dyDescent="0.3">
      <c r="A1682" s="1" t="s">
        <v>924</v>
      </c>
      <c r="B1682" s="1" t="s">
        <v>1214</v>
      </c>
      <c r="C1682" s="1">
        <f t="shared" si="161"/>
        <v>1.0416666671517305E-2</v>
      </c>
      <c r="D1682" s="1">
        <v>3</v>
      </c>
      <c r="E1682" s="1">
        <v>0.38</v>
      </c>
      <c r="F1682" s="1">
        <f>IF(A1682="","",IF(E1682&lt;-1.27,0,E1682*M_a+M_b))</f>
        <v>9.5030200000000009E-2</v>
      </c>
      <c r="G1682" s="1">
        <f t="shared" si="156"/>
        <v>9.0307389120400025E-3</v>
      </c>
      <c r="H1682" s="1">
        <f t="shared" si="157"/>
        <v>3.9247018305258591E-3</v>
      </c>
      <c r="I1682" s="1">
        <f t="shared" si="158"/>
        <v>9.8117545808836014E-4</v>
      </c>
      <c r="J1682" s="1">
        <f>IF(A1682="","",MIN(J1681+I1682,Max_logcfu))</f>
        <v>3.8197569457952403</v>
      </c>
      <c r="K1682" s="1" cm="1">
        <f t="array" ref="K1682">IF(A1682="","",IF(E1682&lt;-1.27,0,((E1682-Tmin)/(PrefTemp-Tmin))^2))</f>
        <v>1.4940186074625719</v>
      </c>
      <c r="L1682" s="1">
        <f t="shared" si="159"/>
        <v>1.5562693834982067E-2</v>
      </c>
      <c r="M1682" s="1">
        <f t="shared" si="160"/>
        <v>-13.002390409730845</v>
      </c>
      <c r="N1682" s="3" t="s">
        <v>866</v>
      </c>
      <c r="O1682" s="1" t="s">
        <v>2973</v>
      </c>
      <c r="P1682" s="1" t="s">
        <v>2968</v>
      </c>
      <c r="Q1682" s="1">
        <v>8360</v>
      </c>
      <c r="R1682" s="1" t="s">
        <v>3035</v>
      </c>
      <c r="S1682" s="1">
        <v>95.67</v>
      </c>
    </row>
    <row r="1683" spans="1:19" x14ac:dyDescent="0.3">
      <c r="A1683" s="1" t="s">
        <v>924</v>
      </c>
      <c r="B1683" s="1" t="s">
        <v>1215</v>
      </c>
      <c r="C1683" s="1">
        <f t="shared" si="161"/>
        <v>1.0416666664241347E-2</v>
      </c>
      <c r="D1683" s="1">
        <v>3</v>
      </c>
      <c r="E1683" s="1">
        <v>0.35</v>
      </c>
      <c r="F1683" s="1">
        <f>IF(A1683="","",IF(E1683&lt;-1.27,0,E1683*M_a+M_b))</f>
        <v>9.4441000000000011E-2</v>
      </c>
      <c r="G1683" s="1">
        <f t="shared" si="156"/>
        <v>8.9191024810000019E-3</v>
      </c>
      <c r="H1683" s="1">
        <f t="shared" si="157"/>
        <v>3.8761853459365497E-3</v>
      </c>
      <c r="I1683" s="1">
        <f t="shared" si="158"/>
        <v>9.6904633625851376E-4</v>
      </c>
      <c r="J1683" s="1">
        <f>IF(A1683="","",MIN(J1682+I1683,Max_logcfu))</f>
        <v>3.8207259921314987</v>
      </c>
      <c r="K1683" s="1" cm="1">
        <f t="array" ref="K1683">IF(A1683="","",IF(E1683&lt;-1.27,0,((E1683-Tmin)/(PrefTemp-Tmin))^2))</f>
        <v>1.4755498080798204</v>
      </c>
      <c r="L1683" s="1">
        <f t="shared" si="159"/>
        <v>1.5370310497252784E-2</v>
      </c>
      <c r="M1683" s="1">
        <f t="shared" si="160"/>
        <v>-13.017760720228098</v>
      </c>
      <c r="N1683" s="3" t="s">
        <v>866</v>
      </c>
      <c r="O1683" s="1" t="s">
        <v>2973</v>
      </c>
      <c r="P1683" s="1" t="s">
        <v>2968</v>
      </c>
      <c r="Q1683" s="1">
        <v>8360</v>
      </c>
      <c r="R1683" s="1" t="s">
        <v>3035</v>
      </c>
      <c r="S1683" s="1">
        <v>95.67</v>
      </c>
    </row>
    <row r="1684" spans="1:19" x14ac:dyDescent="0.3">
      <c r="A1684" s="1" t="s">
        <v>924</v>
      </c>
      <c r="B1684" s="1" t="s">
        <v>1216</v>
      </c>
      <c r="C1684" s="1">
        <f t="shared" si="161"/>
        <v>1.0416666664241347E-2</v>
      </c>
      <c r="D1684" s="1">
        <v>3</v>
      </c>
      <c r="E1684" s="1">
        <v>0.3</v>
      </c>
      <c r="F1684" s="1">
        <f>IF(A1684="","",IF(E1684&lt;-1.27,0,E1684*M_a+M_b))</f>
        <v>9.3459E-2</v>
      </c>
      <c r="G1684" s="1">
        <f t="shared" si="156"/>
        <v>8.7345846809999995E-3</v>
      </c>
      <c r="H1684" s="1">
        <f t="shared" si="157"/>
        <v>3.7959950808344194E-3</v>
      </c>
      <c r="I1684" s="1">
        <f t="shared" si="158"/>
        <v>9.4899876998764889E-4</v>
      </c>
      <c r="J1684" s="1">
        <f>IF(A1684="","",MIN(J1683+I1684,Max_logcfu))</f>
        <v>3.8216749909014864</v>
      </c>
      <c r="K1684" s="1" cm="1">
        <f t="array" ref="K1684">IF(A1684="","",IF(E1684&lt;-1.27,0,((E1684-Tmin)/(PrefTemp-Tmin))^2))</f>
        <v>1.4450237316099848</v>
      </c>
      <c r="L1684" s="1">
        <f t="shared" si="159"/>
        <v>1.5052330534099365E-2</v>
      </c>
      <c r="M1684" s="1">
        <f t="shared" si="160"/>
        <v>-13.032813050762197</v>
      </c>
      <c r="N1684" s="3" t="s">
        <v>866</v>
      </c>
      <c r="O1684" s="1" t="s">
        <v>2973</v>
      </c>
      <c r="P1684" s="1" t="s">
        <v>2968</v>
      </c>
      <c r="Q1684" s="1">
        <v>8360</v>
      </c>
      <c r="R1684" s="1" t="s">
        <v>3035</v>
      </c>
      <c r="S1684" s="1">
        <v>95.67</v>
      </c>
    </row>
    <row r="1685" spans="1:19" x14ac:dyDescent="0.3">
      <c r="A1685" s="1" t="s">
        <v>924</v>
      </c>
      <c r="B1685" s="1" t="s">
        <v>1218</v>
      </c>
      <c r="C1685" s="1">
        <f t="shared" si="161"/>
        <v>1.0405092594737653E-2</v>
      </c>
      <c r="D1685" s="1">
        <v>3</v>
      </c>
      <c r="E1685" s="1">
        <v>0.49</v>
      </c>
      <c r="F1685" s="1">
        <f>IF(A1685="","",IF(E1685&lt;-1.27,0,E1685*M_a+M_b))</f>
        <v>9.7190600000000002E-2</v>
      </c>
      <c r="G1685" s="1">
        <f t="shared" si="156"/>
        <v>9.4460127283600009E-3</v>
      </c>
      <c r="H1685" s="1">
        <f t="shared" si="157"/>
        <v>4.1051771961581919E-3</v>
      </c>
      <c r="I1685" s="1">
        <f t="shared" si="158"/>
        <v>1.0251539722519556E-3</v>
      </c>
      <c r="J1685" s="1">
        <f>IF(A1685="","",MIN(J1684+I1685,Max_logcfu))</f>
        <v>3.8227001448737385</v>
      </c>
      <c r="K1685" s="1" cm="1">
        <f t="array" ref="K1685">IF(A1685="","",IF(E1685&lt;-1.27,0,((E1685-Tmin)/(PrefTemp-Tmin))^2))</f>
        <v>1.5627202734964454</v>
      </c>
      <c r="L1685" s="1">
        <f t="shared" si="159"/>
        <v>1.6260249145404262E-2</v>
      </c>
      <c r="M1685" s="1">
        <f t="shared" si="160"/>
        <v>-13.049073299907601</v>
      </c>
      <c r="N1685" s="3" t="s">
        <v>866</v>
      </c>
      <c r="O1685" s="1" t="s">
        <v>2973</v>
      </c>
      <c r="P1685" s="1" t="s">
        <v>2968</v>
      </c>
      <c r="Q1685" s="1">
        <v>8360</v>
      </c>
      <c r="R1685" s="1" t="s">
        <v>3035</v>
      </c>
      <c r="S1685" s="1">
        <v>95.61</v>
      </c>
    </row>
    <row r="1686" spans="1:19" x14ac:dyDescent="0.3">
      <c r="A1686" s="1" t="s">
        <v>924</v>
      </c>
      <c r="B1686" s="1" t="s">
        <v>1219</v>
      </c>
      <c r="C1686" s="1">
        <f t="shared" si="161"/>
        <v>1.0416666664241347E-2</v>
      </c>
      <c r="D1686" s="1">
        <v>3</v>
      </c>
      <c r="E1686" s="1">
        <v>0.74</v>
      </c>
      <c r="F1686" s="1">
        <f>IF(A1686="","",IF(E1686&lt;-1.27,0,E1686*M_a+M_b))</f>
        <v>0.10210060000000001</v>
      </c>
      <c r="G1686" s="1">
        <f t="shared" si="156"/>
        <v>1.0424532520360004E-2</v>
      </c>
      <c r="H1686" s="1">
        <f t="shared" si="157"/>
        <v>4.5304356889873977E-3</v>
      </c>
      <c r="I1686" s="1">
        <f t="shared" si="158"/>
        <v>1.1326089219831433E-3</v>
      </c>
      <c r="J1686" s="1">
        <f>IF(A1686="","",MIN(J1685+I1686,Max_logcfu))</f>
        <v>3.8238327537957217</v>
      </c>
      <c r="K1686" s="1" cm="1">
        <f t="array" ref="K1686">IF(A1686="","",IF(E1686&lt;-1.27,0,((E1686-Tmin)/(PrefTemp-Tmin))^2))</f>
        <v>1.7246036798552904</v>
      </c>
      <c r="L1686" s="1">
        <f t="shared" si="159"/>
        <v>1.7964621660976562E-2</v>
      </c>
      <c r="M1686" s="1">
        <f t="shared" si="160"/>
        <v>-13.067037921568577</v>
      </c>
      <c r="N1686" s="3" t="s">
        <v>866</v>
      </c>
      <c r="O1686" s="1" t="s">
        <v>2973</v>
      </c>
      <c r="P1686" s="1" t="s">
        <v>2968</v>
      </c>
      <c r="Q1686" s="1">
        <v>8360</v>
      </c>
      <c r="R1686" s="1" t="s">
        <v>3035</v>
      </c>
      <c r="S1686" s="1">
        <v>95.61</v>
      </c>
    </row>
    <row r="1687" spans="1:19" x14ac:dyDescent="0.3">
      <c r="A1687" s="1" t="s">
        <v>924</v>
      </c>
      <c r="B1687" s="1" t="s">
        <v>2403</v>
      </c>
      <c r="C1687" s="1">
        <f t="shared" si="161"/>
        <v>1.0416666671517305E-2</v>
      </c>
      <c r="D1687" s="1">
        <v>3</v>
      </c>
      <c r="E1687" s="1">
        <v>0.89</v>
      </c>
      <c r="F1687" s="1">
        <f>IF(A1687="","",IF(E1687&lt;-1.27,0,E1687*M_a+M_b))</f>
        <v>0.1050466</v>
      </c>
      <c r="G1687" s="1">
        <f t="shared" si="156"/>
        <v>1.1034788171560001E-2</v>
      </c>
      <c r="H1687" s="1">
        <f t="shared" si="157"/>
        <v>4.7956489228857015E-3</v>
      </c>
      <c r="I1687" s="1">
        <f t="shared" si="158"/>
        <v>1.1989122312797123E-3</v>
      </c>
      <c r="J1687" s="1">
        <f>IF(A1687="","",MIN(J1686+I1687,Max_logcfu))</f>
        <v>3.8250316660270016</v>
      </c>
      <c r="K1687" s="1" cm="1">
        <f t="array" ref="K1687">IF(A1687="","",IF(E1687&lt;-1.27,0,((E1687-Tmin)/(PrefTemp-Tmin))^2))</f>
        <v>1.8255625611918378</v>
      </c>
      <c r="L1687" s="1">
        <f t="shared" si="159"/>
        <v>1.9016276687936786E-2</v>
      </c>
      <c r="M1687" s="1">
        <f t="shared" si="160"/>
        <v>-13.086054198256514</v>
      </c>
      <c r="N1687" s="3" t="s">
        <v>866</v>
      </c>
      <c r="O1687" s="1" t="s">
        <v>2973</v>
      </c>
      <c r="P1687" s="1" t="s">
        <v>2968</v>
      </c>
      <c r="Q1687" s="1">
        <v>8360</v>
      </c>
      <c r="R1687" s="1" t="s">
        <v>3035</v>
      </c>
      <c r="S1687" s="1">
        <v>95.61</v>
      </c>
    </row>
    <row r="1688" spans="1:19" x14ac:dyDescent="0.3">
      <c r="A1688" s="1" t="s">
        <v>924</v>
      </c>
      <c r="B1688" s="1" t="s">
        <v>2404</v>
      </c>
      <c r="C1688" s="1">
        <f t="shared" si="161"/>
        <v>1.0416666664241347E-2</v>
      </c>
      <c r="D1688" s="1">
        <v>3</v>
      </c>
      <c r="E1688" s="1">
        <v>1.1100000000000001</v>
      </c>
      <c r="F1688" s="1">
        <f>IF(A1688="","",IF(E1688&lt;-1.27,0,E1688*M_a+M_b))</f>
        <v>0.1093674</v>
      </c>
      <c r="G1688" s="1">
        <f t="shared" si="156"/>
        <v>1.1961228182760001E-2</v>
      </c>
      <c r="H1688" s="1">
        <f t="shared" si="157"/>
        <v>5.1982738734289435E-3</v>
      </c>
      <c r="I1688" s="1">
        <f t="shared" si="158"/>
        <v>1.2995684680546565E-3</v>
      </c>
      <c r="J1688" s="1">
        <f>IF(A1688="","",MIN(J1687+I1688,Max_logcfu))</f>
        <v>3.8263312344950564</v>
      </c>
      <c r="K1688" s="1" cm="1">
        <f t="array" ref="K1688">IF(A1688="","",IF(E1688&lt;-1.27,0,((E1688-Tmin)/(PrefTemp-Tmin))^2))</f>
        <v>1.9788300433892576</v>
      </c>
      <c r="L1688" s="1">
        <f t="shared" si="159"/>
        <v>2.0612812947172141E-2</v>
      </c>
      <c r="M1688" s="1">
        <f t="shared" si="160"/>
        <v>-13.106667011203687</v>
      </c>
      <c r="N1688" s="3" t="s">
        <v>866</v>
      </c>
      <c r="O1688" s="1" t="s">
        <v>2973</v>
      </c>
      <c r="P1688" s="1" t="s">
        <v>2968</v>
      </c>
      <c r="Q1688" s="1">
        <v>8360</v>
      </c>
      <c r="R1688" s="1" t="s">
        <v>3035</v>
      </c>
      <c r="S1688" s="1">
        <v>95.61</v>
      </c>
    </row>
    <row r="1689" spans="1:19" x14ac:dyDescent="0.3">
      <c r="A1689" s="1" t="s">
        <v>924</v>
      </c>
      <c r="B1689" s="1" t="s">
        <v>2405</v>
      </c>
      <c r="C1689" s="1">
        <f t="shared" si="161"/>
        <v>4.0624999965075403E-3</v>
      </c>
      <c r="D1689" s="1">
        <v>3</v>
      </c>
      <c r="E1689" s="1">
        <v>1.2</v>
      </c>
      <c r="F1689" s="1">
        <f>IF(A1689="","",IF(E1689&lt;-1.27,0,E1689*M_a+M_b))</f>
        <v>0.11113500000000001</v>
      </c>
      <c r="G1689" s="1">
        <f t="shared" si="156"/>
        <v>1.2350988225000003E-2</v>
      </c>
      <c r="H1689" s="1">
        <f t="shared" si="157"/>
        <v>5.3676611147327261E-3</v>
      </c>
      <c r="I1689" s="1">
        <f t="shared" si="158"/>
        <v>5.2334695823652859E-4</v>
      </c>
      <c r="J1689" s="1">
        <f>IF(A1689="","",MIN(J1688+I1689,Max_logcfu))</f>
        <v>3.826854581453293</v>
      </c>
      <c r="K1689" s="1" cm="1">
        <f t="array" ref="K1689">IF(A1689="","",IF(E1689&lt;-1.27,0,((E1689-Tmin)/(PrefTemp-Tmin))^2))</f>
        <v>2.0433107864628512</v>
      </c>
      <c r="L1689" s="1">
        <f t="shared" si="159"/>
        <v>8.3009500628691522E-3</v>
      </c>
      <c r="M1689" s="1">
        <f t="shared" si="160"/>
        <v>-13.114967961266556</v>
      </c>
      <c r="N1689" s="3" t="s">
        <v>866</v>
      </c>
      <c r="O1689" s="1" t="s">
        <v>2973</v>
      </c>
      <c r="P1689" s="1" t="s">
        <v>2968</v>
      </c>
      <c r="Q1689" s="1">
        <v>8360</v>
      </c>
      <c r="R1689" s="1" t="s">
        <v>3035</v>
      </c>
      <c r="S1689" s="1">
        <v>95.61</v>
      </c>
    </row>
    <row r="1690" spans="1:19" x14ac:dyDescent="0.3">
      <c r="A1690" s="1" t="s">
        <v>924</v>
      </c>
      <c r="B1690" s="1" t="s">
        <v>1222</v>
      </c>
      <c r="C1690" s="1">
        <f t="shared" si="161"/>
        <v>6.3657407445134595E-3</v>
      </c>
      <c r="D1690" s="1">
        <v>3</v>
      </c>
      <c r="E1690" s="1">
        <v>1.86</v>
      </c>
      <c r="F1690" s="1">
        <f>IF(A1690="","",IF(E1690&lt;-1.27,0,E1690*M_a+M_b))</f>
        <v>0.12409740000000001</v>
      </c>
      <c r="G1690" s="1">
        <f t="shared" si="156"/>
        <v>1.5400164686760002E-2</v>
      </c>
      <c r="H1690" s="1">
        <f t="shared" si="157"/>
        <v>6.6928138577835731E-3</v>
      </c>
      <c r="I1690" s="1">
        <f t="shared" si="158"/>
        <v>1.0225132288784928E-3</v>
      </c>
      <c r="J1690" s="1">
        <f>IF(A1690="","",MIN(J1689+I1690,Max_logcfu))</f>
        <v>3.8278770946821714</v>
      </c>
      <c r="K1690" s="1" cm="1">
        <f t="array" ref="K1690">IF(A1690="","",IF(E1690&lt;-1.27,0,((E1690-Tmin)/(PrefTemp-Tmin))^2))</f>
        <v>2.5477574785527746</v>
      </c>
      <c r="L1690" s="1">
        <f t="shared" si="159"/>
        <v>1.6218363588362275E-2</v>
      </c>
      <c r="M1690" s="1">
        <f t="shared" si="160"/>
        <v>-13.131186324854918</v>
      </c>
      <c r="N1690" s="3" t="s">
        <v>866</v>
      </c>
      <c r="O1690" s="1" t="s">
        <v>2973</v>
      </c>
      <c r="P1690" s="1" t="s">
        <v>2968</v>
      </c>
      <c r="Q1690" s="1">
        <v>8360</v>
      </c>
      <c r="R1690" s="1" t="s">
        <v>3035</v>
      </c>
      <c r="S1690" s="1">
        <v>95.61</v>
      </c>
    </row>
    <row r="1691" spans="1:19" x14ac:dyDescent="0.3">
      <c r="A1691" s="1" t="s">
        <v>924</v>
      </c>
      <c r="B1691" s="1" t="s">
        <v>1223</v>
      </c>
      <c r="C1691" s="1">
        <f t="shared" si="161"/>
        <v>1.0416666664241347E-2</v>
      </c>
      <c r="D1691" s="1">
        <v>3</v>
      </c>
      <c r="E1691" s="1">
        <v>2.11</v>
      </c>
      <c r="F1691" s="1">
        <f>IF(A1691="","",IF(E1691&lt;-1.27,0,E1691*M_a+M_b))</f>
        <v>0.12900739999999999</v>
      </c>
      <c r="G1691" s="1">
        <f t="shared" si="156"/>
        <v>1.6642909254759999E-2</v>
      </c>
      <c r="H1691" s="1">
        <f t="shared" si="157"/>
        <v>7.2329027617383732E-3</v>
      </c>
      <c r="I1691" s="1">
        <f t="shared" si="158"/>
        <v>1.8082256900135828E-3</v>
      </c>
      <c r="J1691" s="1">
        <f>IF(A1691="","",MIN(J1690+I1691,Max_logcfu))</f>
        <v>3.8296853203721848</v>
      </c>
      <c r="K1691" s="1" cm="1">
        <f t="array" ref="K1691">IF(A1691="","",IF(E1691&lt;-1.27,0,((E1691-Tmin)/(PrefTemp-Tmin))^2))</f>
        <v>2.753353446612449</v>
      </c>
      <c r="L1691" s="1">
        <f t="shared" si="159"/>
        <v>2.8680765062201914E-2</v>
      </c>
      <c r="M1691" s="1">
        <f t="shared" si="160"/>
        <v>-13.159867089917119</v>
      </c>
      <c r="N1691" s="3" t="s">
        <v>866</v>
      </c>
      <c r="O1691" s="1" t="s">
        <v>2973</v>
      </c>
      <c r="P1691" s="1" t="s">
        <v>2968</v>
      </c>
      <c r="Q1691" s="1">
        <v>8360</v>
      </c>
      <c r="R1691" s="1" t="s">
        <v>3035</v>
      </c>
      <c r="S1691" s="1">
        <v>95.61</v>
      </c>
    </row>
    <row r="1692" spans="1:19" x14ac:dyDescent="0.3">
      <c r="A1692" s="1" t="s">
        <v>924</v>
      </c>
      <c r="B1692" s="1" t="s">
        <v>2406</v>
      </c>
      <c r="C1692" s="1">
        <f t="shared" si="161"/>
        <v>1.0416666671517305E-2</v>
      </c>
      <c r="D1692" s="1">
        <v>3</v>
      </c>
      <c r="E1692" s="1">
        <v>2.2999999999999998</v>
      </c>
      <c r="F1692" s="1">
        <f>IF(A1692="","",IF(E1692&lt;-1.27,0,E1692*M_a+M_b))</f>
        <v>0.132739</v>
      </c>
      <c r="G1692" s="1">
        <f t="shared" si="156"/>
        <v>1.7619642121E-2</v>
      </c>
      <c r="H1692" s="1">
        <f t="shared" si="157"/>
        <v>7.6573846679704469E-3</v>
      </c>
      <c r="I1692" s="1">
        <f t="shared" si="158"/>
        <v>1.9143461678840486E-3</v>
      </c>
      <c r="J1692" s="1">
        <f>IF(A1692="","",MIN(J1691+I1692,Max_logcfu))</f>
        <v>3.8315996665400687</v>
      </c>
      <c r="K1692" s="1" cm="1">
        <f t="array" ref="K1692">IF(A1692="","",IF(E1692&lt;-1.27,0,((E1692-Tmin)/(PrefTemp-Tmin))^2))</f>
        <v>2.9149412292840631</v>
      </c>
      <c r="L1692" s="1">
        <f t="shared" si="159"/>
        <v>3.0363971152514983E-2</v>
      </c>
      <c r="M1692" s="1">
        <f t="shared" si="160"/>
        <v>-13.190231061069634</v>
      </c>
      <c r="N1692" s="3" t="s">
        <v>866</v>
      </c>
      <c r="O1692" s="1" t="s">
        <v>2973</v>
      </c>
      <c r="P1692" s="1" t="s">
        <v>2968</v>
      </c>
      <c r="Q1692" s="1">
        <v>8360</v>
      </c>
      <c r="R1692" s="1" t="s">
        <v>3035</v>
      </c>
      <c r="S1692" s="1">
        <v>95.61</v>
      </c>
    </row>
    <row r="1693" spans="1:19" x14ac:dyDescent="0.3">
      <c r="A1693" s="1" t="s">
        <v>924</v>
      </c>
      <c r="B1693" s="1" t="s">
        <v>2407</v>
      </c>
      <c r="C1693" s="1">
        <f t="shared" si="161"/>
        <v>1.0416666664241347E-2</v>
      </c>
      <c r="D1693" s="1">
        <v>3</v>
      </c>
      <c r="E1693" s="1">
        <v>2.34</v>
      </c>
      <c r="F1693" s="1">
        <f>IF(A1693="","",IF(E1693&lt;-1.27,0,E1693*M_a+M_b))</f>
        <v>0.13352459999999999</v>
      </c>
      <c r="G1693" s="1">
        <f t="shared" si="156"/>
        <v>1.7828818805159997E-2</v>
      </c>
      <c r="H1693" s="1">
        <f t="shared" si="157"/>
        <v>7.7482915276662302E-3</v>
      </c>
      <c r="I1693" s="1">
        <f t="shared" si="158"/>
        <v>1.9370728814655474E-3</v>
      </c>
      <c r="J1693" s="1">
        <f>IF(A1693="","",MIN(J1692+I1693,Max_logcfu))</f>
        <v>3.8335367394215343</v>
      </c>
      <c r="K1693" s="1" cm="1">
        <f t="array" ref="K1693">IF(A1693="","",IF(E1693&lt;-1.27,0,((E1693-Tmin)/(PrefTemp-Tmin))^2))</f>
        <v>2.9495467982664314</v>
      </c>
      <c r="L1693" s="1">
        <f t="shared" si="159"/>
        <v>3.0724445808121736E-2</v>
      </c>
      <c r="M1693" s="1">
        <f t="shared" si="160"/>
        <v>-13.220955506877756</v>
      </c>
      <c r="N1693" s="3" t="s">
        <v>866</v>
      </c>
      <c r="O1693" s="1" t="s">
        <v>2973</v>
      </c>
      <c r="P1693" s="1" t="s">
        <v>2968</v>
      </c>
      <c r="Q1693" s="1">
        <v>8360</v>
      </c>
      <c r="R1693" s="1" t="s">
        <v>3035</v>
      </c>
      <c r="S1693" s="1">
        <v>95.61</v>
      </c>
    </row>
    <row r="1694" spans="1:19" x14ac:dyDescent="0.3">
      <c r="A1694" s="1" t="s">
        <v>924</v>
      </c>
      <c r="B1694" s="1" t="s">
        <v>2408</v>
      </c>
      <c r="C1694" s="1">
        <f t="shared" si="161"/>
        <v>1.0416666664241347E-2</v>
      </c>
      <c r="D1694" s="1">
        <v>3</v>
      </c>
      <c r="E1694" s="1">
        <v>2.5499999999999998</v>
      </c>
      <c r="F1694" s="1">
        <f>IF(A1694="","",IF(E1694&lt;-1.27,0,E1694*M_a+M_b))</f>
        <v>0.13764900000000002</v>
      </c>
      <c r="G1694" s="1">
        <f t="shared" si="156"/>
        <v>1.8947247201000005E-2</v>
      </c>
      <c r="H1694" s="1">
        <f t="shared" si="157"/>
        <v>8.2343534119947871E-3</v>
      </c>
      <c r="I1694" s="1">
        <f t="shared" si="158"/>
        <v>2.0585883525193944E-3</v>
      </c>
      <c r="J1694" s="1">
        <f>IF(A1694="","",MIN(J1693+I1694,Max_logcfu))</f>
        <v>3.8355953277740538</v>
      </c>
      <c r="K1694" s="1" cm="1">
        <f t="array" ref="K1694">IF(A1694="","",IF(E1694&lt;-1.27,0,((E1694-Tmin)/(PrefTemp-Tmin))^2))</f>
        <v>3.1345762682549525</v>
      </c>
      <c r="L1694" s="1">
        <f t="shared" si="159"/>
        <v>3.2651836120053408E-2</v>
      </c>
      <c r="M1694" s="1">
        <f t="shared" si="160"/>
        <v>-13.253607342997809</v>
      </c>
      <c r="N1694" s="3" t="s">
        <v>866</v>
      </c>
      <c r="O1694" s="1" t="s">
        <v>2973</v>
      </c>
      <c r="P1694" s="1" t="s">
        <v>2968</v>
      </c>
      <c r="Q1694" s="1">
        <v>8360</v>
      </c>
      <c r="R1694" s="1" t="s">
        <v>3035</v>
      </c>
      <c r="S1694" s="1">
        <v>95.61</v>
      </c>
    </row>
    <row r="1695" spans="1:19" x14ac:dyDescent="0.3">
      <c r="A1695" s="1" t="s">
        <v>924</v>
      </c>
      <c r="B1695" s="1" t="s">
        <v>2409</v>
      </c>
      <c r="C1695" s="1">
        <f t="shared" si="161"/>
        <v>1.0416666671517305E-2</v>
      </c>
      <c r="D1695" s="1">
        <v>3</v>
      </c>
      <c r="E1695" s="1">
        <v>2.66</v>
      </c>
      <c r="F1695" s="1">
        <f>IF(A1695="","",IF(E1695&lt;-1.27,0,E1695*M_a+M_b))</f>
        <v>0.13980940000000003</v>
      </c>
      <c r="G1695" s="1">
        <f t="shared" si="156"/>
        <v>1.9546668328360009E-2</v>
      </c>
      <c r="H1695" s="1">
        <f t="shared" si="157"/>
        <v>8.4948580305780133E-3</v>
      </c>
      <c r="I1695" s="1">
        <f t="shared" si="158"/>
        <v>2.1237145086334349E-3</v>
      </c>
      <c r="J1695" s="1">
        <f>IF(A1695="","",MIN(J1694+I1695,Max_logcfu))</f>
        <v>3.837719042282687</v>
      </c>
      <c r="K1695" s="1" cm="1">
        <f t="array" ref="K1695">IF(A1695="","",IF(E1695&lt;-1.27,0,((E1695-Tmin)/(PrefTemp-Tmin))^2))</f>
        <v>3.2337427181661638</v>
      </c>
      <c r="L1695" s="1">
        <f t="shared" si="159"/>
        <v>3.3684819996583258E-2</v>
      </c>
      <c r="M1695" s="1">
        <f t="shared" si="160"/>
        <v>-13.287292162994392</v>
      </c>
      <c r="N1695" s="3" t="s">
        <v>866</v>
      </c>
      <c r="O1695" s="1" t="s">
        <v>2973</v>
      </c>
      <c r="P1695" s="1" t="s">
        <v>2968</v>
      </c>
      <c r="Q1695" s="1">
        <v>8360</v>
      </c>
      <c r="R1695" s="1" t="s">
        <v>3035</v>
      </c>
      <c r="S1695" s="1">
        <v>95.61</v>
      </c>
    </row>
    <row r="1696" spans="1:19" x14ac:dyDescent="0.3">
      <c r="A1696" s="1" t="s">
        <v>924</v>
      </c>
      <c r="B1696" s="1" t="s">
        <v>1228</v>
      </c>
      <c r="C1696" s="1">
        <f t="shared" si="161"/>
        <v>1.0416666664241347E-2</v>
      </c>
      <c r="D1696" s="1">
        <v>3</v>
      </c>
      <c r="E1696" s="1">
        <v>2.74</v>
      </c>
      <c r="F1696" s="1">
        <f>IF(A1696="","",IF(E1696&lt;-1.27,0,E1696*M_a+M_b))</f>
        <v>0.14138060000000002</v>
      </c>
      <c r="G1696" s="1">
        <f t="shared" si="156"/>
        <v>1.9988474056360006E-2</v>
      </c>
      <c r="H1696" s="1">
        <f t="shared" si="157"/>
        <v>8.686863996679707E-3</v>
      </c>
      <c r="I1696" s="1">
        <f t="shared" si="158"/>
        <v>2.1717159986642848E-3</v>
      </c>
      <c r="J1696" s="1">
        <f>IF(A1696="","",MIN(J1695+I1696,Max_logcfu))</f>
        <v>3.8398907582813515</v>
      </c>
      <c r="K1696" s="1" cm="1">
        <f t="array" ref="K1696">IF(A1696="","",IF(E1696&lt;-1.27,0,((E1696-Tmin)/(PrefTemp-Tmin))^2))</f>
        <v>3.306833744819091</v>
      </c>
      <c r="L1696" s="1">
        <f t="shared" si="159"/>
        <v>3.44461848338454E-2</v>
      </c>
      <c r="M1696" s="1">
        <f t="shared" si="160"/>
        <v>-13.321738347828237</v>
      </c>
      <c r="N1696" s="3" t="s">
        <v>866</v>
      </c>
      <c r="O1696" s="1" t="s">
        <v>2973</v>
      </c>
      <c r="P1696" s="1" t="s">
        <v>2968</v>
      </c>
      <c r="Q1696" s="1">
        <v>8360</v>
      </c>
      <c r="R1696" s="1" t="s">
        <v>3035</v>
      </c>
      <c r="S1696" s="1">
        <v>95.61</v>
      </c>
    </row>
    <row r="1697" spans="1:19" x14ac:dyDescent="0.3">
      <c r="A1697" s="1" t="s">
        <v>924</v>
      </c>
      <c r="B1697" s="1" t="s">
        <v>1229</v>
      </c>
      <c r="C1697" s="1">
        <f t="shared" si="161"/>
        <v>1.0416666664241347E-2</v>
      </c>
      <c r="D1697" s="1">
        <v>3</v>
      </c>
      <c r="E1697" s="1">
        <v>2.85</v>
      </c>
      <c r="F1697" s="1">
        <f>IF(A1697="","",IF(E1697&lt;-1.27,0,E1697*M_a+M_b))</f>
        <v>0.143541</v>
      </c>
      <c r="G1697" s="1">
        <f t="shared" si="156"/>
        <v>2.0604018681000001E-2</v>
      </c>
      <c r="H1697" s="1">
        <f t="shared" si="157"/>
        <v>8.9543757848761403E-3</v>
      </c>
      <c r="I1697" s="1">
        <f t="shared" si="158"/>
        <v>2.2385939456978218E-3</v>
      </c>
      <c r="J1697" s="1">
        <f>IF(A1697="","",MIN(J1696+I1697,Max_logcfu))</f>
        <v>3.8421293522270492</v>
      </c>
      <c r="K1697" s="1" cm="1">
        <f t="array" ref="K1697">IF(A1697="","",IF(E1697&lt;-1.27,0,((E1697-Tmin)/(PrefTemp-Tmin))^2))</f>
        <v>3.4086676182034328</v>
      </c>
      <c r="L1697" s="1">
        <f t="shared" si="159"/>
        <v>3.5506954348018649E-2</v>
      </c>
      <c r="M1697" s="1">
        <f t="shared" si="160"/>
        <v>-13.357245302176256</v>
      </c>
      <c r="N1697" s="3" t="s">
        <v>866</v>
      </c>
      <c r="O1697" s="1" t="s">
        <v>2973</v>
      </c>
      <c r="P1697" s="1" t="s">
        <v>2968</v>
      </c>
      <c r="Q1697" s="1">
        <v>8360</v>
      </c>
      <c r="R1697" s="1" t="s">
        <v>3035</v>
      </c>
      <c r="S1697" s="1">
        <v>95.61</v>
      </c>
    </row>
    <row r="1698" spans="1:19" x14ac:dyDescent="0.3">
      <c r="A1698" s="1" t="s">
        <v>924</v>
      </c>
      <c r="B1698" s="1" t="s">
        <v>1230</v>
      </c>
      <c r="C1698" s="1">
        <f t="shared" si="161"/>
        <v>1.0416666671517305E-2</v>
      </c>
      <c r="D1698" s="1">
        <v>3</v>
      </c>
      <c r="E1698" s="1">
        <v>3.14</v>
      </c>
      <c r="F1698" s="1">
        <f>IF(A1698="","",IF(E1698&lt;-1.27,0,E1698*M_a+M_b))</f>
        <v>0.1492366</v>
      </c>
      <c r="G1698" s="1">
        <f t="shared" si="156"/>
        <v>2.2271562779559998E-2</v>
      </c>
      <c r="H1698" s="1">
        <f t="shared" si="157"/>
        <v>9.6790798694306804E-3</v>
      </c>
      <c r="I1698" s="1">
        <f t="shared" si="158"/>
        <v>2.4197699684844632E-3</v>
      </c>
      <c r="J1698" s="1">
        <f>IF(A1698="","",MIN(J1697+I1698,Max_logcfu))</f>
        <v>3.8445491221955335</v>
      </c>
      <c r="K1698" s="1" cm="1">
        <f t="array" ref="K1698">IF(A1698="","",IF(E1698&lt;-1.27,0,((E1698-Tmin)/(PrefTemp-Tmin))^2))</f>
        <v>3.6845411581516996</v>
      </c>
      <c r="L1698" s="1">
        <f t="shared" si="159"/>
        <v>3.8380637081952579E-2</v>
      </c>
      <c r="M1698" s="1">
        <f t="shared" si="160"/>
        <v>-13.395625939258208</v>
      </c>
      <c r="N1698" s="3" t="s">
        <v>866</v>
      </c>
      <c r="O1698" s="1" t="s">
        <v>2973</v>
      </c>
      <c r="P1698" s="1" t="s">
        <v>2968</v>
      </c>
      <c r="Q1698" s="1">
        <v>8360</v>
      </c>
      <c r="R1698" s="1" t="s">
        <v>3035</v>
      </c>
      <c r="S1698" s="1">
        <v>95.53</v>
      </c>
    </row>
    <row r="1699" spans="1:19" x14ac:dyDescent="0.3">
      <c r="A1699" s="1" t="s">
        <v>924</v>
      </c>
      <c r="B1699" s="1" t="s">
        <v>1231</v>
      </c>
      <c r="C1699" s="1">
        <f t="shared" si="161"/>
        <v>1.0416666664241347E-2</v>
      </c>
      <c r="D1699" s="1">
        <v>3</v>
      </c>
      <c r="E1699" s="1">
        <v>3.27</v>
      </c>
      <c r="F1699" s="1">
        <f>IF(A1699="","",IF(E1699&lt;-1.27,0,E1699*M_a+M_b))</f>
        <v>0.15178980000000003</v>
      </c>
      <c r="G1699" s="1">
        <f t="shared" si="156"/>
        <v>2.3040143384040011E-2</v>
      </c>
      <c r="H1699" s="1">
        <f t="shared" si="157"/>
        <v>1.0013100123441986E-2</v>
      </c>
      <c r="I1699" s="1">
        <f t="shared" si="158"/>
        <v>2.5032750302776572E-3</v>
      </c>
      <c r="J1699" s="1">
        <f>IF(A1699="","",MIN(J1698+I1699,Max_logcfu))</f>
        <v>3.847052397225811</v>
      </c>
      <c r="K1699" s="1" cm="1">
        <f t="array" ref="K1699">IF(A1699="","",IF(E1699&lt;-1.27,0,((E1699-Tmin)/(PrefTemp-Tmin))^2))</f>
        <v>3.8116928492383559</v>
      </c>
      <c r="L1699" s="1">
        <f t="shared" si="159"/>
        <v>3.9705133836988302E-2</v>
      </c>
      <c r="M1699" s="1">
        <f t="shared" si="160"/>
        <v>-13.435331073095197</v>
      </c>
      <c r="N1699" s="3" t="s">
        <v>866</v>
      </c>
      <c r="O1699" s="1" t="s">
        <v>2973</v>
      </c>
      <c r="P1699" s="1" t="s">
        <v>2968</v>
      </c>
      <c r="Q1699" s="1">
        <v>8360</v>
      </c>
      <c r="R1699" s="1" t="s">
        <v>3035</v>
      </c>
      <c r="S1699" s="1">
        <v>95.53</v>
      </c>
    </row>
    <row r="1700" spans="1:19" x14ac:dyDescent="0.3">
      <c r="A1700" s="1" t="s">
        <v>924</v>
      </c>
      <c r="B1700" s="1" t="s">
        <v>2410</v>
      </c>
      <c r="C1700" s="1">
        <f t="shared" si="161"/>
        <v>1.0416666664241347E-2</v>
      </c>
      <c r="D1700" s="1">
        <v>3</v>
      </c>
      <c r="E1700" s="1">
        <v>4.0999999999999996</v>
      </c>
      <c r="F1700" s="1">
        <f>IF(A1700="","",IF(E1700&lt;-1.27,0,E1700*M_a+M_b))</f>
        <v>0.16809099999999999</v>
      </c>
      <c r="G1700" s="1">
        <f t="shared" si="156"/>
        <v>2.8254584280999997E-2</v>
      </c>
      <c r="H1700" s="1">
        <f t="shared" si="157"/>
        <v>1.2279263051282048E-2</v>
      </c>
      <c r="I1700" s="1">
        <f t="shared" si="158"/>
        <v>3.0698157621057653E-3</v>
      </c>
      <c r="J1700" s="1">
        <f>IF(A1700="","",MIN(J1699+I1700,Max_logcfu))</f>
        <v>3.8501222129879169</v>
      </c>
      <c r="K1700" s="1" cm="1">
        <f t="array" ref="K1700">IF(A1700="","",IF(E1700&lt;-1.27,0,((E1700-Tmin)/(PrefTemp-Tmin))^2))</f>
        <v>4.6743544546121525</v>
      </c>
      <c r="L1700" s="1">
        <f t="shared" si="159"/>
        <v>4.8691192224206453E-2</v>
      </c>
      <c r="M1700" s="1">
        <f t="shared" si="160"/>
        <v>-13.484022265319403</v>
      </c>
      <c r="N1700" s="3" t="s">
        <v>866</v>
      </c>
      <c r="O1700" s="1" t="s">
        <v>2973</v>
      </c>
      <c r="P1700" s="1" t="s">
        <v>2968</v>
      </c>
      <c r="Q1700" s="1">
        <v>8360</v>
      </c>
      <c r="R1700" s="1" t="s">
        <v>3035</v>
      </c>
      <c r="S1700" s="1">
        <v>95.53</v>
      </c>
    </row>
    <row r="1701" spans="1:19" x14ac:dyDescent="0.3">
      <c r="A1701" s="1" t="s">
        <v>924</v>
      </c>
      <c r="B1701" s="1" t="s">
        <v>2411</v>
      </c>
      <c r="C1701" s="1">
        <f t="shared" si="161"/>
        <v>1.0416666671517305E-2</v>
      </c>
      <c r="D1701" s="1">
        <v>3</v>
      </c>
      <c r="E1701" s="1">
        <v>4.5999999999999996</v>
      </c>
      <c r="F1701" s="1">
        <f>IF(A1701="","",IF(E1701&lt;-1.27,0,E1701*M_a+M_b))</f>
        <v>0.17791099999999999</v>
      </c>
      <c r="G1701" s="1">
        <f t="shared" si="156"/>
        <v>3.1652323920999995E-2</v>
      </c>
      <c r="H1701" s="1">
        <f t="shared" si="157"/>
        <v>1.3755899139939154E-2</v>
      </c>
      <c r="I1701" s="1">
        <f t="shared" si="158"/>
        <v>3.438974786586186E-3</v>
      </c>
      <c r="J1701" s="1">
        <f>IF(A1701="","",MIN(J1700+I1701,Max_logcfu))</f>
        <v>3.8535611877745031</v>
      </c>
      <c r="K1701" s="1" cm="1">
        <f t="array" ref="K1701">IF(A1701="","",IF(E1701&lt;-1.27,0,((E1701-Tmin)/(PrefTemp-Tmin))^2))</f>
        <v>5.236466403027066</v>
      </c>
      <c r="L1701" s="1">
        <f t="shared" si="159"/>
        <v>5.4546525056932145E-2</v>
      </c>
      <c r="M1701" s="1">
        <f t="shared" si="160"/>
        <v>-13.538568790376335</v>
      </c>
      <c r="N1701" s="3" t="s">
        <v>866</v>
      </c>
      <c r="O1701" s="1" t="s">
        <v>2973</v>
      </c>
      <c r="P1701" s="1" t="s">
        <v>2968</v>
      </c>
      <c r="Q1701" s="1">
        <v>8360</v>
      </c>
      <c r="R1701" s="1" t="s">
        <v>3035</v>
      </c>
      <c r="S1701" s="1">
        <v>95.53</v>
      </c>
    </row>
    <row r="1702" spans="1:19" x14ac:dyDescent="0.3">
      <c r="A1702" s="1" t="s">
        <v>924</v>
      </c>
      <c r="B1702" s="1" t="s">
        <v>2412</v>
      </c>
      <c r="C1702" s="1">
        <f t="shared" si="161"/>
        <v>1.0833333333721384E-2</v>
      </c>
      <c r="D1702" s="1">
        <v>3</v>
      </c>
      <c r="E1702" s="1">
        <v>4.88</v>
      </c>
      <c r="F1702" s="1">
        <f>IF(A1702="","",IF(E1702&lt;-1.27,0,E1702*M_a+M_b))</f>
        <v>0.18341020000000002</v>
      </c>
      <c r="G1702" s="1">
        <f t="shared" si="156"/>
        <v>3.3639301464040011E-2</v>
      </c>
      <c r="H1702" s="1">
        <f t="shared" si="157"/>
        <v>1.4619426972637987E-2</v>
      </c>
      <c r="I1702" s="1">
        <f t="shared" si="158"/>
        <v>3.8010510130220307E-3</v>
      </c>
      <c r="J1702" s="1">
        <f>IF(A1702="","",MIN(J1701+I1702,Max_logcfu))</f>
        <v>3.857362238787525</v>
      </c>
      <c r="K1702" s="1" cm="1">
        <f t="array" ref="K1702">IF(A1702="","",IF(E1702&lt;-1.27,0,((E1702-Tmin)/(PrefTemp-Tmin))^2))</f>
        <v>5.5651860627167355</v>
      </c>
      <c r="L1702" s="1">
        <f t="shared" si="159"/>
        <v>6.0289515681590876E-2</v>
      </c>
      <c r="M1702" s="1">
        <f t="shared" si="160"/>
        <v>-13.598858306057926</v>
      </c>
      <c r="N1702" s="3" t="s">
        <v>866</v>
      </c>
      <c r="O1702" s="1" t="s">
        <v>2973</v>
      </c>
      <c r="P1702" s="1" t="s">
        <v>2968</v>
      </c>
      <c r="Q1702" s="1">
        <v>8360</v>
      </c>
      <c r="R1702" s="1" t="s">
        <v>3035</v>
      </c>
      <c r="S1702" s="1">
        <v>95.61</v>
      </c>
    </row>
    <row r="1703" spans="1:19" x14ac:dyDescent="0.3">
      <c r="A1703" s="1" t="s">
        <v>924</v>
      </c>
      <c r="B1703" s="1" t="s">
        <v>2413</v>
      </c>
      <c r="C1703" s="1">
        <f t="shared" si="161"/>
        <v>3.8194443914107978E-4</v>
      </c>
      <c r="D1703" s="1">
        <v>3</v>
      </c>
      <c r="E1703" s="1">
        <v>4.92</v>
      </c>
      <c r="F1703" s="1">
        <f>IF(A1703="","",IF(E1703&lt;-1.27,0,E1703*M_a+M_b))</f>
        <v>0.18419580000000002</v>
      </c>
      <c r="G1703" s="1">
        <f t="shared" si="156"/>
        <v>3.3928092737640005E-2</v>
      </c>
      <c r="H1703" s="1">
        <f t="shared" si="157"/>
        <v>1.474493382774446E-2</v>
      </c>
      <c r="I1703" s="1">
        <f t="shared" si="158"/>
        <v>1.3516189154424461E-4</v>
      </c>
      <c r="J1703" s="1">
        <f>IF(A1703="","",MIN(J1702+I1703,Max_logcfu))</f>
        <v>3.8574974006790694</v>
      </c>
      <c r="K1703" s="1" cm="1">
        <f t="array" ref="K1703">IF(A1703="","",IF(E1703&lt;-1.27,0,((E1703-Tmin)/(PrefTemp-Tmin))^2))</f>
        <v>5.6129628327721717</v>
      </c>
      <c r="L1703" s="1">
        <f t="shared" si="159"/>
        <v>2.1438399410828937E-3</v>
      </c>
      <c r="M1703" s="1">
        <f t="shared" si="160"/>
        <v>-13.601002145999008</v>
      </c>
      <c r="N1703" s="3" t="s">
        <v>866</v>
      </c>
      <c r="O1703" s="1" t="s">
        <v>2973</v>
      </c>
      <c r="P1703" s="1" t="s">
        <v>2968</v>
      </c>
      <c r="Q1703" s="1">
        <v>8360</v>
      </c>
      <c r="R1703" s="1" t="s">
        <v>3035</v>
      </c>
      <c r="S1703" s="1">
        <v>95.61</v>
      </c>
    </row>
    <row r="1704" spans="1:19" x14ac:dyDescent="0.3">
      <c r="A1704" s="1" t="s">
        <v>924</v>
      </c>
      <c r="B1704" s="1" t="s">
        <v>2414</v>
      </c>
      <c r="C1704" s="1">
        <f t="shared" si="161"/>
        <v>3.1712962954770774E-3</v>
      </c>
      <c r="D1704" s="1">
        <v>3</v>
      </c>
      <c r="E1704" s="1">
        <v>4.93</v>
      </c>
      <c r="F1704" s="1">
        <f>IF(A1704="","",IF(E1704&lt;-1.27,0,E1704*M_a+M_b))</f>
        <v>0.18439220000000001</v>
      </c>
      <c r="G1704" s="1">
        <f t="shared" si="156"/>
        <v>3.400048342084E-2</v>
      </c>
      <c r="H1704" s="1">
        <f t="shared" si="157"/>
        <v>1.4776394359339416E-2</v>
      </c>
      <c r="I1704" s="1">
        <f t="shared" si="158"/>
        <v>1.1246477926147552E-3</v>
      </c>
      <c r="J1704" s="1">
        <f>IF(A1704="","",MIN(J1703+I1704,Max_logcfu))</f>
        <v>3.858622048471684</v>
      </c>
      <c r="K1704" s="1" cm="1">
        <f t="array" ref="K1704">IF(A1704="","",IF(E1704&lt;-1.27,0,((E1704-Tmin)/(PrefTemp-Tmin))^2))</f>
        <v>5.6249389322653744</v>
      </c>
      <c r="L1704" s="1">
        <f t="shared" si="159"/>
        <v>1.7838347998177968E-2</v>
      </c>
      <c r="M1704" s="1">
        <f t="shared" si="160"/>
        <v>-13.618840493997185</v>
      </c>
      <c r="N1704" s="3" t="s">
        <v>866</v>
      </c>
      <c r="O1704" s="1" t="s">
        <v>2973</v>
      </c>
      <c r="P1704" s="1" t="s">
        <v>2968</v>
      </c>
      <c r="Q1704" s="1">
        <v>8360</v>
      </c>
      <c r="R1704" s="1" t="s">
        <v>3035</v>
      </c>
      <c r="S1704" s="1">
        <v>95.61</v>
      </c>
    </row>
    <row r="1705" spans="1:19" x14ac:dyDescent="0.3">
      <c r="A1705" s="1" t="s">
        <v>924</v>
      </c>
      <c r="B1705" s="1" t="s">
        <v>1234</v>
      </c>
      <c r="C1705" s="1">
        <f t="shared" si="161"/>
        <v>6.4467592601431534E-3</v>
      </c>
      <c r="D1705" s="1">
        <v>3</v>
      </c>
      <c r="E1705" s="1">
        <v>9.4499999999999993</v>
      </c>
      <c r="F1705" s="1">
        <f>IF(A1705="","",IF(E1705&lt;-1.27,0,E1705*M_a+M_b))</f>
        <v>0.27316499999999999</v>
      </c>
      <c r="G1705" s="1">
        <f t="shared" si="156"/>
        <v>7.461911722499999E-2</v>
      </c>
      <c r="H1705" s="1">
        <f t="shared" si="157"/>
        <v>3.2428994882659705E-2</v>
      </c>
      <c r="I1705" s="1">
        <f t="shared" si="158"/>
        <v>5.017486153366113E-3</v>
      </c>
      <c r="J1705" s="1">
        <f>IF(A1705="","",MIN(J1704+I1705,Max_logcfu))</f>
        <v>3.8636395346250501</v>
      </c>
      <c r="K1705" s="1" cm="1">
        <f t="array" ref="K1705">IF(A1705="","",IF(E1705&lt;-1.27,0,((E1705-Tmin)/(PrefTemp-Tmin))^2))</f>
        <v>12.344764995691545</v>
      </c>
      <c r="L1705" s="1">
        <f t="shared" si="159"/>
        <v>7.958372805026552E-2</v>
      </c>
      <c r="M1705" s="1">
        <f t="shared" si="160"/>
        <v>-13.69842422204745</v>
      </c>
      <c r="N1705" s="3" t="s">
        <v>866</v>
      </c>
      <c r="O1705" s="1" t="s">
        <v>2973</v>
      </c>
      <c r="P1705" s="1" t="s">
        <v>2968</v>
      </c>
      <c r="Q1705" s="1">
        <v>8360</v>
      </c>
      <c r="R1705" s="1" t="s">
        <v>3035</v>
      </c>
      <c r="S1705" s="1">
        <v>95.61</v>
      </c>
    </row>
    <row r="1706" spans="1:19" x14ac:dyDescent="0.3">
      <c r="A1706" s="1" t="s">
        <v>924</v>
      </c>
      <c r="B1706" s="1" t="s">
        <v>1235</v>
      </c>
      <c r="C1706" s="1">
        <f t="shared" si="161"/>
        <v>1.0416666671517305E-2</v>
      </c>
      <c r="D1706" s="1">
        <v>3</v>
      </c>
      <c r="E1706" s="1">
        <v>14.5</v>
      </c>
      <c r="F1706" s="1">
        <f>IF(A1706="","",IF(E1706&lt;-1.27,0,E1706*M_a+M_b))</f>
        <v>0.37234700000000004</v>
      </c>
      <c r="G1706" s="1">
        <f t="shared" si="156"/>
        <v>0.13864228840900003</v>
      </c>
      <c r="H1706" s="1">
        <f t="shared" si="157"/>
        <v>6.0253058847892227E-2</v>
      </c>
      <c r="I1706" s="1">
        <f t="shared" si="158"/>
        <v>1.5063264718987435E-2</v>
      </c>
      <c r="J1706" s="1">
        <f>IF(A1706="","",MIN(J1705+I1706,Max_logcfu))</f>
        <v>3.8787027993440373</v>
      </c>
      <c r="K1706" s="1" cm="1">
        <f t="array" ref="K1706">IF(A1706="","",IF(E1706&lt;-1.27,0,((E1706-Tmin)/(PrefTemp-Tmin))^2))</f>
        <v>22.936568168091124</v>
      </c>
      <c r="L1706" s="1">
        <f t="shared" si="159"/>
        <v>0.23892258519553955</v>
      </c>
      <c r="M1706" s="1">
        <f t="shared" si="160"/>
        <v>-13.937346807242989</v>
      </c>
      <c r="N1706" s="3" t="s">
        <v>866</v>
      </c>
      <c r="O1706" s="1" t="s">
        <v>2973</v>
      </c>
      <c r="P1706" s="1" t="s">
        <v>2968</v>
      </c>
      <c r="Q1706" s="1">
        <v>8360</v>
      </c>
      <c r="R1706" s="1" t="s">
        <v>3035</v>
      </c>
      <c r="S1706" s="1">
        <v>95.61</v>
      </c>
    </row>
    <row r="1707" spans="1:19" x14ac:dyDescent="0.3">
      <c r="A1707" s="1" t="s">
        <v>924</v>
      </c>
      <c r="B1707" s="1" t="s">
        <v>1236</v>
      </c>
      <c r="C1707" s="1">
        <f t="shared" si="161"/>
        <v>1.0416666664241347E-2</v>
      </c>
      <c r="D1707" s="1">
        <v>3</v>
      </c>
      <c r="E1707" s="1">
        <v>16.61</v>
      </c>
      <c r="F1707" s="1">
        <f>IF(A1707="","",IF(E1707&lt;-1.27,0,E1707*M_a+M_b))</f>
        <v>0.41378740000000003</v>
      </c>
      <c r="G1707" s="1">
        <f t="shared" si="156"/>
        <v>0.17122001239876003</v>
      </c>
      <c r="H1707" s="1">
        <f t="shared" si="157"/>
        <v>7.4411130985988713E-2</v>
      </c>
      <c r="I1707" s="1">
        <f t="shared" si="158"/>
        <v>1.8602782742165879E-2</v>
      </c>
      <c r="J1707" s="1">
        <f>IF(A1707="","",MIN(J1706+I1707,Max_logcfu))</f>
        <v>3.897305582086203</v>
      </c>
      <c r="K1707" s="1" cm="1">
        <f t="array" ref="K1707">IF(A1707="","",IF(E1707&lt;-1.27,0,((E1707-Tmin)/(PrefTemp-Tmin))^2))</f>
        <v>28.326130008328899</v>
      </c>
      <c r="L1707" s="1">
        <f t="shared" si="159"/>
        <v>0.29506385418472614</v>
      </c>
      <c r="M1707" s="1">
        <f t="shared" si="160"/>
        <v>-14.232410661427714</v>
      </c>
      <c r="N1707" s="3" t="s">
        <v>866</v>
      </c>
      <c r="O1707" s="1" t="s">
        <v>2973</v>
      </c>
      <c r="P1707" s="1" t="s">
        <v>2968</v>
      </c>
      <c r="Q1707" s="1">
        <v>8360</v>
      </c>
      <c r="R1707" s="1" t="s">
        <v>3035</v>
      </c>
      <c r="S1707" s="1">
        <v>95.61</v>
      </c>
    </row>
    <row r="1708" spans="1:19" x14ac:dyDescent="0.3">
      <c r="A1708" s="1" t="s">
        <v>924</v>
      </c>
      <c r="B1708" s="1" t="s">
        <v>1237</v>
      </c>
      <c r="C1708" s="1">
        <f t="shared" si="161"/>
        <v>1.0416666664241347E-2</v>
      </c>
      <c r="D1708" s="1">
        <v>3</v>
      </c>
      <c r="E1708" s="1">
        <v>17.95</v>
      </c>
      <c r="F1708" s="1">
        <f>IF(A1708="","",IF(E1708&lt;-1.27,0,E1708*M_a+M_b))</f>
        <v>0.44010500000000002</v>
      </c>
      <c r="G1708" s="1">
        <f t="shared" si="156"/>
        <v>0.19369241102500001</v>
      </c>
      <c r="H1708" s="1">
        <f t="shared" si="157"/>
        <v>8.4177492840069534E-2</v>
      </c>
      <c r="I1708" s="1">
        <f t="shared" si="158"/>
        <v>2.1044373205117609E-2</v>
      </c>
      <c r="J1708" s="1">
        <f>IF(A1708="","",MIN(J1707+I1708,Max_logcfu))</f>
        <v>3.9183499552913208</v>
      </c>
      <c r="K1708" s="1" cm="1">
        <f t="array" ref="K1708">IF(A1708="","",IF(E1708&lt;-1.27,0,((E1708-Tmin)/(PrefTemp-Tmin))^2))</f>
        <v>32.043896852098136</v>
      </c>
      <c r="L1708" s="1">
        <f t="shared" si="159"/>
        <v>0.33379059213163892</v>
      </c>
      <c r="M1708" s="1">
        <f t="shared" si="160"/>
        <v>-14.566201253559353</v>
      </c>
      <c r="N1708" s="3" t="s">
        <v>866</v>
      </c>
      <c r="O1708" s="1" t="s">
        <v>2973</v>
      </c>
      <c r="P1708" s="1" t="s">
        <v>2968</v>
      </c>
      <c r="Q1708" s="1">
        <v>8360</v>
      </c>
      <c r="R1708" s="1" t="s">
        <v>3035</v>
      </c>
      <c r="S1708" s="1">
        <v>95.61</v>
      </c>
    </row>
    <row r="1709" spans="1:19" x14ac:dyDescent="0.3">
      <c r="A1709" s="1" t="s">
        <v>924</v>
      </c>
      <c r="B1709" s="1" t="s">
        <v>1238</v>
      </c>
      <c r="C1709" s="1">
        <f t="shared" si="161"/>
        <v>1.0416666671517305E-2</v>
      </c>
      <c r="D1709" s="1">
        <v>3</v>
      </c>
      <c r="E1709" s="1">
        <v>18.63</v>
      </c>
      <c r="F1709" s="1">
        <f>IF(A1709="","",IF(E1709&lt;-1.27,0,E1709*M_a+M_b))</f>
        <v>0.45346020000000004</v>
      </c>
      <c r="G1709" s="1">
        <f t="shared" si="156"/>
        <v>0.20562615298404002</v>
      </c>
      <c r="H1709" s="1">
        <f t="shared" si="157"/>
        <v>8.9363821375071706E-2</v>
      </c>
      <c r="I1709" s="1">
        <f t="shared" si="158"/>
        <v>2.2340955354171244E-2</v>
      </c>
      <c r="J1709" s="1">
        <f>IF(A1709="","",MIN(J1708+I1709,Max_logcfu))</f>
        <v>3.9406909106454919</v>
      </c>
      <c r="K1709" s="1" cm="1">
        <f t="array" ref="K1709">IF(A1709="","",IF(E1709&lt;-1.27,0,((E1709-Tmin)/(PrefTemp-Tmin))^2))</f>
        <v>34.01817965632052</v>
      </c>
      <c r="L1709" s="1">
        <f t="shared" si="159"/>
        <v>0.35435603825168199</v>
      </c>
      <c r="M1709" s="1">
        <f t="shared" si="160"/>
        <v>-14.920557291811035</v>
      </c>
      <c r="N1709" s="3" t="s">
        <v>866</v>
      </c>
      <c r="O1709" s="1" t="s">
        <v>2973</v>
      </c>
      <c r="P1709" s="1" t="s">
        <v>2968</v>
      </c>
      <c r="Q1709" s="1">
        <v>8360</v>
      </c>
      <c r="R1709" s="1" t="s">
        <v>3035</v>
      </c>
      <c r="S1709" s="1">
        <v>95.61</v>
      </c>
    </row>
    <row r="1710" spans="1:19" x14ac:dyDescent="0.3">
      <c r="A1710" s="1" t="s">
        <v>924</v>
      </c>
      <c r="B1710" s="1" t="s">
        <v>1239</v>
      </c>
      <c r="C1710" s="1">
        <f t="shared" si="161"/>
        <v>1.0416666664241347E-2</v>
      </c>
      <c r="D1710" s="1">
        <v>3</v>
      </c>
      <c r="E1710" s="1">
        <v>19.14</v>
      </c>
      <c r="F1710" s="1">
        <f>IF(A1710="","",IF(E1710&lt;-1.27,0,E1710*M_a+M_b))</f>
        <v>0.46347660000000002</v>
      </c>
      <c r="G1710" s="1">
        <f t="shared" si="156"/>
        <v>0.21481055874756003</v>
      </c>
      <c r="H1710" s="1">
        <f t="shared" si="157"/>
        <v>9.3355305844224259E-2</v>
      </c>
      <c r="I1710" s="1">
        <f t="shared" si="158"/>
        <v>2.3338826455622071E-2</v>
      </c>
      <c r="J1710" s="1">
        <f>IF(A1710="","",MIN(J1709+I1710,Max_logcfu))</f>
        <v>3.9640297371011139</v>
      </c>
      <c r="K1710" s="1" cm="1">
        <f t="array" ref="K1710">IF(A1710="","",IF(E1710&lt;-1.27,0,((E1710-Tmin)/(PrefTemp-Tmin))^2))</f>
        <v>35.537620451014668</v>
      </c>
      <c r="L1710" s="1">
        <f t="shared" si="159"/>
        <v>0.37018354627854605</v>
      </c>
      <c r="M1710" s="1">
        <f t="shared" si="160"/>
        <v>-15.290740838089581</v>
      </c>
      <c r="N1710" s="3" t="s">
        <v>866</v>
      </c>
      <c r="O1710" s="1" t="s">
        <v>2973</v>
      </c>
      <c r="P1710" s="1" t="s">
        <v>2968</v>
      </c>
      <c r="Q1710" s="1">
        <v>8360</v>
      </c>
      <c r="R1710" s="1" t="s">
        <v>3035</v>
      </c>
      <c r="S1710" s="1">
        <v>95.61</v>
      </c>
    </row>
    <row r="1711" spans="1:19" x14ac:dyDescent="0.3">
      <c r="A1711" s="1" t="s">
        <v>924</v>
      </c>
      <c r="B1711" s="1" t="s">
        <v>1240</v>
      </c>
      <c r="C1711" s="1">
        <f t="shared" si="161"/>
        <v>1.0416666664241347E-2</v>
      </c>
      <c r="D1711" s="1">
        <v>3</v>
      </c>
      <c r="E1711" s="1">
        <v>19.47</v>
      </c>
      <c r="F1711" s="1">
        <f>IF(A1711="","",IF(E1711&lt;-1.27,0,E1711*M_a+M_b))</f>
        <v>0.46995779999999998</v>
      </c>
      <c r="G1711" s="1">
        <f t="shared" si="156"/>
        <v>0.22086033378084</v>
      </c>
      <c r="H1711" s="1">
        <f t="shared" si="157"/>
        <v>9.598449968745762E-2</v>
      </c>
      <c r="I1711" s="1">
        <f t="shared" si="158"/>
        <v>2.3996124916277374E-2</v>
      </c>
      <c r="J1711" s="1">
        <f>IF(A1711="","",MIN(J1710+I1711,Max_logcfu))</f>
        <v>3.9880258620173912</v>
      </c>
      <c r="K1711" s="1" cm="1">
        <f t="array" ref="K1711">IF(A1711="","",IF(E1711&lt;-1.27,0,((E1711-Tmin)/(PrefTemp-Tmin))^2))</f>
        <v>36.538477253400181</v>
      </c>
      <c r="L1711" s="1">
        <f t="shared" si="159"/>
        <v>0.3806091379676344</v>
      </c>
      <c r="M1711" s="1">
        <f t="shared" si="160"/>
        <v>-15.671349976057215</v>
      </c>
      <c r="N1711" s="3" t="s">
        <v>866</v>
      </c>
      <c r="O1711" s="1" t="s">
        <v>2973</v>
      </c>
      <c r="P1711" s="1" t="s">
        <v>2968</v>
      </c>
      <c r="Q1711" s="1">
        <v>8360</v>
      </c>
      <c r="R1711" s="1" t="s">
        <v>3035</v>
      </c>
      <c r="S1711" s="1">
        <v>95.61</v>
      </c>
    </row>
    <row r="1712" spans="1:19" x14ac:dyDescent="0.3">
      <c r="A1712" s="1" t="s">
        <v>924</v>
      </c>
      <c r="B1712" s="1" t="s">
        <v>1241</v>
      </c>
      <c r="C1712" s="1">
        <f t="shared" si="161"/>
        <v>1.0416666671517305E-2</v>
      </c>
      <c r="D1712" s="1">
        <v>3</v>
      </c>
      <c r="E1712" s="1">
        <v>19.809999999999999</v>
      </c>
      <c r="F1712" s="1">
        <f>IF(A1712="","",IF(E1712&lt;-1.27,0,E1712*M_a+M_b))</f>
        <v>0.47663539999999999</v>
      </c>
      <c r="G1712" s="1">
        <f t="shared" ref="G1712:G1775" si="162">IF(A1712="","",F1712^2)</f>
        <v>0.22718130453315999</v>
      </c>
      <c r="H1712" s="1">
        <f t="shared" ref="H1712:H1775" si="163">IF(A1712="","",G1712/2.301)</f>
        <v>9.8731553469430675E-2</v>
      </c>
      <c r="I1712" s="1">
        <f t="shared" ref="I1712:I1775" si="164">IF(A1712="","",H1712*24*(B1712-B1711))</f>
        <v>2.4682888378851534E-2</v>
      </c>
      <c r="J1712" s="1">
        <f>IF(A1712="","",MIN(J1711+I1712,Max_logcfu))</f>
        <v>3.99</v>
      </c>
      <c r="K1712" s="1" cm="1">
        <f t="array" ref="K1712">IF(A1712="","",IF(E1712&lt;-1.27,0,((E1712-Tmin)/(PrefTemp-Tmin))^2))</f>
        <v>37.584199869586357</v>
      </c>
      <c r="L1712" s="1">
        <f t="shared" ref="L1712:L1775" si="165">IF(A1712="","",K1712*(B1712-B1711))</f>
        <v>0.39150208215716525</v>
      </c>
      <c r="M1712" s="1">
        <f t="shared" ref="M1712:M1775" si="166">IF(A1712="","",M1711-L1712)</f>
        <v>-16.062852058214379</v>
      </c>
      <c r="N1712" s="3" t="s">
        <v>866</v>
      </c>
      <c r="O1712" s="1" t="s">
        <v>2973</v>
      </c>
      <c r="P1712" s="1" t="s">
        <v>2968</v>
      </c>
      <c r="Q1712" s="1">
        <v>8360</v>
      </c>
      <c r="R1712" s="1" t="s">
        <v>3035</v>
      </c>
      <c r="S1712" s="1">
        <v>95.61</v>
      </c>
    </row>
    <row r="1713" spans="1:19" x14ac:dyDescent="0.3">
      <c r="A1713" s="1" t="s">
        <v>924</v>
      </c>
      <c r="B1713" s="1" t="s">
        <v>1242</v>
      </c>
      <c r="C1713" s="1">
        <f t="shared" si="161"/>
        <v>1.0416666664241347E-2</v>
      </c>
      <c r="D1713" s="1">
        <v>3</v>
      </c>
      <c r="E1713" s="1">
        <v>19.89</v>
      </c>
      <c r="F1713" s="1">
        <f>IF(A1713="","",IF(E1713&lt;-1.27,0,E1713*M_a+M_b))</f>
        <v>0.47820660000000004</v>
      </c>
      <c r="G1713" s="1">
        <f t="shared" si="162"/>
        <v>0.22868155228356005</v>
      </c>
      <c r="H1713" s="1">
        <f t="shared" si="163"/>
        <v>9.9383551622581501E-2</v>
      </c>
      <c r="I1713" s="1">
        <f t="shared" si="164"/>
        <v>2.4845887899860492E-2</v>
      </c>
      <c r="J1713" s="1">
        <f>IF(A1713="","",MIN(J1712+I1713,Max_logcfu))</f>
        <v>3.99</v>
      </c>
      <c r="K1713" s="1" cm="1">
        <f t="array" ref="K1713">IF(A1713="","",IF(E1713&lt;-1.27,0,((E1713-Tmin)/(PrefTemp-Tmin))^2))</f>
        <v>37.832396398877364</v>
      </c>
      <c r="L1713" s="1">
        <f t="shared" si="165"/>
        <v>0.39408746239655024</v>
      </c>
      <c r="M1713" s="1">
        <f t="shared" si="166"/>
        <v>-16.456939520610931</v>
      </c>
      <c r="N1713" s="3" t="s">
        <v>866</v>
      </c>
      <c r="O1713" s="1" t="s">
        <v>2973</v>
      </c>
      <c r="P1713" s="1" t="s">
        <v>2968</v>
      </c>
      <c r="Q1713" s="1">
        <v>8360</v>
      </c>
      <c r="R1713" s="1" t="s">
        <v>3035</v>
      </c>
      <c r="S1713" s="1">
        <v>95.61</v>
      </c>
    </row>
    <row r="1714" spans="1:19" x14ac:dyDescent="0.3">
      <c r="A1714" s="1" t="s">
        <v>924</v>
      </c>
      <c r="B1714" s="1" t="s">
        <v>1243</v>
      </c>
      <c r="C1714" s="1">
        <f t="shared" si="161"/>
        <v>1.0416666664241347E-2</v>
      </c>
      <c r="D1714" s="1">
        <v>3</v>
      </c>
      <c r="E1714" s="1">
        <v>19.940000000000001</v>
      </c>
      <c r="F1714" s="1">
        <f>IF(A1714="","",IF(E1714&lt;-1.27,0,E1714*M_a+M_b))</f>
        <v>0.47918860000000008</v>
      </c>
      <c r="G1714" s="1">
        <f t="shared" si="162"/>
        <v>0.22962171436996007</v>
      </c>
      <c r="H1714" s="1">
        <f t="shared" si="163"/>
        <v>9.9792140099939183E-2</v>
      </c>
      <c r="I1714" s="1">
        <f t="shared" si="164"/>
        <v>2.4948035019176126E-2</v>
      </c>
      <c r="J1714" s="1">
        <f>IF(A1714="","",MIN(J1713+I1714,Max_logcfu))</f>
        <v>3.99</v>
      </c>
      <c r="K1714" s="1" cm="1">
        <f t="array" ref="K1714">IF(A1714="","",IF(E1714&lt;-1.27,0,((E1714-Tmin)/(PrefTemp-Tmin))^2))</f>
        <v>37.9879340204157</v>
      </c>
      <c r="L1714" s="1">
        <f t="shared" si="165"/>
        <v>0.39570764595386404</v>
      </c>
      <c r="M1714" s="1">
        <f t="shared" si="166"/>
        <v>-16.852647166564793</v>
      </c>
      <c r="N1714" s="3" t="s">
        <v>866</v>
      </c>
      <c r="O1714" s="1" t="s">
        <v>2973</v>
      </c>
      <c r="P1714" s="1" t="s">
        <v>2968</v>
      </c>
      <c r="Q1714" s="1">
        <v>8360</v>
      </c>
      <c r="R1714" s="1" t="s">
        <v>3035</v>
      </c>
      <c r="S1714" s="1">
        <v>95.61</v>
      </c>
    </row>
    <row r="1715" spans="1:19" x14ac:dyDescent="0.3">
      <c r="A1715" s="1" t="s">
        <v>924</v>
      </c>
      <c r="B1715" s="1" t="s">
        <v>1244</v>
      </c>
      <c r="C1715" s="1">
        <f t="shared" si="161"/>
        <v>1.0416666671517305E-2</v>
      </c>
      <c r="D1715" s="1">
        <v>3</v>
      </c>
      <c r="E1715" s="1">
        <v>19.91</v>
      </c>
      <c r="F1715" s="1">
        <f>IF(A1715="","",IF(E1715&lt;-1.27,0,E1715*M_a+M_b))</f>
        <v>0.47859940000000001</v>
      </c>
      <c r="G1715" s="1">
        <f t="shared" si="162"/>
        <v>0.22905738568036002</v>
      </c>
      <c r="H1715" s="1">
        <f t="shared" si="163"/>
        <v>9.9546886432142545E-2</v>
      </c>
      <c r="I1715" s="1">
        <f t="shared" si="164"/>
        <v>2.4886721619624418E-2</v>
      </c>
      <c r="J1715" s="1">
        <f>IF(A1715="","",MIN(J1714+I1715,Max_logcfu))</f>
        <v>3.99</v>
      </c>
      <c r="K1715" s="1" cm="1">
        <f t="array" ref="K1715">IF(A1715="","",IF(E1715&lt;-1.27,0,((E1715-Tmin)/(PrefTemp-Tmin))^2))</f>
        <v>37.894573159117478</v>
      </c>
      <c r="L1715" s="1">
        <f t="shared" si="165"/>
        <v>0.39473513725795328</v>
      </c>
      <c r="M1715" s="1">
        <f t="shared" si="166"/>
        <v>-17.247382303822747</v>
      </c>
      <c r="N1715" s="3" t="s">
        <v>866</v>
      </c>
      <c r="O1715" s="1" t="s">
        <v>2973</v>
      </c>
      <c r="P1715" s="1" t="s">
        <v>2968</v>
      </c>
      <c r="Q1715" s="1">
        <v>8360</v>
      </c>
      <c r="R1715" s="1" t="s">
        <v>3035</v>
      </c>
      <c r="S1715" s="1">
        <v>95.61</v>
      </c>
    </row>
    <row r="1716" spans="1:19" x14ac:dyDescent="0.3">
      <c r="A1716" s="1" t="s">
        <v>924</v>
      </c>
      <c r="B1716" s="1" t="s">
        <v>1245</v>
      </c>
      <c r="C1716" s="1">
        <f t="shared" si="161"/>
        <v>1.0416666664241347E-2</v>
      </c>
      <c r="D1716" s="1">
        <v>3</v>
      </c>
      <c r="E1716" s="1">
        <v>19.989999999999998</v>
      </c>
      <c r="F1716" s="1">
        <f>IF(A1716="","",IF(E1716&lt;-1.27,0,E1716*M_a+M_b))</f>
        <v>0.4801706</v>
      </c>
      <c r="G1716" s="1">
        <f t="shared" si="162"/>
        <v>0.23056380510436</v>
      </c>
      <c r="H1716" s="1">
        <f t="shared" si="163"/>
        <v>0.10020156675548023</v>
      </c>
      <c r="I1716" s="1">
        <f t="shared" si="164"/>
        <v>2.5050391683037559E-2</v>
      </c>
      <c r="J1716" s="1">
        <f>IF(A1716="","",MIN(J1715+I1716,Max_logcfu))</f>
        <v>3.99</v>
      </c>
      <c r="K1716" s="1" cm="1">
        <f t="array" ref="K1716">IF(A1716="","",IF(E1716&lt;-1.27,0,((E1716-Tmin)/(PrefTemp-Tmin))^2))</f>
        <v>38.143790711747471</v>
      </c>
      <c r="L1716" s="1">
        <f t="shared" si="165"/>
        <v>0.39733115315485862</v>
      </c>
      <c r="M1716" s="1">
        <f t="shared" si="166"/>
        <v>-17.644713456977605</v>
      </c>
      <c r="N1716" s="3" t="s">
        <v>866</v>
      </c>
      <c r="O1716" s="1" t="s">
        <v>2973</v>
      </c>
      <c r="P1716" s="1" t="s">
        <v>2968</v>
      </c>
      <c r="Q1716" s="1">
        <v>8360</v>
      </c>
      <c r="R1716" s="1" t="s">
        <v>3035</v>
      </c>
      <c r="S1716" s="1">
        <v>95.53</v>
      </c>
    </row>
    <row r="1717" spans="1:19" x14ac:dyDescent="0.3">
      <c r="A1717" s="1" t="s">
        <v>924</v>
      </c>
      <c r="B1717" s="1" t="s">
        <v>1246</v>
      </c>
      <c r="C1717" s="1">
        <f t="shared" si="161"/>
        <v>1.0416666664241347E-2</v>
      </c>
      <c r="D1717" s="1">
        <v>3</v>
      </c>
      <c r="E1717" s="1">
        <v>19.97</v>
      </c>
      <c r="F1717" s="1">
        <f>IF(A1717="","",IF(E1717&lt;-1.27,0,E1717*M_a+M_b))</f>
        <v>0.47977780000000003</v>
      </c>
      <c r="G1717" s="1">
        <f t="shared" si="162"/>
        <v>0.23018673737284004</v>
      </c>
      <c r="H1717" s="1">
        <f t="shared" si="163"/>
        <v>0.1000376955118818</v>
      </c>
      <c r="I1717" s="1">
        <f t="shared" si="164"/>
        <v>2.5009423872147489E-2</v>
      </c>
      <c r="J1717" s="1">
        <f>IF(A1717="","",MIN(J1716+I1717,Max_logcfu))</f>
        <v>3.99</v>
      </c>
      <c r="K1717" s="1" cm="1">
        <f t="array" ref="K1717">IF(A1717="","",IF(E1717&lt;-1.27,0,((E1717-Tmin)/(PrefTemp-Tmin))^2))</f>
        <v>38.08140974683954</v>
      </c>
      <c r="L1717" s="1">
        <f t="shared" si="165"/>
        <v>0.39668135143721894</v>
      </c>
      <c r="M1717" s="1">
        <f t="shared" si="166"/>
        <v>-18.041394808414825</v>
      </c>
      <c r="N1717" s="3" t="s">
        <v>866</v>
      </c>
      <c r="O1717" s="1" t="s">
        <v>2973</v>
      </c>
      <c r="P1717" s="1" t="s">
        <v>2968</v>
      </c>
      <c r="Q1717" s="1">
        <v>8360</v>
      </c>
      <c r="R1717" s="1" t="s">
        <v>3035</v>
      </c>
      <c r="S1717" s="1">
        <v>95.53</v>
      </c>
    </row>
    <row r="1718" spans="1:19" x14ac:dyDescent="0.3">
      <c r="A1718" s="1" t="s">
        <v>924</v>
      </c>
      <c r="B1718" s="1" t="s">
        <v>1247</v>
      </c>
      <c r="C1718" s="1">
        <f t="shared" si="161"/>
        <v>1.0416666671517305E-2</v>
      </c>
      <c r="D1718" s="1">
        <v>3</v>
      </c>
      <c r="E1718" s="1">
        <v>19.940000000000001</v>
      </c>
      <c r="F1718" s="1">
        <f>IF(A1718="","",IF(E1718&lt;-1.27,0,E1718*M_a+M_b))</f>
        <v>0.47918860000000008</v>
      </c>
      <c r="G1718" s="1">
        <f t="shared" si="162"/>
        <v>0.22962171436996007</v>
      </c>
      <c r="H1718" s="1">
        <f t="shared" si="163"/>
        <v>9.9792140099939183E-2</v>
      </c>
      <c r="I1718" s="1">
        <f t="shared" si="164"/>
        <v>2.4948035036602128E-2</v>
      </c>
      <c r="J1718" s="1">
        <f>IF(A1718="","",MIN(J1717+I1718,Max_logcfu))</f>
        <v>3.99</v>
      </c>
      <c r="K1718" s="1" cm="1">
        <f t="array" ref="K1718">IF(A1718="","",IF(E1718&lt;-1.27,0,((E1718-Tmin)/(PrefTemp-Tmin))^2))</f>
        <v>37.9879340204157</v>
      </c>
      <c r="L1718" s="1">
        <f t="shared" si="165"/>
        <v>0.39570764623026261</v>
      </c>
      <c r="M1718" s="1">
        <f t="shared" si="166"/>
        <v>-18.437102454645089</v>
      </c>
      <c r="N1718" s="3" t="s">
        <v>866</v>
      </c>
      <c r="O1718" s="1" t="s">
        <v>2973</v>
      </c>
      <c r="P1718" s="1" t="s">
        <v>2968</v>
      </c>
      <c r="Q1718" s="1">
        <v>8360</v>
      </c>
      <c r="R1718" s="1" t="s">
        <v>3035</v>
      </c>
      <c r="S1718" s="1">
        <v>95.53</v>
      </c>
    </row>
    <row r="1719" spans="1:19" x14ac:dyDescent="0.3">
      <c r="A1719" s="1" t="s">
        <v>924</v>
      </c>
      <c r="B1719" s="1" t="s">
        <v>1248</v>
      </c>
      <c r="C1719" s="1">
        <f t="shared" si="161"/>
        <v>1.0416666664241347E-2</v>
      </c>
      <c r="D1719" s="1">
        <v>3</v>
      </c>
      <c r="E1719" s="1">
        <v>19.989999999999998</v>
      </c>
      <c r="F1719" s="1">
        <f>IF(A1719="","",IF(E1719&lt;-1.27,0,E1719*M_a+M_b))</f>
        <v>0.4801706</v>
      </c>
      <c r="G1719" s="1">
        <f t="shared" si="162"/>
        <v>0.23056380510436</v>
      </c>
      <c r="H1719" s="1">
        <f t="shared" si="163"/>
        <v>0.10020156675548023</v>
      </c>
      <c r="I1719" s="1">
        <f t="shared" si="164"/>
        <v>2.5050391683037559E-2</v>
      </c>
      <c r="J1719" s="1">
        <f>IF(A1719="","",MIN(J1718+I1719,Max_logcfu))</f>
        <v>3.99</v>
      </c>
      <c r="K1719" s="1" cm="1">
        <f t="array" ref="K1719">IF(A1719="","",IF(E1719&lt;-1.27,0,((E1719-Tmin)/(PrefTemp-Tmin))^2))</f>
        <v>38.143790711747471</v>
      </c>
      <c r="L1719" s="1">
        <f t="shared" si="165"/>
        <v>0.39733115315485862</v>
      </c>
      <c r="M1719" s="1">
        <f t="shared" si="166"/>
        <v>-18.834433607799948</v>
      </c>
      <c r="N1719" s="3" t="s">
        <v>866</v>
      </c>
      <c r="O1719" s="1" t="s">
        <v>2973</v>
      </c>
      <c r="P1719" s="1" t="s">
        <v>2968</v>
      </c>
      <c r="Q1719" s="1">
        <v>8360</v>
      </c>
      <c r="R1719" s="1" t="s">
        <v>3035</v>
      </c>
      <c r="S1719" s="1">
        <v>95.53</v>
      </c>
    </row>
    <row r="1720" spans="1:19" x14ac:dyDescent="0.3">
      <c r="A1720" s="1" t="s">
        <v>924</v>
      </c>
      <c r="B1720" s="1" t="s">
        <v>1249</v>
      </c>
      <c r="C1720" s="1">
        <f t="shared" si="161"/>
        <v>1.0416666664241347E-2</v>
      </c>
      <c r="D1720" s="1">
        <v>3</v>
      </c>
      <c r="E1720" s="1">
        <v>20.11</v>
      </c>
      <c r="F1720" s="1">
        <f>IF(A1720="","",IF(E1720&lt;-1.27,0,E1720*M_a+M_b))</f>
        <v>0.4825274</v>
      </c>
      <c r="G1720" s="1">
        <f t="shared" si="162"/>
        <v>0.23283269175075999</v>
      </c>
      <c r="H1720" s="1">
        <f t="shared" si="163"/>
        <v>0.10118761049576705</v>
      </c>
      <c r="I1720" s="1">
        <f t="shared" si="164"/>
        <v>2.5296902618051866E-2</v>
      </c>
      <c r="J1720" s="1">
        <f>IF(A1720="","",MIN(J1719+I1720,Max_logcfu))</f>
        <v>3.99</v>
      </c>
      <c r="K1720" s="1" cm="1">
        <f t="array" ref="K1720">IF(A1720="","",IF(E1720&lt;-1.27,0,((E1720-Tmin)/(PrefTemp-Tmin))^2))</f>
        <v>38.51914857570096</v>
      </c>
      <c r="L1720" s="1">
        <f t="shared" si="165"/>
        <v>0.40124113090346375</v>
      </c>
      <c r="M1720" s="1">
        <f t="shared" si="166"/>
        <v>-19.235674738703413</v>
      </c>
      <c r="N1720" s="3" t="s">
        <v>866</v>
      </c>
      <c r="O1720" s="1" t="s">
        <v>2973</v>
      </c>
      <c r="P1720" s="1" t="s">
        <v>2968</v>
      </c>
      <c r="Q1720" s="1">
        <v>8360</v>
      </c>
      <c r="R1720" s="1" t="s">
        <v>3035</v>
      </c>
      <c r="S1720" s="1">
        <v>95.53</v>
      </c>
    </row>
    <row r="1721" spans="1:19" x14ac:dyDescent="0.3">
      <c r="A1721" s="1" t="s">
        <v>924</v>
      </c>
      <c r="B1721" s="1" t="s">
        <v>1250</v>
      </c>
      <c r="C1721" s="1">
        <f t="shared" si="161"/>
        <v>1.0416666671517305E-2</v>
      </c>
      <c r="D1721" s="1">
        <v>3</v>
      </c>
      <c r="E1721" s="1">
        <v>20.05</v>
      </c>
      <c r="F1721" s="1">
        <f>IF(A1721="","",IF(E1721&lt;-1.27,0,E1721*M_a+M_b))</f>
        <v>0.48134900000000003</v>
      </c>
      <c r="G1721" s="1">
        <f t="shared" si="162"/>
        <v>0.23169685980100002</v>
      </c>
      <c r="H1721" s="1">
        <f t="shared" si="163"/>
        <v>0.1006939851373316</v>
      </c>
      <c r="I1721" s="1">
        <f t="shared" si="164"/>
        <v>2.5173496296055222E-2</v>
      </c>
      <c r="J1721" s="1">
        <f>IF(A1721="","",MIN(J1720+I1721,Max_logcfu))</f>
        <v>3.99</v>
      </c>
      <c r="K1721" s="1" cm="1">
        <f t="array" ref="K1721">IF(A1721="","",IF(E1721&lt;-1.27,0,((E1721-Tmin)/(PrefTemp-Tmin))^2))</f>
        <v>38.331239913472942</v>
      </c>
      <c r="L1721" s="1">
        <f t="shared" si="165"/>
        <v>0.39928374928460747</v>
      </c>
      <c r="M1721" s="1">
        <f t="shared" si="166"/>
        <v>-19.634958487988019</v>
      </c>
      <c r="N1721" s="3" t="s">
        <v>866</v>
      </c>
      <c r="O1721" s="1" t="s">
        <v>2973</v>
      </c>
      <c r="P1721" s="1" t="s">
        <v>2968</v>
      </c>
      <c r="Q1721" s="1">
        <v>8360</v>
      </c>
      <c r="R1721" s="1" t="s">
        <v>3035</v>
      </c>
      <c r="S1721" s="1">
        <v>95.53</v>
      </c>
    </row>
    <row r="1722" spans="1:19" x14ac:dyDescent="0.3">
      <c r="A1722" s="1" t="s">
        <v>924</v>
      </c>
      <c r="B1722" s="1" t="s">
        <v>1251</v>
      </c>
      <c r="C1722" s="1">
        <f t="shared" si="161"/>
        <v>1.0416666664241347E-2</v>
      </c>
      <c r="D1722" s="1">
        <v>3</v>
      </c>
      <c r="E1722" s="1">
        <v>20.02</v>
      </c>
      <c r="F1722" s="1">
        <f>IF(A1722="","",IF(E1722&lt;-1.27,0,E1722*M_a+M_b))</f>
        <v>0.48075980000000001</v>
      </c>
      <c r="G1722" s="1">
        <f t="shared" si="162"/>
        <v>0.23112998529604001</v>
      </c>
      <c r="H1722" s="1">
        <f t="shared" si="163"/>
        <v>0.1004476250743329</v>
      </c>
      <c r="I1722" s="1">
        <f t="shared" si="164"/>
        <v>2.5111906262736402E-2</v>
      </c>
      <c r="J1722" s="1">
        <f>IF(A1722="","",MIN(J1721+I1722,Max_logcfu))</f>
        <v>3.99</v>
      </c>
      <c r="K1722" s="1" cm="1">
        <f t="array" ref="K1722">IF(A1722="","",IF(E1722&lt;-1.27,0,((E1722-Tmin)/(PrefTemp-Tmin))^2))</f>
        <v>38.237457880047387</v>
      </c>
      <c r="L1722" s="1">
        <f t="shared" si="165"/>
        <v>0.39830685282442224</v>
      </c>
      <c r="M1722" s="1">
        <f t="shared" si="166"/>
        <v>-20.033265340812441</v>
      </c>
      <c r="N1722" s="3" t="s">
        <v>866</v>
      </c>
      <c r="O1722" s="1" t="s">
        <v>2973</v>
      </c>
      <c r="P1722" s="1" t="s">
        <v>2968</v>
      </c>
      <c r="Q1722" s="1">
        <v>8360</v>
      </c>
      <c r="R1722" s="1" t="s">
        <v>3035</v>
      </c>
      <c r="S1722" s="1">
        <v>95.53</v>
      </c>
    </row>
    <row r="1723" spans="1:19" x14ac:dyDescent="0.3">
      <c r="A1723" s="1" t="s">
        <v>924</v>
      </c>
      <c r="B1723" s="1" t="s">
        <v>1252</v>
      </c>
      <c r="C1723" s="1">
        <f t="shared" si="161"/>
        <v>1.0416666664241347E-2</v>
      </c>
      <c r="D1723" s="1">
        <v>3</v>
      </c>
      <c r="E1723" s="1">
        <v>19.940000000000001</v>
      </c>
      <c r="F1723" s="1">
        <f>IF(A1723="","",IF(E1723&lt;-1.27,0,E1723*M_a+M_b))</f>
        <v>0.47918860000000008</v>
      </c>
      <c r="G1723" s="1">
        <f t="shared" si="162"/>
        <v>0.22962171436996007</v>
      </c>
      <c r="H1723" s="1">
        <f t="shared" si="163"/>
        <v>9.9792140099939183E-2</v>
      </c>
      <c r="I1723" s="1">
        <f t="shared" si="164"/>
        <v>2.4948035019176126E-2</v>
      </c>
      <c r="J1723" s="1">
        <f>IF(A1723="","",MIN(J1722+I1723,Max_logcfu))</f>
        <v>3.99</v>
      </c>
      <c r="K1723" s="1" cm="1">
        <f t="array" ref="K1723">IF(A1723="","",IF(E1723&lt;-1.27,0,((E1723-Tmin)/(PrefTemp-Tmin))^2))</f>
        <v>37.9879340204157</v>
      </c>
      <c r="L1723" s="1">
        <f t="shared" si="165"/>
        <v>0.39570764595386404</v>
      </c>
      <c r="M1723" s="1">
        <f t="shared" si="166"/>
        <v>-20.428972986766304</v>
      </c>
      <c r="N1723" s="3" t="s">
        <v>866</v>
      </c>
      <c r="O1723" s="1" t="s">
        <v>2973</v>
      </c>
      <c r="P1723" s="1" t="s">
        <v>2968</v>
      </c>
      <c r="Q1723" s="1">
        <v>8360</v>
      </c>
      <c r="R1723" s="1" t="s">
        <v>3035</v>
      </c>
      <c r="S1723" s="1">
        <v>95.53</v>
      </c>
    </row>
    <row r="1724" spans="1:19" x14ac:dyDescent="0.3">
      <c r="A1724" s="1" t="s">
        <v>924</v>
      </c>
      <c r="B1724" s="1" t="s">
        <v>1253</v>
      </c>
      <c r="C1724" s="1">
        <f t="shared" si="161"/>
        <v>1.0416666671517305E-2</v>
      </c>
      <c r="D1724" s="1">
        <v>3</v>
      </c>
      <c r="E1724" s="1">
        <v>19.97</v>
      </c>
      <c r="F1724" s="1">
        <f>IF(A1724="","",IF(E1724&lt;-1.27,0,E1724*M_a+M_b))</f>
        <v>0.47977780000000003</v>
      </c>
      <c r="G1724" s="1">
        <f t="shared" si="162"/>
        <v>0.23018673737284004</v>
      </c>
      <c r="H1724" s="1">
        <f t="shared" si="163"/>
        <v>0.1000376955118818</v>
      </c>
      <c r="I1724" s="1">
        <f t="shared" si="164"/>
        <v>2.500942388961637E-2</v>
      </c>
      <c r="J1724" s="1">
        <f>IF(A1724="","",MIN(J1723+I1724,Max_logcfu))</f>
        <v>3.99</v>
      </c>
      <c r="K1724" s="1" cm="1">
        <f t="array" ref="K1724">IF(A1724="","",IF(E1724&lt;-1.27,0,((E1724-Tmin)/(PrefTemp-Tmin))^2))</f>
        <v>38.08140974683954</v>
      </c>
      <c r="L1724" s="1">
        <f t="shared" si="165"/>
        <v>0.39668135171429769</v>
      </c>
      <c r="M1724" s="1">
        <f t="shared" si="166"/>
        <v>-20.8256543384806</v>
      </c>
      <c r="N1724" s="3" t="s">
        <v>866</v>
      </c>
      <c r="O1724" s="1" t="s">
        <v>2973</v>
      </c>
      <c r="P1724" s="1" t="s">
        <v>2968</v>
      </c>
      <c r="Q1724" s="1">
        <v>8360</v>
      </c>
      <c r="R1724" s="1" t="s">
        <v>3035</v>
      </c>
      <c r="S1724" s="1">
        <v>95.53</v>
      </c>
    </row>
    <row r="1725" spans="1:19" x14ac:dyDescent="0.3">
      <c r="A1725" s="1" t="s">
        <v>924</v>
      </c>
      <c r="B1725" s="1" t="s">
        <v>1254</v>
      </c>
      <c r="C1725" s="1">
        <f t="shared" si="161"/>
        <v>1.0416666664241347E-2</v>
      </c>
      <c r="D1725" s="1">
        <v>3</v>
      </c>
      <c r="E1725" s="1">
        <v>19.850000000000001</v>
      </c>
      <c r="F1725" s="1">
        <f>IF(A1725="","",IF(E1725&lt;-1.27,0,E1725*M_a+M_b))</f>
        <v>0.47742100000000004</v>
      </c>
      <c r="G1725" s="1">
        <f t="shared" si="162"/>
        <v>0.22793081124100004</v>
      </c>
      <c r="H1725" s="1">
        <f t="shared" si="163"/>
        <v>9.9057284328987402E-2</v>
      </c>
      <c r="I1725" s="1">
        <f t="shared" si="164"/>
        <v>2.4764321076480956E-2</v>
      </c>
      <c r="J1725" s="1">
        <f>IF(A1725="","",MIN(J1724+I1725,Max_logcfu))</f>
        <v>3.99</v>
      </c>
      <c r="K1725" s="1" cm="1">
        <f t="array" ref="K1725">IF(A1725="","",IF(E1725&lt;-1.27,0,((E1725-Tmin)/(PrefTemp-Tmin))^2))</f>
        <v>37.708196031897963</v>
      </c>
      <c r="L1725" s="1">
        <f t="shared" si="165"/>
        <v>0.39279370857414936</v>
      </c>
      <c r="M1725" s="1">
        <f t="shared" si="166"/>
        <v>-21.21844804705475</v>
      </c>
      <c r="N1725" s="3" t="s">
        <v>866</v>
      </c>
      <c r="O1725" s="1" t="s">
        <v>2973</v>
      </c>
      <c r="P1725" s="1" t="s">
        <v>2968</v>
      </c>
      <c r="Q1725" s="1">
        <v>8360</v>
      </c>
      <c r="R1725" s="1" t="s">
        <v>3035</v>
      </c>
      <c r="S1725" s="1">
        <v>95.53</v>
      </c>
    </row>
    <row r="1726" spans="1:19" x14ac:dyDescent="0.3">
      <c r="A1726" s="1" t="s">
        <v>924</v>
      </c>
      <c r="B1726" s="1" t="s">
        <v>1255</v>
      </c>
      <c r="C1726" s="1">
        <f t="shared" si="161"/>
        <v>1.0416666664241347E-2</v>
      </c>
      <c r="D1726" s="1">
        <v>3</v>
      </c>
      <c r="E1726" s="1">
        <v>19.72</v>
      </c>
      <c r="F1726" s="1">
        <f>IF(A1726="","",IF(E1726&lt;-1.27,0,E1726*M_a+M_b))</f>
        <v>0.47486780000000001</v>
      </c>
      <c r="G1726" s="1">
        <f t="shared" si="162"/>
        <v>0.22549942747684001</v>
      </c>
      <c r="H1726" s="1">
        <f t="shared" si="163"/>
        <v>9.8000620372377223E-2</v>
      </c>
      <c r="I1726" s="1">
        <f t="shared" si="164"/>
        <v>2.4500155087389917E-2</v>
      </c>
      <c r="J1726" s="1">
        <f>IF(A1726="","",MIN(J1725+I1726,Max_logcfu))</f>
        <v>3.99</v>
      </c>
      <c r="K1726" s="1" cm="1">
        <f t="array" ref="K1726">IF(A1726="","",IF(E1726&lt;-1.27,0,((E1726-Tmin)/(PrefTemp-Tmin))^2))</f>
        <v>37.305955127701907</v>
      </c>
      <c r="L1726" s="1">
        <f t="shared" si="165"/>
        <v>0.38860369915641602</v>
      </c>
      <c r="M1726" s="1">
        <f t="shared" si="166"/>
        <v>-21.607051746211166</v>
      </c>
      <c r="N1726" s="3" t="s">
        <v>866</v>
      </c>
      <c r="O1726" s="1" t="s">
        <v>2973</v>
      </c>
      <c r="P1726" s="1" t="s">
        <v>2968</v>
      </c>
      <c r="Q1726" s="1">
        <v>8360</v>
      </c>
      <c r="R1726" s="1" t="s">
        <v>3035</v>
      </c>
      <c r="S1726" s="1">
        <v>95.53</v>
      </c>
    </row>
    <row r="1727" spans="1:19" x14ac:dyDescent="0.3">
      <c r="A1727" s="1" t="s">
        <v>924</v>
      </c>
      <c r="B1727" s="1" t="s">
        <v>1256</v>
      </c>
      <c r="C1727" s="1">
        <f t="shared" si="161"/>
        <v>1.0416666671517305E-2</v>
      </c>
      <c r="D1727" s="1">
        <v>3</v>
      </c>
      <c r="E1727" s="1">
        <v>19.53</v>
      </c>
      <c r="F1727" s="1">
        <f>IF(A1727="","",IF(E1727&lt;-1.27,0,E1727*M_a+M_b))</f>
        <v>0.47113620000000006</v>
      </c>
      <c r="G1727" s="1">
        <f t="shared" si="162"/>
        <v>0.22196931895044006</v>
      </c>
      <c r="H1727" s="1">
        <f t="shared" si="163"/>
        <v>9.6466457605580203E-2</v>
      </c>
      <c r="I1727" s="1">
        <f t="shared" si="164"/>
        <v>2.4116614412625224E-2</v>
      </c>
      <c r="J1727" s="1">
        <f>IF(A1727="","",MIN(J1726+I1727,Max_logcfu))</f>
        <v>3.99</v>
      </c>
      <c r="K1727" s="1" cm="1">
        <f t="array" ref="K1727">IF(A1727="","",IF(E1727&lt;-1.27,0,((E1727-Tmin)/(PrefTemp-Tmin))^2))</f>
        <v>36.721944464103572</v>
      </c>
      <c r="L1727" s="1">
        <f t="shared" si="165"/>
        <v>0.38252025501253706</v>
      </c>
      <c r="M1727" s="1">
        <f t="shared" si="166"/>
        <v>-21.989572001223703</v>
      </c>
      <c r="N1727" s="3" t="s">
        <v>866</v>
      </c>
      <c r="O1727" s="1" t="s">
        <v>2973</v>
      </c>
      <c r="P1727" s="1" t="s">
        <v>2968</v>
      </c>
      <c r="Q1727" s="1">
        <v>8360</v>
      </c>
      <c r="R1727" s="1" t="s">
        <v>3035</v>
      </c>
      <c r="S1727" s="1">
        <v>95.53</v>
      </c>
    </row>
    <row r="1728" spans="1:19" x14ac:dyDescent="0.3">
      <c r="A1728" s="1" t="s">
        <v>924</v>
      </c>
      <c r="B1728" s="1" t="s">
        <v>1257</v>
      </c>
      <c r="C1728" s="1">
        <f t="shared" si="161"/>
        <v>1.0416666664241347E-2</v>
      </c>
      <c r="D1728" s="1">
        <v>3</v>
      </c>
      <c r="E1728" s="1">
        <v>19.579999999999998</v>
      </c>
      <c r="F1728" s="1">
        <f>IF(A1728="","",IF(E1728&lt;-1.27,0,E1728*M_a+M_b))</f>
        <v>0.47211819999999999</v>
      </c>
      <c r="G1728" s="1">
        <f t="shared" si="162"/>
        <v>0.22289559477123999</v>
      </c>
      <c r="H1728" s="1">
        <f t="shared" si="163"/>
        <v>9.6869011200017369E-2</v>
      </c>
      <c r="I1728" s="1">
        <f t="shared" si="164"/>
        <v>2.4217252794365825E-2</v>
      </c>
      <c r="J1728" s="1">
        <f>IF(A1728="","",MIN(J1727+I1728,Max_logcfu))</f>
        <v>3.99</v>
      </c>
      <c r="K1728" s="1" cm="1">
        <f t="array" ref="K1728">IF(A1728="","",IF(E1728&lt;-1.27,0,((E1728-Tmin)/(PrefTemp-Tmin))^2))</f>
        <v>36.875184783129157</v>
      </c>
      <c r="L1728" s="1">
        <f t="shared" si="165"/>
        <v>0.38411650806816128</v>
      </c>
      <c r="M1728" s="1">
        <f t="shared" si="166"/>
        <v>-22.373688509291863</v>
      </c>
      <c r="N1728" s="3" t="s">
        <v>866</v>
      </c>
      <c r="O1728" s="1" t="s">
        <v>2973</v>
      </c>
      <c r="P1728" s="1" t="s">
        <v>2968</v>
      </c>
      <c r="Q1728" s="1">
        <v>8360</v>
      </c>
      <c r="R1728" s="1" t="s">
        <v>3035</v>
      </c>
      <c r="S1728" s="1">
        <v>95.53</v>
      </c>
    </row>
    <row r="1729" spans="1:19" x14ac:dyDescent="0.3">
      <c r="A1729" s="1" t="s">
        <v>924</v>
      </c>
      <c r="B1729" s="1" t="s">
        <v>1258</v>
      </c>
      <c r="C1729" s="1">
        <f t="shared" si="161"/>
        <v>1.0416666664241347E-2</v>
      </c>
      <c r="D1729" s="1">
        <v>3</v>
      </c>
      <c r="E1729" s="1">
        <v>19.41</v>
      </c>
      <c r="F1729" s="1">
        <f>IF(A1729="","",IF(E1729&lt;-1.27,0,E1729*M_a+M_b))</f>
        <v>0.46877940000000001</v>
      </c>
      <c r="G1729" s="1">
        <f t="shared" si="162"/>
        <v>0.21975412586436002</v>
      </c>
      <c r="H1729" s="1">
        <f t="shared" si="163"/>
        <v>9.5503748745919173E-2</v>
      </c>
      <c r="I1729" s="1">
        <f t="shared" si="164"/>
        <v>2.3875937180920744E-2</v>
      </c>
      <c r="J1729" s="1">
        <f>IF(A1729="","",MIN(J1728+I1729,Max_logcfu))</f>
        <v>3.99</v>
      </c>
      <c r="K1729" s="1" cm="1">
        <f t="array" ref="K1729">IF(A1729="","",IF(E1729&lt;-1.27,0,((E1729-Tmin)/(PrefTemp-Tmin))^2))</f>
        <v>36.355469503199359</v>
      </c>
      <c r="L1729" s="1">
        <f t="shared" si="165"/>
        <v>0.37870280723681971</v>
      </c>
      <c r="M1729" s="1">
        <f t="shared" si="166"/>
        <v>-22.752391316528684</v>
      </c>
      <c r="N1729" s="3" t="s">
        <v>866</v>
      </c>
      <c r="O1729" s="1" t="s">
        <v>2973</v>
      </c>
      <c r="P1729" s="1" t="s">
        <v>2968</v>
      </c>
      <c r="Q1729" s="1">
        <v>8360</v>
      </c>
      <c r="R1729" s="1" t="s">
        <v>3035</v>
      </c>
      <c r="S1729" s="1">
        <v>95.53</v>
      </c>
    </row>
    <row r="1730" spans="1:19" x14ac:dyDescent="0.3">
      <c r="A1730" s="1" t="s">
        <v>924</v>
      </c>
      <c r="B1730" s="1" t="s">
        <v>1259</v>
      </c>
      <c r="C1730" s="1">
        <f t="shared" si="161"/>
        <v>1.0416666671517305E-2</v>
      </c>
      <c r="D1730" s="1">
        <v>3</v>
      </c>
      <c r="E1730" s="1">
        <v>19.3</v>
      </c>
      <c r="F1730" s="1">
        <f>IF(A1730="","",IF(E1730&lt;-1.27,0,E1730*M_a+M_b))</f>
        <v>0.46661900000000006</v>
      </c>
      <c r="G1730" s="1">
        <f t="shared" si="162"/>
        <v>0.21773329116100007</v>
      </c>
      <c r="H1730" s="1">
        <f t="shared" si="163"/>
        <v>9.4625506806171253E-2</v>
      </c>
      <c r="I1730" s="1">
        <f t="shared" si="164"/>
        <v>2.3656376712558672E-2</v>
      </c>
      <c r="J1730" s="1">
        <f>IF(A1730="","",MIN(J1729+I1730,Max_logcfu))</f>
        <v>3.99</v>
      </c>
      <c r="K1730" s="1" cm="1">
        <f t="array" ref="K1730">IF(A1730="","",IF(E1730&lt;-1.27,0,((E1730-Tmin)/(PrefTemp-Tmin))^2))</f>
        <v>36.021148615525291</v>
      </c>
      <c r="L1730" s="1">
        <f t="shared" si="165"/>
        <v>0.37522029825311404</v>
      </c>
      <c r="M1730" s="1">
        <f t="shared" si="166"/>
        <v>-23.127611614781799</v>
      </c>
      <c r="N1730" s="3" t="s">
        <v>866</v>
      </c>
      <c r="O1730" s="1" t="s">
        <v>2973</v>
      </c>
      <c r="P1730" s="1" t="s">
        <v>2968</v>
      </c>
      <c r="Q1730" s="1">
        <v>8360</v>
      </c>
      <c r="R1730" s="1" t="s">
        <v>3035</v>
      </c>
      <c r="S1730" s="1">
        <v>95.53</v>
      </c>
    </row>
    <row r="1731" spans="1:19" x14ac:dyDescent="0.3">
      <c r="A1731" s="1" t="s">
        <v>924</v>
      </c>
      <c r="B1731" s="1" t="s">
        <v>1260</v>
      </c>
      <c r="C1731" s="1">
        <f t="shared" si="161"/>
        <v>1.0416666664241347E-2</v>
      </c>
      <c r="D1731" s="1">
        <v>3</v>
      </c>
      <c r="E1731" s="1">
        <v>19.25</v>
      </c>
      <c r="F1731" s="1">
        <f>IF(A1731="","",IF(E1731&lt;-1.27,0,E1731*M_a+M_b))</f>
        <v>0.46563700000000002</v>
      </c>
      <c r="G1731" s="1">
        <f t="shared" si="162"/>
        <v>0.21681781576900003</v>
      </c>
      <c r="H1731" s="1">
        <f t="shared" si="163"/>
        <v>9.4227647009561072E-2</v>
      </c>
      <c r="I1731" s="1">
        <f t="shared" si="164"/>
        <v>2.3556911746905496E-2</v>
      </c>
      <c r="J1731" s="1">
        <f>IF(A1731="","",MIN(J1730+I1731,Max_logcfu))</f>
        <v>3.99</v>
      </c>
      <c r="K1731" s="1" cm="1">
        <f t="array" ref="K1731">IF(A1731="","",IF(E1731&lt;-1.27,0,((E1731-Tmin)/(PrefTemp-Tmin))^2))</f>
        <v>35.869695087342947</v>
      </c>
      <c r="L1731" s="1">
        <f t="shared" si="165"/>
        <v>0.3736426570728269</v>
      </c>
      <c r="M1731" s="1">
        <f t="shared" si="166"/>
        <v>-23.501254271854627</v>
      </c>
      <c r="N1731" s="3" t="s">
        <v>866</v>
      </c>
      <c r="O1731" s="1" t="s">
        <v>2973</v>
      </c>
      <c r="P1731" s="1" t="s">
        <v>2968</v>
      </c>
      <c r="Q1731" s="1">
        <v>8360</v>
      </c>
      <c r="R1731" s="1" t="s">
        <v>3035</v>
      </c>
      <c r="S1731" s="1">
        <v>95.53</v>
      </c>
    </row>
    <row r="1732" spans="1:19" x14ac:dyDescent="0.3">
      <c r="A1732" s="1" t="s">
        <v>924</v>
      </c>
      <c r="B1732" s="1" t="s">
        <v>1261</v>
      </c>
      <c r="C1732" s="1">
        <f t="shared" ref="C1732:C1795" si="167">IF(A1732="","",B1732-B1731)</f>
        <v>1.0416666664241347E-2</v>
      </c>
      <c r="D1732" s="1">
        <v>3</v>
      </c>
      <c r="E1732" s="1">
        <v>19.25</v>
      </c>
      <c r="F1732" s="1">
        <f>IF(A1732="","",IF(E1732&lt;-1.27,0,E1732*M_a+M_b))</f>
        <v>0.46563700000000002</v>
      </c>
      <c r="G1732" s="1">
        <f t="shared" si="162"/>
        <v>0.21681781576900003</v>
      </c>
      <c r="H1732" s="1">
        <f t="shared" si="163"/>
        <v>9.4227647009561072E-2</v>
      </c>
      <c r="I1732" s="1">
        <f t="shared" si="164"/>
        <v>2.3556911746905496E-2</v>
      </c>
      <c r="J1732" s="1">
        <f>IF(A1732="","",MIN(J1731+I1732,Max_logcfu))</f>
        <v>3.99</v>
      </c>
      <c r="K1732" s="1" cm="1">
        <f t="array" ref="K1732">IF(A1732="","",IF(E1732&lt;-1.27,0,((E1732-Tmin)/(PrefTemp-Tmin))^2))</f>
        <v>35.869695087342947</v>
      </c>
      <c r="L1732" s="1">
        <f t="shared" si="165"/>
        <v>0.3736426570728269</v>
      </c>
      <c r="M1732" s="1">
        <f t="shared" si="166"/>
        <v>-23.874896928927456</v>
      </c>
      <c r="N1732" s="3" t="s">
        <v>866</v>
      </c>
      <c r="O1732" s="1" t="s">
        <v>2973</v>
      </c>
      <c r="P1732" s="1" t="s">
        <v>2968</v>
      </c>
      <c r="Q1732" s="1">
        <v>8360</v>
      </c>
      <c r="R1732" s="1" t="s">
        <v>3035</v>
      </c>
      <c r="S1732" s="1">
        <v>95.49</v>
      </c>
    </row>
    <row r="1733" spans="1:19" x14ac:dyDescent="0.3">
      <c r="A1733" s="1" t="s">
        <v>924</v>
      </c>
      <c r="B1733" s="1" t="s">
        <v>1262</v>
      </c>
      <c r="C1733" s="1">
        <f t="shared" si="167"/>
        <v>1.0416666671517305E-2</v>
      </c>
      <c r="D1733" s="1">
        <v>3</v>
      </c>
      <c r="E1733" s="1">
        <v>19.190000000000001</v>
      </c>
      <c r="F1733" s="1">
        <f>IF(A1733="","",IF(E1733&lt;-1.27,0,E1733*M_a+M_b))</f>
        <v>0.46445860000000005</v>
      </c>
      <c r="G1733" s="1">
        <f t="shared" si="162"/>
        <v>0.21572179111396006</v>
      </c>
      <c r="H1733" s="1">
        <f t="shared" si="163"/>
        <v>9.375132164883096E-2</v>
      </c>
      <c r="I1733" s="1">
        <f t="shared" si="164"/>
        <v>2.3437830423121832E-2</v>
      </c>
      <c r="J1733" s="1">
        <f>IF(A1733="","",MIN(J1732+I1733,Max_logcfu))</f>
        <v>3.99</v>
      </c>
      <c r="K1733" s="1" cm="1">
        <f t="array" ref="K1733">IF(A1733="","",IF(E1733&lt;-1.27,0,((E1733-Tmin)/(PrefTemp-Tmin))^2))</f>
        <v>35.688372025651468</v>
      </c>
      <c r="L1733" s="1">
        <f t="shared" si="165"/>
        <v>0.37175387544031419</v>
      </c>
      <c r="M1733" s="1">
        <f t="shared" si="166"/>
        <v>-24.246650804367771</v>
      </c>
      <c r="N1733" s="3" t="s">
        <v>866</v>
      </c>
      <c r="O1733" s="1" t="s">
        <v>2973</v>
      </c>
      <c r="P1733" s="1" t="s">
        <v>2968</v>
      </c>
      <c r="Q1733" s="1">
        <v>8360</v>
      </c>
      <c r="R1733" s="1" t="s">
        <v>3035</v>
      </c>
      <c r="S1733" s="1">
        <v>95.49</v>
      </c>
    </row>
    <row r="1734" spans="1:19" x14ac:dyDescent="0.3">
      <c r="A1734" s="1" t="s">
        <v>924</v>
      </c>
      <c r="B1734" s="1" t="s">
        <v>1263</v>
      </c>
      <c r="C1734" s="1">
        <f t="shared" si="167"/>
        <v>1.0416666664241347E-2</v>
      </c>
      <c r="D1734" s="1">
        <v>3</v>
      </c>
      <c r="E1734" s="1">
        <v>19.100000000000001</v>
      </c>
      <c r="F1734" s="1">
        <f>IF(A1734="","",IF(E1734&lt;-1.27,0,E1734*M_a+M_b))</f>
        <v>0.46269100000000007</v>
      </c>
      <c r="G1734" s="1">
        <f t="shared" si="162"/>
        <v>0.21408296148100006</v>
      </c>
      <c r="H1734" s="1">
        <f t="shared" si="163"/>
        <v>9.3039096688830966E-2</v>
      </c>
      <c r="I1734" s="1">
        <f t="shared" si="164"/>
        <v>2.3259774166792153E-2</v>
      </c>
      <c r="J1734" s="1">
        <f>IF(A1734="","",MIN(J1733+I1734,Max_logcfu))</f>
        <v>3.99</v>
      </c>
      <c r="K1734" s="1" cm="1">
        <f t="array" ref="K1734">IF(A1734="","",IF(E1734&lt;-1.27,0,((E1734-Tmin)/(PrefTemp-Tmin))^2))</f>
        <v>35.417248921556521</v>
      </c>
      <c r="L1734" s="1">
        <f t="shared" si="165"/>
        <v>0.36892967618031564</v>
      </c>
      <c r="M1734" s="1">
        <f t="shared" si="166"/>
        <v>-24.615580480548086</v>
      </c>
      <c r="N1734" s="3" t="s">
        <v>866</v>
      </c>
      <c r="O1734" s="1" t="s">
        <v>2973</v>
      </c>
      <c r="P1734" s="1" t="s">
        <v>2968</v>
      </c>
      <c r="Q1734" s="1">
        <v>8360</v>
      </c>
      <c r="R1734" s="1" t="s">
        <v>3035</v>
      </c>
      <c r="S1734" s="1">
        <v>95.49</v>
      </c>
    </row>
    <row r="1735" spans="1:19" x14ac:dyDescent="0.3">
      <c r="A1735" s="1" t="s">
        <v>924</v>
      </c>
      <c r="B1735" s="1" t="s">
        <v>1264</v>
      </c>
      <c r="C1735" s="1">
        <f t="shared" si="167"/>
        <v>1.0416666664241347E-2</v>
      </c>
      <c r="D1735" s="1">
        <v>3</v>
      </c>
      <c r="E1735" s="1">
        <v>19.03</v>
      </c>
      <c r="F1735" s="1">
        <f>IF(A1735="","",IF(E1735&lt;-1.27,0,E1735*M_a+M_b))</f>
        <v>0.46131620000000007</v>
      </c>
      <c r="G1735" s="1">
        <f t="shared" si="162"/>
        <v>0.21281263638244005</v>
      </c>
      <c r="H1735" s="1">
        <f t="shared" si="163"/>
        <v>9.2487021461295102E-2</v>
      </c>
      <c r="I1735" s="1">
        <f t="shared" si="164"/>
        <v>2.3121755359940321E-2</v>
      </c>
      <c r="J1735" s="1">
        <f>IF(A1735="","",MIN(J1734+I1735,Max_logcfu))</f>
        <v>3.99</v>
      </c>
      <c r="K1735" s="1" cm="1">
        <f t="array" ref="K1735">IF(A1735="","",IF(E1735&lt;-1.27,0,((E1735-Tmin)/(PrefTemp-Tmin))^2))</f>
        <v>35.207090112486632</v>
      </c>
      <c r="L1735" s="1">
        <f t="shared" si="165"/>
        <v>0.36674052191968065</v>
      </c>
      <c r="M1735" s="1">
        <f t="shared" si="166"/>
        <v>-24.982321002467767</v>
      </c>
      <c r="N1735" s="3" t="s">
        <v>866</v>
      </c>
      <c r="O1735" s="1" t="s">
        <v>2973</v>
      </c>
      <c r="P1735" s="1" t="s">
        <v>2968</v>
      </c>
      <c r="Q1735" s="1">
        <v>8360</v>
      </c>
      <c r="R1735" s="1" t="s">
        <v>3035</v>
      </c>
      <c r="S1735" s="1">
        <v>95.49</v>
      </c>
    </row>
    <row r="1736" spans="1:19" x14ac:dyDescent="0.3">
      <c r="A1736" s="1" t="s">
        <v>924</v>
      </c>
      <c r="B1736" s="1" t="s">
        <v>1265</v>
      </c>
      <c r="C1736" s="1">
        <f t="shared" si="167"/>
        <v>1.0416666671517305E-2</v>
      </c>
      <c r="D1736" s="1">
        <v>3</v>
      </c>
      <c r="E1736" s="1">
        <v>19.02</v>
      </c>
      <c r="F1736" s="1">
        <f>IF(A1736="","",IF(E1736&lt;-1.27,0,E1736*M_a+M_b))</f>
        <v>0.46111980000000002</v>
      </c>
      <c r="G1736" s="1">
        <f t="shared" si="162"/>
        <v>0.21263146995204002</v>
      </c>
      <c r="H1736" s="1">
        <f t="shared" si="163"/>
        <v>9.2408287680156451E-2</v>
      </c>
      <c r="I1736" s="1">
        <f t="shared" si="164"/>
        <v>2.3102071930796851E-2</v>
      </c>
      <c r="J1736" s="1">
        <f>IF(A1736="","",MIN(J1735+I1736,Max_logcfu))</f>
        <v>3.99</v>
      </c>
      <c r="K1736" s="1" cm="1">
        <f t="array" ref="K1736">IF(A1736="","",IF(E1736&lt;-1.27,0,((E1736-Tmin)/(PrefTemp-Tmin))^2))</f>
        <v>35.177118476643592</v>
      </c>
      <c r="L1736" s="1">
        <f t="shared" si="165"/>
        <v>0.36642831763566891</v>
      </c>
      <c r="M1736" s="1">
        <f t="shared" si="166"/>
        <v>-25.348749320103437</v>
      </c>
      <c r="N1736" s="3" t="s">
        <v>866</v>
      </c>
      <c r="O1736" s="1" t="s">
        <v>2973</v>
      </c>
      <c r="P1736" s="1" t="s">
        <v>2968</v>
      </c>
      <c r="Q1736" s="1">
        <v>8360</v>
      </c>
      <c r="R1736" s="1" t="s">
        <v>3035</v>
      </c>
      <c r="S1736" s="1">
        <v>95.34</v>
      </c>
    </row>
    <row r="1737" spans="1:19" x14ac:dyDescent="0.3">
      <c r="A1737" s="1" t="s">
        <v>924</v>
      </c>
      <c r="B1737" s="1" t="s">
        <v>2415</v>
      </c>
      <c r="C1737" s="1">
        <f t="shared" si="167"/>
        <v>1.0416666664241347E-2</v>
      </c>
      <c r="D1737" s="1">
        <v>3</v>
      </c>
      <c r="E1737" s="1">
        <v>18.95</v>
      </c>
      <c r="F1737" s="1">
        <f>IF(A1737="","",IF(E1737&lt;-1.27,0,E1737*M_a+M_b))</f>
        <v>0.45974500000000001</v>
      </c>
      <c r="G1737" s="1">
        <f t="shared" si="162"/>
        <v>0.211365465025</v>
      </c>
      <c r="H1737" s="1">
        <f t="shared" si="163"/>
        <v>9.1858089971751405E-2</v>
      </c>
      <c r="I1737" s="1">
        <f t="shared" si="164"/>
        <v>2.296452248759101E-2</v>
      </c>
      <c r="J1737" s="1">
        <f>IF(A1737="","",MIN(J1736+I1737,Max_logcfu))</f>
        <v>3.99</v>
      </c>
      <c r="K1737" s="1" cm="1">
        <f t="array" ref="K1737">IF(A1737="","",IF(E1737&lt;-1.27,0,((E1737-Tmin)/(PrefTemp-Tmin))^2))</f>
        <v>34.967674383911017</v>
      </c>
      <c r="L1737" s="1">
        <f t="shared" si="165"/>
        <v>0.36424660808093201</v>
      </c>
      <c r="M1737" s="1">
        <f t="shared" si="166"/>
        <v>-25.71299592818437</v>
      </c>
      <c r="N1737" s="3" t="s">
        <v>866</v>
      </c>
      <c r="O1737" s="1" t="s">
        <v>2973</v>
      </c>
      <c r="P1737" s="1" t="s">
        <v>2968</v>
      </c>
      <c r="Q1737" s="1">
        <v>8360</v>
      </c>
      <c r="R1737" s="1" t="s">
        <v>3035</v>
      </c>
      <c r="S1737" s="1">
        <v>95.34</v>
      </c>
    </row>
    <row r="1738" spans="1:19" x14ac:dyDescent="0.3">
      <c r="A1738" s="1" t="s">
        <v>924</v>
      </c>
      <c r="B1738" s="1" t="s">
        <v>2416</v>
      </c>
      <c r="C1738" s="1">
        <f t="shared" si="167"/>
        <v>1.0416666664241347E-2</v>
      </c>
      <c r="D1738" s="1">
        <v>3</v>
      </c>
      <c r="E1738" s="1">
        <v>18.88</v>
      </c>
      <c r="F1738" s="1">
        <f>IF(A1738="","",IF(E1738&lt;-1.27,0,E1738*M_a+M_b))</f>
        <v>0.45837020000000001</v>
      </c>
      <c r="G1738" s="1">
        <f t="shared" si="162"/>
        <v>0.21010324024804</v>
      </c>
      <c r="H1738" s="1">
        <f t="shared" si="163"/>
        <v>9.1309535092585825E-2</v>
      </c>
      <c r="I1738" s="1">
        <f t="shared" si="164"/>
        <v>2.2827383767831541E-2</v>
      </c>
      <c r="J1738" s="1">
        <f>IF(A1738="","",MIN(J1737+I1738,Max_logcfu))</f>
        <v>3.99</v>
      </c>
      <c r="K1738" s="1" cm="1">
        <f t="array" ref="K1738">IF(A1738="","",IF(E1738&lt;-1.27,0,((E1738-Tmin)/(PrefTemp-Tmin))^2))</f>
        <v>34.758855667973556</v>
      </c>
      <c r="L1738" s="1">
        <f t="shared" si="165"/>
        <v>0.36207141312375657</v>
      </c>
      <c r="M1738" s="1">
        <f t="shared" si="166"/>
        <v>-26.075067341308127</v>
      </c>
      <c r="N1738" s="3" t="s">
        <v>866</v>
      </c>
      <c r="O1738" s="1" t="s">
        <v>2973</v>
      </c>
      <c r="P1738" s="1" t="s">
        <v>2968</v>
      </c>
      <c r="Q1738" s="1">
        <v>8360</v>
      </c>
      <c r="R1738" s="1" t="s">
        <v>3035</v>
      </c>
      <c r="S1738" s="1">
        <v>95.34</v>
      </c>
    </row>
    <row r="1739" spans="1:19" x14ac:dyDescent="0.3">
      <c r="A1739" s="1" t="s">
        <v>924</v>
      </c>
      <c r="B1739" s="1" t="s">
        <v>2417</v>
      </c>
      <c r="C1739" s="1">
        <f t="shared" si="167"/>
        <v>1.0416666671517305E-2</v>
      </c>
      <c r="D1739" s="1">
        <v>3</v>
      </c>
      <c r="E1739" s="1">
        <v>18.850000000000001</v>
      </c>
      <c r="F1739" s="1">
        <f>IF(A1739="","",IF(E1739&lt;-1.27,0,E1739*M_a+M_b))</f>
        <v>0.45778100000000005</v>
      </c>
      <c r="G1739" s="1">
        <f t="shared" si="162"/>
        <v>0.20956344396100005</v>
      </c>
      <c r="H1739" s="1">
        <f t="shared" si="163"/>
        <v>9.1074943051282067E-2</v>
      </c>
      <c r="I1739" s="1">
        <f t="shared" si="164"/>
        <v>2.2768735773423036E-2</v>
      </c>
      <c r="J1739" s="1">
        <f>IF(A1739="","",MIN(J1738+I1739,Max_logcfu))</f>
        <v>3.99</v>
      </c>
      <c r="K1739" s="1" cm="1">
        <f t="array" ref="K1739">IF(A1739="","",IF(E1739&lt;-1.27,0,((E1739-Tmin)/(PrefTemp-Tmin))^2))</f>
        <v>34.669553374447865</v>
      </c>
      <c r="L1739" s="1">
        <f t="shared" si="165"/>
        <v>0.36114118115200139</v>
      </c>
      <c r="M1739" s="1">
        <f t="shared" si="166"/>
        <v>-26.436208522460127</v>
      </c>
      <c r="N1739" s="3" t="s">
        <v>866</v>
      </c>
      <c r="O1739" s="1" t="s">
        <v>2973</v>
      </c>
      <c r="P1739" s="1" t="s">
        <v>2968</v>
      </c>
      <c r="Q1739" s="1">
        <v>8360</v>
      </c>
      <c r="R1739" s="1" t="s">
        <v>3035</v>
      </c>
      <c r="S1739" s="1">
        <v>95.34</v>
      </c>
    </row>
    <row r="1740" spans="1:19" x14ac:dyDescent="0.3">
      <c r="A1740" s="1" t="s">
        <v>924</v>
      </c>
      <c r="B1740" s="1" t="s">
        <v>2418</v>
      </c>
      <c r="C1740" s="1">
        <f t="shared" si="167"/>
        <v>1.0416666664241347E-2</v>
      </c>
      <c r="D1740" s="1">
        <v>3</v>
      </c>
      <c r="E1740" s="1">
        <v>18.88</v>
      </c>
      <c r="F1740" s="1">
        <f>IF(A1740="","",IF(E1740&lt;-1.27,0,E1740*M_a+M_b))</f>
        <v>0.45837020000000001</v>
      </c>
      <c r="G1740" s="1">
        <f t="shared" si="162"/>
        <v>0.21010324024804</v>
      </c>
      <c r="H1740" s="1">
        <f t="shared" si="163"/>
        <v>9.1309535092585825E-2</v>
      </c>
      <c r="I1740" s="1">
        <f t="shared" si="164"/>
        <v>2.2827383767831541E-2</v>
      </c>
      <c r="J1740" s="1">
        <f>IF(A1740="","",MIN(J1739+I1740,Max_logcfu))</f>
        <v>3.99</v>
      </c>
      <c r="K1740" s="1" cm="1">
        <f t="array" ref="K1740">IF(A1740="","",IF(E1740&lt;-1.27,0,((E1740-Tmin)/(PrefTemp-Tmin))^2))</f>
        <v>34.758855667973556</v>
      </c>
      <c r="L1740" s="1">
        <f t="shared" si="165"/>
        <v>0.36207141312375657</v>
      </c>
      <c r="M1740" s="1">
        <f t="shared" si="166"/>
        <v>-26.798279935583885</v>
      </c>
      <c r="N1740" s="3" t="s">
        <v>866</v>
      </c>
      <c r="O1740" s="1" t="s">
        <v>2973</v>
      </c>
      <c r="P1740" s="1" t="s">
        <v>2968</v>
      </c>
      <c r="Q1740" s="1">
        <v>8360</v>
      </c>
      <c r="R1740" s="1" t="s">
        <v>3035</v>
      </c>
      <c r="S1740" s="1">
        <v>95.49</v>
      </c>
    </row>
    <row r="1741" spans="1:19" x14ac:dyDescent="0.3">
      <c r="A1741" s="1" t="s">
        <v>924</v>
      </c>
      <c r="B1741" s="1" t="s">
        <v>1266</v>
      </c>
      <c r="C1741" s="1">
        <f t="shared" si="167"/>
        <v>1.0416666664241347E-2</v>
      </c>
      <c r="D1741" s="1">
        <v>3</v>
      </c>
      <c r="E1741" s="1">
        <v>18.850000000000001</v>
      </c>
      <c r="F1741" s="1">
        <f>IF(A1741="","",IF(E1741&lt;-1.27,0,E1741*M_a+M_b))</f>
        <v>0.45778100000000005</v>
      </c>
      <c r="G1741" s="1">
        <f t="shared" si="162"/>
        <v>0.20956344396100005</v>
      </c>
      <c r="H1741" s="1">
        <f t="shared" si="163"/>
        <v>9.1074943051282067E-2</v>
      </c>
      <c r="I1741" s="1">
        <f t="shared" si="164"/>
        <v>2.2768735757519257E-2</v>
      </c>
      <c r="J1741" s="1">
        <f>IF(A1741="","",MIN(J1740+I1741,Max_logcfu))</f>
        <v>3.99</v>
      </c>
      <c r="K1741" s="1" cm="1">
        <f t="array" ref="K1741">IF(A1741="","",IF(E1741&lt;-1.27,0,((E1741-Tmin)/(PrefTemp-Tmin))^2))</f>
        <v>34.669553374447865</v>
      </c>
      <c r="L1741" s="1">
        <f t="shared" si="165"/>
        <v>0.36114118089974717</v>
      </c>
      <c r="M1741" s="1">
        <f t="shared" si="166"/>
        <v>-27.159421116483632</v>
      </c>
      <c r="N1741" s="3" t="s">
        <v>866</v>
      </c>
      <c r="O1741" s="1" t="s">
        <v>2973</v>
      </c>
      <c r="P1741" s="1" t="s">
        <v>2968</v>
      </c>
      <c r="Q1741" s="1">
        <v>8360</v>
      </c>
      <c r="R1741" s="1" t="s">
        <v>3035</v>
      </c>
      <c r="S1741" s="1">
        <v>95.49</v>
      </c>
    </row>
    <row r="1742" spans="1:19" x14ac:dyDescent="0.3">
      <c r="A1742" s="1" t="s">
        <v>924</v>
      </c>
      <c r="B1742" s="1" t="s">
        <v>1267</v>
      </c>
      <c r="C1742" s="1">
        <f t="shared" si="167"/>
        <v>1.0416666671517305E-2</v>
      </c>
      <c r="D1742" s="1">
        <v>3</v>
      </c>
      <c r="E1742" s="1">
        <v>18.8</v>
      </c>
      <c r="F1742" s="1">
        <f>IF(A1742="","",IF(E1742&lt;-1.27,0,E1742*M_a+M_b))</f>
        <v>0.45679900000000007</v>
      </c>
      <c r="G1742" s="1">
        <f t="shared" si="162"/>
        <v>0.20866532640100005</v>
      </c>
      <c r="H1742" s="1">
        <f t="shared" si="163"/>
        <v>9.0684626858322487E-2</v>
      </c>
      <c r="I1742" s="1">
        <f t="shared" si="164"/>
        <v>2.2671156725137705E-2</v>
      </c>
      <c r="J1742" s="1">
        <f>IF(A1742="","",MIN(J1741+I1742,Max_logcfu))</f>
        <v>3.99</v>
      </c>
      <c r="K1742" s="1" cm="1">
        <f t="array" ref="K1742">IF(A1742="","",IF(E1742&lt;-1.27,0,((E1742-Tmin)/(PrefTemp-Tmin))^2))</f>
        <v>34.520971474406451</v>
      </c>
      <c r="L1742" s="1">
        <f t="shared" si="165"/>
        <v>0.35959345302584927</v>
      </c>
      <c r="M1742" s="1">
        <f t="shared" si="166"/>
        <v>-27.51901456950948</v>
      </c>
      <c r="N1742" s="3" t="s">
        <v>866</v>
      </c>
      <c r="O1742" s="1" t="s">
        <v>2973</v>
      </c>
      <c r="P1742" s="1" t="s">
        <v>2968</v>
      </c>
      <c r="Q1742" s="1">
        <v>8360</v>
      </c>
      <c r="R1742" s="1" t="s">
        <v>3035</v>
      </c>
      <c r="S1742" s="1">
        <v>95.49</v>
      </c>
    </row>
    <row r="1743" spans="1:19" x14ac:dyDescent="0.3">
      <c r="A1743" s="1" t="s">
        <v>924</v>
      </c>
      <c r="B1743" s="1" t="s">
        <v>1268</v>
      </c>
      <c r="C1743" s="1">
        <f t="shared" si="167"/>
        <v>1.0416666664241347E-2</v>
      </c>
      <c r="D1743" s="1">
        <v>3</v>
      </c>
      <c r="E1743" s="1">
        <v>18.78</v>
      </c>
      <c r="F1743" s="1">
        <f>IF(A1743="","",IF(E1743&lt;-1.27,0,E1743*M_a+M_b))</f>
        <v>0.45640620000000004</v>
      </c>
      <c r="G1743" s="1">
        <f t="shared" si="162"/>
        <v>0.20830661939844003</v>
      </c>
      <c r="H1743" s="1">
        <f t="shared" si="163"/>
        <v>9.052873507103E-2</v>
      </c>
      <c r="I1743" s="1">
        <f t="shared" si="164"/>
        <v>2.2632183762488035E-2</v>
      </c>
      <c r="J1743" s="1">
        <f>IF(A1743="","",MIN(J1742+I1743,Max_logcfu))</f>
        <v>3.99</v>
      </c>
      <c r="K1743" s="1" cm="1">
        <f t="array" ref="K1743">IF(A1743="","",IF(E1743&lt;-1.27,0,((E1743-Tmin)/(PrefTemp-Tmin))^2))</f>
        <v>34.461628053932046</v>
      </c>
      <c r="L1743" s="1">
        <f t="shared" si="165"/>
        <v>0.35897529214487833</v>
      </c>
      <c r="M1743" s="1">
        <f t="shared" si="166"/>
        <v>-27.87798986165436</v>
      </c>
      <c r="N1743" s="3" t="s">
        <v>866</v>
      </c>
      <c r="O1743" s="1" t="s">
        <v>2973</v>
      </c>
      <c r="P1743" s="1" t="s">
        <v>2968</v>
      </c>
      <c r="Q1743" s="1">
        <v>8360</v>
      </c>
      <c r="R1743" s="1" t="s">
        <v>3035</v>
      </c>
      <c r="S1743" s="1">
        <v>95.49</v>
      </c>
    </row>
    <row r="1744" spans="1:19" x14ac:dyDescent="0.3">
      <c r="A1744" s="1" t="s">
        <v>924</v>
      </c>
      <c r="B1744" s="1" t="s">
        <v>1269</v>
      </c>
      <c r="C1744" s="1">
        <f t="shared" si="167"/>
        <v>1.0416666664241347E-2</v>
      </c>
      <c r="D1744" s="1">
        <v>3</v>
      </c>
      <c r="E1744" s="1">
        <v>18.86</v>
      </c>
      <c r="F1744" s="1">
        <f>IF(A1744="","",IF(E1744&lt;-1.27,0,E1744*M_a+M_b))</f>
        <v>0.45797740000000003</v>
      </c>
      <c r="G1744" s="1">
        <f t="shared" si="162"/>
        <v>0.20974329891076005</v>
      </c>
      <c r="H1744" s="1">
        <f t="shared" si="163"/>
        <v>9.1153106871255996E-2</v>
      </c>
      <c r="I1744" s="1">
        <f t="shared" si="164"/>
        <v>2.2788276712508191E-2</v>
      </c>
      <c r="J1744" s="1">
        <f>IF(A1744="","",MIN(J1743+I1744,Max_logcfu))</f>
        <v>3.99</v>
      </c>
      <c r="K1744" s="1" cm="1">
        <f t="array" ref="K1744">IF(A1744="","",IF(E1744&lt;-1.27,0,((E1744-Tmin)/(PrefTemp-Tmin))^2))</f>
        <v>34.699308042831362</v>
      </c>
      <c r="L1744" s="1">
        <f t="shared" si="165"/>
        <v>0.36145112536200313</v>
      </c>
      <c r="M1744" s="1">
        <f t="shared" si="166"/>
        <v>-28.239440987016362</v>
      </c>
      <c r="N1744" s="3" t="s">
        <v>866</v>
      </c>
      <c r="O1744" s="1" t="s">
        <v>2973</v>
      </c>
      <c r="P1744" s="1" t="s">
        <v>2968</v>
      </c>
      <c r="Q1744" s="1">
        <v>8360</v>
      </c>
      <c r="R1744" s="1" t="s">
        <v>3035</v>
      </c>
      <c r="S1744" s="1">
        <v>95.34</v>
      </c>
    </row>
    <row r="1745" spans="1:19" x14ac:dyDescent="0.3">
      <c r="A1745" s="1" t="s">
        <v>924</v>
      </c>
      <c r="B1745" s="1" t="s">
        <v>1270</v>
      </c>
      <c r="C1745" s="1">
        <f t="shared" si="167"/>
        <v>1.0416666671517305E-2</v>
      </c>
      <c r="D1745" s="1">
        <v>3</v>
      </c>
      <c r="E1745" s="1">
        <v>18.8</v>
      </c>
      <c r="F1745" s="1">
        <f>IF(A1745="","",IF(E1745&lt;-1.27,0,E1745*M_a+M_b))</f>
        <v>0.45679900000000007</v>
      </c>
      <c r="G1745" s="1">
        <f t="shared" si="162"/>
        <v>0.20866532640100005</v>
      </c>
      <c r="H1745" s="1">
        <f t="shared" si="163"/>
        <v>9.0684626858322487E-2</v>
      </c>
      <c r="I1745" s="1">
        <f t="shared" si="164"/>
        <v>2.2671156725137705E-2</v>
      </c>
      <c r="J1745" s="1">
        <f>IF(A1745="","",MIN(J1744+I1745,Max_logcfu))</f>
        <v>3.99</v>
      </c>
      <c r="K1745" s="1" cm="1">
        <f t="array" ref="K1745">IF(A1745="","",IF(E1745&lt;-1.27,0,((E1745-Tmin)/(PrefTemp-Tmin))^2))</f>
        <v>34.520971474406451</v>
      </c>
      <c r="L1745" s="1">
        <f t="shared" si="165"/>
        <v>0.35959345302584927</v>
      </c>
      <c r="M1745" s="1">
        <f t="shared" si="166"/>
        <v>-28.59903444004221</v>
      </c>
      <c r="N1745" s="3" t="s">
        <v>866</v>
      </c>
      <c r="O1745" s="1" t="s">
        <v>2973</v>
      </c>
      <c r="P1745" s="1" t="s">
        <v>2968</v>
      </c>
      <c r="Q1745" s="1">
        <v>8360</v>
      </c>
      <c r="R1745" s="1" t="s">
        <v>3035</v>
      </c>
      <c r="S1745" s="1">
        <v>95.34</v>
      </c>
    </row>
    <row r="1746" spans="1:19" x14ac:dyDescent="0.3">
      <c r="A1746" s="1" t="s">
        <v>924</v>
      </c>
      <c r="B1746" s="1" t="s">
        <v>1271</v>
      </c>
      <c r="C1746" s="1">
        <f t="shared" si="167"/>
        <v>1.0416666664241347E-2</v>
      </c>
      <c r="D1746" s="1">
        <v>3</v>
      </c>
      <c r="E1746" s="1">
        <v>18.77</v>
      </c>
      <c r="F1746" s="1">
        <f>IF(A1746="","",IF(E1746&lt;-1.27,0,E1746*M_a+M_b))</f>
        <v>0.4562098</v>
      </c>
      <c r="G1746" s="1">
        <f t="shared" si="162"/>
        <v>0.20812738161604</v>
      </c>
      <c r="H1746" s="1">
        <f t="shared" si="163"/>
        <v>9.0450839468074737E-2</v>
      </c>
      <c r="I1746" s="1">
        <f t="shared" si="164"/>
        <v>2.261270986175375E-2</v>
      </c>
      <c r="J1746" s="1">
        <f>IF(A1746="","",MIN(J1745+I1746,Max_logcfu))</f>
        <v>3.99</v>
      </c>
      <c r="K1746" s="1" cm="1">
        <f t="array" ref="K1746">IF(A1746="","",IF(E1746&lt;-1.27,0,((E1746-Tmin)/(PrefTemp-Tmin))^2))</f>
        <v>34.431975487882447</v>
      </c>
      <c r="L1746" s="1">
        <f t="shared" si="165"/>
        <v>0.35866641124860027</v>
      </c>
      <c r="M1746" s="1">
        <f t="shared" si="166"/>
        <v>-28.957700851290809</v>
      </c>
      <c r="N1746" s="3" t="s">
        <v>866</v>
      </c>
      <c r="O1746" s="1" t="s">
        <v>2973</v>
      </c>
      <c r="P1746" s="1" t="s">
        <v>2968</v>
      </c>
      <c r="Q1746" s="1">
        <v>8360</v>
      </c>
      <c r="R1746" s="1" t="s">
        <v>3035</v>
      </c>
      <c r="S1746" s="1">
        <v>95.34</v>
      </c>
    </row>
    <row r="1747" spans="1:19" x14ac:dyDescent="0.3">
      <c r="A1747" s="1" t="s">
        <v>924</v>
      </c>
      <c r="B1747" s="1" t="s">
        <v>1272</v>
      </c>
      <c r="C1747" s="1">
        <f t="shared" si="167"/>
        <v>1.0416666664241347E-2</v>
      </c>
      <c r="D1747" s="1">
        <v>3</v>
      </c>
      <c r="E1747" s="1">
        <v>18.75</v>
      </c>
      <c r="F1747" s="1">
        <f>IF(A1747="","",IF(E1747&lt;-1.27,0,E1747*M_a+M_b))</f>
        <v>0.45581700000000003</v>
      </c>
      <c r="G1747" s="1">
        <f t="shared" si="162"/>
        <v>0.20776913748900003</v>
      </c>
      <c r="H1747" s="1">
        <f t="shared" si="163"/>
        <v>9.0295148843546294E-2</v>
      </c>
      <c r="I1747" s="1">
        <f t="shared" si="164"/>
        <v>2.2573787205630705E-2</v>
      </c>
      <c r="J1747" s="1">
        <f>IF(A1747="","",MIN(J1746+I1747,Max_logcfu))</f>
        <v>3.99</v>
      </c>
      <c r="K1747" s="1" cm="1">
        <f t="array" ref="K1747">IF(A1747="","",IF(E1747&lt;-1.27,0,((E1747-Tmin)/(PrefTemp-Tmin))^2))</f>
        <v>34.372708644158465</v>
      </c>
      <c r="L1747" s="1">
        <f t="shared" si="165"/>
        <v>0.35804904829328588</v>
      </c>
      <c r="M1747" s="1">
        <f t="shared" si="166"/>
        <v>-29.315749899584095</v>
      </c>
      <c r="N1747" s="3" t="s">
        <v>866</v>
      </c>
      <c r="O1747" s="1" t="s">
        <v>2973</v>
      </c>
      <c r="P1747" s="1" t="s">
        <v>2968</v>
      </c>
      <c r="Q1747" s="1">
        <v>8360</v>
      </c>
      <c r="R1747" s="1" t="s">
        <v>3035</v>
      </c>
      <c r="S1747" s="1">
        <v>95.34</v>
      </c>
    </row>
    <row r="1748" spans="1:19" x14ac:dyDescent="0.3">
      <c r="A1748" s="1" t="s">
        <v>924</v>
      </c>
      <c r="B1748" s="1" t="s">
        <v>1273</v>
      </c>
      <c r="C1748" s="1">
        <f t="shared" si="167"/>
        <v>1.0416666671517305E-2</v>
      </c>
      <c r="D1748" s="1">
        <v>3</v>
      </c>
      <c r="E1748" s="1">
        <v>18.8</v>
      </c>
      <c r="F1748" s="1">
        <f>IF(A1748="","",IF(E1748&lt;-1.27,0,E1748*M_a+M_b))</f>
        <v>0.45679900000000007</v>
      </c>
      <c r="G1748" s="1">
        <f t="shared" si="162"/>
        <v>0.20866532640100005</v>
      </c>
      <c r="H1748" s="1">
        <f t="shared" si="163"/>
        <v>9.0684626858322487E-2</v>
      </c>
      <c r="I1748" s="1">
        <f t="shared" si="164"/>
        <v>2.2671156725137705E-2</v>
      </c>
      <c r="J1748" s="1">
        <f>IF(A1748="","",MIN(J1747+I1748,Max_logcfu))</f>
        <v>3.99</v>
      </c>
      <c r="K1748" s="1" cm="1">
        <f t="array" ref="K1748">IF(A1748="","",IF(E1748&lt;-1.27,0,((E1748-Tmin)/(PrefTemp-Tmin))^2))</f>
        <v>34.520971474406451</v>
      </c>
      <c r="L1748" s="1">
        <f t="shared" si="165"/>
        <v>0.35959345302584927</v>
      </c>
      <c r="M1748" s="1">
        <f t="shared" si="166"/>
        <v>-29.675343352609943</v>
      </c>
      <c r="N1748" s="3" t="s">
        <v>866</v>
      </c>
      <c r="O1748" s="1" t="s">
        <v>2973</v>
      </c>
      <c r="P1748" s="1" t="s">
        <v>2968</v>
      </c>
      <c r="Q1748" s="1">
        <v>8360</v>
      </c>
      <c r="R1748" s="1" t="s">
        <v>3035</v>
      </c>
      <c r="S1748" s="1">
        <v>95.42</v>
      </c>
    </row>
    <row r="1749" spans="1:19" x14ac:dyDescent="0.3">
      <c r="A1749" s="1" t="s">
        <v>924</v>
      </c>
      <c r="B1749" s="1" t="s">
        <v>1274</v>
      </c>
      <c r="C1749" s="1">
        <f t="shared" si="167"/>
        <v>1.0416666664241347E-2</v>
      </c>
      <c r="D1749" s="1">
        <v>3</v>
      </c>
      <c r="E1749" s="1">
        <v>18.77</v>
      </c>
      <c r="F1749" s="1">
        <f>IF(A1749="","",IF(E1749&lt;-1.27,0,E1749*M_a+M_b))</f>
        <v>0.4562098</v>
      </c>
      <c r="G1749" s="1">
        <f t="shared" si="162"/>
        <v>0.20812738161604</v>
      </c>
      <c r="H1749" s="1">
        <f t="shared" si="163"/>
        <v>9.0450839468074737E-2</v>
      </c>
      <c r="I1749" s="1">
        <f t="shared" si="164"/>
        <v>2.261270986175375E-2</v>
      </c>
      <c r="J1749" s="1">
        <f>IF(A1749="","",MIN(J1748+I1749,Max_logcfu))</f>
        <v>3.99</v>
      </c>
      <c r="K1749" s="1" cm="1">
        <f t="array" ref="K1749">IF(A1749="","",IF(E1749&lt;-1.27,0,((E1749-Tmin)/(PrefTemp-Tmin))^2))</f>
        <v>34.431975487882447</v>
      </c>
      <c r="L1749" s="1">
        <f t="shared" si="165"/>
        <v>0.35866641124860027</v>
      </c>
      <c r="M1749" s="1">
        <f t="shared" si="166"/>
        <v>-30.034009763858542</v>
      </c>
      <c r="N1749" s="3" t="s">
        <v>866</v>
      </c>
      <c r="O1749" s="1" t="s">
        <v>2973</v>
      </c>
      <c r="P1749" s="1" t="s">
        <v>2968</v>
      </c>
      <c r="Q1749" s="1">
        <v>8360</v>
      </c>
      <c r="R1749" s="1" t="s">
        <v>3035</v>
      </c>
      <c r="S1749" s="1">
        <v>95.42</v>
      </c>
    </row>
    <row r="1750" spans="1:19" x14ac:dyDescent="0.3">
      <c r="A1750" s="1" t="s">
        <v>924</v>
      </c>
      <c r="B1750" s="1" t="s">
        <v>1275</v>
      </c>
      <c r="C1750" s="1">
        <f t="shared" si="167"/>
        <v>1.0416666664241347E-2</v>
      </c>
      <c r="D1750" s="1">
        <v>3</v>
      </c>
      <c r="E1750" s="1">
        <v>18.72</v>
      </c>
      <c r="F1750" s="1">
        <f>IF(A1750="","",IF(E1750&lt;-1.27,0,E1750*M_a+M_b))</f>
        <v>0.45522780000000002</v>
      </c>
      <c r="G1750" s="1">
        <f t="shared" si="162"/>
        <v>0.20723234989284001</v>
      </c>
      <c r="H1750" s="1">
        <f t="shared" si="163"/>
        <v>9.0061864360208604E-2</v>
      </c>
      <c r="I1750" s="1">
        <f t="shared" si="164"/>
        <v>2.2515466084809862E-2</v>
      </c>
      <c r="J1750" s="1">
        <f>IF(A1750="","",MIN(J1749+I1750,Max_logcfu))</f>
        <v>3.99</v>
      </c>
      <c r="K1750" s="1" cm="1">
        <f t="array" ref="K1750">IF(A1750="","",IF(E1750&lt;-1.27,0,((E1750-Tmin)/(PrefTemp-Tmin))^2))</f>
        <v>34.283904099510515</v>
      </c>
      <c r="L1750" s="1">
        <f t="shared" si="165"/>
        <v>0.35712400095341845</v>
      </c>
      <c r="M1750" s="1">
        <f t="shared" si="166"/>
        <v>-30.391133764811961</v>
      </c>
      <c r="N1750" s="3" t="s">
        <v>866</v>
      </c>
      <c r="O1750" s="1" t="s">
        <v>2973</v>
      </c>
      <c r="P1750" s="1" t="s">
        <v>2968</v>
      </c>
      <c r="Q1750" s="1">
        <v>8360</v>
      </c>
      <c r="R1750" s="1" t="s">
        <v>3035</v>
      </c>
      <c r="S1750" s="1">
        <v>95.42</v>
      </c>
    </row>
    <row r="1751" spans="1:19" x14ac:dyDescent="0.3">
      <c r="A1751" s="1" t="s">
        <v>924</v>
      </c>
      <c r="B1751" s="1" t="s">
        <v>1276</v>
      </c>
      <c r="C1751" s="1">
        <f t="shared" si="167"/>
        <v>1.0416666671517305E-2</v>
      </c>
      <c r="D1751" s="1">
        <v>3</v>
      </c>
      <c r="E1751" s="1">
        <v>18.7</v>
      </c>
      <c r="F1751" s="1">
        <f>IF(A1751="","",IF(E1751&lt;-1.27,0,E1751*M_a+M_b))</f>
        <v>0.45483499999999999</v>
      </c>
      <c r="G1751" s="1">
        <f t="shared" si="162"/>
        <v>0.206874877225</v>
      </c>
      <c r="H1751" s="1">
        <f t="shared" si="163"/>
        <v>8.9906509006953489E-2</v>
      </c>
      <c r="I1751" s="1">
        <f t="shared" si="164"/>
        <v>2.2476627262204864E-2</v>
      </c>
      <c r="J1751" s="1">
        <f>IF(A1751="","",MIN(J1750+I1751,Max_logcfu))</f>
        <v>3.99</v>
      </c>
      <c r="K1751" s="1" cm="1">
        <f t="array" ref="K1751">IF(A1751="","",IF(E1751&lt;-1.27,0,((E1751-Tmin)/(PrefTemp-Tmin))^2))</f>
        <v>34.224764883703912</v>
      </c>
      <c r="L1751" s="1">
        <f t="shared" si="165"/>
        <v>0.35650796770459436</v>
      </c>
      <c r="M1751" s="1">
        <f t="shared" si="166"/>
        <v>-30.747641732516556</v>
      </c>
      <c r="N1751" s="3" t="s">
        <v>866</v>
      </c>
      <c r="O1751" s="1" t="s">
        <v>2973</v>
      </c>
      <c r="P1751" s="1" t="s">
        <v>2968</v>
      </c>
      <c r="Q1751" s="1">
        <v>8360</v>
      </c>
      <c r="R1751" s="1" t="s">
        <v>3035</v>
      </c>
      <c r="S1751" s="1">
        <v>95.42</v>
      </c>
    </row>
    <row r="1752" spans="1:19" x14ac:dyDescent="0.3">
      <c r="A1752" s="1" t="s">
        <v>924</v>
      </c>
      <c r="B1752" s="1" t="s">
        <v>1277</v>
      </c>
      <c r="C1752" s="1">
        <f t="shared" si="167"/>
        <v>1.0416666664241347E-2</v>
      </c>
      <c r="D1752" s="1">
        <v>3</v>
      </c>
      <c r="E1752" s="1">
        <v>18.739999999999998</v>
      </c>
      <c r="F1752" s="1">
        <f>IF(A1752="","",IF(E1752&lt;-1.27,0,E1752*M_a+M_b))</f>
        <v>0.45562059999999999</v>
      </c>
      <c r="G1752" s="1">
        <f t="shared" si="162"/>
        <v>0.20759013114435998</v>
      </c>
      <c r="H1752" s="1">
        <f t="shared" si="163"/>
        <v>9.0217353821973045E-2</v>
      </c>
      <c r="I1752" s="1">
        <f t="shared" si="164"/>
        <v>2.255433845024192E-2</v>
      </c>
      <c r="J1752" s="1">
        <f>IF(A1752="","",MIN(J1751+I1752,Max_logcfu))</f>
        <v>3.99</v>
      </c>
      <c r="K1752" s="1" cm="1">
        <f t="array" ref="K1752">IF(A1752="","",IF(E1752&lt;-1.27,0,((E1752-Tmin)/(PrefTemp-Tmin))^2))</f>
        <v>34.343094366484074</v>
      </c>
      <c r="L1752" s="1">
        <f t="shared" si="165"/>
        <v>0.35774056623424949</v>
      </c>
      <c r="M1752" s="1">
        <f t="shared" si="166"/>
        <v>-31.105382298750804</v>
      </c>
      <c r="N1752" s="3" t="s">
        <v>866</v>
      </c>
      <c r="O1752" s="1" t="s">
        <v>2973</v>
      </c>
      <c r="P1752" s="1" t="s">
        <v>2968</v>
      </c>
      <c r="Q1752" s="1">
        <v>8360</v>
      </c>
      <c r="R1752" s="1" t="s">
        <v>3035</v>
      </c>
      <c r="S1752" s="1">
        <v>95.34</v>
      </c>
    </row>
    <row r="1753" spans="1:19" x14ac:dyDescent="0.3">
      <c r="A1753" s="1" t="s">
        <v>924</v>
      </c>
      <c r="B1753" s="1" t="s">
        <v>1278</v>
      </c>
      <c r="C1753" s="1">
        <f t="shared" si="167"/>
        <v>1.0416666664241347E-2</v>
      </c>
      <c r="D1753" s="1">
        <v>3</v>
      </c>
      <c r="E1753" s="1">
        <v>18.64</v>
      </c>
      <c r="F1753" s="1">
        <f>IF(A1753="","",IF(E1753&lt;-1.27,0,E1753*M_a+M_b))</f>
        <v>0.45365660000000002</v>
      </c>
      <c r="G1753" s="1">
        <f t="shared" si="162"/>
        <v>0.20580431072356001</v>
      </c>
      <c r="H1753" s="1">
        <f t="shared" si="163"/>
        <v>8.9441247598244233E-2</v>
      </c>
      <c r="I1753" s="1">
        <f t="shared" si="164"/>
        <v>2.2360311894354893E-2</v>
      </c>
      <c r="J1753" s="1">
        <f>IF(A1753="","",MIN(J1752+I1753,Max_logcfu))</f>
        <v>3.99</v>
      </c>
      <c r="K1753" s="1" cm="1">
        <f t="array" ref="K1753">IF(A1753="","",IF(E1753&lt;-1.27,0,((E1753-Tmin)/(PrefTemp-Tmin))^2))</f>
        <v>34.047653543285804</v>
      </c>
      <c r="L1753" s="1">
        <f t="shared" si="165"/>
        <v>0.35466305765998402</v>
      </c>
      <c r="M1753" s="1">
        <f t="shared" si="166"/>
        <v>-31.460045356410788</v>
      </c>
      <c r="N1753" s="3" t="s">
        <v>866</v>
      </c>
      <c r="O1753" s="1" t="s">
        <v>2973</v>
      </c>
      <c r="P1753" s="1" t="s">
        <v>2968</v>
      </c>
      <c r="Q1753" s="1">
        <v>8360</v>
      </c>
      <c r="R1753" s="1" t="s">
        <v>3035</v>
      </c>
      <c r="S1753" s="1">
        <v>95.34</v>
      </c>
    </row>
    <row r="1754" spans="1:19" x14ac:dyDescent="0.3">
      <c r="A1754" s="1" t="s">
        <v>924</v>
      </c>
      <c r="B1754" s="1" t="s">
        <v>1279</v>
      </c>
      <c r="C1754" s="1">
        <f t="shared" si="167"/>
        <v>1.0416666671517305E-2</v>
      </c>
      <c r="D1754" s="1">
        <v>3</v>
      </c>
      <c r="E1754" s="1">
        <v>18.53</v>
      </c>
      <c r="F1754" s="1">
        <f>IF(A1754="","",IF(E1754&lt;-1.27,0,E1754*M_a+M_b))</f>
        <v>0.45149620000000007</v>
      </c>
      <c r="G1754" s="1">
        <f t="shared" si="162"/>
        <v>0.20384881861444007</v>
      </c>
      <c r="H1754" s="1">
        <f t="shared" si="163"/>
        <v>8.8591403135349869E-2</v>
      </c>
      <c r="I1754" s="1">
        <f t="shared" si="164"/>
        <v>2.2147850794150867E-2</v>
      </c>
      <c r="J1754" s="1">
        <f>IF(A1754="","",MIN(J1753+I1754,Max_logcfu))</f>
        <v>3.99</v>
      </c>
      <c r="K1754" s="1" cm="1">
        <f t="array" ref="K1754">IF(A1754="","",IF(E1754&lt;-1.27,0,((E1754-Tmin)/(PrefTemp-Tmin))^2))</f>
        <v>33.724142740213374</v>
      </c>
      <c r="L1754" s="1">
        <f t="shared" si="165"/>
        <v>0.35129315370747294</v>
      </c>
      <c r="M1754" s="1">
        <f t="shared" si="166"/>
        <v>-31.811338510118262</v>
      </c>
      <c r="N1754" s="3" t="s">
        <v>866</v>
      </c>
      <c r="O1754" s="1" t="s">
        <v>2973</v>
      </c>
      <c r="P1754" s="1" t="s">
        <v>2968</v>
      </c>
      <c r="Q1754" s="1">
        <v>8360</v>
      </c>
      <c r="R1754" s="1" t="s">
        <v>3035</v>
      </c>
      <c r="S1754" s="1">
        <v>95.34</v>
      </c>
    </row>
    <row r="1755" spans="1:19" x14ac:dyDescent="0.3">
      <c r="A1755" s="1" t="s">
        <v>924</v>
      </c>
      <c r="B1755" s="1" t="s">
        <v>1280</v>
      </c>
      <c r="C1755" s="1">
        <f t="shared" si="167"/>
        <v>1.0416666664241347E-2</v>
      </c>
      <c r="D1755" s="1">
        <v>3</v>
      </c>
      <c r="E1755" s="1">
        <v>18.440000000000001</v>
      </c>
      <c r="F1755" s="1">
        <f>IF(A1755="","",IF(E1755&lt;-1.27,0,E1755*M_a+M_b))</f>
        <v>0.44972860000000003</v>
      </c>
      <c r="G1755" s="1">
        <f t="shared" si="162"/>
        <v>0.20225581365796003</v>
      </c>
      <c r="H1755" s="1">
        <f t="shared" si="163"/>
        <v>8.7899093288987401E-2</v>
      </c>
      <c r="I1755" s="1">
        <f t="shared" si="164"/>
        <v>2.1974773317130453E-2</v>
      </c>
      <c r="J1755" s="1">
        <f>IF(A1755="","",MIN(J1754+I1755,Max_logcfu))</f>
        <v>3.99</v>
      </c>
      <c r="K1755" s="1" cm="1">
        <f t="array" ref="K1755">IF(A1755="","",IF(E1755&lt;-1.27,0,((E1755-Tmin)/(PrefTemp-Tmin))^2))</f>
        <v>33.460600734410484</v>
      </c>
      <c r="L1755" s="1">
        <f t="shared" si="165"/>
        <v>0.34854792423562325</v>
      </c>
      <c r="M1755" s="1">
        <f t="shared" si="166"/>
        <v>-32.159886434353886</v>
      </c>
      <c r="N1755" s="3" t="s">
        <v>866</v>
      </c>
      <c r="O1755" s="1" t="s">
        <v>2973</v>
      </c>
      <c r="P1755" s="1" t="s">
        <v>2968</v>
      </c>
      <c r="Q1755" s="1">
        <v>8360</v>
      </c>
      <c r="R1755" s="1" t="s">
        <v>3035</v>
      </c>
      <c r="S1755" s="1">
        <v>95.34</v>
      </c>
    </row>
    <row r="1756" spans="1:19" x14ac:dyDescent="0.3">
      <c r="A1756" s="1" t="s">
        <v>924</v>
      </c>
      <c r="B1756" s="1" t="s">
        <v>2419</v>
      </c>
      <c r="C1756" s="1">
        <f t="shared" si="167"/>
        <v>1.0405092594737653E-2</v>
      </c>
      <c r="D1756" s="1">
        <v>3</v>
      </c>
      <c r="E1756" s="1">
        <v>18.55</v>
      </c>
      <c r="F1756" s="1">
        <f>IF(A1756="","",IF(E1756&lt;-1.27,0,E1756*M_a+M_b))</f>
        <v>0.45188900000000004</v>
      </c>
      <c r="G1756" s="1">
        <f t="shared" si="162"/>
        <v>0.20420366832100004</v>
      </c>
      <c r="H1756" s="1">
        <f t="shared" si="163"/>
        <v>8.8745618566275539E-2</v>
      </c>
      <c r="I1756" s="1">
        <f t="shared" si="164"/>
        <v>2.2161753085424781E-2</v>
      </c>
      <c r="J1756" s="1">
        <f>IF(A1756="","",MIN(J1755+I1756,Max_logcfu))</f>
        <v>3.99</v>
      </c>
      <c r="K1756" s="1" cm="1">
        <f t="array" ref="K1756">IF(A1756="","",IF(E1756&lt;-1.27,0,((E1756-Tmin)/(PrefTemp-Tmin))^2))</f>
        <v>33.782848021100904</v>
      </c>
      <c r="L1756" s="1">
        <f t="shared" si="165"/>
        <v>0.35151366177350457</v>
      </c>
      <c r="M1756" s="1">
        <f t="shared" si="166"/>
        <v>-32.511400096127389</v>
      </c>
      <c r="N1756" s="3" t="s">
        <v>866</v>
      </c>
      <c r="O1756" s="1" t="s">
        <v>2973</v>
      </c>
      <c r="P1756" s="1" t="s">
        <v>2968</v>
      </c>
      <c r="Q1756" s="1">
        <v>8360</v>
      </c>
      <c r="R1756" s="1" t="s">
        <v>3035</v>
      </c>
      <c r="S1756" s="1">
        <v>95.27</v>
      </c>
    </row>
    <row r="1757" spans="1:19" x14ac:dyDescent="0.3">
      <c r="A1757" s="1" t="s">
        <v>924</v>
      </c>
      <c r="B1757" s="1" t="s">
        <v>1282</v>
      </c>
      <c r="C1757" s="1">
        <f t="shared" si="167"/>
        <v>1.0416666664241347E-2</v>
      </c>
      <c r="D1757" s="1">
        <v>3</v>
      </c>
      <c r="E1757" s="1">
        <v>18.5</v>
      </c>
      <c r="F1757" s="1">
        <f>IF(A1757="","",IF(E1757&lt;-1.27,0,E1757*M_a+M_b))</f>
        <v>0.450907</v>
      </c>
      <c r="G1757" s="1">
        <f t="shared" si="162"/>
        <v>0.20331712264900001</v>
      </c>
      <c r="H1757" s="1">
        <f t="shared" si="163"/>
        <v>8.836033144241634E-2</v>
      </c>
      <c r="I1757" s="1">
        <f t="shared" si="164"/>
        <v>2.2090082855460838E-2</v>
      </c>
      <c r="J1757" s="1">
        <f>IF(A1757="","",MIN(J1756+I1757,Max_logcfu))</f>
        <v>3.99</v>
      </c>
      <c r="K1757" s="1" cm="1">
        <f t="array" ref="K1757">IF(A1757="","",IF(E1757&lt;-1.27,0,((E1757-Tmin)/(PrefTemp-Tmin))^2))</f>
        <v>33.636180539820103</v>
      </c>
      <c r="L1757" s="1">
        <f t="shared" si="165"/>
        <v>0.35037688054154759</v>
      </c>
      <c r="M1757" s="1">
        <f t="shared" si="166"/>
        <v>-32.861776976668935</v>
      </c>
      <c r="N1757" s="3" t="s">
        <v>866</v>
      </c>
      <c r="O1757" s="1" t="s">
        <v>2973</v>
      </c>
      <c r="P1757" s="1" t="s">
        <v>2968</v>
      </c>
      <c r="Q1757" s="1">
        <v>8360</v>
      </c>
      <c r="R1757" s="1" t="s">
        <v>3035</v>
      </c>
      <c r="S1757" s="1">
        <v>95.27</v>
      </c>
    </row>
    <row r="1758" spans="1:19" x14ac:dyDescent="0.3">
      <c r="A1758" s="1" t="s">
        <v>924</v>
      </c>
      <c r="B1758" s="1" t="s">
        <v>1283</v>
      </c>
      <c r="C1758" s="1">
        <f t="shared" si="167"/>
        <v>1.0416666664241347E-2</v>
      </c>
      <c r="D1758" s="1">
        <v>3</v>
      </c>
      <c r="E1758" s="1">
        <v>18.489999999999998</v>
      </c>
      <c r="F1758" s="1">
        <f>IF(A1758="","",IF(E1758&lt;-1.27,0,E1758*M_a+M_b))</f>
        <v>0.45071060000000002</v>
      </c>
      <c r="G1758" s="1">
        <f t="shared" si="162"/>
        <v>0.20314004495236002</v>
      </c>
      <c r="H1758" s="1">
        <f t="shared" si="163"/>
        <v>8.8283374599026507E-2</v>
      </c>
      <c r="I1758" s="1">
        <f t="shared" si="164"/>
        <v>2.2070843644617855E-2</v>
      </c>
      <c r="J1758" s="1">
        <f>IF(A1758="","",MIN(J1757+I1758,Max_logcfu))</f>
        <v>3.99</v>
      </c>
      <c r="K1758" s="1" cm="1">
        <f t="array" ref="K1758">IF(A1758="","",IF(E1758&lt;-1.27,0,((E1758-Tmin)/(PrefTemp-Tmin))^2))</f>
        <v>33.606885331939154</v>
      </c>
      <c r="L1758" s="1">
        <f t="shared" si="165"/>
        <v>0.35007172212619209</v>
      </c>
      <c r="M1758" s="1">
        <f t="shared" si="166"/>
        <v>-33.21184869879513</v>
      </c>
      <c r="N1758" s="3" t="s">
        <v>866</v>
      </c>
      <c r="O1758" s="1" t="s">
        <v>2973</v>
      </c>
      <c r="P1758" s="1" t="s">
        <v>2968</v>
      </c>
      <c r="Q1758" s="1">
        <v>8360</v>
      </c>
      <c r="R1758" s="1" t="s">
        <v>3035</v>
      </c>
      <c r="S1758" s="1">
        <v>95.27</v>
      </c>
    </row>
    <row r="1759" spans="1:19" x14ac:dyDescent="0.3">
      <c r="A1759" s="1" t="s">
        <v>924</v>
      </c>
      <c r="B1759" s="1" t="s">
        <v>1284</v>
      </c>
      <c r="C1759" s="1">
        <f t="shared" si="167"/>
        <v>1.0416666671517305E-2</v>
      </c>
      <c r="D1759" s="1">
        <v>3</v>
      </c>
      <c r="E1759" s="1">
        <v>18.440000000000001</v>
      </c>
      <c r="F1759" s="1">
        <f>IF(A1759="","",IF(E1759&lt;-1.27,0,E1759*M_a+M_b))</f>
        <v>0.44972860000000003</v>
      </c>
      <c r="G1759" s="1">
        <f t="shared" si="162"/>
        <v>0.20225581365796003</v>
      </c>
      <c r="H1759" s="1">
        <f t="shared" si="163"/>
        <v>8.7899093288987401E-2</v>
      </c>
      <c r="I1759" s="1">
        <f t="shared" si="164"/>
        <v>2.1974773332479654E-2</v>
      </c>
      <c r="J1759" s="1">
        <f>IF(A1759="","",MIN(J1758+I1759,Max_logcfu))</f>
        <v>3.99</v>
      </c>
      <c r="K1759" s="1" cm="1">
        <f t="array" ref="K1759">IF(A1759="","",IF(E1759&lt;-1.27,0,((E1759-Tmin)/(PrefTemp-Tmin))^2))</f>
        <v>33.460600734410484</v>
      </c>
      <c r="L1759" s="1">
        <f t="shared" si="165"/>
        <v>0.34854792447908117</v>
      </c>
      <c r="M1759" s="1">
        <f t="shared" si="166"/>
        <v>-33.560396623274208</v>
      </c>
      <c r="N1759" s="3" t="s">
        <v>866</v>
      </c>
      <c r="O1759" s="1" t="s">
        <v>2973</v>
      </c>
      <c r="P1759" s="1" t="s">
        <v>2968</v>
      </c>
      <c r="Q1759" s="1">
        <v>8360</v>
      </c>
      <c r="R1759" s="1" t="s">
        <v>3035</v>
      </c>
      <c r="S1759" s="1">
        <v>95.27</v>
      </c>
    </row>
    <row r="1760" spans="1:19" x14ac:dyDescent="0.3">
      <c r="A1760" s="1" t="s">
        <v>924</v>
      </c>
      <c r="B1760" s="1" t="s">
        <v>2420</v>
      </c>
      <c r="C1760" s="1">
        <f t="shared" si="167"/>
        <v>1.0428240741021E-2</v>
      </c>
      <c r="D1760" s="1">
        <v>3</v>
      </c>
      <c r="E1760" s="1">
        <v>18.53</v>
      </c>
      <c r="F1760" s="1">
        <f>IF(A1760="","",IF(E1760&lt;-1.27,0,E1760*M_a+M_b))</f>
        <v>0.45149620000000007</v>
      </c>
      <c r="G1760" s="1">
        <f t="shared" si="162"/>
        <v>0.20384881861444007</v>
      </c>
      <c r="H1760" s="1">
        <f t="shared" si="163"/>
        <v>8.8591403135349869E-2</v>
      </c>
      <c r="I1760" s="1">
        <f t="shared" si="164"/>
        <v>2.2172459507526505E-2</v>
      </c>
      <c r="J1760" s="1">
        <f>IF(A1760="","",MIN(J1759+I1760,Max_logcfu))</f>
        <v>3.99</v>
      </c>
      <c r="K1760" s="1" cm="1">
        <f t="array" ref="K1760">IF(A1760="","",IF(E1760&lt;-1.27,0,((E1760-Tmin)/(PrefTemp-Tmin))^2))</f>
        <v>33.724142740213374</v>
      </c>
      <c r="L1760" s="1">
        <f t="shared" si="165"/>
        <v>0.35168347927950067</v>
      </c>
      <c r="M1760" s="1">
        <f t="shared" si="166"/>
        <v>-33.912080102553709</v>
      </c>
      <c r="N1760" s="3" t="s">
        <v>866</v>
      </c>
      <c r="O1760" s="1" t="s">
        <v>2973</v>
      </c>
      <c r="P1760" s="1" t="s">
        <v>2968</v>
      </c>
      <c r="Q1760" s="1">
        <v>8360</v>
      </c>
      <c r="R1760" s="1" t="s">
        <v>3035</v>
      </c>
      <c r="S1760" s="1">
        <v>95.27</v>
      </c>
    </row>
    <row r="1761" spans="1:19" x14ac:dyDescent="0.3">
      <c r="A1761" s="1" t="s">
        <v>924</v>
      </c>
      <c r="B1761" s="1" t="s">
        <v>1286</v>
      </c>
      <c r="C1761" s="1">
        <f t="shared" si="167"/>
        <v>1.0416666664241347E-2</v>
      </c>
      <c r="D1761" s="1">
        <v>3</v>
      </c>
      <c r="E1761" s="1">
        <v>18.47</v>
      </c>
      <c r="F1761" s="1">
        <f>IF(A1761="","",IF(E1761&lt;-1.27,0,E1761*M_a+M_b))</f>
        <v>0.45031779999999999</v>
      </c>
      <c r="G1761" s="1">
        <f t="shared" si="162"/>
        <v>0.20278612099683999</v>
      </c>
      <c r="H1761" s="1">
        <f t="shared" si="163"/>
        <v>8.8129561493628841E-2</v>
      </c>
      <c r="I1761" s="1">
        <f t="shared" si="164"/>
        <v>2.2032390368277397E-2</v>
      </c>
      <c r="J1761" s="1">
        <f>IF(A1761="","",MIN(J1760+I1761,Max_logcfu))</f>
        <v>3.99</v>
      </c>
      <c r="K1761" s="1" cm="1">
        <f t="array" ref="K1761">IF(A1761="","",IF(E1761&lt;-1.27,0,((E1761-Tmin)/(PrefTemp-Tmin))^2))</f>
        <v>33.54833320455247</v>
      </c>
      <c r="L1761" s="1">
        <f t="shared" si="165"/>
        <v>0.34946180413272282</v>
      </c>
      <c r="M1761" s="1">
        <f t="shared" si="166"/>
        <v>-34.261541906686432</v>
      </c>
      <c r="N1761" s="3" t="s">
        <v>866</v>
      </c>
      <c r="O1761" s="1" t="s">
        <v>2973</v>
      </c>
      <c r="P1761" s="1" t="s">
        <v>2968</v>
      </c>
      <c r="Q1761" s="1">
        <v>8360</v>
      </c>
      <c r="R1761" s="1" t="s">
        <v>3035</v>
      </c>
      <c r="S1761" s="1">
        <v>95.27</v>
      </c>
    </row>
    <row r="1762" spans="1:19" x14ac:dyDescent="0.3">
      <c r="A1762" s="1" t="s">
        <v>924</v>
      </c>
      <c r="B1762" s="1" t="s">
        <v>1287</v>
      </c>
      <c r="C1762" s="1">
        <f t="shared" si="167"/>
        <v>1.0416666664241347E-2</v>
      </c>
      <c r="D1762" s="1">
        <v>3</v>
      </c>
      <c r="E1762" s="1">
        <v>18.45</v>
      </c>
      <c r="F1762" s="1">
        <f>IF(A1762="","",IF(E1762&lt;-1.27,0,E1762*M_a+M_b))</f>
        <v>0.44992500000000002</v>
      </c>
      <c r="G1762" s="1">
        <f t="shared" si="162"/>
        <v>0.20243250562500001</v>
      </c>
      <c r="H1762" s="1">
        <f t="shared" si="163"/>
        <v>8.7975882496740543E-2</v>
      </c>
      <c r="I1762" s="1">
        <f t="shared" si="164"/>
        <v>2.1993970619064267E-2</v>
      </c>
      <c r="J1762" s="1">
        <f>IF(A1762="","",MIN(J1761+I1762,Max_logcfu))</f>
        <v>3.99</v>
      </c>
      <c r="K1762" s="1" cm="1">
        <f t="array" ref="K1762">IF(A1762="","",IF(E1762&lt;-1.27,0,((E1762-Tmin)/(PrefTemp-Tmin))^2))</f>
        <v>33.489832128332736</v>
      </c>
      <c r="L1762" s="1">
        <f t="shared" si="165"/>
        <v>0.34885241792224247</v>
      </c>
      <c r="M1762" s="1">
        <f t="shared" si="166"/>
        <v>-34.610394324608677</v>
      </c>
      <c r="N1762" s="3" t="s">
        <v>866</v>
      </c>
      <c r="O1762" s="1" t="s">
        <v>2973</v>
      </c>
      <c r="P1762" s="1" t="s">
        <v>2968</v>
      </c>
      <c r="Q1762" s="1">
        <v>8360</v>
      </c>
      <c r="R1762" s="1" t="s">
        <v>3035</v>
      </c>
      <c r="S1762" s="1">
        <v>95.27</v>
      </c>
    </row>
    <row r="1763" spans="1:19" x14ac:dyDescent="0.3">
      <c r="A1763" s="1" t="s">
        <v>924</v>
      </c>
      <c r="B1763" s="1" t="s">
        <v>1288</v>
      </c>
      <c r="C1763" s="1">
        <f t="shared" si="167"/>
        <v>1.0416666671517305E-2</v>
      </c>
      <c r="D1763" s="1">
        <v>3</v>
      </c>
      <c r="E1763" s="1">
        <v>18.440000000000001</v>
      </c>
      <c r="F1763" s="1">
        <f>IF(A1763="","",IF(E1763&lt;-1.27,0,E1763*M_a+M_b))</f>
        <v>0.44972860000000003</v>
      </c>
      <c r="G1763" s="1">
        <f t="shared" si="162"/>
        <v>0.20225581365796003</v>
      </c>
      <c r="H1763" s="1">
        <f t="shared" si="163"/>
        <v>8.7899093288987401E-2</v>
      </c>
      <c r="I1763" s="1">
        <f t="shared" si="164"/>
        <v>2.1974773332479654E-2</v>
      </c>
      <c r="J1763" s="1">
        <f>IF(A1763="","",MIN(J1762+I1763,Max_logcfu))</f>
        <v>3.99</v>
      </c>
      <c r="K1763" s="1" cm="1">
        <f t="array" ref="K1763">IF(A1763="","",IF(E1763&lt;-1.27,0,((E1763-Tmin)/(PrefTemp-Tmin))^2))</f>
        <v>33.460600734410484</v>
      </c>
      <c r="L1763" s="1">
        <f t="shared" si="165"/>
        <v>0.34854792447908117</v>
      </c>
      <c r="M1763" s="1">
        <f t="shared" si="166"/>
        <v>-34.958942249087755</v>
      </c>
      <c r="N1763" s="3" t="s">
        <v>866</v>
      </c>
      <c r="O1763" s="1" t="s">
        <v>2973</v>
      </c>
      <c r="P1763" s="1" t="s">
        <v>2968</v>
      </c>
      <c r="Q1763" s="1">
        <v>8360</v>
      </c>
      <c r="R1763" s="1" t="s">
        <v>3035</v>
      </c>
      <c r="S1763" s="1">
        <v>95.27</v>
      </c>
    </row>
    <row r="1764" spans="1:19" x14ac:dyDescent="0.3">
      <c r="A1764" s="1" t="s">
        <v>924</v>
      </c>
      <c r="B1764" s="1" t="s">
        <v>1289</v>
      </c>
      <c r="C1764" s="1">
        <f t="shared" si="167"/>
        <v>1.0416666664241347E-2</v>
      </c>
      <c r="D1764" s="1">
        <v>3</v>
      </c>
      <c r="E1764" s="1">
        <v>18.5</v>
      </c>
      <c r="F1764" s="1">
        <f>IF(A1764="","",IF(E1764&lt;-1.27,0,E1764*M_a+M_b))</f>
        <v>0.450907</v>
      </c>
      <c r="G1764" s="1">
        <f t="shared" si="162"/>
        <v>0.20331712264900001</v>
      </c>
      <c r="H1764" s="1">
        <f t="shared" si="163"/>
        <v>8.836033144241634E-2</v>
      </c>
      <c r="I1764" s="1">
        <f t="shared" si="164"/>
        <v>2.2090082855460838E-2</v>
      </c>
      <c r="J1764" s="1">
        <f>IF(A1764="","",MIN(J1763+I1764,Max_logcfu))</f>
        <v>3.99</v>
      </c>
      <c r="K1764" s="1" cm="1">
        <f t="array" ref="K1764">IF(A1764="","",IF(E1764&lt;-1.27,0,((E1764-Tmin)/(PrefTemp-Tmin))^2))</f>
        <v>33.636180539820103</v>
      </c>
      <c r="L1764" s="1">
        <f t="shared" si="165"/>
        <v>0.35037688054154759</v>
      </c>
      <c r="M1764" s="1">
        <f t="shared" si="166"/>
        <v>-35.309319129629301</v>
      </c>
      <c r="N1764" s="3" t="s">
        <v>866</v>
      </c>
      <c r="O1764" s="1" t="s">
        <v>2973</v>
      </c>
      <c r="P1764" s="1" t="s">
        <v>2968</v>
      </c>
      <c r="Q1764" s="1">
        <v>8360</v>
      </c>
      <c r="R1764" s="1" t="s">
        <v>3035</v>
      </c>
      <c r="S1764" s="1">
        <v>95.11</v>
      </c>
    </row>
    <row r="1765" spans="1:19" x14ac:dyDescent="0.3">
      <c r="A1765" s="1" t="s">
        <v>924</v>
      </c>
      <c r="B1765" s="1" t="s">
        <v>1290</v>
      </c>
      <c r="C1765" s="1">
        <f t="shared" si="167"/>
        <v>1.0416666664241347E-2</v>
      </c>
      <c r="D1765" s="1">
        <v>3</v>
      </c>
      <c r="E1765" s="1">
        <v>18.489999999999998</v>
      </c>
      <c r="F1765" s="1">
        <f>IF(A1765="","",IF(E1765&lt;-1.27,0,E1765*M_a+M_b))</f>
        <v>0.45071060000000002</v>
      </c>
      <c r="G1765" s="1">
        <f t="shared" si="162"/>
        <v>0.20314004495236002</v>
      </c>
      <c r="H1765" s="1">
        <f t="shared" si="163"/>
        <v>8.8283374599026507E-2</v>
      </c>
      <c r="I1765" s="1">
        <f t="shared" si="164"/>
        <v>2.2070843644617855E-2</v>
      </c>
      <c r="J1765" s="1">
        <f>IF(A1765="","",MIN(J1764+I1765,Max_logcfu))</f>
        <v>3.99</v>
      </c>
      <c r="K1765" s="1" cm="1">
        <f t="array" ref="K1765">IF(A1765="","",IF(E1765&lt;-1.27,0,((E1765-Tmin)/(PrefTemp-Tmin))^2))</f>
        <v>33.606885331939154</v>
      </c>
      <c r="L1765" s="1">
        <f t="shared" si="165"/>
        <v>0.35007172212619209</v>
      </c>
      <c r="M1765" s="1">
        <f t="shared" si="166"/>
        <v>-35.659390851755496</v>
      </c>
      <c r="N1765" s="3" t="s">
        <v>866</v>
      </c>
      <c r="O1765" s="1" t="s">
        <v>2973</v>
      </c>
      <c r="P1765" s="1" t="s">
        <v>2968</v>
      </c>
      <c r="Q1765" s="1">
        <v>8360</v>
      </c>
      <c r="R1765" s="1" t="s">
        <v>3035</v>
      </c>
      <c r="S1765" s="1">
        <v>95.11</v>
      </c>
    </row>
    <row r="1766" spans="1:19" x14ac:dyDescent="0.3">
      <c r="A1766" s="1" t="s">
        <v>924</v>
      </c>
      <c r="B1766" s="1" t="s">
        <v>1291</v>
      </c>
      <c r="C1766" s="1">
        <f t="shared" si="167"/>
        <v>1.0416666671517305E-2</v>
      </c>
      <c r="D1766" s="1">
        <v>3</v>
      </c>
      <c r="E1766" s="1">
        <v>18.440000000000001</v>
      </c>
      <c r="F1766" s="1">
        <f>IF(A1766="","",IF(E1766&lt;-1.27,0,E1766*M_a+M_b))</f>
        <v>0.44972860000000003</v>
      </c>
      <c r="G1766" s="1">
        <f t="shared" si="162"/>
        <v>0.20225581365796003</v>
      </c>
      <c r="H1766" s="1">
        <f t="shared" si="163"/>
        <v>8.7899093288987401E-2</v>
      </c>
      <c r="I1766" s="1">
        <f t="shared" si="164"/>
        <v>2.1974773332479654E-2</v>
      </c>
      <c r="J1766" s="1">
        <f>IF(A1766="","",MIN(J1765+I1766,Max_logcfu))</f>
        <v>3.99</v>
      </c>
      <c r="K1766" s="1" cm="1">
        <f t="array" ref="K1766">IF(A1766="","",IF(E1766&lt;-1.27,0,((E1766-Tmin)/(PrefTemp-Tmin))^2))</f>
        <v>33.460600734410484</v>
      </c>
      <c r="L1766" s="1">
        <f t="shared" si="165"/>
        <v>0.34854792447908117</v>
      </c>
      <c r="M1766" s="1">
        <f t="shared" si="166"/>
        <v>-36.007938776234575</v>
      </c>
      <c r="N1766" s="3" t="s">
        <v>866</v>
      </c>
      <c r="O1766" s="1" t="s">
        <v>2973</v>
      </c>
      <c r="P1766" s="1" t="s">
        <v>2968</v>
      </c>
      <c r="Q1766" s="1">
        <v>8360</v>
      </c>
      <c r="R1766" s="1" t="s">
        <v>3035</v>
      </c>
      <c r="S1766" s="1">
        <v>95.11</v>
      </c>
    </row>
    <row r="1767" spans="1:19" x14ac:dyDescent="0.3">
      <c r="A1767" s="1" t="s">
        <v>924</v>
      </c>
      <c r="B1767" s="1" t="s">
        <v>1292</v>
      </c>
      <c r="C1767" s="1">
        <f t="shared" si="167"/>
        <v>1.0416666664241347E-2</v>
      </c>
      <c r="D1767" s="1">
        <v>3</v>
      </c>
      <c r="E1767" s="1">
        <v>18.440000000000001</v>
      </c>
      <c r="F1767" s="1">
        <f>IF(A1767="","",IF(E1767&lt;-1.27,0,E1767*M_a+M_b))</f>
        <v>0.44972860000000003</v>
      </c>
      <c r="G1767" s="1">
        <f t="shared" si="162"/>
        <v>0.20225581365796003</v>
      </c>
      <c r="H1767" s="1">
        <f t="shared" si="163"/>
        <v>8.7899093288987401E-2</v>
      </c>
      <c r="I1767" s="1">
        <f t="shared" si="164"/>
        <v>2.1974773317130453E-2</v>
      </c>
      <c r="J1767" s="1">
        <f>IF(A1767="","",MIN(J1766+I1767,Max_logcfu))</f>
        <v>3.99</v>
      </c>
      <c r="K1767" s="1" cm="1">
        <f t="array" ref="K1767">IF(A1767="","",IF(E1767&lt;-1.27,0,((E1767-Tmin)/(PrefTemp-Tmin))^2))</f>
        <v>33.460600734410484</v>
      </c>
      <c r="L1767" s="1">
        <f t="shared" si="165"/>
        <v>0.34854792423562325</v>
      </c>
      <c r="M1767" s="1">
        <f t="shared" si="166"/>
        <v>-36.356486700470199</v>
      </c>
      <c r="N1767" s="3" t="s">
        <v>866</v>
      </c>
      <c r="O1767" s="1" t="s">
        <v>2973</v>
      </c>
      <c r="P1767" s="1" t="s">
        <v>2968</v>
      </c>
      <c r="Q1767" s="1">
        <v>8360</v>
      </c>
      <c r="R1767" s="1" t="s">
        <v>3035</v>
      </c>
      <c r="S1767" s="1">
        <v>95.11</v>
      </c>
    </row>
    <row r="1768" spans="1:19" x14ac:dyDescent="0.3">
      <c r="A1768" s="1" t="s">
        <v>924</v>
      </c>
      <c r="B1768" s="1" t="s">
        <v>1293</v>
      </c>
      <c r="C1768" s="1">
        <f t="shared" si="167"/>
        <v>1.0416666664241347E-2</v>
      </c>
      <c r="D1768" s="1">
        <v>3</v>
      </c>
      <c r="E1768" s="1">
        <v>18.559999999999999</v>
      </c>
      <c r="F1768" s="1">
        <f>IF(A1768="","",IF(E1768&lt;-1.27,0,E1768*M_a+M_b))</f>
        <v>0.45208540000000003</v>
      </c>
      <c r="G1768" s="1">
        <f t="shared" si="162"/>
        <v>0.20438120889316003</v>
      </c>
      <c r="H1768" s="1">
        <f t="shared" si="163"/>
        <v>8.8822776572429388E-2</v>
      </c>
      <c r="I1768" s="1">
        <f t="shared" si="164"/>
        <v>2.2205694137937181E-2</v>
      </c>
      <c r="J1768" s="1">
        <f>IF(A1768="","",MIN(J1767+I1768,Max_logcfu))</f>
        <v>3.99</v>
      </c>
      <c r="K1768" s="1" cm="1">
        <f t="array" ref="K1768">IF(A1768="","",IF(E1768&lt;-1.27,0,((E1768-Tmin)/(PrefTemp-Tmin))^2))</f>
        <v>33.812219805732269</v>
      </c>
      <c r="L1768" s="1">
        <f t="shared" si="165"/>
        <v>0.35221062289437238</v>
      </c>
      <c r="M1768" s="1">
        <f t="shared" si="166"/>
        <v>-36.708697323364575</v>
      </c>
      <c r="N1768" s="3" t="s">
        <v>866</v>
      </c>
      <c r="O1768" s="1" t="s">
        <v>2973</v>
      </c>
      <c r="P1768" s="1" t="s">
        <v>2968</v>
      </c>
      <c r="Q1768" s="1">
        <v>8360</v>
      </c>
      <c r="R1768" s="1" t="s">
        <v>3035</v>
      </c>
      <c r="S1768" s="1">
        <v>94.95</v>
      </c>
    </row>
    <row r="1769" spans="1:19" x14ac:dyDescent="0.3">
      <c r="A1769" s="1" t="s">
        <v>924</v>
      </c>
      <c r="B1769" s="1" t="s">
        <v>1294</v>
      </c>
      <c r="C1769" s="1">
        <f t="shared" si="167"/>
        <v>1.0416666671517305E-2</v>
      </c>
      <c r="D1769" s="1">
        <v>3</v>
      </c>
      <c r="E1769" s="1">
        <v>18.55</v>
      </c>
      <c r="F1769" s="1">
        <f>IF(A1769="","",IF(E1769&lt;-1.27,0,E1769*M_a+M_b))</f>
        <v>0.45188900000000004</v>
      </c>
      <c r="G1769" s="1">
        <f t="shared" si="162"/>
        <v>0.20420366832100004</v>
      </c>
      <c r="H1769" s="1">
        <f t="shared" si="163"/>
        <v>8.8745618566275539E-2</v>
      </c>
      <c r="I1769" s="1">
        <f t="shared" si="164"/>
        <v>2.2186404651900232E-2</v>
      </c>
      <c r="J1769" s="1">
        <f>IF(A1769="","",MIN(J1768+I1769,Max_logcfu))</f>
        <v>3.99</v>
      </c>
      <c r="K1769" s="1" cm="1">
        <f t="array" ref="K1769">IF(A1769="","",IF(E1769&lt;-1.27,0,((E1769-Tmin)/(PrefTemp-Tmin))^2))</f>
        <v>33.782848021100904</v>
      </c>
      <c r="L1769" s="1">
        <f t="shared" si="165"/>
        <v>0.35190466705033613</v>
      </c>
      <c r="M1769" s="1">
        <f t="shared" si="166"/>
        <v>-37.060601990414909</v>
      </c>
      <c r="N1769" s="3" t="s">
        <v>866</v>
      </c>
      <c r="O1769" s="1" t="s">
        <v>2973</v>
      </c>
      <c r="P1769" s="1" t="s">
        <v>2968</v>
      </c>
      <c r="Q1769" s="1">
        <v>8360</v>
      </c>
      <c r="R1769" s="1" t="s">
        <v>3035</v>
      </c>
      <c r="S1769" s="1">
        <v>94.95</v>
      </c>
    </row>
    <row r="1770" spans="1:19" x14ac:dyDescent="0.3">
      <c r="A1770" s="1" t="s">
        <v>924</v>
      </c>
      <c r="B1770" s="1" t="s">
        <v>1295</v>
      </c>
      <c r="C1770" s="1">
        <f t="shared" si="167"/>
        <v>1.0416666664241347E-2</v>
      </c>
      <c r="D1770" s="1">
        <v>3</v>
      </c>
      <c r="E1770" s="1">
        <v>18.63</v>
      </c>
      <c r="F1770" s="1">
        <f>IF(A1770="","",IF(E1770&lt;-1.27,0,E1770*M_a+M_b))</f>
        <v>0.45346020000000004</v>
      </c>
      <c r="G1770" s="1">
        <f t="shared" si="162"/>
        <v>0.20562615298404002</v>
      </c>
      <c r="H1770" s="1">
        <f t="shared" si="163"/>
        <v>8.9363821375071706E-2</v>
      </c>
      <c r="I1770" s="1">
        <f t="shared" si="164"/>
        <v>2.2340955338566268E-2</v>
      </c>
      <c r="J1770" s="1">
        <f>IF(A1770="","",MIN(J1769+I1770,Max_logcfu))</f>
        <v>3.99</v>
      </c>
      <c r="K1770" s="1" cm="1">
        <f t="array" ref="K1770">IF(A1770="","",IF(E1770&lt;-1.27,0,((E1770-Tmin)/(PrefTemp-Tmin))^2))</f>
        <v>34.01817965632052</v>
      </c>
      <c r="L1770" s="1">
        <f t="shared" si="165"/>
        <v>0.35435603800416715</v>
      </c>
      <c r="M1770" s="1">
        <f t="shared" si="166"/>
        <v>-37.414958028419079</v>
      </c>
      <c r="N1770" s="3" t="s">
        <v>866</v>
      </c>
      <c r="O1770" s="1" t="s">
        <v>2973</v>
      </c>
      <c r="P1770" s="1" t="s">
        <v>2968</v>
      </c>
      <c r="Q1770" s="1">
        <v>8360</v>
      </c>
      <c r="R1770" s="1" t="s">
        <v>3035</v>
      </c>
      <c r="S1770" s="1">
        <v>94.95</v>
      </c>
    </row>
    <row r="1771" spans="1:19" x14ac:dyDescent="0.3">
      <c r="A1771" s="1" t="s">
        <v>924</v>
      </c>
      <c r="B1771" s="1" t="s">
        <v>1296</v>
      </c>
      <c r="C1771" s="1">
        <f t="shared" si="167"/>
        <v>1.0416666664241347E-2</v>
      </c>
      <c r="D1771" s="1">
        <v>3</v>
      </c>
      <c r="E1771" s="1">
        <v>18.66</v>
      </c>
      <c r="F1771" s="1">
        <f>IF(A1771="","",IF(E1771&lt;-1.27,0,E1771*M_a+M_b))</f>
        <v>0.45404940000000005</v>
      </c>
      <c r="G1771" s="1">
        <f t="shared" si="162"/>
        <v>0.20616085764036005</v>
      </c>
      <c r="H1771" s="1">
        <f t="shared" si="163"/>
        <v>8.9596200625971331E-2</v>
      </c>
      <c r="I1771" s="1">
        <f t="shared" si="164"/>
        <v>2.2399050151277647E-2</v>
      </c>
      <c r="J1771" s="1">
        <f>IF(A1771="","",MIN(J1770+I1771,Max_logcfu))</f>
        <v>3.99</v>
      </c>
      <c r="K1771" s="1" cm="1">
        <f t="array" ref="K1771">IF(A1771="","",IF(E1771&lt;-1.27,0,((E1771-Tmin)/(PrefTemp-Tmin))^2))</f>
        <v>34.106639605591553</v>
      </c>
      <c r="L1771" s="1">
        <f t="shared" si="165"/>
        <v>0.3552774958088592</v>
      </c>
      <c r="M1771" s="1">
        <f t="shared" si="166"/>
        <v>-37.770235524227935</v>
      </c>
      <c r="N1771" s="3" t="s">
        <v>866</v>
      </c>
      <c r="O1771" s="1" t="s">
        <v>2973</v>
      </c>
      <c r="P1771" s="1" t="s">
        <v>2968</v>
      </c>
      <c r="Q1771" s="1">
        <v>8360</v>
      </c>
      <c r="R1771" s="1" t="s">
        <v>3035</v>
      </c>
      <c r="S1771" s="1">
        <v>94.95</v>
      </c>
    </row>
    <row r="1772" spans="1:19" x14ac:dyDescent="0.3">
      <c r="A1772" s="1" t="s">
        <v>924</v>
      </c>
      <c r="B1772" s="1" t="s">
        <v>1297</v>
      </c>
      <c r="C1772" s="1">
        <f t="shared" si="167"/>
        <v>1.0416666671517305E-2</v>
      </c>
      <c r="D1772" s="1">
        <v>3</v>
      </c>
      <c r="E1772" s="1">
        <v>18.8</v>
      </c>
      <c r="F1772" s="1">
        <f>IF(A1772="","",IF(E1772&lt;-1.27,0,E1772*M_a+M_b))</f>
        <v>0.45679900000000007</v>
      </c>
      <c r="G1772" s="1">
        <f t="shared" si="162"/>
        <v>0.20866532640100005</v>
      </c>
      <c r="H1772" s="1">
        <f t="shared" si="163"/>
        <v>9.0684626858322487E-2</v>
      </c>
      <c r="I1772" s="1">
        <f t="shared" si="164"/>
        <v>2.2671156725137705E-2</v>
      </c>
      <c r="J1772" s="1">
        <f>IF(A1772="","",MIN(J1771+I1772,Max_logcfu))</f>
        <v>3.99</v>
      </c>
      <c r="K1772" s="1" cm="1">
        <f t="array" ref="K1772">IF(A1772="","",IF(E1772&lt;-1.27,0,((E1772-Tmin)/(PrefTemp-Tmin))^2))</f>
        <v>34.520971474406451</v>
      </c>
      <c r="L1772" s="1">
        <f t="shared" si="165"/>
        <v>0.35959345302584927</v>
      </c>
      <c r="M1772" s="1">
        <f t="shared" si="166"/>
        <v>-38.129828977253787</v>
      </c>
      <c r="N1772" s="3" t="s">
        <v>866</v>
      </c>
      <c r="O1772" s="1" t="s">
        <v>2973</v>
      </c>
      <c r="P1772" s="1" t="s">
        <v>2968</v>
      </c>
      <c r="Q1772" s="1">
        <v>8360</v>
      </c>
      <c r="R1772" s="1" t="s">
        <v>3035</v>
      </c>
      <c r="S1772" s="1">
        <v>95.11</v>
      </c>
    </row>
    <row r="1773" spans="1:19" x14ac:dyDescent="0.3">
      <c r="A1773" s="1" t="s">
        <v>924</v>
      </c>
      <c r="B1773" s="1" t="s">
        <v>1298</v>
      </c>
      <c r="C1773" s="1">
        <f t="shared" si="167"/>
        <v>1.0416666664241347E-2</v>
      </c>
      <c r="D1773" s="1">
        <v>3</v>
      </c>
      <c r="E1773" s="1">
        <v>18.829999999999998</v>
      </c>
      <c r="F1773" s="1">
        <f>IF(A1773="","",IF(E1773&lt;-1.27,0,E1773*M_a+M_b))</f>
        <v>0.45738820000000002</v>
      </c>
      <c r="G1773" s="1">
        <f t="shared" si="162"/>
        <v>0.20920396549924003</v>
      </c>
      <c r="H1773" s="1">
        <f t="shared" si="163"/>
        <v>9.0918715992716212E-2</v>
      </c>
      <c r="I1773" s="1">
        <f t="shared" si="164"/>
        <v>2.2729678992886887E-2</v>
      </c>
      <c r="J1773" s="1">
        <f>IF(A1773="","",MIN(J1772+I1773,Max_logcfu))</f>
        <v>3.99</v>
      </c>
      <c r="K1773" s="1" cm="1">
        <f t="array" ref="K1773">IF(A1773="","",IF(E1773&lt;-1.27,0,((E1773-Tmin)/(PrefTemp-Tmin))^2))</f>
        <v>34.61008232605608</v>
      </c>
      <c r="L1773" s="1">
        <f t="shared" si="165"/>
        <v>0.36052169081247698</v>
      </c>
      <c r="M1773" s="1">
        <f t="shared" si="166"/>
        <v>-38.490350668066263</v>
      </c>
      <c r="N1773" s="3" t="s">
        <v>866</v>
      </c>
      <c r="O1773" s="1" t="s">
        <v>2973</v>
      </c>
      <c r="P1773" s="1" t="s">
        <v>2968</v>
      </c>
      <c r="Q1773" s="1">
        <v>8360</v>
      </c>
      <c r="R1773" s="1" t="s">
        <v>3035</v>
      </c>
      <c r="S1773" s="1">
        <v>95.11</v>
      </c>
    </row>
    <row r="1774" spans="1:19" x14ac:dyDescent="0.3">
      <c r="A1774" s="1" t="s">
        <v>924</v>
      </c>
      <c r="B1774" s="1" t="s">
        <v>1299</v>
      </c>
      <c r="C1774" s="1">
        <f t="shared" si="167"/>
        <v>1.0416666664241347E-2</v>
      </c>
      <c r="D1774" s="1">
        <v>3</v>
      </c>
      <c r="E1774" s="1">
        <v>18.89</v>
      </c>
      <c r="F1774" s="1">
        <f>IF(A1774="","",IF(E1774&lt;-1.27,0,E1774*M_a+M_b))</f>
        <v>0.45856660000000005</v>
      </c>
      <c r="G1774" s="1">
        <f t="shared" si="162"/>
        <v>0.21028332663556004</v>
      </c>
      <c r="H1774" s="1">
        <f t="shared" si="163"/>
        <v>9.1387799493941782E-2</v>
      </c>
      <c r="I1774" s="1">
        <f t="shared" si="164"/>
        <v>2.2846949868165975E-2</v>
      </c>
      <c r="J1774" s="1">
        <f>IF(A1774="","",MIN(J1773+I1774,Max_logcfu))</f>
        <v>3.99</v>
      </c>
      <c r="K1774" s="1" cm="1">
        <f t="array" ref="K1774">IF(A1774="","",IF(E1774&lt;-1.27,0,((E1774-Tmin)/(PrefTemp-Tmin))^2))</f>
        <v>34.788648624732282</v>
      </c>
      <c r="L1774" s="1">
        <f t="shared" si="165"/>
        <v>0.36238175642325438</v>
      </c>
      <c r="M1774" s="1">
        <f t="shared" si="166"/>
        <v>-38.852732424489517</v>
      </c>
      <c r="N1774" s="3" t="s">
        <v>866</v>
      </c>
      <c r="O1774" s="1" t="s">
        <v>2973</v>
      </c>
      <c r="P1774" s="1" t="s">
        <v>2968</v>
      </c>
      <c r="Q1774" s="1">
        <v>8360</v>
      </c>
      <c r="R1774" s="1" t="s">
        <v>3035</v>
      </c>
      <c r="S1774" s="1">
        <v>95.11</v>
      </c>
    </row>
    <row r="1775" spans="1:19" x14ac:dyDescent="0.3">
      <c r="A1775" s="1" t="s">
        <v>924</v>
      </c>
      <c r="B1775" s="1" t="s">
        <v>1300</v>
      </c>
      <c r="C1775" s="1">
        <f t="shared" si="167"/>
        <v>1.0416666671517305E-2</v>
      </c>
      <c r="D1775" s="1">
        <v>3</v>
      </c>
      <c r="E1775" s="1">
        <v>18.920000000000002</v>
      </c>
      <c r="F1775" s="1">
        <f>IF(A1775="","",IF(E1775&lt;-1.27,0,E1775*M_a+M_b))</f>
        <v>0.45915580000000006</v>
      </c>
      <c r="G1775" s="1">
        <f t="shared" si="162"/>
        <v>0.21082404867364005</v>
      </c>
      <c r="H1775" s="1">
        <f t="shared" si="163"/>
        <v>9.1622793860773585E-2</v>
      </c>
      <c r="I1775" s="1">
        <f t="shared" si="164"/>
        <v>2.2905698475859691E-2</v>
      </c>
      <c r="J1775" s="1">
        <f>IF(A1775="","",MIN(J1774+I1775,Max_logcfu))</f>
        <v>3.99</v>
      </c>
      <c r="K1775" s="1" cm="1">
        <f t="array" ref="K1775">IF(A1775="","",IF(E1775&lt;-1.27,0,((E1775-Tmin)/(PrefTemp-Tmin))^2))</f>
        <v>34.878104071758834</v>
      </c>
      <c r="L1775" s="1">
        <f t="shared" si="165"/>
        <v>0.36331358425000226</v>
      </c>
      <c r="M1775" s="1">
        <f t="shared" si="166"/>
        <v>-39.216046008739518</v>
      </c>
      <c r="N1775" s="3" t="s">
        <v>866</v>
      </c>
      <c r="O1775" s="1" t="s">
        <v>2973</v>
      </c>
      <c r="P1775" s="1" t="s">
        <v>2968</v>
      </c>
      <c r="Q1775" s="1">
        <v>8360</v>
      </c>
      <c r="R1775" s="1" t="s">
        <v>3035</v>
      </c>
      <c r="S1775" s="1">
        <v>95.11</v>
      </c>
    </row>
    <row r="1776" spans="1:19" x14ac:dyDescent="0.3">
      <c r="A1776" s="1" t="s">
        <v>924</v>
      </c>
      <c r="B1776" s="1" t="s">
        <v>2421</v>
      </c>
      <c r="C1776" s="1">
        <f t="shared" si="167"/>
        <v>1.0405092587461695E-2</v>
      </c>
      <c r="D1776" s="1">
        <v>3</v>
      </c>
      <c r="E1776" s="1">
        <v>19.059999999999999</v>
      </c>
      <c r="F1776" s="1">
        <f>IF(A1776="","",IF(E1776&lt;-1.27,0,E1776*M_a+M_b))</f>
        <v>0.46190540000000002</v>
      </c>
      <c r="G1776" s="1">
        <f t="shared" ref="G1776:G1839" si="168">IF(A1776="","",F1776^2)</f>
        <v>0.21335659854916003</v>
      </c>
      <c r="H1776" s="1">
        <f t="shared" ref="H1776:H1839" si="169">IF(A1776="","",G1776/2.301)</f>
        <v>9.2723423967475016E-2</v>
      </c>
      <c r="I1776" s="1">
        <f t="shared" ref="I1776:I1839" si="170">IF(A1776="","",H1776*24*(B1776-B1775))</f>
        <v>2.3155099473793017E-2</v>
      </c>
      <c r="J1776" s="1">
        <f>IF(A1776="","",MIN(J1775+I1776,Max_logcfu))</f>
        <v>3.99</v>
      </c>
      <c r="K1776" s="1" cm="1">
        <f t="array" ref="K1776">IF(A1776="","",IF(E1776&lt;-1.27,0,((E1776-Tmin)/(PrefTemp-Tmin))^2))</f>
        <v>35.297081596766148</v>
      </c>
      <c r="L1776" s="1">
        <f t="shared" ref="L1776:L1839" si="171">IF(A1776="","",K1776*(B1776-B1775))</f>
        <v>0.36726940208154207</v>
      </c>
      <c r="M1776" s="1">
        <f t="shared" ref="M1776:M1839" si="172">IF(A1776="","",M1775-L1776)</f>
        <v>-39.583315410821058</v>
      </c>
      <c r="N1776" s="3" t="s">
        <v>866</v>
      </c>
      <c r="O1776" s="1" t="s">
        <v>2973</v>
      </c>
      <c r="P1776" s="1" t="s">
        <v>2968</v>
      </c>
      <c r="Q1776" s="1">
        <v>8360</v>
      </c>
      <c r="R1776" s="1" t="s">
        <v>3035</v>
      </c>
      <c r="S1776" s="1">
        <v>94.86</v>
      </c>
    </row>
    <row r="1777" spans="1:19" x14ac:dyDescent="0.3">
      <c r="A1777" s="1" t="s">
        <v>924</v>
      </c>
      <c r="B1777" s="1" t="s">
        <v>2422</v>
      </c>
      <c r="C1777" s="1">
        <f t="shared" si="167"/>
        <v>1.0416666671517305E-2</v>
      </c>
      <c r="D1777" s="1">
        <v>3</v>
      </c>
      <c r="E1777" s="1">
        <v>19.100000000000001</v>
      </c>
      <c r="F1777" s="1">
        <f>IF(A1777="","",IF(E1777&lt;-1.27,0,E1777*M_a+M_b))</f>
        <v>0.46269100000000007</v>
      </c>
      <c r="G1777" s="1">
        <f t="shared" si="168"/>
        <v>0.21408296148100006</v>
      </c>
      <c r="H1777" s="1">
        <f t="shared" si="169"/>
        <v>9.3039096688830966E-2</v>
      </c>
      <c r="I1777" s="1">
        <f t="shared" si="170"/>
        <v>2.3259774183038918E-2</v>
      </c>
      <c r="J1777" s="1">
        <f>IF(A1777="","",MIN(J1776+I1777,Max_logcfu))</f>
        <v>3.99</v>
      </c>
      <c r="K1777" s="1" cm="1">
        <f t="array" ref="K1777">IF(A1777="","",IF(E1777&lt;-1.27,0,((E1777-Tmin)/(PrefTemp-Tmin))^2))</f>
        <v>35.417248921556521</v>
      </c>
      <c r="L1777" s="1">
        <f t="shared" si="171"/>
        <v>0.36892967643801</v>
      </c>
      <c r="M1777" s="1">
        <f t="shared" si="172"/>
        <v>-39.952245087259065</v>
      </c>
      <c r="N1777" s="3" t="s">
        <v>866</v>
      </c>
      <c r="O1777" s="1" t="s">
        <v>2973</v>
      </c>
      <c r="P1777" s="1" t="s">
        <v>2968</v>
      </c>
      <c r="Q1777" s="1">
        <v>8360</v>
      </c>
      <c r="R1777" s="1" t="s">
        <v>3035</v>
      </c>
      <c r="S1777" s="1">
        <v>94.86</v>
      </c>
    </row>
    <row r="1778" spans="1:19" x14ac:dyDescent="0.3">
      <c r="A1778" s="1" t="s">
        <v>924</v>
      </c>
      <c r="B1778" s="1" t="s">
        <v>2423</v>
      </c>
      <c r="C1778" s="1">
        <f t="shared" si="167"/>
        <v>1.0416666664241347E-2</v>
      </c>
      <c r="D1778" s="1">
        <v>3</v>
      </c>
      <c r="E1778" s="1">
        <v>19.13</v>
      </c>
      <c r="F1778" s="1">
        <f>IF(A1778="","",IF(E1778&lt;-1.27,0,E1778*M_a+M_b))</f>
        <v>0.46328020000000003</v>
      </c>
      <c r="G1778" s="1">
        <f t="shared" si="168"/>
        <v>0.21462854371204002</v>
      </c>
      <c r="H1778" s="1">
        <f t="shared" si="169"/>
        <v>9.3276203264684915E-2</v>
      </c>
      <c r="I1778" s="1">
        <f t="shared" si="170"/>
        <v>2.3319050810741843E-2</v>
      </c>
      <c r="J1778" s="1">
        <f>IF(A1778="","",MIN(J1777+I1778,Max_logcfu))</f>
        <v>3.99</v>
      </c>
      <c r="K1778" s="1" cm="1">
        <f t="array" ref="K1778">IF(A1778="","",IF(E1778&lt;-1.27,0,((E1778-Tmin)/(PrefTemp-Tmin))^2))</f>
        <v>35.507508424462522</v>
      </c>
      <c r="L1778" s="1">
        <f t="shared" si="171"/>
        <v>0.36986987933536758</v>
      </c>
      <c r="M1778" s="1">
        <f t="shared" si="172"/>
        <v>-40.322114966594434</v>
      </c>
      <c r="N1778" s="3" t="s">
        <v>866</v>
      </c>
      <c r="O1778" s="1" t="s">
        <v>2973</v>
      </c>
      <c r="P1778" s="1" t="s">
        <v>2968</v>
      </c>
      <c r="Q1778" s="1">
        <v>8360</v>
      </c>
      <c r="R1778" s="1" t="s">
        <v>3035</v>
      </c>
      <c r="S1778" s="1">
        <v>94.86</v>
      </c>
    </row>
    <row r="1779" spans="1:19" x14ac:dyDescent="0.3">
      <c r="A1779" s="1" t="s">
        <v>924</v>
      </c>
      <c r="B1779" s="1" t="s">
        <v>2424</v>
      </c>
      <c r="C1779" s="1">
        <f t="shared" si="167"/>
        <v>1.0416666664241347E-2</v>
      </c>
      <c r="D1779" s="1">
        <v>3</v>
      </c>
      <c r="E1779" s="1">
        <v>19.2</v>
      </c>
      <c r="F1779" s="1">
        <f>IF(A1779="","",IF(E1779&lt;-1.27,0,E1779*M_a+M_b))</f>
        <v>0.46465500000000004</v>
      </c>
      <c r="G1779" s="1">
        <f t="shared" si="168"/>
        <v>0.21590426902500004</v>
      </c>
      <c r="H1779" s="1">
        <f t="shared" si="169"/>
        <v>9.3830625391134306E-2</v>
      </c>
      <c r="I1779" s="1">
        <f t="shared" si="170"/>
        <v>2.3457656342321918E-2</v>
      </c>
      <c r="J1779" s="1">
        <f>IF(A1779="","",MIN(J1778+I1779,Max_logcfu))</f>
        <v>3.99</v>
      </c>
      <c r="K1779" s="1" cm="1">
        <f t="array" ref="K1779">IF(A1779="","",IF(E1779&lt;-1.27,0,((E1779-Tmin)/(PrefTemp-Tmin))^2))</f>
        <v>35.718560628954023</v>
      </c>
      <c r="L1779" s="1">
        <f t="shared" si="171"/>
        <v>0.37206833979830883</v>
      </c>
      <c r="M1779" s="1">
        <f t="shared" si="172"/>
        <v>-40.694183306392745</v>
      </c>
      <c r="N1779" s="3" t="s">
        <v>866</v>
      </c>
      <c r="O1779" s="1" t="s">
        <v>2973</v>
      </c>
      <c r="P1779" s="1" t="s">
        <v>2968</v>
      </c>
      <c r="Q1779" s="1">
        <v>8360</v>
      </c>
      <c r="R1779" s="1" t="s">
        <v>3035</v>
      </c>
      <c r="S1779" s="1">
        <v>94.86</v>
      </c>
    </row>
    <row r="1780" spans="1:19" x14ac:dyDescent="0.3">
      <c r="A1780" s="1" t="s">
        <v>924</v>
      </c>
      <c r="B1780" s="1" t="s">
        <v>1305</v>
      </c>
      <c r="C1780" s="1">
        <f t="shared" si="167"/>
        <v>1.0428240741021E-2</v>
      </c>
      <c r="D1780" s="1">
        <v>3</v>
      </c>
      <c r="E1780" s="1">
        <v>19.309999999999999</v>
      </c>
      <c r="F1780" s="1">
        <f>IF(A1780="","",IF(E1780&lt;-1.27,0,E1780*M_a+M_b))</f>
        <v>0.46681539999999999</v>
      </c>
      <c r="G1780" s="1">
        <f t="shared" si="168"/>
        <v>0.21791661767716</v>
      </c>
      <c r="H1780" s="1">
        <f t="shared" si="169"/>
        <v>9.4705179346875265E-2</v>
      </c>
      <c r="I1780" s="1">
        <f t="shared" si="170"/>
        <v>2.3702601831618843E-2</v>
      </c>
      <c r="J1780" s="1">
        <f>IF(A1780="","",MIN(J1779+I1780,Max_logcfu))</f>
        <v>3.99</v>
      </c>
      <c r="K1780" s="1" cm="1">
        <f t="array" ref="K1780">IF(A1780="","",IF(E1780&lt;-1.27,0,((E1780-Tmin)/(PrefTemp-Tmin))^2))</f>
        <v>36.051477609536974</v>
      </c>
      <c r="L1780" s="1">
        <f t="shared" si="171"/>
        <v>0.37595348758177982</v>
      </c>
      <c r="M1780" s="1">
        <f t="shared" si="172"/>
        <v>-41.070136793974527</v>
      </c>
      <c r="N1780" s="3" t="s">
        <v>866</v>
      </c>
      <c r="O1780" s="1" t="s">
        <v>2973</v>
      </c>
      <c r="P1780" s="1" t="s">
        <v>2968</v>
      </c>
      <c r="Q1780" s="1">
        <v>8360</v>
      </c>
      <c r="R1780" s="1" t="s">
        <v>3035</v>
      </c>
      <c r="S1780" s="1">
        <v>94.95</v>
      </c>
    </row>
    <row r="1781" spans="1:19" x14ac:dyDescent="0.3">
      <c r="A1781" s="1" t="s">
        <v>924</v>
      </c>
      <c r="B1781" s="1" t="s">
        <v>1306</v>
      </c>
      <c r="C1781" s="1">
        <f t="shared" si="167"/>
        <v>1.0416666671517305E-2</v>
      </c>
      <c r="D1781" s="1">
        <v>4</v>
      </c>
      <c r="E1781" s="1">
        <v>19.41</v>
      </c>
      <c r="F1781" s="1">
        <f>IF(A1781="","",IF(E1781&lt;-1.27,0,E1781*M_a+M_b))</f>
        <v>0.46877940000000001</v>
      </c>
      <c r="G1781" s="1">
        <f t="shared" si="168"/>
        <v>0.21975412586436002</v>
      </c>
      <c r="H1781" s="1">
        <f t="shared" si="169"/>
        <v>9.5503748745919173E-2</v>
      </c>
      <c r="I1781" s="1">
        <f t="shared" si="170"/>
        <v>2.3875937197597893E-2</v>
      </c>
      <c r="J1781" s="1">
        <f>IF(A1781="","",MIN(J1780+I1781,Max_logcfu))</f>
        <v>3.99</v>
      </c>
      <c r="K1781" s="1" cm="1">
        <f t="array" ref="K1781">IF(A1781="","",IF(E1781&lt;-1.27,0,((E1781-Tmin)/(PrefTemp-Tmin))^2))</f>
        <v>36.355469503199359</v>
      </c>
      <c r="L1781" s="1">
        <f t="shared" si="171"/>
        <v>0.37870280750134055</v>
      </c>
      <c r="M1781" s="1">
        <f t="shared" si="172"/>
        <v>-41.448839601475868</v>
      </c>
      <c r="N1781" s="3" t="s">
        <v>866</v>
      </c>
      <c r="O1781" s="1" t="s">
        <v>2973</v>
      </c>
      <c r="P1781" s="1" t="s">
        <v>2968</v>
      </c>
      <c r="Q1781" s="1">
        <v>8360</v>
      </c>
      <c r="R1781" s="1" t="s">
        <v>3035</v>
      </c>
      <c r="S1781" s="1">
        <v>94.95</v>
      </c>
    </row>
    <row r="1782" spans="1:19" x14ac:dyDescent="0.3">
      <c r="A1782" s="1" t="s">
        <v>924</v>
      </c>
      <c r="B1782" s="1" t="s">
        <v>1307</v>
      </c>
      <c r="C1782" s="1">
        <f t="shared" si="167"/>
        <v>1.0416666664241347E-2</v>
      </c>
      <c r="D1782" s="1">
        <v>4</v>
      </c>
      <c r="E1782" s="1">
        <v>19.350000000000001</v>
      </c>
      <c r="F1782" s="1">
        <f>IF(A1782="","",IF(E1782&lt;-1.27,0,E1782*M_a+M_b))</f>
        <v>0.46760100000000004</v>
      </c>
      <c r="G1782" s="1">
        <f t="shared" si="168"/>
        <v>0.21865069520100003</v>
      </c>
      <c r="H1782" s="1">
        <f t="shared" si="169"/>
        <v>9.5024204780964808E-2</v>
      </c>
      <c r="I1782" s="1">
        <f t="shared" si="170"/>
        <v>2.3756051189710067E-2</v>
      </c>
      <c r="J1782" s="1">
        <f>IF(A1782="","",MIN(J1781+I1782,Max_logcfu))</f>
        <v>3.99</v>
      </c>
      <c r="K1782" s="1" cm="1">
        <f t="array" ref="K1782">IF(A1782="","",IF(E1782&lt;-1.27,0,((E1782-Tmin)/(PrefTemp-Tmin))^2))</f>
        <v>36.172921213501084</v>
      </c>
      <c r="L1782" s="1">
        <f t="shared" si="171"/>
        <v>0.37680126255290541</v>
      </c>
      <c r="M1782" s="1">
        <f t="shared" si="172"/>
        <v>-41.82564086402877</v>
      </c>
      <c r="N1782" s="3" t="s">
        <v>866</v>
      </c>
      <c r="O1782" s="1" t="s">
        <v>2973</v>
      </c>
      <c r="P1782" s="1" t="s">
        <v>2968</v>
      </c>
      <c r="Q1782" s="1">
        <v>8360</v>
      </c>
      <c r="R1782" s="1" t="s">
        <v>3035</v>
      </c>
      <c r="S1782" s="1">
        <v>94.95</v>
      </c>
    </row>
    <row r="1783" spans="1:19" x14ac:dyDescent="0.3">
      <c r="A1783" s="1" t="s">
        <v>924</v>
      </c>
      <c r="B1783" s="1" t="s">
        <v>1308</v>
      </c>
      <c r="C1783" s="1">
        <f t="shared" si="167"/>
        <v>1.0416666664241347E-2</v>
      </c>
      <c r="D1783" s="1">
        <v>4</v>
      </c>
      <c r="E1783" s="1">
        <v>19.36</v>
      </c>
      <c r="F1783" s="1">
        <f>IF(A1783="","",IF(E1783&lt;-1.27,0,E1783*M_a+M_b))</f>
        <v>0.46779740000000003</v>
      </c>
      <c r="G1783" s="1">
        <f t="shared" si="168"/>
        <v>0.21883440744676003</v>
      </c>
      <c r="H1783" s="1">
        <f t="shared" si="169"/>
        <v>9.5104044957305525E-2</v>
      </c>
      <c r="I1783" s="1">
        <f t="shared" si="170"/>
        <v>2.3776011233790598E-2</v>
      </c>
      <c r="J1783" s="1">
        <f>IF(A1783="","",MIN(J1782+I1783,Max_logcfu))</f>
        <v>3.99</v>
      </c>
      <c r="K1783" s="1" cm="1">
        <f t="array" ref="K1783">IF(A1783="","",IF(E1783&lt;-1.27,0,((E1783-Tmin)/(PrefTemp-Tmin))^2))</f>
        <v>36.203314021471442</v>
      </c>
      <c r="L1783" s="1">
        <f t="shared" si="171"/>
        <v>0.37711785430252293</v>
      </c>
      <c r="M1783" s="1">
        <f t="shared" si="172"/>
        <v>-42.202758718331296</v>
      </c>
      <c r="N1783" s="3" t="s">
        <v>866</v>
      </c>
      <c r="O1783" s="1" t="s">
        <v>2973</v>
      </c>
      <c r="P1783" s="1" t="s">
        <v>2968</v>
      </c>
      <c r="Q1783" s="1">
        <v>8360</v>
      </c>
      <c r="R1783" s="1" t="s">
        <v>3035</v>
      </c>
      <c r="S1783" s="1">
        <v>94.95</v>
      </c>
    </row>
    <row r="1784" spans="1:19" x14ac:dyDescent="0.3">
      <c r="A1784" s="1" t="s">
        <v>924</v>
      </c>
      <c r="B1784" s="1" t="s">
        <v>2425</v>
      </c>
      <c r="C1784" s="1">
        <f t="shared" si="167"/>
        <v>1.0405092594737653E-2</v>
      </c>
      <c r="D1784" s="1">
        <v>4</v>
      </c>
      <c r="E1784" s="1">
        <v>19.47</v>
      </c>
      <c r="F1784" s="1">
        <f>IF(A1784="","",IF(E1784&lt;-1.27,0,E1784*M_a+M_b))</f>
        <v>0.46995779999999998</v>
      </c>
      <c r="G1784" s="1">
        <f t="shared" si="168"/>
        <v>0.22086033378084</v>
      </c>
      <c r="H1784" s="1">
        <f t="shared" si="169"/>
        <v>9.598449968745762E-2</v>
      </c>
      <c r="I1784" s="1">
        <f t="shared" si="170"/>
        <v>2.3969462565781533E-2</v>
      </c>
      <c r="J1784" s="1">
        <f>IF(A1784="","",MIN(J1783+I1784,Max_logcfu))</f>
        <v>3.99</v>
      </c>
      <c r="K1784" s="1" cm="1">
        <f t="array" ref="K1784">IF(A1784="","",IF(E1784&lt;-1.27,0,((E1784-Tmin)/(PrefTemp-Tmin))^2))</f>
        <v>36.538477253400181</v>
      </c>
      <c r="L1784" s="1">
        <f t="shared" si="171"/>
        <v>0.38018623909234439</v>
      </c>
      <c r="M1784" s="1">
        <f t="shared" si="172"/>
        <v>-42.582944957423642</v>
      </c>
      <c r="N1784" s="3" t="s">
        <v>866</v>
      </c>
      <c r="O1784" s="1" t="s">
        <v>2973</v>
      </c>
      <c r="P1784" s="1" t="s">
        <v>2968</v>
      </c>
      <c r="Q1784" s="1">
        <v>8360</v>
      </c>
      <c r="R1784" s="1" t="s">
        <v>3035</v>
      </c>
      <c r="S1784" s="1">
        <v>94.86</v>
      </c>
    </row>
    <row r="1785" spans="1:19" x14ac:dyDescent="0.3">
      <c r="A1785" s="1" t="s">
        <v>924</v>
      </c>
      <c r="B1785" s="1" t="s">
        <v>2426</v>
      </c>
      <c r="C1785" s="1">
        <f t="shared" si="167"/>
        <v>1.0416666664241347E-2</v>
      </c>
      <c r="D1785" s="1">
        <v>4</v>
      </c>
      <c r="E1785" s="1">
        <v>19.440000000000001</v>
      </c>
      <c r="F1785" s="1">
        <f>IF(A1785="","",IF(E1785&lt;-1.27,0,E1785*M_a+M_b))</f>
        <v>0.46936860000000008</v>
      </c>
      <c r="G1785" s="1">
        <f t="shared" si="168"/>
        <v>0.22030688266596007</v>
      </c>
      <c r="H1785" s="1">
        <f t="shared" si="169"/>
        <v>9.5743973344615416E-2</v>
      </c>
      <c r="I1785" s="1">
        <f t="shared" si="170"/>
        <v>2.3935993330580819E-2</v>
      </c>
      <c r="J1785" s="1">
        <f>IF(A1785="","",MIN(J1784+I1785,Max_logcfu))</f>
        <v>3.99</v>
      </c>
      <c r="K1785" s="1" cm="1">
        <f t="array" ref="K1785">IF(A1785="","",IF(E1785&lt;-1.27,0,((E1785-Tmin)/(PrefTemp-Tmin))^2))</f>
        <v>36.446915945736961</v>
      </c>
      <c r="L1785" s="1">
        <f t="shared" si="171"/>
        <v>0.37965537434636459</v>
      </c>
      <c r="M1785" s="1">
        <f t="shared" si="172"/>
        <v>-42.962600331770005</v>
      </c>
      <c r="N1785" s="3" t="s">
        <v>866</v>
      </c>
      <c r="O1785" s="1" t="s">
        <v>2973</v>
      </c>
      <c r="P1785" s="1" t="s">
        <v>2968</v>
      </c>
      <c r="Q1785" s="1">
        <v>8360</v>
      </c>
      <c r="R1785" s="1" t="s">
        <v>3035</v>
      </c>
      <c r="S1785" s="1">
        <v>94.86</v>
      </c>
    </row>
    <row r="1786" spans="1:19" x14ac:dyDescent="0.3">
      <c r="A1786" s="1" t="s">
        <v>924</v>
      </c>
      <c r="B1786" s="1" t="s">
        <v>2427</v>
      </c>
      <c r="C1786" s="1">
        <f t="shared" si="167"/>
        <v>1.0416666671517305E-2</v>
      </c>
      <c r="D1786" s="1">
        <v>4</v>
      </c>
      <c r="E1786" s="1">
        <v>19.45</v>
      </c>
      <c r="F1786" s="1">
        <f>IF(A1786="","",IF(E1786&lt;-1.27,0,E1786*M_a+M_b))</f>
        <v>0.46956500000000001</v>
      </c>
      <c r="G1786" s="1">
        <f t="shared" si="168"/>
        <v>0.220491289225</v>
      </c>
      <c r="H1786" s="1">
        <f t="shared" si="169"/>
        <v>9.5824115265102122E-2</v>
      </c>
      <c r="I1786" s="1">
        <f t="shared" si="170"/>
        <v>2.3956028827430923E-2</v>
      </c>
      <c r="J1786" s="1">
        <f>IF(A1786="","",MIN(J1785+I1786,Max_logcfu))</f>
        <v>3.99</v>
      </c>
      <c r="K1786" s="1" cm="1">
        <f t="array" ref="K1786">IF(A1786="","",IF(E1786&lt;-1.27,0,((E1786-Tmin)/(PrefTemp-Tmin))^2))</f>
        <v>36.477423618832958</v>
      </c>
      <c r="L1786" s="1">
        <f t="shared" si="171"/>
        <v>0.37997316287311544</v>
      </c>
      <c r="M1786" s="1">
        <f t="shared" si="172"/>
        <v>-43.342573494643119</v>
      </c>
      <c r="N1786" s="3" t="s">
        <v>866</v>
      </c>
      <c r="O1786" s="1" t="s">
        <v>2973</v>
      </c>
      <c r="P1786" s="1" t="s">
        <v>2968</v>
      </c>
      <c r="Q1786" s="1">
        <v>8360</v>
      </c>
      <c r="R1786" s="1" t="s">
        <v>3035</v>
      </c>
      <c r="S1786" s="1">
        <v>94.86</v>
      </c>
    </row>
    <row r="1787" spans="1:19" x14ac:dyDescent="0.3">
      <c r="A1787" s="1" t="s">
        <v>924</v>
      </c>
      <c r="B1787" s="1" t="s">
        <v>2428</v>
      </c>
      <c r="C1787" s="1">
        <f t="shared" si="167"/>
        <v>1.0416666664241347E-2</v>
      </c>
      <c r="D1787" s="1">
        <v>4</v>
      </c>
      <c r="E1787" s="1">
        <v>19.440000000000001</v>
      </c>
      <c r="F1787" s="1">
        <f>IF(A1787="","",IF(E1787&lt;-1.27,0,E1787*M_a+M_b))</f>
        <v>0.46936860000000008</v>
      </c>
      <c r="G1787" s="1">
        <f t="shared" si="168"/>
        <v>0.22030688266596007</v>
      </c>
      <c r="H1787" s="1">
        <f t="shared" si="169"/>
        <v>9.5743973344615416E-2</v>
      </c>
      <c r="I1787" s="1">
        <f t="shared" si="170"/>
        <v>2.3935993330580819E-2</v>
      </c>
      <c r="J1787" s="1">
        <f>IF(A1787="","",MIN(J1786+I1787,Max_logcfu))</f>
        <v>3.99</v>
      </c>
      <c r="K1787" s="1" cm="1">
        <f t="array" ref="K1787">IF(A1787="","",IF(E1787&lt;-1.27,0,((E1787-Tmin)/(PrefTemp-Tmin))^2))</f>
        <v>36.446915945736961</v>
      </c>
      <c r="L1787" s="1">
        <f t="shared" si="171"/>
        <v>0.37965537434636459</v>
      </c>
      <c r="M1787" s="1">
        <f t="shared" si="172"/>
        <v>-43.722228868989482</v>
      </c>
      <c r="N1787" s="3" t="s">
        <v>866</v>
      </c>
      <c r="O1787" s="1" t="s">
        <v>2973</v>
      </c>
      <c r="P1787" s="1" t="s">
        <v>2968</v>
      </c>
      <c r="Q1787" s="1">
        <v>8360</v>
      </c>
      <c r="R1787" s="1" t="s">
        <v>3035</v>
      </c>
      <c r="S1787" s="1">
        <v>94.86</v>
      </c>
    </row>
    <row r="1788" spans="1:19" x14ac:dyDescent="0.3">
      <c r="A1788" s="1" t="s">
        <v>924</v>
      </c>
      <c r="B1788" s="1" t="s">
        <v>2429</v>
      </c>
      <c r="C1788" s="1">
        <f t="shared" si="167"/>
        <v>1.0416666664241347E-2</v>
      </c>
      <c r="D1788" s="1">
        <v>4</v>
      </c>
      <c r="E1788" s="1">
        <v>19.55</v>
      </c>
      <c r="F1788" s="1">
        <f>IF(A1788="","",IF(E1788&lt;-1.27,0,E1788*M_a+M_b))</f>
        <v>0.47152900000000003</v>
      </c>
      <c r="G1788" s="1">
        <f t="shared" si="168"/>
        <v>0.22233959784100002</v>
      </c>
      <c r="H1788" s="1">
        <f t="shared" si="169"/>
        <v>9.6627378461973057E-2</v>
      </c>
      <c r="I1788" s="1">
        <f t="shared" si="170"/>
        <v>2.4156844609868812E-2</v>
      </c>
      <c r="J1788" s="1">
        <f>IF(A1788="","",MIN(J1787+I1788,Max_logcfu))</f>
        <v>3.99</v>
      </c>
      <c r="K1788" s="1" cm="1">
        <f t="array" ref="K1788">IF(A1788="","",IF(E1788&lt;-1.27,0,((E1788-Tmin)/(PrefTemp-Tmin))^2))</f>
        <v>36.783202303338598</v>
      </c>
      <c r="L1788" s="1">
        <f t="shared" si="171"/>
        <v>0.38315835723723274</v>
      </c>
      <c r="M1788" s="1">
        <f t="shared" si="172"/>
        <v>-44.105387226226718</v>
      </c>
      <c r="N1788" s="3" t="s">
        <v>866</v>
      </c>
      <c r="O1788" s="1" t="s">
        <v>2973</v>
      </c>
      <c r="P1788" s="1" t="s">
        <v>2968</v>
      </c>
      <c r="Q1788" s="1">
        <v>8360</v>
      </c>
      <c r="R1788" s="1" t="s">
        <v>3035</v>
      </c>
      <c r="S1788" s="1">
        <v>94.86</v>
      </c>
    </row>
    <row r="1789" spans="1:19" x14ac:dyDescent="0.3">
      <c r="A1789" s="1" t="s">
        <v>924</v>
      </c>
      <c r="B1789" s="1" t="s">
        <v>2430</v>
      </c>
      <c r="C1789" s="1">
        <f t="shared" si="167"/>
        <v>1.0416666671517305E-2</v>
      </c>
      <c r="D1789" s="1">
        <v>4</v>
      </c>
      <c r="E1789" s="1">
        <v>19.5</v>
      </c>
      <c r="F1789" s="1">
        <f>IF(A1789="","",IF(E1789&lt;-1.27,0,E1789*M_a+M_b))</f>
        <v>0.47054700000000005</v>
      </c>
      <c r="G1789" s="1">
        <f t="shared" si="168"/>
        <v>0.22141447920900004</v>
      </c>
      <c r="H1789" s="1">
        <f t="shared" si="169"/>
        <v>9.6225327774445896E-2</v>
      </c>
      <c r="I1789" s="1">
        <f t="shared" si="170"/>
        <v>2.4056331954813576E-2</v>
      </c>
      <c r="J1789" s="1">
        <f>IF(A1789="","",MIN(J1788+I1789,Max_logcfu))</f>
        <v>3.99</v>
      </c>
      <c r="K1789" s="1" cm="1">
        <f t="array" ref="K1789">IF(A1789="","",IF(E1789&lt;-1.27,0,((E1789-Tmin)/(PrefTemp-Tmin))^2))</f>
        <v>36.630153426189061</v>
      </c>
      <c r="L1789" s="1">
        <f t="shared" si="171"/>
        <v>0.381564098367149</v>
      </c>
      <c r="M1789" s="1">
        <f t="shared" si="172"/>
        <v>-44.486951324593868</v>
      </c>
      <c r="N1789" s="3" t="s">
        <v>866</v>
      </c>
      <c r="O1789" s="1" t="s">
        <v>2973</v>
      </c>
      <c r="P1789" s="1" t="s">
        <v>2968</v>
      </c>
      <c r="Q1789" s="1">
        <v>8360</v>
      </c>
      <c r="R1789" s="1" t="s">
        <v>3035</v>
      </c>
      <c r="S1789" s="1">
        <v>94.86</v>
      </c>
    </row>
    <row r="1790" spans="1:19" x14ac:dyDescent="0.3">
      <c r="A1790" s="1" t="s">
        <v>924</v>
      </c>
      <c r="B1790" s="1" t="s">
        <v>2431</v>
      </c>
      <c r="C1790" s="1">
        <f t="shared" si="167"/>
        <v>1.0416666664241347E-2</v>
      </c>
      <c r="D1790" s="1">
        <v>4</v>
      </c>
      <c r="E1790" s="1">
        <v>19.579999999999998</v>
      </c>
      <c r="F1790" s="1">
        <f>IF(A1790="","",IF(E1790&lt;-1.27,0,E1790*M_a+M_b))</f>
        <v>0.47211819999999999</v>
      </c>
      <c r="G1790" s="1">
        <f t="shared" si="168"/>
        <v>0.22289559477123999</v>
      </c>
      <c r="H1790" s="1">
        <f t="shared" si="169"/>
        <v>9.6869011200017369E-2</v>
      </c>
      <c r="I1790" s="1">
        <f t="shared" si="170"/>
        <v>2.4217252794365825E-2</v>
      </c>
      <c r="J1790" s="1">
        <f>IF(A1790="","",MIN(J1789+I1790,Max_logcfu))</f>
        <v>3.99</v>
      </c>
      <c r="K1790" s="1" cm="1">
        <f t="array" ref="K1790">IF(A1790="","",IF(E1790&lt;-1.27,0,((E1790-Tmin)/(PrefTemp-Tmin))^2))</f>
        <v>36.875184783129157</v>
      </c>
      <c r="L1790" s="1">
        <f t="shared" si="171"/>
        <v>0.38411650806816128</v>
      </c>
      <c r="M1790" s="1">
        <f t="shared" si="172"/>
        <v>-44.871067832662028</v>
      </c>
      <c r="N1790" s="3" t="s">
        <v>866</v>
      </c>
      <c r="O1790" s="1" t="s">
        <v>2973</v>
      </c>
      <c r="P1790" s="1" t="s">
        <v>2968</v>
      </c>
      <c r="Q1790" s="1">
        <v>8360</v>
      </c>
      <c r="R1790" s="1" t="s">
        <v>3035</v>
      </c>
      <c r="S1790" s="1">
        <v>94.86</v>
      </c>
    </row>
    <row r="1791" spans="1:19" x14ac:dyDescent="0.3">
      <c r="A1791" s="1" t="s">
        <v>924</v>
      </c>
      <c r="B1791" s="1" t="s">
        <v>2432</v>
      </c>
      <c r="C1791" s="1">
        <f t="shared" si="167"/>
        <v>1.0416666664241347E-2</v>
      </c>
      <c r="D1791" s="1">
        <v>4</v>
      </c>
      <c r="E1791" s="1">
        <v>19.55</v>
      </c>
      <c r="F1791" s="1">
        <f>IF(A1791="","",IF(E1791&lt;-1.27,0,E1791*M_a+M_b))</f>
        <v>0.47152900000000003</v>
      </c>
      <c r="G1791" s="1">
        <f t="shared" si="168"/>
        <v>0.22233959784100002</v>
      </c>
      <c r="H1791" s="1">
        <f t="shared" si="169"/>
        <v>9.6627378461973057E-2</v>
      </c>
      <c r="I1791" s="1">
        <f t="shared" si="170"/>
        <v>2.4156844609868812E-2</v>
      </c>
      <c r="J1791" s="1">
        <f>IF(A1791="","",MIN(J1790+I1791,Max_logcfu))</f>
        <v>3.99</v>
      </c>
      <c r="K1791" s="1" cm="1">
        <f t="array" ref="K1791">IF(A1791="","",IF(E1791&lt;-1.27,0,((E1791-Tmin)/(PrefTemp-Tmin))^2))</f>
        <v>36.783202303338598</v>
      </c>
      <c r="L1791" s="1">
        <f t="shared" si="171"/>
        <v>0.38315835723723274</v>
      </c>
      <c r="M1791" s="1">
        <f t="shared" si="172"/>
        <v>-45.254226189899263</v>
      </c>
      <c r="N1791" s="3" t="s">
        <v>866</v>
      </c>
      <c r="O1791" s="1" t="s">
        <v>2973</v>
      </c>
      <c r="P1791" s="1" t="s">
        <v>2968</v>
      </c>
      <c r="Q1791" s="1">
        <v>8360</v>
      </c>
      <c r="R1791" s="1" t="s">
        <v>3035</v>
      </c>
      <c r="S1791" s="1">
        <v>94.86</v>
      </c>
    </row>
    <row r="1792" spans="1:19" x14ac:dyDescent="0.3">
      <c r="A1792" s="1" t="s">
        <v>924</v>
      </c>
      <c r="B1792" s="1" t="s">
        <v>1317</v>
      </c>
      <c r="C1792" s="1">
        <f t="shared" si="167"/>
        <v>1.0428240741021E-2</v>
      </c>
      <c r="D1792" s="1">
        <v>4</v>
      </c>
      <c r="E1792" s="1">
        <v>19.670000000000002</v>
      </c>
      <c r="F1792" s="1">
        <f>IF(A1792="","",IF(E1792&lt;-1.27,0,E1792*M_a+M_b))</f>
        <v>0.47388580000000008</v>
      </c>
      <c r="G1792" s="1">
        <f t="shared" si="168"/>
        <v>0.22456775144164007</v>
      </c>
      <c r="H1792" s="1">
        <f t="shared" si="169"/>
        <v>9.759571987902653E-2</v>
      </c>
      <c r="I1792" s="1">
        <f t="shared" si="170"/>
        <v>2.4426039892601701E-2</v>
      </c>
      <c r="J1792" s="1">
        <f>IF(A1792="","",MIN(J1791+I1792,Max_logcfu))</f>
        <v>3.99</v>
      </c>
      <c r="K1792" s="1" cm="1">
        <f t="array" ref="K1792">IF(A1792="","",IF(E1792&lt;-1.27,0,((E1792-Tmin)/(PrefTemp-Tmin))^2))</f>
        <v>37.151821413254702</v>
      </c>
      <c r="L1792" s="1">
        <f t="shared" si="171"/>
        <v>0.38742813766483908</v>
      </c>
      <c r="M1792" s="1">
        <f t="shared" si="172"/>
        <v>-45.641654327564105</v>
      </c>
      <c r="N1792" s="3" t="s">
        <v>866</v>
      </c>
      <c r="O1792" s="1" t="s">
        <v>2973</v>
      </c>
      <c r="P1792" s="1" t="s">
        <v>2968</v>
      </c>
      <c r="Q1792" s="1">
        <v>8360</v>
      </c>
      <c r="R1792" s="1" t="s">
        <v>3035</v>
      </c>
      <c r="S1792" s="1">
        <v>94.86</v>
      </c>
    </row>
    <row r="1793" spans="1:19" x14ac:dyDescent="0.3">
      <c r="A1793" s="1" t="s">
        <v>924</v>
      </c>
      <c r="B1793" s="1" t="s">
        <v>2433</v>
      </c>
      <c r="C1793" s="1">
        <f t="shared" si="167"/>
        <v>1.0416666671517305E-2</v>
      </c>
      <c r="D1793" s="1">
        <v>4</v>
      </c>
      <c r="E1793" s="1">
        <v>19.690000000000001</v>
      </c>
      <c r="F1793" s="1">
        <f>IF(A1793="","",IF(E1793&lt;-1.27,0,E1793*M_a+M_b))</f>
        <v>0.47427860000000005</v>
      </c>
      <c r="G1793" s="1">
        <f t="shared" si="168"/>
        <v>0.22494019041796004</v>
      </c>
      <c r="H1793" s="1">
        <f t="shared" si="169"/>
        <v>9.77575794949848E-2</v>
      </c>
      <c r="I1793" s="1">
        <f t="shared" si="170"/>
        <v>2.443939488512668E-2</v>
      </c>
      <c r="J1793" s="1">
        <f>IF(A1793="","",MIN(J1792+I1793,Max_logcfu))</f>
        <v>3.99</v>
      </c>
      <c r="K1793" s="1" cm="1">
        <f t="array" ref="K1793">IF(A1793="","",IF(E1793&lt;-1.27,0,((E1793-Tmin)/(PrefTemp-Tmin))^2))</f>
        <v>37.21343661065837</v>
      </c>
      <c r="L1793" s="1">
        <f t="shared" si="171"/>
        <v>0.38763996487486696</v>
      </c>
      <c r="M1793" s="1">
        <f t="shared" si="172"/>
        <v>-46.029294292438969</v>
      </c>
      <c r="N1793" s="3" t="s">
        <v>866</v>
      </c>
      <c r="O1793" s="1" t="s">
        <v>2973</v>
      </c>
      <c r="P1793" s="1" t="s">
        <v>2968</v>
      </c>
      <c r="Q1793" s="1">
        <v>8360</v>
      </c>
      <c r="R1793" s="1" t="s">
        <v>3035</v>
      </c>
      <c r="S1793" s="1">
        <v>94.86</v>
      </c>
    </row>
    <row r="1794" spans="1:19" x14ac:dyDescent="0.3">
      <c r="A1794" s="1" t="s">
        <v>924</v>
      </c>
      <c r="B1794" s="1" t="s">
        <v>2434</v>
      </c>
      <c r="C1794" s="1">
        <f t="shared" si="167"/>
        <v>1.0416666664241347E-2</v>
      </c>
      <c r="D1794" s="1">
        <v>4</v>
      </c>
      <c r="E1794" s="1">
        <v>19.77</v>
      </c>
      <c r="F1794" s="1">
        <f>IF(A1794="","",IF(E1794&lt;-1.27,0,E1794*M_a+M_b))</f>
        <v>0.47584980000000004</v>
      </c>
      <c r="G1794" s="1">
        <f t="shared" si="168"/>
        <v>0.22643303216004004</v>
      </c>
      <c r="H1794" s="1">
        <f t="shared" si="169"/>
        <v>9.8406359043911359E-2</v>
      </c>
      <c r="I1794" s="1">
        <f t="shared" si="170"/>
        <v>2.4601589755249835E-2</v>
      </c>
      <c r="J1794" s="1">
        <f>IF(A1794="","",MIN(J1793+I1794,Max_logcfu))</f>
        <v>3.99</v>
      </c>
      <c r="K1794" s="1" cm="1">
        <f t="array" ref="K1794">IF(A1794="","",IF(E1794&lt;-1.27,0,((E1794-Tmin)/(PrefTemp-Tmin))^2))</f>
        <v>37.460407911942568</v>
      </c>
      <c r="L1794" s="1">
        <f t="shared" si="171"/>
        <v>0.39021258232521494</v>
      </c>
      <c r="M1794" s="1">
        <f t="shared" si="172"/>
        <v>-46.419506874764181</v>
      </c>
      <c r="N1794" s="3" t="s">
        <v>866</v>
      </c>
      <c r="O1794" s="1" t="s">
        <v>2973</v>
      </c>
      <c r="P1794" s="1" t="s">
        <v>2968</v>
      </c>
      <c r="Q1794" s="1">
        <v>8360</v>
      </c>
      <c r="R1794" s="1" t="s">
        <v>3035</v>
      </c>
      <c r="S1794" s="1">
        <v>94.86</v>
      </c>
    </row>
    <row r="1795" spans="1:19" x14ac:dyDescent="0.3">
      <c r="A1795" s="1" t="s">
        <v>924</v>
      </c>
      <c r="B1795" s="1" t="s">
        <v>2435</v>
      </c>
      <c r="C1795" s="1">
        <f t="shared" si="167"/>
        <v>1.0416666664241347E-2</v>
      </c>
      <c r="D1795" s="1">
        <v>4</v>
      </c>
      <c r="E1795" s="1">
        <v>19.809999999999999</v>
      </c>
      <c r="F1795" s="1">
        <f>IF(A1795="","",IF(E1795&lt;-1.27,0,E1795*M_a+M_b))</f>
        <v>0.47663539999999999</v>
      </c>
      <c r="G1795" s="1">
        <f t="shared" si="168"/>
        <v>0.22718130453315999</v>
      </c>
      <c r="H1795" s="1">
        <f t="shared" si="169"/>
        <v>9.8731553469430675E-2</v>
      </c>
      <c r="I1795" s="1">
        <f t="shared" si="170"/>
        <v>2.4682888361610734E-2</v>
      </c>
      <c r="J1795" s="1">
        <f>IF(A1795="","",MIN(J1794+I1795,Max_logcfu))</f>
        <v>3.99</v>
      </c>
      <c r="K1795" s="1" cm="1">
        <f t="array" ref="K1795">IF(A1795="","",IF(E1795&lt;-1.27,0,((E1795-Tmin)/(PrefTemp-Tmin))^2))</f>
        <v>37.584199869586357</v>
      </c>
      <c r="L1795" s="1">
        <f t="shared" si="171"/>
        <v>0.39150208188370422</v>
      </c>
      <c r="M1795" s="1">
        <f t="shared" si="172"/>
        <v>-46.811008956647882</v>
      </c>
      <c r="N1795" s="3" t="s">
        <v>866</v>
      </c>
      <c r="O1795" s="1" t="s">
        <v>2973</v>
      </c>
      <c r="P1795" s="1" t="s">
        <v>2968</v>
      </c>
      <c r="Q1795" s="1">
        <v>8360</v>
      </c>
      <c r="R1795" s="1" t="s">
        <v>3035</v>
      </c>
      <c r="S1795" s="1">
        <v>94.86</v>
      </c>
    </row>
    <row r="1796" spans="1:19" x14ac:dyDescent="0.3">
      <c r="A1796" s="1" t="s">
        <v>924</v>
      </c>
      <c r="B1796" s="1" t="s">
        <v>2436</v>
      </c>
      <c r="C1796" s="1">
        <f t="shared" ref="C1796:C1859" si="173">IF(A1796="","",B1796-B1795)</f>
        <v>1.0416666671517305E-2</v>
      </c>
      <c r="D1796" s="1">
        <v>4</v>
      </c>
      <c r="E1796" s="1">
        <v>19.920000000000002</v>
      </c>
      <c r="F1796" s="1">
        <f>IF(A1796="","",IF(E1796&lt;-1.27,0,E1796*M_a+M_b))</f>
        <v>0.47879580000000005</v>
      </c>
      <c r="G1796" s="1">
        <f t="shared" si="168"/>
        <v>0.22924541809764004</v>
      </c>
      <c r="H1796" s="1">
        <f t="shared" si="169"/>
        <v>9.9628604127614095E-2</v>
      </c>
      <c r="I1796" s="1">
        <f t="shared" si="170"/>
        <v>2.4907151043501819E-2</v>
      </c>
      <c r="J1796" s="1">
        <f>IF(A1796="","",MIN(J1795+I1796,Max_logcfu))</f>
        <v>3.99</v>
      </c>
      <c r="K1796" s="1" cm="1">
        <f t="array" ref="K1796">IF(A1796="","",IF(E1796&lt;-1.27,0,((E1796-Tmin)/(PrefTemp-Tmin))^2))</f>
        <v>37.925680683425156</v>
      </c>
      <c r="L1796" s="1">
        <f t="shared" si="171"/>
        <v>0.39505917396964246</v>
      </c>
      <c r="M1796" s="1">
        <f t="shared" si="172"/>
        <v>-47.206068130617524</v>
      </c>
      <c r="N1796" s="3" t="s">
        <v>866</v>
      </c>
      <c r="O1796" s="1" t="s">
        <v>2973</v>
      </c>
      <c r="P1796" s="1" t="s">
        <v>2968</v>
      </c>
      <c r="Q1796" s="1">
        <v>8360</v>
      </c>
      <c r="R1796" s="1" t="s">
        <v>3035</v>
      </c>
      <c r="S1796" s="1">
        <v>94.78</v>
      </c>
    </row>
    <row r="1797" spans="1:19" x14ac:dyDescent="0.3">
      <c r="A1797" s="1" t="s">
        <v>924</v>
      </c>
      <c r="B1797" s="1" t="s">
        <v>2437</v>
      </c>
      <c r="C1797" s="1">
        <f t="shared" si="173"/>
        <v>1.0416666664241347E-2</v>
      </c>
      <c r="D1797" s="1">
        <v>4</v>
      </c>
      <c r="E1797" s="1">
        <v>19.97</v>
      </c>
      <c r="F1797" s="1">
        <f>IF(A1797="","",IF(E1797&lt;-1.27,0,E1797*M_a+M_b))</f>
        <v>0.47977780000000003</v>
      </c>
      <c r="G1797" s="1">
        <f t="shared" si="168"/>
        <v>0.23018673737284004</v>
      </c>
      <c r="H1797" s="1">
        <f t="shared" si="169"/>
        <v>0.1000376955118818</v>
      </c>
      <c r="I1797" s="1">
        <f t="shared" si="170"/>
        <v>2.5009423872147489E-2</v>
      </c>
      <c r="J1797" s="1">
        <f>IF(A1797="","",MIN(J1796+I1797,Max_logcfu))</f>
        <v>3.99</v>
      </c>
      <c r="K1797" s="1" cm="1">
        <f t="array" ref="K1797">IF(A1797="","",IF(E1797&lt;-1.27,0,((E1797-Tmin)/(PrefTemp-Tmin))^2))</f>
        <v>38.08140974683954</v>
      </c>
      <c r="L1797" s="1">
        <f t="shared" si="171"/>
        <v>0.39668135143721894</v>
      </c>
      <c r="M1797" s="1">
        <f t="shared" si="172"/>
        <v>-47.60274948205474</v>
      </c>
      <c r="N1797" s="3" t="s">
        <v>866</v>
      </c>
      <c r="O1797" s="1" t="s">
        <v>2973</v>
      </c>
      <c r="P1797" s="1" t="s">
        <v>2968</v>
      </c>
      <c r="Q1797" s="1">
        <v>8360</v>
      </c>
      <c r="R1797" s="1" t="s">
        <v>3035</v>
      </c>
      <c r="S1797" s="1">
        <v>94.78</v>
      </c>
    </row>
    <row r="1798" spans="1:19" x14ac:dyDescent="0.3">
      <c r="A1798" s="1" t="s">
        <v>924</v>
      </c>
      <c r="B1798" s="1" t="s">
        <v>2438</v>
      </c>
      <c r="C1798" s="1">
        <f t="shared" si="173"/>
        <v>1.0416666664241347E-2</v>
      </c>
      <c r="D1798" s="1">
        <v>4</v>
      </c>
      <c r="E1798" s="1">
        <v>20.02</v>
      </c>
      <c r="F1798" s="1">
        <f>IF(A1798="","",IF(E1798&lt;-1.27,0,E1798*M_a+M_b))</f>
        <v>0.48075980000000001</v>
      </c>
      <c r="G1798" s="1">
        <f t="shared" si="168"/>
        <v>0.23112998529604001</v>
      </c>
      <c r="H1798" s="1">
        <f t="shared" si="169"/>
        <v>0.1004476250743329</v>
      </c>
      <c r="I1798" s="1">
        <f t="shared" si="170"/>
        <v>2.5111906262736402E-2</v>
      </c>
      <c r="J1798" s="1">
        <f>IF(A1798="","",MIN(J1797+I1798,Max_logcfu))</f>
        <v>3.99</v>
      </c>
      <c r="K1798" s="1" cm="1">
        <f t="array" ref="K1798">IF(A1798="","",IF(E1798&lt;-1.27,0,((E1798-Tmin)/(PrefTemp-Tmin))^2))</f>
        <v>38.237457880047387</v>
      </c>
      <c r="L1798" s="1">
        <f t="shared" si="171"/>
        <v>0.39830685282442224</v>
      </c>
      <c r="M1798" s="1">
        <f t="shared" si="172"/>
        <v>-48.001056334879159</v>
      </c>
      <c r="N1798" s="3" t="s">
        <v>866</v>
      </c>
      <c r="O1798" s="1" t="s">
        <v>2973</v>
      </c>
      <c r="P1798" s="1" t="s">
        <v>2968</v>
      </c>
      <c r="Q1798" s="1">
        <v>8360</v>
      </c>
      <c r="R1798" s="1" t="s">
        <v>3035</v>
      </c>
      <c r="S1798" s="1">
        <v>94.78</v>
      </c>
    </row>
    <row r="1799" spans="1:19" x14ac:dyDescent="0.3">
      <c r="A1799" s="1" t="s">
        <v>924</v>
      </c>
      <c r="B1799" s="1" t="s">
        <v>2439</v>
      </c>
      <c r="C1799" s="1">
        <f t="shared" si="173"/>
        <v>1.0416666671517305E-2</v>
      </c>
      <c r="D1799" s="1">
        <v>4</v>
      </c>
      <c r="E1799" s="1">
        <v>20.059999999999999</v>
      </c>
      <c r="F1799" s="1">
        <f>IF(A1799="","",IF(E1799&lt;-1.27,0,E1799*M_a+M_b))</f>
        <v>0.48154540000000001</v>
      </c>
      <c r="G1799" s="1">
        <f t="shared" si="168"/>
        <v>0.23188597226116001</v>
      </c>
      <c r="H1799" s="1">
        <f t="shared" si="169"/>
        <v>0.10077617221258582</v>
      </c>
      <c r="I1799" s="1">
        <f t="shared" si="170"/>
        <v>2.5194043064878345E-2</v>
      </c>
      <c r="J1799" s="1">
        <f>IF(A1799="","",MIN(J1798+I1799,Max_logcfu))</f>
        <v>3.99</v>
      </c>
      <c r="K1799" s="1" cm="1">
        <f t="array" ref="K1799">IF(A1799="","",IF(E1799&lt;-1.27,0,((E1799-Tmin)/(PrefTemp-Tmin))^2))</f>
        <v>38.362526116864927</v>
      </c>
      <c r="L1799" s="1">
        <f t="shared" si="171"/>
        <v>0.39960964723675907</v>
      </c>
      <c r="M1799" s="1">
        <f t="shared" si="172"/>
        <v>-48.400665982115918</v>
      </c>
      <c r="N1799" s="3" t="s">
        <v>866</v>
      </c>
      <c r="O1799" s="1" t="s">
        <v>2973</v>
      </c>
      <c r="P1799" s="1" t="s">
        <v>2968</v>
      </c>
      <c r="Q1799" s="1">
        <v>8360</v>
      </c>
      <c r="R1799" s="1" t="s">
        <v>3035</v>
      </c>
      <c r="S1799" s="1">
        <v>94.78</v>
      </c>
    </row>
    <row r="1800" spans="1:19" x14ac:dyDescent="0.3">
      <c r="A1800" s="1" t="s">
        <v>924</v>
      </c>
      <c r="B1800" s="1" t="s">
        <v>2440</v>
      </c>
      <c r="C1800" s="1">
        <f t="shared" si="173"/>
        <v>1.0416666664241347E-2</v>
      </c>
      <c r="D1800" s="1">
        <v>4</v>
      </c>
      <c r="E1800" s="1">
        <v>20.16</v>
      </c>
      <c r="F1800" s="1">
        <f>IF(A1800="","",IF(E1800&lt;-1.27,0,E1800*M_a+M_b))</f>
        <v>0.48350940000000003</v>
      </c>
      <c r="G1800" s="1">
        <f t="shared" si="168"/>
        <v>0.23378133988836003</v>
      </c>
      <c r="H1800" s="1">
        <f t="shared" si="169"/>
        <v>0.10159988695713169</v>
      </c>
      <c r="I1800" s="1">
        <f t="shared" si="170"/>
        <v>2.5399971733369033E-2</v>
      </c>
      <c r="J1800" s="1">
        <f>IF(A1800="","",MIN(J1799+I1800,Max_logcfu))</f>
        <v>3.99</v>
      </c>
      <c r="K1800" s="1" cm="1">
        <f t="array" ref="K1800">IF(A1800="","",IF(E1800&lt;-1.27,0,((E1800-Tmin)/(PrefTemp-Tmin))^2))</f>
        <v>38.676090104330427</v>
      </c>
      <c r="L1800" s="1">
        <f t="shared" si="171"/>
        <v>0.40287593849297343</v>
      </c>
      <c r="M1800" s="1">
        <f t="shared" si="172"/>
        <v>-48.803541920608893</v>
      </c>
      <c r="N1800" s="3" t="s">
        <v>866</v>
      </c>
      <c r="O1800" s="1" t="s">
        <v>2973</v>
      </c>
      <c r="P1800" s="1" t="s">
        <v>2968</v>
      </c>
      <c r="Q1800" s="1">
        <v>8360</v>
      </c>
      <c r="R1800" s="1" t="s">
        <v>3035</v>
      </c>
      <c r="S1800" s="1">
        <v>94.78</v>
      </c>
    </row>
    <row r="1801" spans="1:19" x14ac:dyDescent="0.3">
      <c r="A1801" s="1" t="s">
        <v>924</v>
      </c>
      <c r="B1801" s="1" t="s">
        <v>1326</v>
      </c>
      <c r="C1801" s="1">
        <f t="shared" si="173"/>
        <v>1.0416666664241347E-2</v>
      </c>
      <c r="D1801" s="1">
        <v>4</v>
      </c>
      <c r="E1801" s="1">
        <v>20.170000000000002</v>
      </c>
      <c r="F1801" s="1">
        <f>IF(A1801="","",IF(E1801&lt;-1.27,0,E1801*M_a+M_b))</f>
        <v>0.48370580000000007</v>
      </c>
      <c r="G1801" s="1">
        <f t="shared" si="168"/>
        <v>0.23397130095364008</v>
      </c>
      <c r="H1801" s="1">
        <f t="shared" si="169"/>
        <v>0.10168244283078665</v>
      </c>
      <c r="I1801" s="1">
        <f t="shared" si="170"/>
        <v>2.5420610701777965E-2</v>
      </c>
      <c r="J1801" s="1">
        <f>IF(A1801="","",MIN(J1800+I1801,Max_logcfu))</f>
        <v>3.99</v>
      </c>
      <c r="K1801" s="1" cm="1">
        <f t="array" ref="K1801">IF(A1801="","",IF(E1801&lt;-1.27,0,((E1801-Tmin)/(PrefTemp-Tmin))^2))</f>
        <v>38.707516698431533</v>
      </c>
      <c r="L1801" s="1">
        <f t="shared" si="171"/>
        <v>0.40320329884811706</v>
      </c>
      <c r="M1801" s="1">
        <f t="shared" si="172"/>
        <v>-49.206745219457012</v>
      </c>
      <c r="N1801" s="3" t="s">
        <v>866</v>
      </c>
      <c r="O1801" s="1" t="s">
        <v>2973</v>
      </c>
      <c r="P1801" s="1" t="s">
        <v>2968</v>
      </c>
      <c r="Q1801" s="1">
        <v>8360</v>
      </c>
      <c r="R1801" s="1" t="s">
        <v>3035</v>
      </c>
      <c r="S1801" s="1">
        <v>94.78</v>
      </c>
    </row>
    <row r="1802" spans="1:19" x14ac:dyDescent="0.3">
      <c r="A1802" s="1" t="s">
        <v>924</v>
      </c>
      <c r="B1802" s="1" t="s">
        <v>1327</v>
      </c>
      <c r="C1802" s="1">
        <f t="shared" si="173"/>
        <v>1.0416666671517305E-2</v>
      </c>
      <c r="D1802" s="1">
        <v>4</v>
      </c>
      <c r="E1802" s="1">
        <v>20.16</v>
      </c>
      <c r="F1802" s="1">
        <f>IF(A1802="","",IF(E1802&lt;-1.27,0,E1802*M_a+M_b))</f>
        <v>0.48350940000000003</v>
      </c>
      <c r="G1802" s="1">
        <f t="shared" si="168"/>
        <v>0.23378133988836003</v>
      </c>
      <c r="H1802" s="1">
        <f t="shared" si="169"/>
        <v>0.10159988695713169</v>
      </c>
      <c r="I1802" s="1">
        <f t="shared" si="170"/>
        <v>2.5399971751110709E-2</v>
      </c>
      <c r="J1802" s="1">
        <f>IF(A1802="","",MIN(J1801+I1802,Max_logcfu))</f>
        <v>3.99</v>
      </c>
      <c r="K1802" s="1" cm="1">
        <f t="array" ref="K1802">IF(A1802="","",IF(E1802&lt;-1.27,0,((E1802-Tmin)/(PrefTemp-Tmin))^2))</f>
        <v>38.676090104330427</v>
      </c>
      <c r="L1802" s="1">
        <f t="shared" si="171"/>
        <v>0.40287593877437899</v>
      </c>
      <c r="M1802" s="1">
        <f t="shared" si="172"/>
        <v>-49.609621158231391</v>
      </c>
      <c r="N1802" s="3" t="s">
        <v>866</v>
      </c>
      <c r="O1802" s="1" t="s">
        <v>2973</v>
      </c>
      <c r="P1802" s="1" t="s">
        <v>2968</v>
      </c>
      <c r="Q1802" s="1">
        <v>8360</v>
      </c>
      <c r="R1802" s="1" t="s">
        <v>3035</v>
      </c>
      <c r="S1802" s="1">
        <v>94.78</v>
      </c>
    </row>
    <row r="1803" spans="1:19" x14ac:dyDescent="0.3">
      <c r="A1803" s="1" t="s">
        <v>924</v>
      </c>
      <c r="B1803" s="1" t="s">
        <v>1328</v>
      </c>
      <c r="C1803" s="1">
        <f t="shared" si="173"/>
        <v>1.0416666664241347E-2</v>
      </c>
      <c r="D1803" s="1">
        <v>4</v>
      </c>
      <c r="E1803" s="1">
        <v>20.16</v>
      </c>
      <c r="F1803" s="1">
        <f>IF(A1803="","",IF(E1803&lt;-1.27,0,E1803*M_a+M_b))</f>
        <v>0.48350940000000003</v>
      </c>
      <c r="G1803" s="1">
        <f t="shared" si="168"/>
        <v>0.23378133988836003</v>
      </c>
      <c r="H1803" s="1">
        <f t="shared" si="169"/>
        <v>0.10159988695713169</v>
      </c>
      <c r="I1803" s="1">
        <f t="shared" si="170"/>
        <v>2.5399971733369033E-2</v>
      </c>
      <c r="J1803" s="1">
        <f>IF(A1803="","",MIN(J1802+I1803,Max_logcfu))</f>
        <v>3.99</v>
      </c>
      <c r="K1803" s="1" cm="1">
        <f t="array" ref="K1803">IF(A1803="","",IF(E1803&lt;-1.27,0,((E1803-Tmin)/(PrefTemp-Tmin))^2))</f>
        <v>38.676090104330427</v>
      </c>
      <c r="L1803" s="1">
        <f t="shared" si="171"/>
        <v>0.40287593849297343</v>
      </c>
      <c r="M1803" s="1">
        <f t="shared" si="172"/>
        <v>-50.012497096724367</v>
      </c>
      <c r="N1803" s="3" t="s">
        <v>866</v>
      </c>
      <c r="O1803" s="1" t="s">
        <v>2973</v>
      </c>
      <c r="P1803" s="1" t="s">
        <v>2968</v>
      </c>
      <c r="Q1803" s="1">
        <v>8360</v>
      </c>
      <c r="R1803" s="1" t="s">
        <v>3035</v>
      </c>
      <c r="S1803" s="1">
        <v>94.78</v>
      </c>
    </row>
    <row r="1804" spans="1:19" x14ac:dyDescent="0.3">
      <c r="A1804" s="1" t="s">
        <v>924</v>
      </c>
      <c r="B1804" s="1" t="s">
        <v>1329</v>
      </c>
      <c r="C1804" s="1">
        <f t="shared" si="173"/>
        <v>1.0416666664241347E-2</v>
      </c>
      <c r="D1804" s="1">
        <v>4</v>
      </c>
      <c r="E1804" s="1">
        <v>20.28</v>
      </c>
      <c r="F1804" s="1">
        <f>IF(A1804="","",IF(E1804&lt;-1.27,0,E1804*M_a+M_b))</f>
        <v>0.48586620000000003</v>
      </c>
      <c r="G1804" s="1">
        <f t="shared" si="168"/>
        <v>0.23606596430244003</v>
      </c>
      <c r="H1804" s="1">
        <f t="shared" si="169"/>
        <v>0.10259277023139506</v>
      </c>
      <c r="I1804" s="1">
        <f t="shared" si="170"/>
        <v>2.5648192551877079E-2</v>
      </c>
      <c r="J1804" s="1">
        <f>IF(A1804="","",MIN(J1803+I1804,Max_logcfu))</f>
        <v>3.99</v>
      </c>
      <c r="K1804" s="1" cm="1">
        <f t="array" ref="K1804">IF(A1804="","",IF(E1804&lt;-1.27,0,((E1804-Tmin)/(PrefTemp-Tmin))^2))</f>
        <v>39.054051577798354</v>
      </c>
      <c r="L1804" s="1">
        <f t="shared" si="171"/>
        <v>0.40681303717401429</v>
      </c>
      <c r="M1804" s="1">
        <f t="shared" si="172"/>
        <v>-50.419310133898378</v>
      </c>
      <c r="N1804" s="3" t="s">
        <v>866</v>
      </c>
      <c r="O1804" s="1" t="s">
        <v>2973</v>
      </c>
      <c r="P1804" s="1" t="s">
        <v>2968</v>
      </c>
      <c r="Q1804" s="1">
        <v>8360</v>
      </c>
      <c r="R1804" s="1" t="s">
        <v>3035</v>
      </c>
      <c r="S1804" s="1">
        <v>94.71</v>
      </c>
    </row>
    <row r="1805" spans="1:19" x14ac:dyDescent="0.3">
      <c r="A1805" s="1" t="s">
        <v>924</v>
      </c>
      <c r="B1805" s="1" t="s">
        <v>1330</v>
      </c>
      <c r="C1805" s="1">
        <f t="shared" si="173"/>
        <v>1.0416666671517305E-2</v>
      </c>
      <c r="D1805" s="1">
        <v>4</v>
      </c>
      <c r="E1805" s="1">
        <v>20.28</v>
      </c>
      <c r="F1805" s="1">
        <f>IF(A1805="","",IF(E1805&lt;-1.27,0,E1805*M_a+M_b))</f>
        <v>0.48586620000000003</v>
      </c>
      <c r="G1805" s="1">
        <f t="shared" si="168"/>
        <v>0.23606596430244003</v>
      </c>
      <c r="H1805" s="1">
        <f t="shared" si="169"/>
        <v>0.10259277023139506</v>
      </c>
      <c r="I1805" s="1">
        <f t="shared" si="170"/>
        <v>2.5648192569792134E-2</v>
      </c>
      <c r="J1805" s="1">
        <f>IF(A1805="","",MIN(J1804+I1805,Max_logcfu))</f>
        <v>3.99</v>
      </c>
      <c r="K1805" s="1" cm="1">
        <f t="array" ref="K1805">IF(A1805="","",IF(E1805&lt;-1.27,0,((E1805-Tmin)/(PrefTemp-Tmin))^2))</f>
        <v>39.054051577798354</v>
      </c>
      <c r="L1805" s="1">
        <f t="shared" si="171"/>
        <v>0.40681303745816993</v>
      </c>
      <c r="M1805" s="1">
        <f t="shared" si="172"/>
        <v>-50.826123171356549</v>
      </c>
      <c r="N1805" s="3" t="s">
        <v>866</v>
      </c>
      <c r="O1805" s="1" t="s">
        <v>2973</v>
      </c>
      <c r="P1805" s="1" t="s">
        <v>2968</v>
      </c>
      <c r="Q1805" s="1">
        <v>8360</v>
      </c>
      <c r="R1805" s="1" t="s">
        <v>3035</v>
      </c>
      <c r="S1805" s="1">
        <v>94.71</v>
      </c>
    </row>
    <row r="1806" spans="1:19" x14ac:dyDescent="0.3">
      <c r="A1806" s="1" t="s">
        <v>924</v>
      </c>
      <c r="B1806" s="1" t="s">
        <v>1331</v>
      </c>
      <c r="C1806" s="1">
        <f t="shared" si="173"/>
        <v>1.0416666664241347E-2</v>
      </c>
      <c r="D1806" s="1">
        <v>4</v>
      </c>
      <c r="E1806" s="1">
        <v>20.329999999999998</v>
      </c>
      <c r="F1806" s="1">
        <f>IF(A1806="","",IF(E1806&lt;-1.27,0,E1806*M_a+M_b))</f>
        <v>0.48684820000000001</v>
      </c>
      <c r="G1806" s="1">
        <f t="shared" si="168"/>
        <v>0.23702116984324001</v>
      </c>
      <c r="H1806" s="1">
        <f t="shared" si="169"/>
        <v>0.10300789649858322</v>
      </c>
      <c r="I1806" s="1">
        <f t="shared" si="170"/>
        <v>2.5751974118649955E-2</v>
      </c>
      <c r="J1806" s="1">
        <f>IF(A1806="","",MIN(J1805+I1806,Max_logcfu))</f>
        <v>3.99</v>
      </c>
      <c r="K1806" s="1" cm="1">
        <f t="array" ref="K1806">IF(A1806="","",IF(E1806&lt;-1.27,0,((E1806-Tmin)/(PrefTemp-Tmin))^2))</f>
        <v>39.212077943725482</v>
      </c>
      <c r="L1806" s="1">
        <f t="shared" si="171"/>
        <v>0.40845914515203863</v>
      </c>
      <c r="M1806" s="1">
        <f t="shared" si="172"/>
        <v>-51.234582316508586</v>
      </c>
      <c r="N1806" s="3" t="s">
        <v>866</v>
      </c>
      <c r="O1806" s="1" t="s">
        <v>2973</v>
      </c>
      <c r="P1806" s="1" t="s">
        <v>2968</v>
      </c>
      <c r="Q1806" s="1">
        <v>8360</v>
      </c>
      <c r="R1806" s="1" t="s">
        <v>3035</v>
      </c>
      <c r="S1806" s="1">
        <v>94.71</v>
      </c>
    </row>
    <row r="1807" spans="1:19" x14ac:dyDescent="0.3">
      <c r="A1807" s="1" t="s">
        <v>924</v>
      </c>
      <c r="B1807" s="1" t="s">
        <v>1332</v>
      </c>
      <c r="C1807" s="1">
        <f t="shared" si="173"/>
        <v>1.0416666664241347E-2</v>
      </c>
      <c r="D1807" s="1">
        <v>4</v>
      </c>
      <c r="E1807" s="1">
        <v>20.329999999999998</v>
      </c>
      <c r="F1807" s="1">
        <f>IF(A1807="","",IF(E1807&lt;-1.27,0,E1807*M_a+M_b))</f>
        <v>0.48684820000000001</v>
      </c>
      <c r="G1807" s="1">
        <f t="shared" si="168"/>
        <v>0.23702116984324001</v>
      </c>
      <c r="H1807" s="1">
        <f t="shared" si="169"/>
        <v>0.10300789649858322</v>
      </c>
      <c r="I1807" s="1">
        <f t="shared" si="170"/>
        <v>2.5751974118649955E-2</v>
      </c>
      <c r="J1807" s="1">
        <f>IF(A1807="","",MIN(J1806+I1807,Max_logcfu))</f>
        <v>3.99</v>
      </c>
      <c r="K1807" s="1" cm="1">
        <f t="array" ref="K1807">IF(A1807="","",IF(E1807&lt;-1.27,0,((E1807-Tmin)/(PrefTemp-Tmin))^2))</f>
        <v>39.212077943725482</v>
      </c>
      <c r="L1807" s="1">
        <f t="shared" si="171"/>
        <v>0.40845914515203863</v>
      </c>
      <c r="M1807" s="1">
        <f t="shared" si="172"/>
        <v>-51.643041461660623</v>
      </c>
      <c r="N1807" s="3" t="s">
        <v>866</v>
      </c>
      <c r="O1807" s="1" t="s">
        <v>2973</v>
      </c>
      <c r="P1807" s="1" t="s">
        <v>2968</v>
      </c>
      <c r="Q1807" s="1">
        <v>8360</v>
      </c>
      <c r="R1807" s="1" t="s">
        <v>3035</v>
      </c>
      <c r="S1807" s="1">
        <v>94.71</v>
      </c>
    </row>
    <row r="1808" spans="1:19" x14ac:dyDescent="0.3">
      <c r="A1808" s="1" t="s">
        <v>924</v>
      </c>
      <c r="B1808" s="1" t="s">
        <v>1333</v>
      </c>
      <c r="C1808" s="1">
        <f t="shared" si="173"/>
        <v>1.0416666671517305E-2</v>
      </c>
      <c r="D1808" s="1">
        <v>4</v>
      </c>
      <c r="E1808" s="1">
        <v>20.5</v>
      </c>
      <c r="F1808" s="1">
        <f>IF(A1808="","",IF(E1808&lt;-1.27,0,E1808*M_a+M_b))</f>
        <v>0.49018700000000004</v>
      </c>
      <c r="G1808" s="1">
        <f t="shared" si="168"/>
        <v>0.24028329496900003</v>
      </c>
      <c r="H1808" s="1">
        <f t="shared" si="169"/>
        <v>0.10442559537983485</v>
      </c>
      <c r="I1808" s="1">
        <f t="shared" si="170"/>
        <v>2.6106398857115451E-2</v>
      </c>
      <c r="J1808" s="1">
        <f>IF(A1808="","",MIN(J1807+I1808,Max_logcfu))</f>
        <v>3.99</v>
      </c>
      <c r="K1808" s="1" cm="1">
        <f t="array" ref="K1808">IF(A1808="","",IF(E1808&lt;-1.27,0,((E1808-Tmin)/(PrefTemp-Tmin))^2))</f>
        <v>39.7517542299327</v>
      </c>
      <c r="L1808" s="1">
        <f t="shared" si="171"/>
        <v>0.41408077342128702</v>
      </c>
      <c r="M1808" s="1">
        <f t="shared" si="172"/>
        <v>-52.057122235081913</v>
      </c>
      <c r="N1808" s="3" t="s">
        <v>866</v>
      </c>
      <c r="O1808" s="1" t="s">
        <v>2973</v>
      </c>
      <c r="P1808" s="1" t="s">
        <v>2968</v>
      </c>
      <c r="Q1808" s="1">
        <v>8360</v>
      </c>
      <c r="R1808" s="1" t="s">
        <v>3035</v>
      </c>
      <c r="S1808" s="1">
        <v>94.71</v>
      </c>
    </row>
    <row r="1809" spans="1:19" x14ac:dyDescent="0.3">
      <c r="A1809" s="1" t="s">
        <v>924</v>
      </c>
      <c r="B1809" s="1" t="s">
        <v>1334</v>
      </c>
      <c r="C1809" s="1">
        <f t="shared" si="173"/>
        <v>1.0416666664241347E-2</v>
      </c>
      <c r="D1809" s="1">
        <v>4</v>
      </c>
      <c r="E1809" s="1">
        <v>20.55</v>
      </c>
      <c r="F1809" s="1">
        <f>IF(A1809="","",IF(E1809&lt;-1.27,0,E1809*M_a+M_b))</f>
        <v>0.49116900000000002</v>
      </c>
      <c r="G1809" s="1">
        <f t="shared" si="168"/>
        <v>0.24124698656100002</v>
      </c>
      <c r="H1809" s="1">
        <f t="shared" si="169"/>
        <v>0.10484440963102999</v>
      </c>
      <c r="I1809" s="1">
        <f t="shared" si="170"/>
        <v>2.6211102401654751E-2</v>
      </c>
      <c r="J1809" s="1">
        <f>IF(A1809="","",MIN(J1808+I1809,Max_logcfu))</f>
        <v>3.99</v>
      </c>
      <c r="K1809" s="1" cm="1">
        <f t="array" ref="K1809">IF(A1809="","",IF(E1809&lt;-1.27,0,((E1809-Tmin)/(PrefTemp-Tmin))^2))</f>
        <v>39.911184502950974</v>
      </c>
      <c r="L1809" s="1">
        <f t="shared" si="171"/>
        <v>0.41574150514227526</v>
      </c>
      <c r="M1809" s="1">
        <f t="shared" si="172"/>
        <v>-52.472863740224184</v>
      </c>
      <c r="N1809" s="3" t="s">
        <v>866</v>
      </c>
      <c r="O1809" s="1" t="s">
        <v>2973</v>
      </c>
      <c r="P1809" s="1" t="s">
        <v>2968</v>
      </c>
      <c r="Q1809" s="1">
        <v>8360</v>
      </c>
      <c r="R1809" s="1" t="s">
        <v>3035</v>
      </c>
      <c r="S1809" s="1">
        <v>94.71</v>
      </c>
    </row>
    <row r="1810" spans="1:19" x14ac:dyDescent="0.3">
      <c r="A1810" s="1" t="s">
        <v>924</v>
      </c>
      <c r="B1810" s="1" t="s">
        <v>1335</v>
      </c>
      <c r="C1810" s="1">
        <f t="shared" si="173"/>
        <v>1.0416666664241347E-2</v>
      </c>
      <c r="D1810" s="1">
        <v>4</v>
      </c>
      <c r="E1810" s="1">
        <v>20.55</v>
      </c>
      <c r="F1810" s="1">
        <f>IF(A1810="","",IF(E1810&lt;-1.27,0,E1810*M_a+M_b))</f>
        <v>0.49116900000000002</v>
      </c>
      <c r="G1810" s="1">
        <f t="shared" si="168"/>
        <v>0.24124698656100002</v>
      </c>
      <c r="H1810" s="1">
        <f t="shared" si="169"/>
        <v>0.10484440963102999</v>
      </c>
      <c r="I1810" s="1">
        <f t="shared" si="170"/>
        <v>2.6211102401654751E-2</v>
      </c>
      <c r="J1810" s="1">
        <f>IF(A1810="","",MIN(J1809+I1810,Max_logcfu))</f>
        <v>3.99</v>
      </c>
      <c r="K1810" s="1" cm="1">
        <f t="array" ref="K1810">IF(A1810="","",IF(E1810&lt;-1.27,0,((E1810-Tmin)/(PrefTemp-Tmin))^2))</f>
        <v>39.911184502950974</v>
      </c>
      <c r="L1810" s="1">
        <f t="shared" si="171"/>
        <v>0.41574150514227526</v>
      </c>
      <c r="M1810" s="1">
        <f t="shared" si="172"/>
        <v>-52.888605245366463</v>
      </c>
      <c r="N1810" s="3" t="s">
        <v>866</v>
      </c>
      <c r="O1810" s="1" t="s">
        <v>2973</v>
      </c>
      <c r="P1810" s="1" t="s">
        <v>2968</v>
      </c>
      <c r="Q1810" s="1">
        <v>8360</v>
      </c>
      <c r="R1810" s="1" t="s">
        <v>3035</v>
      </c>
      <c r="S1810" s="1">
        <v>94.71</v>
      </c>
    </row>
    <row r="1811" spans="1:19" x14ac:dyDescent="0.3">
      <c r="A1811" s="1" t="s">
        <v>924</v>
      </c>
      <c r="B1811" s="1" t="s">
        <v>1336</v>
      </c>
      <c r="C1811" s="1">
        <f t="shared" si="173"/>
        <v>1.0416666671517305E-2</v>
      </c>
      <c r="D1811" s="1">
        <v>4</v>
      </c>
      <c r="E1811" s="1">
        <v>20.55</v>
      </c>
      <c r="F1811" s="1">
        <f>IF(A1811="","",IF(E1811&lt;-1.27,0,E1811*M_a+M_b))</f>
        <v>0.49116900000000002</v>
      </c>
      <c r="G1811" s="1">
        <f t="shared" si="168"/>
        <v>0.24124698656100002</v>
      </c>
      <c r="H1811" s="1">
        <f t="shared" si="169"/>
        <v>0.10484440963102999</v>
      </c>
      <c r="I1811" s="1">
        <f t="shared" si="170"/>
        <v>2.6211102419962995E-2</v>
      </c>
      <c r="J1811" s="1">
        <f>IF(A1811="","",MIN(J1810+I1811,Max_logcfu))</f>
        <v>3.99</v>
      </c>
      <c r="K1811" s="1" cm="1">
        <f t="array" ref="K1811">IF(A1811="","",IF(E1811&lt;-1.27,0,((E1811-Tmin)/(PrefTemp-Tmin))^2))</f>
        <v>39.911184502950974</v>
      </c>
      <c r="L1811" s="1">
        <f t="shared" si="171"/>
        <v>0.41574150543266736</v>
      </c>
      <c r="M1811" s="1">
        <f t="shared" si="172"/>
        <v>-53.304346750799134</v>
      </c>
      <c r="N1811" s="3" t="s">
        <v>866</v>
      </c>
      <c r="O1811" s="1" t="s">
        <v>2973</v>
      </c>
      <c r="P1811" s="1" t="s">
        <v>2968</v>
      </c>
      <c r="Q1811" s="1">
        <v>8360</v>
      </c>
      <c r="R1811" s="1" t="s">
        <v>3035</v>
      </c>
      <c r="S1811" s="1">
        <v>94.71</v>
      </c>
    </row>
    <row r="1812" spans="1:19" x14ac:dyDescent="0.3">
      <c r="A1812" s="1" t="s">
        <v>924</v>
      </c>
      <c r="B1812" s="1" t="s">
        <v>1337</v>
      </c>
      <c r="C1812" s="1">
        <f t="shared" si="173"/>
        <v>1.0416666664241347E-2</v>
      </c>
      <c r="D1812" s="1">
        <v>4</v>
      </c>
      <c r="E1812" s="1">
        <v>20.66</v>
      </c>
      <c r="F1812" s="1">
        <f>IF(A1812="","",IF(E1812&lt;-1.27,0,E1812*M_a+M_b))</f>
        <v>0.49332940000000003</v>
      </c>
      <c r="G1812" s="1">
        <f t="shared" si="168"/>
        <v>0.24337389690436004</v>
      </c>
      <c r="H1812" s="1">
        <f t="shared" si="169"/>
        <v>0.10576875137086485</v>
      </c>
      <c r="I1812" s="1">
        <f t="shared" si="170"/>
        <v>2.6442187836559661E-2</v>
      </c>
      <c r="J1812" s="1">
        <f>IF(A1812="","",MIN(J1811+I1812,Max_logcfu))</f>
        <v>3.99</v>
      </c>
      <c r="K1812" s="1" cm="1">
        <f t="array" ref="K1812">IF(A1812="","",IF(E1812&lt;-1.27,0,((E1812-Tmin)/(PrefTemp-Tmin))^2))</f>
        <v>40.26305422926405</v>
      </c>
      <c r="L1812" s="1">
        <f t="shared" si="171"/>
        <v>0.41940681479051645</v>
      </c>
      <c r="M1812" s="1">
        <f t="shared" si="172"/>
        <v>-53.723753565589654</v>
      </c>
      <c r="N1812" s="3" t="s">
        <v>866</v>
      </c>
      <c r="O1812" s="1" t="s">
        <v>2973</v>
      </c>
      <c r="P1812" s="1" t="s">
        <v>2968</v>
      </c>
      <c r="Q1812" s="1">
        <v>8360</v>
      </c>
      <c r="R1812" s="1" t="s">
        <v>3035</v>
      </c>
      <c r="S1812" s="1">
        <v>94.61</v>
      </c>
    </row>
    <row r="1813" spans="1:19" x14ac:dyDescent="0.3">
      <c r="A1813" s="1" t="s">
        <v>924</v>
      </c>
      <c r="B1813" s="1" t="s">
        <v>1338</v>
      </c>
      <c r="C1813" s="1">
        <f t="shared" si="173"/>
        <v>1.0416666664241347E-2</v>
      </c>
      <c r="D1813" s="1">
        <v>4</v>
      </c>
      <c r="E1813" s="1">
        <v>20.63</v>
      </c>
      <c r="F1813" s="1">
        <f>IF(A1813="","",IF(E1813&lt;-1.27,0,E1813*M_a+M_b))</f>
        <v>0.49274020000000002</v>
      </c>
      <c r="G1813" s="1">
        <f t="shared" si="168"/>
        <v>0.24279290469604001</v>
      </c>
      <c r="H1813" s="1">
        <f t="shared" si="169"/>
        <v>0.10551625584356367</v>
      </c>
      <c r="I1813" s="1">
        <f t="shared" si="170"/>
        <v>2.6379063954749062E-2</v>
      </c>
      <c r="J1813" s="1">
        <f>IF(A1813="","",MIN(J1812+I1813,Max_logcfu))</f>
        <v>3.99</v>
      </c>
      <c r="K1813" s="1" cm="1">
        <f t="array" ref="K1813">IF(A1813="","",IF(E1813&lt;-1.27,0,((E1813-Tmin)/(PrefTemp-Tmin))^2))</f>
        <v>40.166936604950536</v>
      </c>
      <c r="L1813" s="1">
        <f t="shared" si="171"/>
        <v>0.41840558953748375</v>
      </c>
      <c r="M1813" s="1">
        <f t="shared" si="172"/>
        <v>-54.142159155127139</v>
      </c>
      <c r="N1813" s="3" t="s">
        <v>866</v>
      </c>
      <c r="O1813" s="1" t="s">
        <v>2973</v>
      </c>
      <c r="P1813" s="1" t="s">
        <v>2968</v>
      </c>
      <c r="Q1813" s="1">
        <v>8360</v>
      </c>
      <c r="R1813" s="1" t="s">
        <v>3035</v>
      </c>
      <c r="S1813" s="1">
        <v>94.61</v>
      </c>
    </row>
    <row r="1814" spans="1:19" x14ac:dyDescent="0.3">
      <c r="A1814" s="1" t="s">
        <v>924</v>
      </c>
      <c r="B1814" s="1" t="s">
        <v>1339</v>
      </c>
      <c r="C1814" s="1">
        <f t="shared" si="173"/>
        <v>1.0416666671517305E-2</v>
      </c>
      <c r="D1814" s="1">
        <v>4</v>
      </c>
      <c r="E1814" s="1">
        <v>20.63</v>
      </c>
      <c r="F1814" s="1">
        <f>IF(A1814="","",IF(E1814&lt;-1.27,0,E1814*M_a+M_b))</f>
        <v>0.49274020000000002</v>
      </c>
      <c r="G1814" s="1">
        <f t="shared" si="168"/>
        <v>0.24279290469604001</v>
      </c>
      <c r="H1814" s="1">
        <f t="shared" si="169"/>
        <v>0.10551625584356367</v>
      </c>
      <c r="I1814" s="1">
        <f t="shared" si="170"/>
        <v>2.6379063973174625E-2</v>
      </c>
      <c r="J1814" s="1">
        <f>IF(A1814="","",MIN(J1813+I1814,Max_logcfu))</f>
        <v>3.99</v>
      </c>
      <c r="K1814" s="1" cm="1">
        <f t="array" ref="K1814">IF(A1814="","",IF(E1814&lt;-1.27,0,((E1814-Tmin)/(PrefTemp-Tmin))^2))</f>
        <v>40.166936604950536</v>
      </c>
      <c r="L1814" s="1">
        <f t="shared" si="171"/>
        <v>0.41840558982973669</v>
      </c>
      <c r="M1814" s="1">
        <f t="shared" si="172"/>
        <v>-54.560564744956878</v>
      </c>
      <c r="N1814" s="3" t="s">
        <v>866</v>
      </c>
      <c r="O1814" s="1" t="s">
        <v>2973</v>
      </c>
      <c r="P1814" s="1" t="s">
        <v>2968</v>
      </c>
      <c r="Q1814" s="1">
        <v>8360</v>
      </c>
      <c r="R1814" s="1" t="s">
        <v>3035</v>
      </c>
      <c r="S1814" s="1">
        <v>94.61</v>
      </c>
    </row>
    <row r="1815" spans="1:19" x14ac:dyDescent="0.3">
      <c r="A1815" s="1" t="s">
        <v>924</v>
      </c>
      <c r="B1815" s="1" t="s">
        <v>1340</v>
      </c>
      <c r="C1815" s="1">
        <f t="shared" si="173"/>
        <v>1.0416666664241347E-2</v>
      </c>
      <c r="D1815" s="1">
        <v>4</v>
      </c>
      <c r="E1815" s="1">
        <v>20.63</v>
      </c>
      <c r="F1815" s="1">
        <f>IF(A1815="","",IF(E1815&lt;-1.27,0,E1815*M_a+M_b))</f>
        <v>0.49274020000000002</v>
      </c>
      <c r="G1815" s="1">
        <f t="shared" si="168"/>
        <v>0.24279290469604001</v>
      </c>
      <c r="H1815" s="1">
        <f t="shared" si="169"/>
        <v>0.10551625584356367</v>
      </c>
      <c r="I1815" s="1">
        <f t="shared" si="170"/>
        <v>2.6379063954749062E-2</v>
      </c>
      <c r="J1815" s="1">
        <f>IF(A1815="","",MIN(J1814+I1815,Max_logcfu))</f>
        <v>3.99</v>
      </c>
      <c r="K1815" s="1" cm="1">
        <f t="array" ref="K1815">IF(A1815="","",IF(E1815&lt;-1.27,0,((E1815-Tmin)/(PrefTemp-Tmin))^2))</f>
        <v>40.166936604950536</v>
      </c>
      <c r="L1815" s="1">
        <f t="shared" si="171"/>
        <v>0.41840558953748375</v>
      </c>
      <c r="M1815" s="1">
        <f t="shared" si="172"/>
        <v>-54.978970334494363</v>
      </c>
      <c r="N1815" s="3" t="s">
        <v>866</v>
      </c>
      <c r="O1815" s="1" t="s">
        <v>2973</v>
      </c>
      <c r="P1815" s="1" t="s">
        <v>2968</v>
      </c>
      <c r="Q1815" s="1">
        <v>8360</v>
      </c>
      <c r="R1815" s="1" t="s">
        <v>3035</v>
      </c>
      <c r="S1815" s="1">
        <v>94.61</v>
      </c>
    </row>
    <row r="1816" spans="1:19" x14ac:dyDescent="0.3">
      <c r="A1816" s="1" t="s">
        <v>924</v>
      </c>
      <c r="B1816" s="1" t="s">
        <v>1341</v>
      </c>
      <c r="C1816" s="1">
        <f t="shared" si="173"/>
        <v>1.0416666664241347E-2</v>
      </c>
      <c r="D1816" s="1">
        <v>4</v>
      </c>
      <c r="E1816" s="1">
        <v>20.72</v>
      </c>
      <c r="F1816" s="1">
        <f>IF(A1816="","",IF(E1816&lt;-1.27,0,E1816*M_a+M_b))</f>
        <v>0.4945078</v>
      </c>
      <c r="G1816" s="1">
        <f t="shared" si="168"/>
        <v>0.24453796426083999</v>
      </c>
      <c r="H1816" s="1">
        <f t="shared" si="169"/>
        <v>0.10627464765790524</v>
      </c>
      <c r="I1816" s="1">
        <f t="shared" si="170"/>
        <v>2.6568661908290315E-2</v>
      </c>
      <c r="J1816" s="1">
        <f>IF(A1816="","",MIN(J1815+I1816,Max_logcfu))</f>
        <v>3.99</v>
      </c>
      <c r="K1816" s="1" cm="1">
        <f t="array" ref="K1816">IF(A1816="","",IF(E1816&lt;-1.27,0,((E1816-Tmin)/(PrefTemp-Tmin))^2))</f>
        <v>40.455634073267973</v>
      </c>
      <c r="L1816" s="1">
        <f t="shared" si="171"/>
        <v>0.42141285483175689</v>
      </c>
      <c r="M1816" s="1">
        <f t="shared" si="172"/>
        <v>-55.400383189326121</v>
      </c>
      <c r="N1816" s="3" t="s">
        <v>866</v>
      </c>
      <c r="O1816" s="1" t="s">
        <v>2973</v>
      </c>
      <c r="P1816" s="1" t="s">
        <v>2968</v>
      </c>
      <c r="Q1816" s="1">
        <v>8360</v>
      </c>
      <c r="R1816" s="1" t="s">
        <v>3035</v>
      </c>
      <c r="S1816" s="1">
        <v>94.54</v>
      </c>
    </row>
    <row r="1817" spans="1:19" x14ac:dyDescent="0.3">
      <c r="A1817" s="1" t="s">
        <v>924</v>
      </c>
      <c r="B1817" s="1" t="s">
        <v>1342</v>
      </c>
      <c r="C1817" s="1">
        <f t="shared" si="173"/>
        <v>1.0416666671517305E-2</v>
      </c>
      <c r="D1817" s="1">
        <v>4</v>
      </c>
      <c r="E1817" s="1">
        <v>20.67</v>
      </c>
      <c r="F1817" s="1">
        <f>IF(A1817="","",IF(E1817&lt;-1.27,0,E1817*M_a+M_b))</f>
        <v>0.49352580000000007</v>
      </c>
      <c r="G1817" s="1">
        <f t="shared" si="168"/>
        <v>0.24356771526564006</v>
      </c>
      <c r="H1817" s="1">
        <f t="shared" si="169"/>
        <v>0.10585298360088659</v>
      </c>
      <c r="I1817" s="1">
        <f t="shared" si="170"/>
        <v>2.6463245912544557E-2</v>
      </c>
      <c r="J1817" s="1">
        <f>IF(A1817="","",MIN(J1816+I1817,Max_logcfu))</f>
        <v>3.99</v>
      </c>
      <c r="K1817" s="1" cm="1">
        <f t="array" ref="K1817">IF(A1817="","",IF(E1817&lt;-1.27,0,((E1817-Tmin)/(PrefTemp-Tmin))^2))</f>
        <v>40.295118962952039</v>
      </c>
      <c r="L1817" s="1">
        <f t="shared" si="171"/>
        <v>0.41974082272620744</v>
      </c>
      <c r="M1817" s="1">
        <f t="shared" si="172"/>
        <v>-55.820124012052325</v>
      </c>
      <c r="N1817" s="3" t="s">
        <v>866</v>
      </c>
      <c r="O1817" s="1" t="s">
        <v>2973</v>
      </c>
      <c r="P1817" s="1" t="s">
        <v>2968</v>
      </c>
      <c r="Q1817" s="1">
        <v>8360</v>
      </c>
      <c r="R1817" s="1" t="s">
        <v>3035</v>
      </c>
      <c r="S1817" s="1">
        <v>94.54</v>
      </c>
    </row>
    <row r="1818" spans="1:19" x14ac:dyDescent="0.3">
      <c r="A1818" s="1" t="s">
        <v>924</v>
      </c>
      <c r="B1818" s="1" t="s">
        <v>1343</v>
      </c>
      <c r="C1818" s="1">
        <f t="shared" si="173"/>
        <v>1.0416666664241347E-2</v>
      </c>
      <c r="D1818" s="1">
        <v>4</v>
      </c>
      <c r="E1818" s="1">
        <v>20.6</v>
      </c>
      <c r="F1818" s="1">
        <f>IF(A1818="","",IF(E1818&lt;-1.27,0,E1818*M_a+M_b))</f>
        <v>0.49215100000000006</v>
      </c>
      <c r="G1818" s="1">
        <f t="shared" si="168"/>
        <v>0.24221260680100007</v>
      </c>
      <c r="H1818" s="1">
        <f t="shared" si="169"/>
        <v>0.10526406206040854</v>
      </c>
      <c r="I1818" s="1">
        <f t="shared" si="170"/>
        <v>2.6316015508974961E-2</v>
      </c>
      <c r="J1818" s="1">
        <f>IF(A1818="","",MIN(J1817+I1818,Max_logcfu))</f>
        <v>3.99</v>
      </c>
      <c r="K1818" s="1" cm="1">
        <f t="array" ref="K1818">IF(A1818="","",IF(E1818&lt;-1.27,0,((E1818-Tmin)/(PrefTemp-Tmin))^2))</f>
        <v>40.070933845762674</v>
      </c>
      <c r="L1818" s="1">
        <f t="shared" si="171"/>
        <v>0.41740556079617641</v>
      </c>
      <c r="M1818" s="1">
        <f t="shared" si="172"/>
        <v>-56.237529572848501</v>
      </c>
      <c r="N1818" s="3" t="s">
        <v>866</v>
      </c>
      <c r="O1818" s="1" t="s">
        <v>2973</v>
      </c>
      <c r="P1818" s="1" t="s">
        <v>2968</v>
      </c>
      <c r="Q1818" s="1">
        <v>8360</v>
      </c>
      <c r="R1818" s="1" t="s">
        <v>3035</v>
      </c>
      <c r="S1818" s="1">
        <v>94.54</v>
      </c>
    </row>
    <row r="1819" spans="1:19" x14ac:dyDescent="0.3">
      <c r="A1819" s="1" t="s">
        <v>924</v>
      </c>
      <c r="B1819" s="1" t="s">
        <v>1344</v>
      </c>
      <c r="C1819" s="1">
        <f t="shared" si="173"/>
        <v>1.0416666664241347E-2</v>
      </c>
      <c r="D1819" s="1">
        <v>4</v>
      </c>
      <c r="E1819" s="1">
        <v>20.56</v>
      </c>
      <c r="F1819" s="1">
        <f>IF(A1819="","",IF(E1819&lt;-1.27,0,E1819*M_a+M_b))</f>
        <v>0.49136540000000001</v>
      </c>
      <c r="G1819" s="1">
        <f t="shared" si="168"/>
        <v>0.24143995631716</v>
      </c>
      <c r="H1819" s="1">
        <f t="shared" si="169"/>
        <v>0.10492827306265101</v>
      </c>
      <c r="I1819" s="1">
        <f t="shared" si="170"/>
        <v>2.6232068259555125E-2</v>
      </c>
      <c r="J1819" s="1">
        <f>IF(A1819="","",MIN(J1818+I1819,Max_logcfu))</f>
        <v>3.99</v>
      </c>
      <c r="K1819" s="1" cm="1">
        <f t="array" ref="K1819">IF(A1819="","",IF(E1819&lt;-1.27,0,((E1819-Tmin)/(PrefTemp-Tmin))^2))</f>
        <v>39.943108845929828</v>
      </c>
      <c r="L1819" s="1">
        <f t="shared" si="171"/>
        <v>0.41607405038156092</v>
      </c>
      <c r="M1819" s="1">
        <f t="shared" si="172"/>
        <v>-56.653603623230062</v>
      </c>
      <c r="N1819" s="3" t="s">
        <v>866</v>
      </c>
      <c r="O1819" s="1" t="s">
        <v>2973</v>
      </c>
      <c r="P1819" s="1" t="s">
        <v>2968</v>
      </c>
      <c r="Q1819" s="1">
        <v>8360</v>
      </c>
      <c r="R1819" s="1" t="s">
        <v>3035</v>
      </c>
      <c r="S1819" s="1">
        <v>94.54</v>
      </c>
    </row>
    <row r="1820" spans="1:19" x14ac:dyDescent="0.3">
      <c r="A1820" s="1" t="s">
        <v>924</v>
      </c>
      <c r="B1820" s="1" t="s">
        <v>2441</v>
      </c>
      <c r="C1820" s="1">
        <f t="shared" si="173"/>
        <v>1.0405092594737653E-2</v>
      </c>
      <c r="D1820" s="1">
        <v>4</v>
      </c>
      <c r="E1820" s="1">
        <v>20.55</v>
      </c>
      <c r="F1820" s="1">
        <f>IF(A1820="","",IF(E1820&lt;-1.27,0,E1820*M_a+M_b))</f>
        <v>0.49116900000000002</v>
      </c>
      <c r="G1820" s="1">
        <f t="shared" si="168"/>
        <v>0.24124698656100002</v>
      </c>
      <c r="H1820" s="1">
        <f t="shared" si="169"/>
        <v>0.10484440963102999</v>
      </c>
      <c r="I1820" s="1">
        <f t="shared" si="170"/>
        <v>2.6181978966035309E-2</v>
      </c>
      <c r="J1820" s="1">
        <f>IF(A1820="","",MIN(J1819+I1820,Max_logcfu))</f>
        <v>3.99</v>
      </c>
      <c r="K1820" s="1" cm="1">
        <f t="array" ref="K1820">IF(A1820="","",IF(E1820&lt;-1.27,0,((E1820-Tmin)/(PrefTemp-Tmin))^2))</f>
        <v>39.911184502950974</v>
      </c>
      <c r="L1820" s="1">
        <f t="shared" si="171"/>
        <v>0.41527957031886337</v>
      </c>
      <c r="M1820" s="1">
        <f t="shared" si="172"/>
        <v>-57.068883193548928</v>
      </c>
      <c r="N1820" s="3" t="s">
        <v>866</v>
      </c>
      <c r="O1820" s="1" t="s">
        <v>2973</v>
      </c>
      <c r="P1820" s="1" t="s">
        <v>2968</v>
      </c>
      <c r="Q1820" s="1">
        <v>8360</v>
      </c>
      <c r="R1820" s="1" t="s">
        <v>3035</v>
      </c>
      <c r="S1820" s="1">
        <v>94.54</v>
      </c>
    </row>
    <row r="1821" spans="1:19" x14ac:dyDescent="0.3">
      <c r="A1821" s="1" t="s">
        <v>924</v>
      </c>
      <c r="B1821" s="1" t="s">
        <v>2442</v>
      </c>
      <c r="C1821" s="1">
        <f t="shared" si="173"/>
        <v>1.0416666664241347E-2</v>
      </c>
      <c r="D1821" s="1">
        <v>4</v>
      </c>
      <c r="E1821" s="1">
        <v>20.420000000000002</v>
      </c>
      <c r="F1821" s="1">
        <f>IF(A1821="","",IF(E1821&lt;-1.27,0,E1821*M_a+M_b))</f>
        <v>0.48861580000000004</v>
      </c>
      <c r="G1821" s="1">
        <f t="shared" si="168"/>
        <v>0.23874540000964004</v>
      </c>
      <c r="H1821" s="1">
        <f t="shared" si="169"/>
        <v>0.10375723598854412</v>
      </c>
      <c r="I1821" s="1">
        <f t="shared" si="170"/>
        <v>2.5939308991096564E-2</v>
      </c>
      <c r="J1821" s="1">
        <f>IF(A1821="","",MIN(J1820+I1821,Max_logcfu))</f>
        <v>3.99</v>
      </c>
      <c r="K1821" s="1" cm="1">
        <f t="array" ref="K1821">IF(A1821="","",IF(E1821&lt;-1.27,0,((E1821-Tmin)/(PrefTemp-Tmin))^2))</f>
        <v>39.497329458273818</v>
      </c>
      <c r="L1821" s="1">
        <f t="shared" si="171"/>
        <v>0.41143051509455864</v>
      </c>
      <c r="M1821" s="1">
        <f t="shared" si="172"/>
        <v>-57.480313708643486</v>
      </c>
      <c r="N1821" s="3" t="s">
        <v>866</v>
      </c>
      <c r="O1821" s="1" t="s">
        <v>2973</v>
      </c>
      <c r="P1821" s="1" t="s">
        <v>2968</v>
      </c>
      <c r="Q1821" s="1">
        <v>8360</v>
      </c>
      <c r="R1821" s="1" t="s">
        <v>3035</v>
      </c>
      <c r="S1821" s="1">
        <v>94.54</v>
      </c>
    </row>
    <row r="1822" spans="1:19" x14ac:dyDescent="0.3">
      <c r="A1822" s="1" t="s">
        <v>924</v>
      </c>
      <c r="B1822" s="1" t="s">
        <v>2443</v>
      </c>
      <c r="C1822" s="1">
        <f t="shared" si="173"/>
        <v>1.0416666671517305E-2</v>
      </c>
      <c r="D1822" s="1">
        <v>4</v>
      </c>
      <c r="E1822" s="1">
        <v>20.27</v>
      </c>
      <c r="F1822" s="1">
        <f>IF(A1822="","",IF(E1822&lt;-1.27,0,E1822*M_a+M_b))</f>
        <v>0.48566980000000004</v>
      </c>
      <c r="G1822" s="1">
        <f t="shared" si="168"/>
        <v>0.23587515463204003</v>
      </c>
      <c r="H1822" s="1">
        <f t="shared" si="169"/>
        <v>0.10250984555933942</v>
      </c>
      <c r="I1822" s="1">
        <f t="shared" si="170"/>
        <v>2.5627461401768574E-2</v>
      </c>
      <c r="J1822" s="1">
        <f>IF(A1822="","",MIN(J1821+I1822,Max_logcfu))</f>
        <v>3.99</v>
      </c>
      <c r="K1822" s="1" cm="1">
        <f t="array" ref="K1822">IF(A1822="","",IF(E1822&lt;-1.27,0,((E1822-Tmin)/(PrefTemp-Tmin))^2))</f>
        <v>39.022484592988128</v>
      </c>
      <c r="L1822" s="1">
        <f t="shared" si="171"/>
        <v>0.40648421469957696</v>
      </c>
      <c r="M1822" s="1">
        <f t="shared" si="172"/>
        <v>-57.88679792334306</v>
      </c>
      <c r="N1822" s="3" t="s">
        <v>866</v>
      </c>
      <c r="O1822" s="1" t="s">
        <v>2973</v>
      </c>
      <c r="P1822" s="1" t="s">
        <v>2968</v>
      </c>
      <c r="Q1822" s="1">
        <v>8360</v>
      </c>
      <c r="R1822" s="1" t="s">
        <v>3035</v>
      </c>
      <c r="S1822" s="1">
        <v>94.54</v>
      </c>
    </row>
    <row r="1823" spans="1:19" x14ac:dyDescent="0.3">
      <c r="A1823" s="1" t="s">
        <v>924</v>
      </c>
      <c r="B1823" s="1" t="s">
        <v>2444</v>
      </c>
      <c r="C1823" s="1">
        <f t="shared" si="173"/>
        <v>1.0416666664241347E-2</v>
      </c>
      <c r="D1823" s="1">
        <v>4</v>
      </c>
      <c r="E1823" s="1">
        <v>20.14</v>
      </c>
      <c r="F1823" s="1">
        <f>IF(A1823="","",IF(E1823&lt;-1.27,0,E1823*M_a+M_b))</f>
        <v>0.48311660000000006</v>
      </c>
      <c r="G1823" s="1">
        <f t="shared" si="168"/>
        <v>0.23340164919556006</v>
      </c>
      <c r="H1823" s="1">
        <f t="shared" si="169"/>
        <v>0.10143487579120385</v>
      </c>
      <c r="I1823" s="1">
        <f t="shared" si="170"/>
        <v>2.5358718941896674E-2</v>
      </c>
      <c r="J1823" s="1">
        <f>IF(A1823="","",MIN(J1822+I1823,Max_logcfu))</f>
        <v>3.99</v>
      </c>
      <c r="K1823" s="1" cm="1">
        <f t="array" ref="K1823">IF(A1823="","",IF(E1823&lt;-1.27,0,((E1823-Tmin)/(PrefTemp-Tmin))^2))</f>
        <v>38.613275204503424</v>
      </c>
      <c r="L1823" s="1">
        <f t="shared" si="171"/>
        <v>0.40222161661992784</v>
      </c>
      <c r="M1823" s="1">
        <f t="shared" si="172"/>
        <v>-58.289019539962986</v>
      </c>
      <c r="N1823" s="3" t="s">
        <v>866</v>
      </c>
      <c r="O1823" s="1" t="s">
        <v>2973</v>
      </c>
      <c r="P1823" s="1" t="s">
        <v>2968</v>
      </c>
      <c r="Q1823" s="1">
        <v>8360</v>
      </c>
      <c r="R1823" s="1" t="s">
        <v>3035</v>
      </c>
      <c r="S1823" s="1">
        <v>94.54</v>
      </c>
    </row>
    <row r="1824" spans="1:19" x14ac:dyDescent="0.3">
      <c r="A1824" s="1" t="s">
        <v>924</v>
      </c>
      <c r="B1824" s="1" t="s">
        <v>1349</v>
      </c>
      <c r="C1824" s="1">
        <f t="shared" si="173"/>
        <v>1.0428240741021E-2</v>
      </c>
      <c r="D1824" s="1">
        <v>4</v>
      </c>
      <c r="E1824" s="1">
        <v>20.14</v>
      </c>
      <c r="F1824" s="1">
        <f>IF(A1824="","",IF(E1824&lt;-1.27,0,E1824*M_a+M_b))</f>
        <v>0.48311660000000006</v>
      </c>
      <c r="G1824" s="1">
        <f t="shared" si="168"/>
        <v>0.23340164919556006</v>
      </c>
      <c r="H1824" s="1">
        <f t="shared" si="169"/>
        <v>0.10143487579120385</v>
      </c>
      <c r="I1824" s="1">
        <f t="shared" si="170"/>
        <v>2.538689530286968E-2</v>
      </c>
      <c r="J1824" s="1">
        <f>IF(A1824="","",MIN(J1823+I1824,Max_logcfu))</f>
        <v>3.99</v>
      </c>
      <c r="K1824" s="1" cm="1">
        <f t="array" ref="K1824">IF(A1824="","",IF(E1824&lt;-1.27,0,((E1824-Tmin)/(PrefTemp-Tmin))^2))</f>
        <v>38.613275204503424</v>
      </c>
      <c r="L1824" s="1">
        <f t="shared" si="171"/>
        <v>0.40266852963185856</v>
      </c>
      <c r="M1824" s="1">
        <f t="shared" si="172"/>
        <v>-58.691688069594846</v>
      </c>
      <c r="N1824" s="3" t="s">
        <v>866</v>
      </c>
      <c r="O1824" s="1" t="s">
        <v>2973</v>
      </c>
      <c r="P1824" s="1" t="s">
        <v>2968</v>
      </c>
      <c r="Q1824" s="1">
        <v>8360</v>
      </c>
      <c r="R1824" s="1" t="s">
        <v>3035</v>
      </c>
      <c r="S1824" s="1">
        <v>94.42</v>
      </c>
    </row>
    <row r="1825" spans="1:19" x14ac:dyDescent="0.3">
      <c r="A1825" s="1" t="s">
        <v>924</v>
      </c>
      <c r="B1825" s="1" t="s">
        <v>2445</v>
      </c>
      <c r="C1825" s="1">
        <f t="shared" si="173"/>
        <v>1.0416666664241347E-2</v>
      </c>
      <c r="D1825" s="1">
        <v>4</v>
      </c>
      <c r="E1825" s="1">
        <v>20.02</v>
      </c>
      <c r="F1825" s="1">
        <f>IF(A1825="","",IF(E1825&lt;-1.27,0,E1825*M_a+M_b))</f>
        <v>0.48075980000000001</v>
      </c>
      <c r="G1825" s="1">
        <f t="shared" si="168"/>
        <v>0.23112998529604001</v>
      </c>
      <c r="H1825" s="1">
        <f t="shared" si="169"/>
        <v>0.1004476250743329</v>
      </c>
      <c r="I1825" s="1">
        <f t="shared" si="170"/>
        <v>2.5111906262736402E-2</v>
      </c>
      <c r="J1825" s="1">
        <f>IF(A1825="","",MIN(J1824+I1825,Max_logcfu))</f>
        <v>3.99</v>
      </c>
      <c r="K1825" s="1" cm="1">
        <f t="array" ref="K1825">IF(A1825="","",IF(E1825&lt;-1.27,0,((E1825-Tmin)/(PrefTemp-Tmin))^2))</f>
        <v>38.237457880047387</v>
      </c>
      <c r="L1825" s="1">
        <f t="shared" si="171"/>
        <v>0.39830685282442224</v>
      </c>
      <c r="M1825" s="1">
        <f t="shared" si="172"/>
        <v>-59.089994922419265</v>
      </c>
      <c r="N1825" s="3" t="s">
        <v>866</v>
      </c>
      <c r="O1825" s="1" t="s">
        <v>2973</v>
      </c>
      <c r="P1825" s="1" t="s">
        <v>2968</v>
      </c>
      <c r="Q1825" s="1">
        <v>8360</v>
      </c>
      <c r="R1825" s="1" t="s">
        <v>3035</v>
      </c>
      <c r="S1825" s="1">
        <v>94.42</v>
      </c>
    </row>
    <row r="1826" spans="1:19" x14ac:dyDescent="0.3">
      <c r="A1826" s="1" t="s">
        <v>924</v>
      </c>
      <c r="B1826" s="1" t="s">
        <v>2446</v>
      </c>
      <c r="C1826" s="1">
        <f t="shared" si="173"/>
        <v>1.0416666671517305E-2</v>
      </c>
      <c r="D1826" s="1">
        <v>4</v>
      </c>
      <c r="E1826" s="1">
        <v>19.77</v>
      </c>
      <c r="F1826" s="1">
        <f>IF(A1826="","",IF(E1826&lt;-1.27,0,E1826*M_a+M_b))</f>
        <v>0.47584980000000004</v>
      </c>
      <c r="G1826" s="1">
        <f t="shared" si="168"/>
        <v>0.22643303216004004</v>
      </c>
      <c r="H1826" s="1">
        <f t="shared" si="169"/>
        <v>9.8406359043911359E-2</v>
      </c>
      <c r="I1826" s="1">
        <f t="shared" si="170"/>
        <v>2.4601589772433846E-2</v>
      </c>
      <c r="J1826" s="1">
        <f>IF(A1826="","",MIN(J1825+I1826,Max_logcfu))</f>
        <v>3.99</v>
      </c>
      <c r="K1826" s="1" cm="1">
        <f t="array" ref="K1826">IF(A1826="","",IF(E1826&lt;-1.27,0,((E1826-Tmin)/(PrefTemp-Tmin))^2))</f>
        <v>37.460407911942568</v>
      </c>
      <c r="L1826" s="1">
        <f t="shared" si="171"/>
        <v>0.3902125825977753</v>
      </c>
      <c r="M1826" s="1">
        <f t="shared" si="172"/>
        <v>-59.480207505017042</v>
      </c>
      <c r="N1826" s="3" t="s">
        <v>866</v>
      </c>
      <c r="O1826" s="1" t="s">
        <v>2973</v>
      </c>
      <c r="P1826" s="1" t="s">
        <v>2968</v>
      </c>
      <c r="Q1826" s="1">
        <v>8360</v>
      </c>
      <c r="R1826" s="1" t="s">
        <v>3035</v>
      </c>
      <c r="S1826" s="1">
        <v>94.42</v>
      </c>
    </row>
    <row r="1827" spans="1:19" x14ac:dyDescent="0.3">
      <c r="A1827" s="1" t="s">
        <v>924</v>
      </c>
      <c r="B1827" s="1" t="s">
        <v>2447</v>
      </c>
      <c r="C1827" s="1">
        <f t="shared" si="173"/>
        <v>1.0416666664241347E-2</v>
      </c>
      <c r="D1827" s="1">
        <v>4</v>
      </c>
      <c r="E1827" s="1">
        <v>19.489999999999998</v>
      </c>
      <c r="F1827" s="1">
        <f>IF(A1827="","",IF(E1827&lt;-1.27,0,E1827*M_a+M_b))</f>
        <v>0.47035060000000001</v>
      </c>
      <c r="G1827" s="1">
        <f t="shared" si="168"/>
        <v>0.22122968692036002</v>
      </c>
      <c r="H1827" s="1">
        <f t="shared" si="169"/>
        <v>9.614501821832247E-2</v>
      </c>
      <c r="I1827" s="1">
        <f t="shared" si="170"/>
        <v>2.4036254548984243E-2</v>
      </c>
      <c r="J1827" s="1">
        <f>IF(A1827="","",MIN(J1826+I1827,Max_logcfu))</f>
        <v>3.99</v>
      </c>
      <c r="K1827" s="1" cm="1">
        <f t="array" ref="K1827">IF(A1827="","",IF(E1827&lt;-1.27,0,((E1827-Tmin)/(PrefTemp-Tmin))^2))</f>
        <v>36.59958193913436</v>
      </c>
      <c r="L1827" s="1">
        <f t="shared" si="171"/>
        <v>0.38124564511055059</v>
      </c>
      <c r="M1827" s="1">
        <f t="shared" si="172"/>
        <v>-59.861453150127595</v>
      </c>
      <c r="N1827" s="3" t="s">
        <v>866</v>
      </c>
      <c r="O1827" s="1" t="s">
        <v>2973</v>
      </c>
      <c r="P1827" s="1" t="s">
        <v>2968</v>
      </c>
      <c r="Q1827" s="1">
        <v>8360</v>
      </c>
      <c r="R1827" s="1" t="s">
        <v>3035</v>
      </c>
      <c r="S1827" s="1">
        <v>94.42</v>
      </c>
    </row>
    <row r="1828" spans="1:19" x14ac:dyDescent="0.3">
      <c r="A1828" s="1" t="s">
        <v>924</v>
      </c>
      <c r="B1828" s="1" t="s">
        <v>2448</v>
      </c>
      <c r="C1828" s="1">
        <f t="shared" si="173"/>
        <v>1.0416666664241347E-2</v>
      </c>
      <c r="D1828" s="1">
        <v>4</v>
      </c>
      <c r="E1828" s="1">
        <v>19.440000000000001</v>
      </c>
      <c r="F1828" s="1">
        <f>IF(A1828="","",IF(E1828&lt;-1.27,0,E1828*M_a+M_b))</f>
        <v>0.46936860000000008</v>
      </c>
      <c r="G1828" s="1">
        <f t="shared" si="168"/>
        <v>0.22030688266596007</v>
      </c>
      <c r="H1828" s="1">
        <f t="shared" si="169"/>
        <v>9.5743973344615416E-2</v>
      </c>
      <c r="I1828" s="1">
        <f t="shared" si="170"/>
        <v>2.3935993330580819E-2</v>
      </c>
      <c r="J1828" s="1">
        <f>IF(A1828="","",MIN(J1827+I1828,Max_logcfu))</f>
        <v>3.99</v>
      </c>
      <c r="K1828" s="1" cm="1">
        <f t="array" ref="K1828">IF(A1828="","",IF(E1828&lt;-1.27,0,((E1828-Tmin)/(PrefTemp-Tmin))^2))</f>
        <v>36.446915945736961</v>
      </c>
      <c r="L1828" s="1">
        <f t="shared" si="171"/>
        <v>0.37965537434636459</v>
      </c>
      <c r="M1828" s="1">
        <f t="shared" si="172"/>
        <v>-60.241108524473958</v>
      </c>
      <c r="N1828" s="3" t="s">
        <v>866</v>
      </c>
      <c r="O1828" s="1" t="s">
        <v>2973</v>
      </c>
      <c r="P1828" s="1" t="s">
        <v>2968</v>
      </c>
      <c r="Q1828" s="1">
        <v>8360</v>
      </c>
      <c r="R1828" s="1" t="s">
        <v>3035</v>
      </c>
      <c r="S1828" s="1">
        <v>94.32</v>
      </c>
    </row>
    <row r="1829" spans="1:19" x14ac:dyDescent="0.3">
      <c r="A1829" s="1" t="s">
        <v>924</v>
      </c>
      <c r="B1829" s="1" t="s">
        <v>1354</v>
      </c>
      <c r="C1829" s="1">
        <f t="shared" si="173"/>
        <v>1.0416666671517305E-2</v>
      </c>
      <c r="D1829" s="1">
        <v>4</v>
      </c>
      <c r="E1829" s="1">
        <v>19.28</v>
      </c>
      <c r="F1829" s="1">
        <f>IF(A1829="","",IF(E1829&lt;-1.27,0,E1829*M_a+M_b))</f>
        <v>0.46622620000000004</v>
      </c>
      <c r="G1829" s="1">
        <f t="shared" si="168"/>
        <v>0.21736686956644002</v>
      </c>
      <c r="H1829" s="1">
        <f t="shared" si="169"/>
        <v>9.446626230614516E-2</v>
      </c>
      <c r="I1829" s="1">
        <f t="shared" si="170"/>
        <v>2.3616565587533608E-2</v>
      </c>
      <c r="J1829" s="1">
        <f>IF(A1829="","",MIN(J1828+I1829,Max_logcfu))</f>
        <v>3.99</v>
      </c>
      <c r="K1829" s="1" cm="1">
        <f t="array" ref="K1829">IF(A1829="","",IF(E1829&lt;-1.27,0,((E1829-Tmin)/(PrefTemp-Tmin))^2))</f>
        <v>35.960528915877148</v>
      </c>
      <c r="L1829" s="1">
        <f t="shared" si="171"/>
        <v>0.37458884304815182</v>
      </c>
      <c r="M1829" s="1">
        <f t="shared" si="172"/>
        <v>-60.61569736752211</v>
      </c>
      <c r="N1829" s="3" t="s">
        <v>866</v>
      </c>
      <c r="O1829" s="1" t="s">
        <v>2973</v>
      </c>
      <c r="P1829" s="1" t="s">
        <v>2968</v>
      </c>
      <c r="Q1829" s="1">
        <v>8360</v>
      </c>
      <c r="R1829" s="1" t="s">
        <v>3035</v>
      </c>
      <c r="S1829" s="1">
        <v>94.32</v>
      </c>
    </row>
    <row r="1830" spans="1:19" x14ac:dyDescent="0.3">
      <c r="A1830" s="1" t="s">
        <v>924</v>
      </c>
      <c r="B1830" s="1" t="s">
        <v>1355</v>
      </c>
      <c r="C1830" s="1">
        <f t="shared" si="173"/>
        <v>1.0416666664241347E-2</v>
      </c>
      <c r="D1830" s="1">
        <v>4</v>
      </c>
      <c r="E1830" s="1">
        <v>19.170000000000002</v>
      </c>
      <c r="F1830" s="1">
        <f>IF(A1830="","",IF(E1830&lt;-1.27,0,E1830*M_a+M_b))</f>
        <v>0.46406580000000008</v>
      </c>
      <c r="G1830" s="1">
        <f t="shared" si="168"/>
        <v>0.21535706672964008</v>
      </c>
      <c r="H1830" s="1">
        <f t="shared" si="169"/>
        <v>9.3592814745606295E-2</v>
      </c>
      <c r="I1830" s="1">
        <f t="shared" si="170"/>
        <v>2.3398203680953751E-2</v>
      </c>
      <c r="J1830" s="1">
        <f>IF(A1830="","",MIN(J1829+I1830,Max_logcfu))</f>
        <v>3.99</v>
      </c>
      <c r="K1830" s="1" cm="1">
        <f t="array" ref="K1830">IF(A1830="","",IF(E1830&lt;-1.27,0,((E1830-Tmin)/(PrefTemp-Tmin))^2))</f>
        <v>35.628033107421537</v>
      </c>
      <c r="L1830" s="1">
        <f t="shared" si="171"/>
        <v>0.37112534478256498</v>
      </c>
      <c r="M1830" s="1">
        <f t="shared" si="172"/>
        <v>-60.986822712304672</v>
      </c>
      <c r="N1830" s="3" t="s">
        <v>866</v>
      </c>
      <c r="O1830" s="1" t="s">
        <v>2973</v>
      </c>
      <c r="P1830" s="1" t="s">
        <v>2968</v>
      </c>
      <c r="Q1830" s="1">
        <v>8360</v>
      </c>
      <c r="R1830" s="1" t="s">
        <v>3035</v>
      </c>
      <c r="S1830" s="1">
        <v>94.32</v>
      </c>
    </row>
    <row r="1831" spans="1:19" x14ac:dyDescent="0.3">
      <c r="A1831" s="1" t="s">
        <v>924</v>
      </c>
      <c r="B1831" s="1" t="s">
        <v>1356</v>
      </c>
      <c r="C1831" s="1">
        <f t="shared" si="173"/>
        <v>1.0416666664241347E-2</v>
      </c>
      <c r="D1831" s="1">
        <v>4</v>
      </c>
      <c r="E1831" s="1">
        <v>19.05</v>
      </c>
      <c r="F1831" s="1">
        <f>IF(A1831="","",IF(E1831&lt;-1.27,0,E1831*M_a+M_b))</f>
        <v>0.46170900000000004</v>
      </c>
      <c r="G1831" s="1">
        <f t="shared" si="168"/>
        <v>0.21317520068100004</v>
      </c>
      <c r="H1831" s="1">
        <f t="shared" si="169"/>
        <v>9.2644589604954378E-2</v>
      </c>
      <c r="I1831" s="1">
        <f t="shared" si="170"/>
        <v>2.3161147395845971E-2</v>
      </c>
      <c r="J1831" s="1">
        <f>IF(A1831="","",MIN(J1830+I1831,Max_logcfu))</f>
        <v>3.99</v>
      </c>
      <c r="K1831" s="1" cm="1">
        <f t="array" ref="K1831">IF(A1831="","",IF(E1831&lt;-1.27,0,((E1831-Tmin)/(PrefTemp-Tmin))^2))</f>
        <v>35.267071672547914</v>
      </c>
      <c r="L1831" s="1">
        <f t="shared" si="171"/>
        <v>0.36736532983684017</v>
      </c>
      <c r="M1831" s="1">
        <f t="shared" si="172"/>
        <v>-61.354188042141516</v>
      </c>
      <c r="N1831" s="3" t="s">
        <v>866</v>
      </c>
      <c r="O1831" s="1" t="s">
        <v>2973</v>
      </c>
      <c r="P1831" s="1" t="s">
        <v>2968</v>
      </c>
      <c r="Q1831" s="1">
        <v>8360</v>
      </c>
      <c r="R1831" s="1" t="s">
        <v>3035</v>
      </c>
      <c r="S1831" s="1">
        <v>94.32</v>
      </c>
    </row>
    <row r="1832" spans="1:19" x14ac:dyDescent="0.3">
      <c r="A1832" s="1" t="s">
        <v>924</v>
      </c>
      <c r="B1832" s="1" t="s">
        <v>1357</v>
      </c>
      <c r="C1832" s="1">
        <f t="shared" si="173"/>
        <v>1.0416666671517305E-2</v>
      </c>
      <c r="D1832" s="1">
        <v>4</v>
      </c>
      <c r="E1832" s="1">
        <v>19.100000000000001</v>
      </c>
      <c r="F1832" s="1">
        <f>IF(A1832="","",IF(E1832&lt;-1.27,0,E1832*M_a+M_b))</f>
        <v>0.46269100000000007</v>
      </c>
      <c r="G1832" s="1">
        <f t="shared" si="168"/>
        <v>0.21408296148100006</v>
      </c>
      <c r="H1832" s="1">
        <f t="shared" si="169"/>
        <v>9.3039096688830966E-2</v>
      </c>
      <c r="I1832" s="1">
        <f t="shared" si="170"/>
        <v>2.3259774183038918E-2</v>
      </c>
      <c r="J1832" s="1">
        <f>IF(A1832="","",MIN(J1831+I1832,Max_logcfu))</f>
        <v>3.99</v>
      </c>
      <c r="K1832" s="1" cm="1">
        <f t="array" ref="K1832">IF(A1832="","",IF(E1832&lt;-1.27,0,((E1832-Tmin)/(PrefTemp-Tmin))^2))</f>
        <v>35.417248921556521</v>
      </c>
      <c r="L1832" s="1">
        <f t="shared" si="171"/>
        <v>0.36892967643801</v>
      </c>
      <c r="M1832" s="1">
        <f t="shared" si="172"/>
        <v>-61.723117718579523</v>
      </c>
      <c r="N1832" s="3" t="s">
        <v>866</v>
      </c>
      <c r="O1832" s="1" t="s">
        <v>2973</v>
      </c>
      <c r="P1832" s="1" t="s">
        <v>2968</v>
      </c>
      <c r="Q1832" s="1">
        <v>8360</v>
      </c>
      <c r="R1832" s="1" t="s">
        <v>3035</v>
      </c>
      <c r="S1832" s="1">
        <v>94.42</v>
      </c>
    </row>
    <row r="1833" spans="1:19" x14ac:dyDescent="0.3">
      <c r="A1833" s="1" t="s">
        <v>924</v>
      </c>
      <c r="B1833" s="1" t="s">
        <v>1358</v>
      </c>
      <c r="C1833" s="1">
        <f t="shared" si="173"/>
        <v>1.0416666664241347E-2</v>
      </c>
      <c r="D1833" s="1">
        <v>4</v>
      </c>
      <c r="E1833" s="1">
        <v>19.02</v>
      </c>
      <c r="F1833" s="1">
        <f>IF(A1833="","",IF(E1833&lt;-1.27,0,E1833*M_a+M_b))</f>
        <v>0.46111980000000002</v>
      </c>
      <c r="G1833" s="1">
        <f t="shared" si="168"/>
        <v>0.21263146995204002</v>
      </c>
      <c r="H1833" s="1">
        <f t="shared" si="169"/>
        <v>9.2408287680156451E-2</v>
      </c>
      <c r="I1833" s="1">
        <f t="shared" si="170"/>
        <v>2.3102071914660242E-2</v>
      </c>
      <c r="J1833" s="1">
        <f>IF(A1833="","",MIN(J1832+I1833,Max_logcfu))</f>
        <v>3.99</v>
      </c>
      <c r="K1833" s="1" cm="1">
        <f t="array" ref="K1833">IF(A1833="","",IF(E1833&lt;-1.27,0,((E1833-Tmin)/(PrefTemp-Tmin))^2))</f>
        <v>35.177118476643592</v>
      </c>
      <c r="L1833" s="1">
        <f t="shared" si="171"/>
        <v>0.3664283173797217</v>
      </c>
      <c r="M1833" s="1">
        <f t="shared" si="172"/>
        <v>-62.089546035959245</v>
      </c>
      <c r="N1833" s="3" t="s">
        <v>866</v>
      </c>
      <c r="O1833" s="1" t="s">
        <v>2973</v>
      </c>
      <c r="P1833" s="1" t="s">
        <v>2968</v>
      </c>
      <c r="Q1833" s="1">
        <v>8360</v>
      </c>
      <c r="R1833" s="1" t="s">
        <v>3035</v>
      </c>
      <c r="S1833" s="1">
        <v>94.42</v>
      </c>
    </row>
    <row r="1834" spans="1:19" x14ac:dyDescent="0.3">
      <c r="A1834" s="1" t="s">
        <v>924</v>
      </c>
      <c r="B1834" s="1" t="s">
        <v>1359</v>
      </c>
      <c r="C1834" s="1">
        <f t="shared" si="173"/>
        <v>1.0416666664241347E-2</v>
      </c>
      <c r="D1834" s="1">
        <v>4</v>
      </c>
      <c r="E1834" s="1">
        <v>19.03</v>
      </c>
      <c r="F1834" s="1">
        <f>IF(A1834="","",IF(E1834&lt;-1.27,0,E1834*M_a+M_b))</f>
        <v>0.46131620000000007</v>
      </c>
      <c r="G1834" s="1">
        <f t="shared" si="168"/>
        <v>0.21281263638244005</v>
      </c>
      <c r="H1834" s="1">
        <f t="shared" si="169"/>
        <v>9.2487021461295102E-2</v>
      </c>
      <c r="I1834" s="1">
        <f t="shared" si="170"/>
        <v>2.3121755359940321E-2</v>
      </c>
      <c r="J1834" s="1">
        <f>IF(A1834="","",MIN(J1833+I1834,Max_logcfu))</f>
        <v>3.99</v>
      </c>
      <c r="K1834" s="1" cm="1">
        <f t="array" ref="K1834">IF(A1834="","",IF(E1834&lt;-1.27,0,((E1834-Tmin)/(PrefTemp-Tmin))^2))</f>
        <v>35.207090112486632</v>
      </c>
      <c r="L1834" s="1">
        <f t="shared" si="171"/>
        <v>0.36674052191968065</v>
      </c>
      <c r="M1834" s="1">
        <f t="shared" si="172"/>
        <v>-62.456286557878926</v>
      </c>
      <c r="N1834" s="3" t="s">
        <v>866</v>
      </c>
      <c r="O1834" s="1" t="s">
        <v>2973</v>
      </c>
      <c r="P1834" s="1" t="s">
        <v>2968</v>
      </c>
      <c r="Q1834" s="1">
        <v>8360</v>
      </c>
      <c r="R1834" s="1" t="s">
        <v>3035</v>
      </c>
      <c r="S1834" s="1">
        <v>94.42</v>
      </c>
    </row>
    <row r="1835" spans="1:19" x14ac:dyDescent="0.3">
      <c r="A1835" s="1" t="s">
        <v>924</v>
      </c>
      <c r="B1835" s="1" t="s">
        <v>1360</v>
      </c>
      <c r="C1835" s="1">
        <f t="shared" si="173"/>
        <v>1.0416666671517305E-2</v>
      </c>
      <c r="D1835" s="1">
        <v>4</v>
      </c>
      <c r="E1835" s="1">
        <v>18.920000000000002</v>
      </c>
      <c r="F1835" s="1">
        <f>IF(A1835="","",IF(E1835&lt;-1.27,0,E1835*M_a+M_b))</f>
        <v>0.45915580000000006</v>
      </c>
      <c r="G1835" s="1">
        <f t="shared" si="168"/>
        <v>0.21082404867364005</v>
      </c>
      <c r="H1835" s="1">
        <f t="shared" si="169"/>
        <v>9.1622793860773585E-2</v>
      </c>
      <c r="I1835" s="1">
        <f t="shared" si="170"/>
        <v>2.2905698475859691E-2</v>
      </c>
      <c r="J1835" s="1">
        <f>IF(A1835="","",MIN(J1834+I1835,Max_logcfu))</f>
        <v>3.99</v>
      </c>
      <c r="K1835" s="1" cm="1">
        <f t="array" ref="K1835">IF(A1835="","",IF(E1835&lt;-1.27,0,((E1835-Tmin)/(PrefTemp-Tmin))^2))</f>
        <v>34.878104071758834</v>
      </c>
      <c r="L1835" s="1">
        <f t="shared" si="171"/>
        <v>0.36331358425000226</v>
      </c>
      <c r="M1835" s="1">
        <f t="shared" si="172"/>
        <v>-62.819600142128927</v>
      </c>
      <c r="N1835" s="3" t="s">
        <v>866</v>
      </c>
      <c r="O1835" s="1" t="s">
        <v>2973</v>
      </c>
      <c r="P1835" s="1" t="s">
        <v>2968</v>
      </c>
      <c r="Q1835" s="1">
        <v>8360</v>
      </c>
      <c r="R1835" s="1" t="s">
        <v>3035</v>
      </c>
      <c r="S1835" s="1">
        <v>94.42</v>
      </c>
    </row>
    <row r="1836" spans="1:19" x14ac:dyDescent="0.3">
      <c r="A1836" s="1" t="s">
        <v>924</v>
      </c>
      <c r="B1836" s="1" t="s">
        <v>1361</v>
      </c>
      <c r="C1836" s="1">
        <f t="shared" si="173"/>
        <v>1.0416666664241347E-2</v>
      </c>
      <c r="D1836" s="1">
        <v>4</v>
      </c>
      <c r="E1836" s="1">
        <v>18.989999999999998</v>
      </c>
      <c r="F1836" s="1">
        <f>IF(A1836="","",IF(E1836&lt;-1.27,0,E1836*M_a+M_b))</f>
        <v>0.46053060000000001</v>
      </c>
      <c r="G1836" s="1">
        <f t="shared" si="168"/>
        <v>0.21208843353636</v>
      </c>
      <c r="H1836" s="1">
        <f t="shared" si="169"/>
        <v>9.2172287499504554E-2</v>
      </c>
      <c r="I1836" s="1">
        <f t="shared" si="170"/>
        <v>2.3043071869511003E-2</v>
      </c>
      <c r="J1836" s="1">
        <f>IF(A1836="","",MIN(J1835+I1836,Max_logcfu))</f>
        <v>3.99</v>
      </c>
      <c r="K1836" s="1" cm="1">
        <f t="array" ref="K1836">IF(A1836="","",IF(E1836&lt;-1.27,0,((E1836-Tmin)/(PrefTemp-Tmin))^2))</f>
        <v>35.087280145864916</v>
      </c>
      <c r="L1836" s="1">
        <f t="shared" si="171"/>
        <v>0.36549250143432838</v>
      </c>
      <c r="M1836" s="1">
        <f t="shared" si="172"/>
        <v>-63.185092643563252</v>
      </c>
      <c r="N1836" s="3" t="s">
        <v>866</v>
      </c>
      <c r="O1836" s="1" t="s">
        <v>2973</v>
      </c>
      <c r="P1836" s="1" t="s">
        <v>2968</v>
      </c>
      <c r="Q1836" s="1">
        <v>8360</v>
      </c>
      <c r="R1836" s="1" t="s">
        <v>3035</v>
      </c>
      <c r="S1836" s="1">
        <v>94.32</v>
      </c>
    </row>
    <row r="1837" spans="1:19" x14ac:dyDescent="0.3">
      <c r="A1837" s="1" t="s">
        <v>924</v>
      </c>
      <c r="B1837" s="1" t="s">
        <v>1362</v>
      </c>
      <c r="C1837" s="1">
        <f t="shared" si="173"/>
        <v>1.0416666664241347E-2</v>
      </c>
      <c r="D1837" s="1">
        <v>4</v>
      </c>
      <c r="E1837" s="1">
        <v>18.940000000000001</v>
      </c>
      <c r="F1837" s="1">
        <f>IF(A1837="","",IF(E1837&lt;-1.27,0,E1837*M_a+M_b))</f>
        <v>0.45954860000000003</v>
      </c>
      <c r="G1837" s="1">
        <f t="shared" si="168"/>
        <v>0.21118491576196002</v>
      </c>
      <c r="H1837" s="1">
        <f t="shared" si="169"/>
        <v>9.1779624407631474E-2</v>
      </c>
      <c r="I1837" s="1">
        <f t="shared" si="170"/>
        <v>2.294490609656559E-2</v>
      </c>
      <c r="J1837" s="1">
        <f>IF(A1837="","",MIN(J1836+I1837,Max_logcfu))</f>
        <v>3.99</v>
      </c>
      <c r="K1837" s="1" cm="1">
        <f t="array" ref="K1837">IF(A1837="","",IF(E1837&lt;-1.27,0,((E1837-Tmin)/(PrefTemp-Tmin))^2))</f>
        <v>34.937804850401882</v>
      </c>
      <c r="L1837" s="1">
        <f t="shared" si="171"/>
        <v>0.36393546710695096</v>
      </c>
      <c r="M1837" s="1">
        <f t="shared" si="172"/>
        <v>-63.5490281106702</v>
      </c>
      <c r="N1837" s="3" t="s">
        <v>866</v>
      </c>
      <c r="O1837" s="1" t="s">
        <v>2973</v>
      </c>
      <c r="P1837" s="1" t="s">
        <v>2968</v>
      </c>
      <c r="Q1837" s="1">
        <v>8360</v>
      </c>
      <c r="R1837" s="1" t="s">
        <v>3035</v>
      </c>
      <c r="S1837" s="1">
        <v>94.32</v>
      </c>
    </row>
    <row r="1838" spans="1:19" x14ac:dyDescent="0.3">
      <c r="A1838" s="1" t="s">
        <v>924</v>
      </c>
      <c r="B1838" s="1" t="s">
        <v>1363</v>
      </c>
      <c r="C1838" s="1">
        <f t="shared" si="173"/>
        <v>1.0416666671517305E-2</v>
      </c>
      <c r="D1838" s="1">
        <v>4</v>
      </c>
      <c r="E1838" s="1">
        <v>18.91</v>
      </c>
      <c r="F1838" s="1">
        <f>IF(A1838="","",IF(E1838&lt;-1.27,0,E1838*M_a+M_b))</f>
        <v>0.45895940000000002</v>
      </c>
      <c r="G1838" s="1">
        <f t="shared" si="168"/>
        <v>0.21064373084836002</v>
      </c>
      <c r="H1838" s="1">
        <f t="shared" si="169"/>
        <v>9.1544428878035641E-2</v>
      </c>
      <c r="I1838" s="1">
        <f t="shared" si="170"/>
        <v>2.2886107230166083E-2</v>
      </c>
      <c r="J1838" s="1">
        <f>IF(A1838="","",MIN(J1837+I1838,Max_logcfu))</f>
        <v>3.99</v>
      </c>
      <c r="K1838" s="1" cm="1">
        <f t="array" ref="K1838">IF(A1838="","",IF(E1838&lt;-1.27,0,((E1838-Tmin)/(PrefTemp-Tmin))^2))</f>
        <v>34.8482728266249</v>
      </c>
      <c r="L1838" s="1">
        <f t="shared" si="171"/>
        <v>0.36300284211304573</v>
      </c>
      <c r="M1838" s="1">
        <f t="shared" si="172"/>
        <v>-63.912030952783248</v>
      </c>
      <c r="N1838" s="3" t="s">
        <v>866</v>
      </c>
      <c r="O1838" s="1" t="s">
        <v>2973</v>
      </c>
      <c r="P1838" s="1" t="s">
        <v>2968</v>
      </c>
      <c r="Q1838" s="1">
        <v>8360</v>
      </c>
      <c r="R1838" s="1" t="s">
        <v>3035</v>
      </c>
      <c r="S1838" s="1">
        <v>94.32</v>
      </c>
    </row>
    <row r="1839" spans="1:19" x14ac:dyDescent="0.3">
      <c r="A1839" s="1" t="s">
        <v>924</v>
      </c>
      <c r="B1839" s="1" t="s">
        <v>1364</v>
      </c>
      <c r="C1839" s="1">
        <f t="shared" si="173"/>
        <v>1.0416666664241347E-2</v>
      </c>
      <c r="D1839" s="1">
        <v>4</v>
      </c>
      <c r="E1839" s="1">
        <v>18.88</v>
      </c>
      <c r="F1839" s="1">
        <f>IF(A1839="","",IF(E1839&lt;-1.27,0,E1839*M_a+M_b))</f>
        <v>0.45837020000000001</v>
      </c>
      <c r="G1839" s="1">
        <f t="shared" si="168"/>
        <v>0.21010324024804</v>
      </c>
      <c r="H1839" s="1">
        <f t="shared" si="169"/>
        <v>9.1309535092585825E-2</v>
      </c>
      <c r="I1839" s="1">
        <f t="shared" si="170"/>
        <v>2.2827383767831541E-2</v>
      </c>
      <c r="J1839" s="1">
        <f>IF(A1839="","",MIN(J1838+I1839,Max_logcfu))</f>
        <v>3.99</v>
      </c>
      <c r="K1839" s="1" cm="1">
        <f t="array" ref="K1839">IF(A1839="","",IF(E1839&lt;-1.27,0,((E1839-Tmin)/(PrefTemp-Tmin))^2))</f>
        <v>34.758855667973556</v>
      </c>
      <c r="L1839" s="1">
        <f t="shared" si="171"/>
        <v>0.36207141312375657</v>
      </c>
      <c r="M1839" s="1">
        <f t="shared" si="172"/>
        <v>-64.274102365906998</v>
      </c>
      <c r="N1839" s="3" t="s">
        <v>866</v>
      </c>
      <c r="O1839" s="1" t="s">
        <v>2973</v>
      </c>
      <c r="P1839" s="1" t="s">
        <v>2968</v>
      </c>
      <c r="Q1839" s="1">
        <v>8360</v>
      </c>
      <c r="R1839" s="1" t="s">
        <v>3035</v>
      </c>
      <c r="S1839" s="1">
        <v>94.32</v>
      </c>
    </row>
    <row r="1840" spans="1:19" x14ac:dyDescent="0.3">
      <c r="A1840" s="1" t="s">
        <v>924</v>
      </c>
      <c r="B1840" s="1" t="s">
        <v>1365</v>
      </c>
      <c r="C1840" s="1">
        <f t="shared" si="173"/>
        <v>1.0416666664241347E-2</v>
      </c>
      <c r="D1840" s="1">
        <v>4</v>
      </c>
      <c r="E1840" s="1">
        <v>18.89</v>
      </c>
      <c r="F1840" s="1">
        <f>IF(A1840="","",IF(E1840&lt;-1.27,0,E1840*M_a+M_b))</f>
        <v>0.45856660000000005</v>
      </c>
      <c r="G1840" s="1">
        <f t="shared" ref="G1840:G1903" si="174">IF(A1840="","",F1840^2)</f>
        <v>0.21028332663556004</v>
      </c>
      <c r="H1840" s="1">
        <f t="shared" ref="H1840:H1903" si="175">IF(A1840="","",G1840/2.301)</f>
        <v>9.1387799493941782E-2</v>
      </c>
      <c r="I1840" s="1">
        <f t="shared" ref="I1840:I1903" si="176">IF(A1840="","",H1840*24*(B1840-B1839))</f>
        <v>2.2846949868165975E-2</v>
      </c>
      <c r="J1840" s="1">
        <f>IF(A1840="","",MIN(J1839+I1840,Max_logcfu))</f>
        <v>3.99</v>
      </c>
      <c r="K1840" s="1" cm="1">
        <f t="array" ref="K1840">IF(A1840="","",IF(E1840&lt;-1.27,0,((E1840-Tmin)/(PrefTemp-Tmin))^2))</f>
        <v>34.788648624732282</v>
      </c>
      <c r="L1840" s="1">
        <f t="shared" ref="L1840:L1903" si="177">IF(A1840="","",K1840*(B1840-B1839))</f>
        <v>0.36238175642325438</v>
      </c>
      <c r="M1840" s="1">
        <f t="shared" ref="M1840:M1903" si="178">IF(A1840="","",M1839-L1840)</f>
        <v>-64.636484122330259</v>
      </c>
      <c r="N1840" s="3" t="s">
        <v>866</v>
      </c>
      <c r="O1840" s="1" t="s">
        <v>2973</v>
      </c>
      <c r="P1840" s="1" t="s">
        <v>2968</v>
      </c>
      <c r="Q1840" s="1">
        <v>8360</v>
      </c>
      <c r="R1840" s="1" t="s">
        <v>3035</v>
      </c>
      <c r="S1840" s="1">
        <v>94.32</v>
      </c>
    </row>
    <row r="1841" spans="1:19" x14ac:dyDescent="0.3">
      <c r="A1841" s="1" t="s">
        <v>924</v>
      </c>
      <c r="B1841" s="1" t="s">
        <v>1366</v>
      </c>
      <c r="C1841" s="1">
        <f t="shared" si="173"/>
        <v>1.0416666671517305E-2</v>
      </c>
      <c r="D1841" s="1">
        <v>4</v>
      </c>
      <c r="E1841" s="1">
        <v>18.809999999999999</v>
      </c>
      <c r="F1841" s="1">
        <f>IF(A1841="","",IF(E1841&lt;-1.27,0,E1841*M_a+M_b))</f>
        <v>0.4569954</v>
      </c>
      <c r="G1841" s="1">
        <f t="shared" si="174"/>
        <v>0.20884479562115998</v>
      </c>
      <c r="H1841" s="1">
        <f t="shared" si="175"/>
        <v>9.0762623042659696E-2</v>
      </c>
      <c r="I1841" s="1">
        <f t="shared" si="176"/>
        <v>2.2690655771231083E-2</v>
      </c>
      <c r="J1841" s="1">
        <f>IF(A1841="","",MIN(J1840+I1841,Max_logcfu))</f>
        <v>3.99</v>
      </c>
      <c r="K1841" s="1" cm="1">
        <f t="array" ref="K1841">IF(A1841="","",IF(E1841&lt;-1.27,0,((E1841-Tmin)/(PrefTemp-Tmin))^2))</f>
        <v>34.550662328831251</v>
      </c>
      <c r="L1841" s="1">
        <f t="shared" si="177"/>
        <v>0.35990273275958495</v>
      </c>
      <c r="M1841" s="1">
        <f t="shared" si="178"/>
        <v>-64.996386855089838</v>
      </c>
      <c r="N1841" s="3" t="s">
        <v>866</v>
      </c>
      <c r="O1841" s="1" t="s">
        <v>2973</v>
      </c>
      <c r="P1841" s="1" t="s">
        <v>2968</v>
      </c>
      <c r="Q1841" s="1">
        <v>8360</v>
      </c>
      <c r="R1841" s="1" t="s">
        <v>3035</v>
      </c>
      <c r="S1841" s="1">
        <v>94.32</v>
      </c>
    </row>
    <row r="1842" spans="1:19" x14ac:dyDescent="0.3">
      <c r="A1842" s="1" t="s">
        <v>924</v>
      </c>
      <c r="B1842" s="1" t="s">
        <v>1367</v>
      </c>
      <c r="C1842" s="1">
        <f t="shared" si="173"/>
        <v>1.0416666664241347E-2</v>
      </c>
      <c r="D1842" s="1">
        <v>4</v>
      </c>
      <c r="E1842" s="1">
        <v>18.77</v>
      </c>
      <c r="F1842" s="1">
        <f>IF(A1842="","",IF(E1842&lt;-1.27,0,E1842*M_a+M_b))</f>
        <v>0.4562098</v>
      </c>
      <c r="G1842" s="1">
        <f t="shared" si="174"/>
        <v>0.20812738161604</v>
      </c>
      <c r="H1842" s="1">
        <f t="shared" si="175"/>
        <v>9.0450839468074737E-2</v>
      </c>
      <c r="I1842" s="1">
        <f t="shared" si="176"/>
        <v>2.261270986175375E-2</v>
      </c>
      <c r="J1842" s="1">
        <f>IF(A1842="","",MIN(J1841+I1842,Max_logcfu))</f>
        <v>3.99</v>
      </c>
      <c r="K1842" s="1" cm="1">
        <f t="array" ref="K1842">IF(A1842="","",IF(E1842&lt;-1.27,0,((E1842-Tmin)/(PrefTemp-Tmin))^2))</f>
        <v>34.431975487882447</v>
      </c>
      <c r="L1842" s="1">
        <f t="shared" si="177"/>
        <v>0.35866641124860027</v>
      </c>
      <c r="M1842" s="1">
        <f t="shared" si="178"/>
        <v>-65.355053266338444</v>
      </c>
      <c r="N1842" s="3" t="s">
        <v>866</v>
      </c>
      <c r="O1842" s="1" t="s">
        <v>2973</v>
      </c>
      <c r="P1842" s="1" t="s">
        <v>2968</v>
      </c>
      <c r="Q1842" s="1">
        <v>8360</v>
      </c>
      <c r="R1842" s="1" t="s">
        <v>3035</v>
      </c>
      <c r="S1842" s="1">
        <v>94.32</v>
      </c>
    </row>
    <row r="1843" spans="1:19" x14ac:dyDescent="0.3">
      <c r="A1843" s="1" t="s">
        <v>924</v>
      </c>
      <c r="B1843" s="1" t="s">
        <v>1368</v>
      </c>
      <c r="C1843" s="1">
        <f t="shared" si="173"/>
        <v>1.0416666664241347E-2</v>
      </c>
      <c r="D1843" s="1">
        <v>4</v>
      </c>
      <c r="E1843" s="1">
        <v>18.75</v>
      </c>
      <c r="F1843" s="1">
        <f>IF(A1843="","",IF(E1843&lt;-1.27,0,E1843*M_a+M_b))</f>
        <v>0.45581700000000003</v>
      </c>
      <c r="G1843" s="1">
        <f t="shared" si="174"/>
        <v>0.20776913748900003</v>
      </c>
      <c r="H1843" s="1">
        <f t="shared" si="175"/>
        <v>9.0295148843546294E-2</v>
      </c>
      <c r="I1843" s="1">
        <f t="shared" si="176"/>
        <v>2.2573787205630705E-2</v>
      </c>
      <c r="J1843" s="1">
        <f>IF(A1843="","",MIN(J1842+I1843,Max_logcfu))</f>
        <v>3.99</v>
      </c>
      <c r="K1843" s="1" cm="1">
        <f t="array" ref="K1843">IF(A1843="","",IF(E1843&lt;-1.27,0,((E1843-Tmin)/(PrefTemp-Tmin))^2))</f>
        <v>34.372708644158465</v>
      </c>
      <c r="L1843" s="1">
        <f t="shared" si="177"/>
        <v>0.35804904829328588</v>
      </c>
      <c r="M1843" s="1">
        <f t="shared" si="178"/>
        <v>-65.713102314631726</v>
      </c>
      <c r="N1843" s="3" t="s">
        <v>866</v>
      </c>
      <c r="O1843" s="1" t="s">
        <v>2973</v>
      </c>
      <c r="P1843" s="1" t="s">
        <v>2968</v>
      </c>
      <c r="Q1843" s="1">
        <v>8360</v>
      </c>
      <c r="R1843" s="1" t="s">
        <v>3035</v>
      </c>
      <c r="S1843" s="1">
        <v>94.32</v>
      </c>
    </row>
    <row r="1844" spans="1:19" x14ac:dyDescent="0.3">
      <c r="A1844" s="1" t="s">
        <v>924</v>
      </c>
      <c r="B1844" s="1" t="s">
        <v>1369</v>
      </c>
      <c r="C1844" s="1">
        <f t="shared" si="173"/>
        <v>1.0416666671517305E-2</v>
      </c>
      <c r="D1844" s="1">
        <v>4</v>
      </c>
      <c r="E1844" s="1">
        <v>18.829999999999998</v>
      </c>
      <c r="F1844" s="1">
        <f>IF(A1844="","",IF(E1844&lt;-1.27,0,E1844*M_a+M_b))</f>
        <v>0.45738820000000002</v>
      </c>
      <c r="G1844" s="1">
        <f t="shared" si="174"/>
        <v>0.20920396549924003</v>
      </c>
      <c r="H1844" s="1">
        <f t="shared" si="175"/>
        <v>9.0918715992716212E-2</v>
      </c>
      <c r="I1844" s="1">
        <f t="shared" si="176"/>
        <v>2.2729679008763385E-2</v>
      </c>
      <c r="J1844" s="1">
        <f>IF(A1844="","",MIN(J1843+I1844,Max_logcfu))</f>
        <v>3.99</v>
      </c>
      <c r="K1844" s="1" cm="1">
        <f t="array" ref="K1844">IF(A1844="","",IF(E1844&lt;-1.27,0,((E1844-Tmin)/(PrefTemp-Tmin))^2))</f>
        <v>34.61008232605608</v>
      </c>
      <c r="L1844" s="1">
        <f t="shared" si="177"/>
        <v>0.36052169106429849</v>
      </c>
      <c r="M1844" s="1">
        <f t="shared" si="178"/>
        <v>-66.073624005696018</v>
      </c>
      <c r="N1844" s="3" t="s">
        <v>866</v>
      </c>
      <c r="O1844" s="1" t="s">
        <v>2973</v>
      </c>
      <c r="P1844" s="1" t="s">
        <v>2968</v>
      </c>
      <c r="Q1844" s="1">
        <v>8360</v>
      </c>
      <c r="R1844" s="1" t="s">
        <v>3035</v>
      </c>
      <c r="S1844" s="1">
        <v>94.22</v>
      </c>
    </row>
    <row r="1845" spans="1:19" x14ac:dyDescent="0.3">
      <c r="A1845" s="1" t="s">
        <v>924</v>
      </c>
      <c r="B1845" s="1" t="s">
        <v>1370</v>
      </c>
      <c r="C1845" s="1">
        <f t="shared" si="173"/>
        <v>1.0416666664241347E-2</v>
      </c>
      <c r="D1845" s="1">
        <v>4</v>
      </c>
      <c r="E1845" s="1">
        <v>18.86</v>
      </c>
      <c r="F1845" s="1">
        <f>IF(A1845="","",IF(E1845&lt;-1.27,0,E1845*M_a+M_b))</f>
        <v>0.45797740000000003</v>
      </c>
      <c r="G1845" s="1">
        <f t="shared" si="174"/>
        <v>0.20974329891076005</v>
      </c>
      <c r="H1845" s="1">
        <f t="shared" si="175"/>
        <v>9.1153106871255996E-2</v>
      </c>
      <c r="I1845" s="1">
        <f t="shared" si="176"/>
        <v>2.2788276712508191E-2</v>
      </c>
      <c r="J1845" s="1">
        <f>IF(A1845="","",MIN(J1844+I1845,Max_logcfu))</f>
        <v>3.99</v>
      </c>
      <c r="K1845" s="1" cm="1">
        <f t="array" ref="K1845">IF(A1845="","",IF(E1845&lt;-1.27,0,((E1845-Tmin)/(PrefTemp-Tmin))^2))</f>
        <v>34.699308042831362</v>
      </c>
      <c r="L1845" s="1">
        <f t="shared" si="177"/>
        <v>0.36145112536200313</v>
      </c>
      <c r="M1845" s="1">
        <f t="shared" si="178"/>
        <v>-66.435075131058028</v>
      </c>
      <c r="N1845" s="3" t="s">
        <v>866</v>
      </c>
      <c r="O1845" s="1" t="s">
        <v>2973</v>
      </c>
      <c r="P1845" s="1" t="s">
        <v>2968</v>
      </c>
      <c r="Q1845" s="1">
        <v>8360</v>
      </c>
      <c r="R1845" s="1" t="s">
        <v>3035</v>
      </c>
      <c r="S1845" s="1">
        <v>94.22</v>
      </c>
    </row>
    <row r="1846" spans="1:19" x14ac:dyDescent="0.3">
      <c r="A1846" s="1" t="s">
        <v>924</v>
      </c>
      <c r="B1846" s="1" t="s">
        <v>1371</v>
      </c>
      <c r="C1846" s="1">
        <f t="shared" si="173"/>
        <v>1.0416666664241347E-2</v>
      </c>
      <c r="D1846" s="1">
        <v>4</v>
      </c>
      <c r="E1846" s="1">
        <v>18.75</v>
      </c>
      <c r="F1846" s="1">
        <f>IF(A1846="","",IF(E1846&lt;-1.27,0,E1846*M_a+M_b))</f>
        <v>0.45581700000000003</v>
      </c>
      <c r="G1846" s="1">
        <f t="shared" si="174"/>
        <v>0.20776913748900003</v>
      </c>
      <c r="H1846" s="1">
        <f t="shared" si="175"/>
        <v>9.0295148843546294E-2</v>
      </c>
      <c r="I1846" s="1">
        <f t="shared" si="176"/>
        <v>2.2573787205630705E-2</v>
      </c>
      <c r="J1846" s="1">
        <f>IF(A1846="","",MIN(J1845+I1846,Max_logcfu))</f>
        <v>3.99</v>
      </c>
      <c r="K1846" s="1" cm="1">
        <f t="array" ref="K1846">IF(A1846="","",IF(E1846&lt;-1.27,0,((E1846-Tmin)/(PrefTemp-Tmin))^2))</f>
        <v>34.372708644158465</v>
      </c>
      <c r="L1846" s="1">
        <f t="shared" si="177"/>
        <v>0.35804904829328588</v>
      </c>
      <c r="M1846" s="1">
        <f t="shared" si="178"/>
        <v>-66.79312417935131</v>
      </c>
      <c r="N1846" s="3" t="s">
        <v>866</v>
      </c>
      <c r="O1846" s="1" t="s">
        <v>2973</v>
      </c>
      <c r="P1846" s="1" t="s">
        <v>2968</v>
      </c>
      <c r="Q1846" s="1">
        <v>8360</v>
      </c>
      <c r="R1846" s="1" t="s">
        <v>3035</v>
      </c>
      <c r="S1846" s="1">
        <v>94.22</v>
      </c>
    </row>
    <row r="1847" spans="1:19" x14ac:dyDescent="0.3">
      <c r="A1847" s="1" t="s">
        <v>924</v>
      </c>
      <c r="B1847" s="1" t="s">
        <v>1372</v>
      </c>
      <c r="C1847" s="1">
        <f t="shared" si="173"/>
        <v>1.0416666671517305E-2</v>
      </c>
      <c r="D1847" s="1">
        <v>4</v>
      </c>
      <c r="E1847" s="1">
        <v>18.690000000000001</v>
      </c>
      <c r="F1847" s="1">
        <f>IF(A1847="","",IF(E1847&lt;-1.27,0,E1847*M_a+M_b))</f>
        <v>0.45463860000000006</v>
      </c>
      <c r="G1847" s="1">
        <f t="shared" si="174"/>
        <v>0.20669625660996005</v>
      </c>
      <c r="H1847" s="1">
        <f t="shared" si="175"/>
        <v>8.9828881621016959E-2</v>
      </c>
      <c r="I1847" s="1">
        <f t="shared" si="176"/>
        <v>2.2457220415711694E-2</v>
      </c>
      <c r="J1847" s="1">
        <f>IF(A1847="","",MIN(J1846+I1847,Max_logcfu))</f>
        <v>3.99</v>
      </c>
      <c r="K1847" s="1" cm="1">
        <f t="array" ref="K1847">IF(A1847="","",IF(E1847&lt;-1.27,0,((E1847-Tmin)/(PrefTemp-Tmin))^2))</f>
        <v>34.195214419988226</v>
      </c>
      <c r="L1847" s="1">
        <f t="shared" si="177"/>
        <v>0.35620015037407932</v>
      </c>
      <c r="M1847" s="1">
        <f t="shared" si="178"/>
        <v>-67.149324329725388</v>
      </c>
      <c r="N1847" s="3" t="s">
        <v>866</v>
      </c>
      <c r="O1847" s="1" t="s">
        <v>2973</v>
      </c>
      <c r="P1847" s="1" t="s">
        <v>2968</v>
      </c>
      <c r="Q1847" s="1">
        <v>8360</v>
      </c>
      <c r="R1847" s="1" t="s">
        <v>3035</v>
      </c>
      <c r="S1847" s="1">
        <v>94.22</v>
      </c>
    </row>
    <row r="1848" spans="1:19" x14ac:dyDescent="0.3">
      <c r="A1848" s="1" t="s">
        <v>924</v>
      </c>
      <c r="B1848" s="1" t="s">
        <v>2449</v>
      </c>
      <c r="C1848" s="1">
        <f t="shared" si="173"/>
        <v>1.0405092587461695E-2</v>
      </c>
      <c r="D1848" s="1">
        <v>4</v>
      </c>
      <c r="E1848" s="1">
        <v>18.75</v>
      </c>
      <c r="F1848" s="1">
        <f>IF(A1848="","",IF(E1848&lt;-1.27,0,E1848*M_a+M_b))</f>
        <v>0.45581700000000003</v>
      </c>
      <c r="G1848" s="1">
        <f t="shared" si="174"/>
        <v>0.20776913748900003</v>
      </c>
      <c r="H1848" s="1">
        <f t="shared" si="175"/>
        <v>9.0295148843546294E-2</v>
      </c>
      <c r="I1848" s="1">
        <f t="shared" si="176"/>
        <v>2.2548705213977616E-2</v>
      </c>
      <c r="J1848" s="1">
        <f>IF(A1848="","",MIN(J1847+I1848,Max_logcfu))</f>
        <v>3.99</v>
      </c>
      <c r="K1848" s="1" cm="1">
        <f t="array" ref="K1848">IF(A1848="","",IF(E1848&lt;-1.27,0,((E1848-Tmin)/(PrefTemp-Tmin))^2))</f>
        <v>34.372708644158465</v>
      </c>
      <c r="L1848" s="1">
        <f t="shared" si="177"/>
        <v>0.35765121592431376</v>
      </c>
      <c r="M1848" s="1">
        <f t="shared" si="178"/>
        <v>-67.506975545649709</v>
      </c>
      <c r="N1848" s="3" t="s">
        <v>866</v>
      </c>
      <c r="O1848" s="1" t="s">
        <v>2973</v>
      </c>
      <c r="P1848" s="1" t="s">
        <v>2968</v>
      </c>
      <c r="Q1848" s="1">
        <v>8360</v>
      </c>
      <c r="R1848" s="1" t="s">
        <v>3035</v>
      </c>
      <c r="S1848" s="1">
        <v>94.03</v>
      </c>
    </row>
    <row r="1849" spans="1:19" x14ac:dyDescent="0.3">
      <c r="A1849" s="1" t="s">
        <v>924</v>
      </c>
      <c r="B1849" s="1" t="s">
        <v>2450</v>
      </c>
      <c r="C1849" s="1">
        <f t="shared" si="173"/>
        <v>1.0416666671517305E-2</v>
      </c>
      <c r="D1849" s="1">
        <v>4</v>
      </c>
      <c r="E1849" s="1">
        <v>18.64</v>
      </c>
      <c r="F1849" s="1">
        <f>IF(A1849="","",IF(E1849&lt;-1.27,0,E1849*M_a+M_b))</f>
        <v>0.45365660000000002</v>
      </c>
      <c r="G1849" s="1">
        <f t="shared" si="174"/>
        <v>0.20580431072356001</v>
      </c>
      <c r="H1849" s="1">
        <f t="shared" si="175"/>
        <v>8.9441247598244233E-2</v>
      </c>
      <c r="I1849" s="1">
        <f t="shared" si="176"/>
        <v>2.2360311909973389E-2</v>
      </c>
      <c r="J1849" s="1">
        <f>IF(A1849="","",MIN(J1848+I1849,Max_logcfu))</f>
        <v>3.99</v>
      </c>
      <c r="K1849" s="1" cm="1">
        <f t="array" ref="K1849">IF(A1849="","",IF(E1849&lt;-1.27,0,((E1849-Tmin)/(PrefTemp-Tmin))^2))</f>
        <v>34.047653543285804</v>
      </c>
      <c r="L1849" s="1">
        <f t="shared" si="177"/>
        <v>0.3546630579077133</v>
      </c>
      <c r="M1849" s="1">
        <f t="shared" si="178"/>
        <v>-67.861638603557424</v>
      </c>
      <c r="N1849" s="3" t="s">
        <v>866</v>
      </c>
      <c r="O1849" s="1" t="s">
        <v>2973</v>
      </c>
      <c r="P1849" s="1" t="s">
        <v>2968</v>
      </c>
      <c r="Q1849" s="1">
        <v>8360</v>
      </c>
      <c r="R1849" s="1" t="s">
        <v>3035</v>
      </c>
      <c r="S1849" s="1">
        <v>94.03</v>
      </c>
    </row>
    <row r="1850" spans="1:19" x14ac:dyDescent="0.3">
      <c r="A1850" s="1" t="s">
        <v>924</v>
      </c>
      <c r="B1850" s="1" t="s">
        <v>2451</v>
      </c>
      <c r="C1850" s="1">
        <f t="shared" si="173"/>
        <v>1.0416666664241347E-2</v>
      </c>
      <c r="D1850" s="1">
        <v>4</v>
      </c>
      <c r="E1850" s="1">
        <v>18.5</v>
      </c>
      <c r="F1850" s="1">
        <f>IF(A1850="","",IF(E1850&lt;-1.27,0,E1850*M_a+M_b))</f>
        <v>0.450907</v>
      </c>
      <c r="G1850" s="1">
        <f t="shared" si="174"/>
        <v>0.20331712264900001</v>
      </c>
      <c r="H1850" s="1">
        <f t="shared" si="175"/>
        <v>8.836033144241634E-2</v>
      </c>
      <c r="I1850" s="1">
        <f t="shared" si="176"/>
        <v>2.2090082855460838E-2</v>
      </c>
      <c r="J1850" s="1">
        <f>IF(A1850="","",MIN(J1849+I1850,Max_logcfu))</f>
        <v>3.99</v>
      </c>
      <c r="K1850" s="1" cm="1">
        <f t="array" ref="K1850">IF(A1850="","",IF(E1850&lt;-1.27,0,((E1850-Tmin)/(PrefTemp-Tmin))^2))</f>
        <v>33.636180539820103</v>
      </c>
      <c r="L1850" s="1">
        <f t="shared" si="177"/>
        <v>0.35037688054154759</v>
      </c>
      <c r="M1850" s="1">
        <f t="shared" si="178"/>
        <v>-68.21201548409897</v>
      </c>
      <c r="N1850" s="3" t="s">
        <v>866</v>
      </c>
      <c r="O1850" s="1" t="s">
        <v>2973</v>
      </c>
      <c r="P1850" s="1" t="s">
        <v>2968</v>
      </c>
      <c r="Q1850" s="1">
        <v>8360</v>
      </c>
      <c r="R1850" s="1" t="s">
        <v>3035</v>
      </c>
      <c r="S1850" s="1">
        <v>94.03</v>
      </c>
    </row>
    <row r="1851" spans="1:19" x14ac:dyDescent="0.3">
      <c r="A1851" s="1" t="s">
        <v>924</v>
      </c>
      <c r="B1851" s="1" t="s">
        <v>2452</v>
      </c>
      <c r="C1851" s="1">
        <f t="shared" si="173"/>
        <v>1.0416666664241347E-2</v>
      </c>
      <c r="D1851" s="1">
        <v>4</v>
      </c>
      <c r="E1851" s="1">
        <v>18.41</v>
      </c>
      <c r="F1851" s="1">
        <f>IF(A1851="","",IF(E1851&lt;-1.27,0,E1851*M_a+M_b))</f>
        <v>0.44913940000000002</v>
      </c>
      <c r="G1851" s="1">
        <f t="shared" si="174"/>
        <v>0.20172620063236002</v>
      </c>
      <c r="H1851" s="1">
        <f t="shared" si="175"/>
        <v>8.7668926828491964E-2</v>
      </c>
      <c r="I1851" s="1">
        <f t="shared" si="176"/>
        <v>2.1917231702019986E-2</v>
      </c>
      <c r="J1851" s="1">
        <f>IF(A1851="","",MIN(J1850+I1851,Max_logcfu))</f>
        <v>3.99</v>
      </c>
      <c r="K1851" s="1" cm="1">
        <f t="array" ref="K1851">IF(A1851="","",IF(E1851&lt;-1.27,0,((E1851-Tmin)/(PrefTemp-Tmin))^2))</f>
        <v>33.372983129394122</v>
      </c>
      <c r="L1851" s="1">
        <f t="shared" si="177"/>
        <v>0.34763524085024861</v>
      </c>
      <c r="M1851" s="1">
        <f t="shared" si="178"/>
        <v>-68.559650724949222</v>
      </c>
      <c r="N1851" s="3" t="s">
        <v>866</v>
      </c>
      <c r="O1851" s="1" t="s">
        <v>2973</v>
      </c>
      <c r="P1851" s="1" t="s">
        <v>2968</v>
      </c>
      <c r="Q1851" s="1">
        <v>8360</v>
      </c>
      <c r="R1851" s="1" t="s">
        <v>3035</v>
      </c>
      <c r="S1851" s="1">
        <v>94.03</v>
      </c>
    </row>
    <row r="1852" spans="1:19" x14ac:dyDescent="0.3">
      <c r="A1852" s="1" t="s">
        <v>924</v>
      </c>
      <c r="B1852" s="1" t="s">
        <v>2453</v>
      </c>
      <c r="C1852" s="1">
        <f t="shared" si="173"/>
        <v>1.0416666671517305E-2</v>
      </c>
      <c r="D1852" s="1">
        <v>4</v>
      </c>
      <c r="E1852" s="1">
        <v>18.440000000000001</v>
      </c>
      <c r="F1852" s="1">
        <f>IF(A1852="","",IF(E1852&lt;-1.27,0,E1852*M_a+M_b))</f>
        <v>0.44972860000000003</v>
      </c>
      <c r="G1852" s="1">
        <f t="shared" si="174"/>
        <v>0.20225581365796003</v>
      </c>
      <c r="H1852" s="1">
        <f t="shared" si="175"/>
        <v>8.7899093288987401E-2</v>
      </c>
      <c r="I1852" s="1">
        <f t="shared" si="176"/>
        <v>2.1974773332479654E-2</v>
      </c>
      <c r="J1852" s="1">
        <f>IF(A1852="","",MIN(J1851+I1852,Max_logcfu))</f>
        <v>3.99</v>
      </c>
      <c r="K1852" s="1" cm="1">
        <f t="array" ref="K1852">IF(A1852="","",IF(E1852&lt;-1.27,0,((E1852-Tmin)/(PrefTemp-Tmin))^2))</f>
        <v>33.460600734410484</v>
      </c>
      <c r="L1852" s="1">
        <f t="shared" si="177"/>
        <v>0.34854792447908117</v>
      </c>
      <c r="M1852" s="1">
        <f t="shared" si="178"/>
        <v>-68.9081986494283</v>
      </c>
      <c r="N1852" s="3" t="s">
        <v>866</v>
      </c>
      <c r="O1852" s="1" t="s">
        <v>2973</v>
      </c>
      <c r="P1852" s="1" t="s">
        <v>2968</v>
      </c>
      <c r="Q1852" s="1">
        <v>8360</v>
      </c>
      <c r="R1852" s="1" t="s">
        <v>3035</v>
      </c>
      <c r="S1852" s="1">
        <v>94.15</v>
      </c>
    </row>
    <row r="1853" spans="1:19" x14ac:dyDescent="0.3">
      <c r="A1853" s="1" t="s">
        <v>924</v>
      </c>
      <c r="B1853" s="1" t="s">
        <v>2454</v>
      </c>
      <c r="C1853" s="1">
        <f t="shared" si="173"/>
        <v>1.0416666664241347E-2</v>
      </c>
      <c r="D1853" s="1">
        <v>4</v>
      </c>
      <c r="E1853" s="1">
        <v>18.41</v>
      </c>
      <c r="F1853" s="1">
        <f>IF(A1853="","",IF(E1853&lt;-1.27,0,E1853*M_a+M_b))</f>
        <v>0.44913940000000002</v>
      </c>
      <c r="G1853" s="1">
        <f t="shared" si="174"/>
        <v>0.20172620063236002</v>
      </c>
      <c r="H1853" s="1">
        <f t="shared" si="175"/>
        <v>8.7668926828491964E-2</v>
      </c>
      <c r="I1853" s="1">
        <f t="shared" si="176"/>
        <v>2.1917231702019986E-2</v>
      </c>
      <c r="J1853" s="1">
        <f>IF(A1853="","",MIN(J1852+I1853,Max_logcfu))</f>
        <v>3.99</v>
      </c>
      <c r="K1853" s="1" cm="1">
        <f t="array" ref="K1853">IF(A1853="","",IF(E1853&lt;-1.27,0,((E1853-Tmin)/(PrefTemp-Tmin))^2))</f>
        <v>33.372983129394122</v>
      </c>
      <c r="L1853" s="1">
        <f t="shared" si="177"/>
        <v>0.34763524085024861</v>
      </c>
      <c r="M1853" s="1">
        <f t="shared" si="178"/>
        <v>-69.255833890278552</v>
      </c>
      <c r="N1853" s="3" t="s">
        <v>866</v>
      </c>
      <c r="O1853" s="1" t="s">
        <v>2973</v>
      </c>
      <c r="P1853" s="1" t="s">
        <v>2968</v>
      </c>
      <c r="Q1853" s="1">
        <v>8360</v>
      </c>
      <c r="R1853" s="1" t="s">
        <v>3035</v>
      </c>
      <c r="S1853" s="1">
        <v>94.15</v>
      </c>
    </row>
    <row r="1854" spans="1:19" x14ac:dyDescent="0.3">
      <c r="A1854" s="1" t="s">
        <v>924</v>
      </c>
      <c r="B1854" s="1" t="s">
        <v>2455</v>
      </c>
      <c r="C1854" s="1">
        <f t="shared" si="173"/>
        <v>1.0416666664241347E-2</v>
      </c>
      <c r="D1854" s="1">
        <v>4</v>
      </c>
      <c r="E1854" s="1">
        <v>18.3</v>
      </c>
      <c r="F1854" s="1">
        <f>IF(A1854="","",IF(E1854&lt;-1.27,0,E1854*M_a+M_b))</f>
        <v>0.44697900000000002</v>
      </c>
      <c r="G1854" s="1">
        <f t="shared" si="174"/>
        <v>0.199790226441</v>
      </c>
      <c r="H1854" s="1">
        <f t="shared" si="175"/>
        <v>8.6827564728813561E-2</v>
      </c>
      <c r="I1854" s="1">
        <f t="shared" si="176"/>
        <v>2.170689117714936E-2</v>
      </c>
      <c r="J1854" s="1">
        <f>IF(A1854="","",MIN(J1853+I1854,Max_logcfu))</f>
        <v>3.99</v>
      </c>
      <c r="K1854" s="1" cm="1">
        <f t="array" ref="K1854">IF(A1854="","",IF(E1854&lt;-1.27,0,((E1854-Tmin)/(PrefTemp-Tmin))^2))</f>
        <v>33.052701312631271</v>
      </c>
      <c r="L1854" s="1">
        <f t="shared" si="177"/>
        <v>0.3442989719264124</v>
      </c>
      <c r="M1854" s="1">
        <f t="shared" si="178"/>
        <v>-69.600132862204958</v>
      </c>
      <c r="N1854" s="3" t="s">
        <v>866</v>
      </c>
      <c r="O1854" s="1" t="s">
        <v>2973</v>
      </c>
      <c r="P1854" s="1" t="s">
        <v>2968</v>
      </c>
      <c r="Q1854" s="1">
        <v>8360</v>
      </c>
      <c r="R1854" s="1" t="s">
        <v>3035</v>
      </c>
      <c r="S1854" s="1">
        <v>94.15</v>
      </c>
    </row>
    <row r="1855" spans="1:19" x14ac:dyDescent="0.3">
      <c r="A1855" s="1" t="s">
        <v>924</v>
      </c>
      <c r="B1855" s="1" t="s">
        <v>2456</v>
      </c>
      <c r="C1855" s="1">
        <f t="shared" si="173"/>
        <v>1.0416666671517305E-2</v>
      </c>
      <c r="D1855" s="1">
        <v>4</v>
      </c>
      <c r="E1855" s="1">
        <v>18.239999999999998</v>
      </c>
      <c r="F1855" s="1">
        <f>IF(A1855="","",IF(E1855&lt;-1.27,0,E1855*M_a+M_b))</f>
        <v>0.44580059999999999</v>
      </c>
      <c r="G1855" s="1">
        <f t="shared" si="174"/>
        <v>0.19873817496036</v>
      </c>
      <c r="H1855" s="1">
        <f t="shared" si="175"/>
        <v>8.6370349830664925E-2</v>
      </c>
      <c r="I1855" s="1">
        <f t="shared" si="176"/>
        <v>2.1592587467721063E-2</v>
      </c>
      <c r="J1855" s="1">
        <f>IF(A1855="","",MIN(J1854+I1855,Max_logcfu))</f>
        <v>3.99</v>
      </c>
      <c r="K1855" s="1" cm="1">
        <f t="array" ref="K1855">IF(A1855="","",IF(E1855&lt;-1.27,0,((E1855-Tmin)/(PrefTemp-Tmin))^2))</f>
        <v>32.878653042230141</v>
      </c>
      <c r="L1855" s="1">
        <f t="shared" si="177"/>
        <v>0.34248596934937975</v>
      </c>
      <c r="M1855" s="1">
        <f t="shared" si="178"/>
        <v>-69.942618831554341</v>
      </c>
      <c r="N1855" s="3" t="s">
        <v>866</v>
      </c>
      <c r="O1855" s="1" t="s">
        <v>2973</v>
      </c>
      <c r="P1855" s="1" t="s">
        <v>2968</v>
      </c>
      <c r="Q1855" s="1">
        <v>8360</v>
      </c>
      <c r="R1855" s="1" t="s">
        <v>3035</v>
      </c>
      <c r="S1855" s="1">
        <v>94.15</v>
      </c>
    </row>
    <row r="1856" spans="1:19" x14ac:dyDescent="0.3">
      <c r="A1856" s="1" t="s">
        <v>924</v>
      </c>
      <c r="B1856" s="1" t="s">
        <v>1381</v>
      </c>
      <c r="C1856" s="1">
        <f t="shared" si="173"/>
        <v>1.0428240741021E-2</v>
      </c>
      <c r="D1856" s="1">
        <v>4</v>
      </c>
      <c r="E1856" s="1">
        <v>18.27</v>
      </c>
      <c r="F1856" s="1">
        <f>IF(A1856="","",IF(E1856&lt;-1.27,0,E1856*M_a+M_b))</f>
        <v>0.4463898</v>
      </c>
      <c r="G1856" s="1">
        <f t="shared" si="174"/>
        <v>0.19926385354404</v>
      </c>
      <c r="H1856" s="1">
        <f t="shared" si="175"/>
        <v>8.6598806407666221E-2</v>
      </c>
      <c r="I1856" s="1">
        <f t="shared" si="176"/>
        <v>2.1673756826501168E-2</v>
      </c>
      <c r="J1856" s="1">
        <f>IF(A1856="","",MIN(J1855+I1856,Max_logcfu))</f>
        <v>3.99</v>
      </c>
      <c r="K1856" s="1" cm="1">
        <f t="array" ref="K1856">IF(A1856="","",IF(E1856&lt;-1.27,0,((E1856-Tmin)/(PrefTemp-Tmin))^2))</f>
        <v>32.965619744867887</v>
      </c>
      <c r="L1856" s="1">
        <f t="shared" si="177"/>
        <v>0.34377341887643759</v>
      </c>
      <c r="M1856" s="1">
        <f t="shared" si="178"/>
        <v>-70.286392250430779</v>
      </c>
      <c r="N1856" s="3" t="s">
        <v>866</v>
      </c>
      <c r="O1856" s="1" t="s">
        <v>2973</v>
      </c>
      <c r="P1856" s="1" t="s">
        <v>2968</v>
      </c>
      <c r="Q1856" s="1">
        <v>8360</v>
      </c>
      <c r="R1856" s="1" t="s">
        <v>3035</v>
      </c>
      <c r="S1856" s="1">
        <v>94.15</v>
      </c>
    </row>
    <row r="1857" spans="1:19" x14ac:dyDescent="0.3">
      <c r="A1857" s="1" t="s">
        <v>924</v>
      </c>
      <c r="B1857" s="1" t="s">
        <v>1382</v>
      </c>
      <c r="C1857" s="1">
        <f t="shared" si="173"/>
        <v>1.0416666664241347E-2</v>
      </c>
      <c r="D1857" s="1">
        <v>4</v>
      </c>
      <c r="E1857" s="1">
        <v>18.28</v>
      </c>
      <c r="F1857" s="1">
        <f>IF(A1857="","",IF(E1857&lt;-1.27,0,E1857*M_a+M_b))</f>
        <v>0.44658620000000004</v>
      </c>
      <c r="G1857" s="1">
        <f t="shared" si="174"/>
        <v>0.19943923403044003</v>
      </c>
      <c r="H1857" s="1">
        <f t="shared" si="175"/>
        <v>8.6675025654254681E-2</v>
      </c>
      <c r="I1857" s="1">
        <f t="shared" si="176"/>
        <v>2.1668756408518522E-2</v>
      </c>
      <c r="J1857" s="1">
        <f>IF(A1857="","",MIN(J1856+I1857,Max_logcfu))</f>
        <v>3.99</v>
      </c>
      <c r="K1857" s="1" cm="1">
        <f t="array" ref="K1857">IF(A1857="","",IF(E1857&lt;-1.27,0,((E1857-Tmin)/(PrefTemp-Tmin))^2))</f>
        <v>32.994634171330617</v>
      </c>
      <c r="L1857" s="1">
        <f t="shared" si="177"/>
        <v>0.34369410587133808</v>
      </c>
      <c r="M1857" s="1">
        <f t="shared" si="178"/>
        <v>-70.630086356302115</v>
      </c>
      <c r="N1857" s="3" t="s">
        <v>866</v>
      </c>
      <c r="O1857" s="1" t="s">
        <v>2973</v>
      </c>
      <c r="P1857" s="1" t="s">
        <v>2968</v>
      </c>
      <c r="Q1857" s="1">
        <v>8360</v>
      </c>
      <c r="R1857" s="1" t="s">
        <v>3035</v>
      </c>
      <c r="S1857" s="1">
        <v>94.15</v>
      </c>
    </row>
    <row r="1858" spans="1:19" x14ac:dyDescent="0.3">
      <c r="A1858" s="1" t="s">
        <v>924</v>
      </c>
      <c r="B1858" s="1" t="s">
        <v>1383</v>
      </c>
      <c r="C1858" s="1">
        <f t="shared" si="173"/>
        <v>1.0416666664241347E-2</v>
      </c>
      <c r="D1858" s="1">
        <v>4</v>
      </c>
      <c r="E1858" s="1">
        <v>18.3</v>
      </c>
      <c r="F1858" s="1">
        <f>IF(A1858="","",IF(E1858&lt;-1.27,0,E1858*M_a+M_b))</f>
        <v>0.44697900000000002</v>
      </c>
      <c r="G1858" s="1">
        <f t="shared" si="174"/>
        <v>0.199790226441</v>
      </c>
      <c r="H1858" s="1">
        <f t="shared" si="175"/>
        <v>8.6827564728813561E-2</v>
      </c>
      <c r="I1858" s="1">
        <f t="shared" si="176"/>
        <v>2.170689117714936E-2</v>
      </c>
      <c r="J1858" s="1">
        <f>IF(A1858="","",MIN(J1857+I1858,Max_logcfu))</f>
        <v>3.99</v>
      </c>
      <c r="K1858" s="1" cm="1">
        <f t="array" ref="K1858">IF(A1858="","",IF(E1858&lt;-1.27,0,((E1858-Tmin)/(PrefTemp-Tmin))^2))</f>
        <v>33.052701312631271</v>
      </c>
      <c r="L1858" s="1">
        <f t="shared" si="177"/>
        <v>0.3442989719264124</v>
      </c>
      <c r="M1858" s="1">
        <f t="shared" si="178"/>
        <v>-70.974385328228522</v>
      </c>
      <c r="N1858" s="3" t="s">
        <v>866</v>
      </c>
      <c r="O1858" s="1" t="s">
        <v>2973</v>
      </c>
      <c r="P1858" s="1" t="s">
        <v>2968</v>
      </c>
      <c r="Q1858" s="1">
        <v>8360</v>
      </c>
      <c r="R1858" s="1" t="s">
        <v>3035</v>
      </c>
      <c r="S1858" s="1">
        <v>94.15</v>
      </c>
    </row>
    <row r="1859" spans="1:19" x14ac:dyDescent="0.3">
      <c r="A1859" s="1" t="s">
        <v>924</v>
      </c>
      <c r="B1859" s="1" t="s">
        <v>1384</v>
      </c>
      <c r="C1859" s="1">
        <f t="shared" si="173"/>
        <v>1.0416666671517305E-2</v>
      </c>
      <c r="D1859" s="1">
        <v>4</v>
      </c>
      <c r="E1859" s="1">
        <v>18.28</v>
      </c>
      <c r="F1859" s="1">
        <f>IF(A1859="","",IF(E1859&lt;-1.27,0,E1859*M_a+M_b))</f>
        <v>0.44658620000000004</v>
      </c>
      <c r="G1859" s="1">
        <f t="shared" si="174"/>
        <v>0.19943923403044003</v>
      </c>
      <c r="H1859" s="1">
        <f t="shared" si="175"/>
        <v>8.6675025654254681E-2</v>
      </c>
      <c r="I1859" s="1">
        <f t="shared" si="176"/>
        <v>2.1668756423653974E-2</v>
      </c>
      <c r="J1859" s="1">
        <f>IF(A1859="","",MIN(J1858+I1859,Max_logcfu))</f>
        <v>3.99</v>
      </c>
      <c r="K1859" s="1" cm="1">
        <f t="array" ref="K1859">IF(A1859="","",IF(E1859&lt;-1.27,0,((E1859-Tmin)/(PrefTemp-Tmin))^2))</f>
        <v>32.994634171330617</v>
      </c>
      <c r="L1859" s="1">
        <f t="shared" si="177"/>
        <v>0.34369410611140561</v>
      </c>
      <c r="M1859" s="1">
        <f t="shared" si="178"/>
        <v>-71.318079434339921</v>
      </c>
      <c r="N1859" s="3" t="s">
        <v>866</v>
      </c>
      <c r="O1859" s="1" t="s">
        <v>2973</v>
      </c>
      <c r="P1859" s="1" t="s">
        <v>2968</v>
      </c>
      <c r="Q1859" s="1">
        <v>8360</v>
      </c>
      <c r="R1859" s="1" t="s">
        <v>3035</v>
      </c>
      <c r="S1859" s="1">
        <v>94.15</v>
      </c>
    </row>
    <row r="1860" spans="1:19" x14ac:dyDescent="0.3">
      <c r="A1860" s="1" t="s">
        <v>924</v>
      </c>
      <c r="B1860" s="1" t="s">
        <v>1385</v>
      </c>
      <c r="C1860" s="1">
        <f t="shared" ref="C1860:C1923" si="179">IF(A1860="","",B1860-B1859)</f>
        <v>1.0416666664241347E-2</v>
      </c>
      <c r="D1860" s="1">
        <v>4</v>
      </c>
      <c r="E1860" s="1">
        <v>18.3</v>
      </c>
      <c r="F1860" s="1">
        <f>IF(A1860="","",IF(E1860&lt;-1.27,0,E1860*M_a+M_b))</f>
        <v>0.44697900000000002</v>
      </c>
      <c r="G1860" s="1">
        <f t="shared" si="174"/>
        <v>0.199790226441</v>
      </c>
      <c r="H1860" s="1">
        <f t="shared" si="175"/>
        <v>8.6827564728813561E-2</v>
      </c>
      <c r="I1860" s="1">
        <f t="shared" si="176"/>
        <v>2.170689117714936E-2</v>
      </c>
      <c r="J1860" s="1">
        <f>IF(A1860="","",MIN(J1859+I1860,Max_logcfu))</f>
        <v>3.99</v>
      </c>
      <c r="K1860" s="1" cm="1">
        <f t="array" ref="K1860">IF(A1860="","",IF(E1860&lt;-1.27,0,((E1860-Tmin)/(PrefTemp-Tmin))^2))</f>
        <v>33.052701312631271</v>
      </c>
      <c r="L1860" s="1">
        <f t="shared" si="177"/>
        <v>0.3442989719264124</v>
      </c>
      <c r="M1860" s="1">
        <f t="shared" si="178"/>
        <v>-71.662378406266328</v>
      </c>
      <c r="N1860" s="3" t="s">
        <v>866</v>
      </c>
      <c r="O1860" s="1" t="s">
        <v>2973</v>
      </c>
      <c r="P1860" s="1" t="s">
        <v>2968</v>
      </c>
      <c r="Q1860" s="1">
        <v>8360</v>
      </c>
      <c r="R1860" s="1" t="s">
        <v>3035</v>
      </c>
      <c r="S1860" s="1">
        <v>93.86</v>
      </c>
    </row>
    <row r="1861" spans="1:19" x14ac:dyDescent="0.3">
      <c r="A1861" s="1" t="s">
        <v>924</v>
      </c>
      <c r="B1861" s="1" t="s">
        <v>1386</v>
      </c>
      <c r="C1861" s="1">
        <f t="shared" si="179"/>
        <v>1.0416666664241347E-2</v>
      </c>
      <c r="D1861" s="1">
        <v>4</v>
      </c>
      <c r="E1861" s="1">
        <v>18.239999999999998</v>
      </c>
      <c r="F1861" s="1">
        <f>IF(A1861="","",IF(E1861&lt;-1.27,0,E1861*M_a+M_b))</f>
        <v>0.44580059999999999</v>
      </c>
      <c r="G1861" s="1">
        <f t="shared" si="174"/>
        <v>0.19873817496036</v>
      </c>
      <c r="H1861" s="1">
        <f t="shared" si="175"/>
        <v>8.6370349830664925E-2</v>
      </c>
      <c r="I1861" s="1">
        <f t="shared" si="176"/>
        <v>2.1592587452638815E-2</v>
      </c>
      <c r="J1861" s="1">
        <f>IF(A1861="","",MIN(J1860+I1861,Max_logcfu))</f>
        <v>3.99</v>
      </c>
      <c r="K1861" s="1" cm="1">
        <f t="array" ref="K1861">IF(A1861="","",IF(E1861&lt;-1.27,0,((E1861-Tmin)/(PrefTemp-Tmin))^2))</f>
        <v>32.878653042230141</v>
      </c>
      <c r="L1861" s="1">
        <f t="shared" si="177"/>
        <v>0.34248596911015605</v>
      </c>
      <c r="M1861" s="1">
        <f t="shared" si="178"/>
        <v>-72.004864375376485</v>
      </c>
      <c r="N1861" s="3" t="s">
        <v>866</v>
      </c>
      <c r="O1861" s="1" t="s">
        <v>2973</v>
      </c>
      <c r="P1861" s="1" t="s">
        <v>2968</v>
      </c>
      <c r="Q1861" s="1">
        <v>8360</v>
      </c>
      <c r="R1861" s="1" t="s">
        <v>3035</v>
      </c>
      <c r="S1861" s="1">
        <v>93.86</v>
      </c>
    </row>
    <row r="1862" spans="1:19" x14ac:dyDescent="0.3">
      <c r="A1862" s="1" t="s">
        <v>924</v>
      </c>
      <c r="B1862" s="1" t="s">
        <v>1387</v>
      </c>
      <c r="C1862" s="1">
        <f t="shared" si="179"/>
        <v>1.0416666671517305E-2</v>
      </c>
      <c r="D1862" s="1">
        <v>4</v>
      </c>
      <c r="E1862" s="1">
        <v>18.239999999999998</v>
      </c>
      <c r="F1862" s="1">
        <f>IF(A1862="","",IF(E1862&lt;-1.27,0,E1862*M_a+M_b))</f>
        <v>0.44580059999999999</v>
      </c>
      <c r="G1862" s="1">
        <f t="shared" si="174"/>
        <v>0.19873817496036</v>
      </c>
      <c r="H1862" s="1">
        <f t="shared" si="175"/>
        <v>8.6370349830664925E-2</v>
      </c>
      <c r="I1862" s="1">
        <f t="shared" si="176"/>
        <v>2.1592587467721063E-2</v>
      </c>
      <c r="J1862" s="1">
        <f>IF(A1862="","",MIN(J1861+I1862,Max_logcfu))</f>
        <v>3.99</v>
      </c>
      <c r="K1862" s="1" cm="1">
        <f t="array" ref="K1862">IF(A1862="","",IF(E1862&lt;-1.27,0,((E1862-Tmin)/(PrefTemp-Tmin))^2))</f>
        <v>32.878653042230141</v>
      </c>
      <c r="L1862" s="1">
        <f t="shared" si="177"/>
        <v>0.34248596934937975</v>
      </c>
      <c r="M1862" s="1">
        <f t="shared" si="178"/>
        <v>-72.347350344725868</v>
      </c>
      <c r="N1862" s="3" t="s">
        <v>866</v>
      </c>
      <c r="O1862" s="1" t="s">
        <v>2973</v>
      </c>
      <c r="P1862" s="1" t="s">
        <v>2968</v>
      </c>
      <c r="Q1862" s="1">
        <v>8360</v>
      </c>
      <c r="R1862" s="1" t="s">
        <v>3035</v>
      </c>
      <c r="S1862" s="1">
        <v>93.86</v>
      </c>
    </row>
    <row r="1863" spans="1:19" x14ac:dyDescent="0.3">
      <c r="A1863" s="1" t="s">
        <v>924</v>
      </c>
      <c r="B1863" s="1" t="s">
        <v>1388</v>
      </c>
      <c r="C1863" s="1">
        <f t="shared" si="179"/>
        <v>1.0416666664241347E-2</v>
      </c>
      <c r="D1863" s="1">
        <v>4</v>
      </c>
      <c r="E1863" s="1">
        <v>18.22</v>
      </c>
      <c r="F1863" s="1">
        <f>IF(A1863="","",IF(E1863&lt;-1.27,0,E1863*M_a+M_b))</f>
        <v>0.44540780000000002</v>
      </c>
      <c r="G1863" s="1">
        <f t="shared" si="174"/>
        <v>0.19838810830084003</v>
      </c>
      <c r="H1863" s="1">
        <f t="shared" si="175"/>
        <v>8.6218213081634076E-2</v>
      </c>
      <c r="I1863" s="1">
        <f t="shared" si="176"/>
        <v>2.1554553265389957E-2</v>
      </c>
      <c r="J1863" s="1">
        <f>IF(A1863="","",MIN(J1862+I1863,Max_logcfu))</f>
        <v>3.99</v>
      </c>
      <c r="K1863" s="1" cm="1">
        <f t="array" ref="K1863">IF(A1863="","",IF(E1863&lt;-1.27,0,((E1863-Tmin)/(PrefTemp-Tmin))^2))</f>
        <v>32.820739054430334</v>
      </c>
      <c r="L1863" s="1">
        <f t="shared" si="177"/>
        <v>0.34188269840404856</v>
      </c>
      <c r="M1863" s="1">
        <f t="shared" si="178"/>
        <v>-72.689233043129917</v>
      </c>
      <c r="N1863" s="3" t="s">
        <v>866</v>
      </c>
      <c r="O1863" s="1" t="s">
        <v>2973</v>
      </c>
      <c r="P1863" s="1" t="s">
        <v>2968</v>
      </c>
      <c r="Q1863" s="1">
        <v>8360</v>
      </c>
      <c r="R1863" s="1" t="s">
        <v>3035</v>
      </c>
      <c r="S1863" s="1">
        <v>93.86</v>
      </c>
    </row>
    <row r="1864" spans="1:19" x14ac:dyDescent="0.3">
      <c r="A1864" s="1" t="s">
        <v>924</v>
      </c>
      <c r="B1864" s="1" t="s">
        <v>2457</v>
      </c>
      <c r="C1864" s="1">
        <f t="shared" si="179"/>
        <v>1.0405092594737653E-2</v>
      </c>
      <c r="D1864" s="1">
        <v>4</v>
      </c>
      <c r="E1864" s="1">
        <v>18.28</v>
      </c>
      <c r="F1864" s="1">
        <f>IF(A1864="","",IF(E1864&lt;-1.27,0,E1864*M_a+M_b))</f>
        <v>0.44658620000000004</v>
      </c>
      <c r="G1864" s="1">
        <f t="shared" si="174"/>
        <v>0.19943923403044003</v>
      </c>
      <c r="H1864" s="1">
        <f t="shared" si="175"/>
        <v>8.6675025654254681E-2</v>
      </c>
      <c r="I1864" s="1">
        <f t="shared" si="176"/>
        <v>2.1644680022010757E-2</v>
      </c>
      <c r="J1864" s="1">
        <f>IF(A1864="","",MIN(J1863+I1864,Max_logcfu))</f>
        <v>3.99</v>
      </c>
      <c r="K1864" s="1" cm="1">
        <f t="array" ref="K1864">IF(A1864="","",IF(E1864&lt;-1.27,0,((E1864-Tmin)/(PrefTemp-Tmin))^2))</f>
        <v>32.994634171330617</v>
      </c>
      <c r="L1864" s="1">
        <f t="shared" si="177"/>
        <v>0.34331222368219011</v>
      </c>
      <c r="M1864" s="1">
        <f t="shared" si="178"/>
        <v>-73.032545266812107</v>
      </c>
      <c r="N1864" s="3" t="s">
        <v>866</v>
      </c>
      <c r="O1864" s="1" t="s">
        <v>2973</v>
      </c>
      <c r="P1864" s="1" t="s">
        <v>2968</v>
      </c>
      <c r="Q1864" s="1">
        <v>8360</v>
      </c>
      <c r="R1864" s="1" t="s">
        <v>3035</v>
      </c>
      <c r="S1864" s="1">
        <v>94.03</v>
      </c>
    </row>
    <row r="1865" spans="1:19" x14ac:dyDescent="0.3">
      <c r="A1865" s="1" t="s">
        <v>924</v>
      </c>
      <c r="B1865" s="1" t="s">
        <v>2458</v>
      </c>
      <c r="C1865" s="1">
        <f t="shared" si="179"/>
        <v>1.0416666664241347E-2</v>
      </c>
      <c r="D1865" s="1">
        <v>4</v>
      </c>
      <c r="E1865" s="1">
        <v>18.28</v>
      </c>
      <c r="F1865" s="1">
        <f>IF(A1865="","",IF(E1865&lt;-1.27,0,E1865*M_a+M_b))</f>
        <v>0.44658620000000004</v>
      </c>
      <c r="G1865" s="1">
        <f t="shared" si="174"/>
        <v>0.19943923403044003</v>
      </c>
      <c r="H1865" s="1">
        <f t="shared" si="175"/>
        <v>8.6675025654254681E-2</v>
      </c>
      <c r="I1865" s="1">
        <f t="shared" si="176"/>
        <v>2.1668756408518522E-2</v>
      </c>
      <c r="J1865" s="1">
        <f>IF(A1865="","",MIN(J1864+I1865,Max_logcfu))</f>
        <v>3.99</v>
      </c>
      <c r="K1865" s="1" cm="1">
        <f t="array" ref="K1865">IF(A1865="","",IF(E1865&lt;-1.27,0,((E1865-Tmin)/(PrefTemp-Tmin))^2))</f>
        <v>32.994634171330617</v>
      </c>
      <c r="L1865" s="1">
        <f t="shared" si="177"/>
        <v>0.34369410587133808</v>
      </c>
      <c r="M1865" s="1">
        <f t="shared" si="178"/>
        <v>-73.376239372683443</v>
      </c>
      <c r="N1865" s="3" t="s">
        <v>866</v>
      </c>
      <c r="O1865" s="1" t="s">
        <v>2973</v>
      </c>
      <c r="P1865" s="1" t="s">
        <v>2968</v>
      </c>
      <c r="Q1865" s="1">
        <v>8360</v>
      </c>
      <c r="R1865" s="1" t="s">
        <v>3035</v>
      </c>
      <c r="S1865" s="1">
        <v>94.03</v>
      </c>
    </row>
    <row r="1866" spans="1:19" x14ac:dyDescent="0.3">
      <c r="A1866" s="1" t="s">
        <v>924</v>
      </c>
      <c r="B1866" s="1" t="s">
        <v>2459</v>
      </c>
      <c r="C1866" s="1">
        <f t="shared" si="179"/>
        <v>1.0416666664241347E-2</v>
      </c>
      <c r="D1866" s="1">
        <v>4</v>
      </c>
      <c r="E1866" s="1">
        <v>18.239999999999998</v>
      </c>
      <c r="F1866" s="1">
        <f>IF(A1866="","",IF(E1866&lt;-1.27,0,E1866*M_a+M_b))</f>
        <v>0.44580059999999999</v>
      </c>
      <c r="G1866" s="1">
        <f t="shared" si="174"/>
        <v>0.19873817496036</v>
      </c>
      <c r="H1866" s="1">
        <f t="shared" si="175"/>
        <v>8.6370349830664925E-2</v>
      </c>
      <c r="I1866" s="1">
        <f t="shared" si="176"/>
        <v>2.1592587452638815E-2</v>
      </c>
      <c r="J1866" s="1">
        <f>IF(A1866="","",MIN(J1865+I1866,Max_logcfu))</f>
        <v>3.99</v>
      </c>
      <c r="K1866" s="1" cm="1">
        <f t="array" ref="K1866">IF(A1866="","",IF(E1866&lt;-1.27,0,((E1866-Tmin)/(PrefTemp-Tmin))^2))</f>
        <v>32.878653042230141</v>
      </c>
      <c r="L1866" s="1">
        <f t="shared" si="177"/>
        <v>0.34248596911015605</v>
      </c>
      <c r="M1866" s="1">
        <f t="shared" si="178"/>
        <v>-73.718725341793601</v>
      </c>
      <c r="N1866" s="3" t="s">
        <v>866</v>
      </c>
      <c r="O1866" s="1" t="s">
        <v>2973</v>
      </c>
      <c r="P1866" s="1" t="s">
        <v>2968</v>
      </c>
      <c r="Q1866" s="1">
        <v>8360</v>
      </c>
      <c r="R1866" s="1" t="s">
        <v>3035</v>
      </c>
      <c r="S1866" s="1">
        <v>94.03</v>
      </c>
    </row>
    <row r="1867" spans="1:19" x14ac:dyDescent="0.3">
      <c r="A1867" s="1" t="s">
        <v>924</v>
      </c>
      <c r="B1867" s="1" t="s">
        <v>2460</v>
      </c>
      <c r="C1867" s="1">
        <f t="shared" si="179"/>
        <v>1.0416666671517305E-2</v>
      </c>
      <c r="D1867" s="1">
        <v>4</v>
      </c>
      <c r="E1867" s="1">
        <v>18.22</v>
      </c>
      <c r="F1867" s="1">
        <f>IF(A1867="","",IF(E1867&lt;-1.27,0,E1867*M_a+M_b))</f>
        <v>0.44540780000000002</v>
      </c>
      <c r="G1867" s="1">
        <f t="shared" si="174"/>
        <v>0.19838810830084003</v>
      </c>
      <c r="H1867" s="1">
        <f t="shared" si="175"/>
        <v>8.6218213081634076E-2</v>
      </c>
      <c r="I1867" s="1">
        <f t="shared" si="176"/>
        <v>2.155455328044564E-2</v>
      </c>
      <c r="J1867" s="1">
        <f>IF(A1867="","",MIN(J1866+I1867,Max_logcfu))</f>
        <v>3.99</v>
      </c>
      <c r="K1867" s="1" cm="1">
        <f t="array" ref="K1867">IF(A1867="","",IF(E1867&lt;-1.27,0,((E1867-Tmin)/(PrefTemp-Tmin))^2))</f>
        <v>32.820739054430334</v>
      </c>
      <c r="L1867" s="1">
        <f t="shared" si="177"/>
        <v>0.34188269864285087</v>
      </c>
      <c r="M1867" s="1">
        <f t="shared" si="178"/>
        <v>-74.060608040436449</v>
      </c>
      <c r="N1867" s="3" t="s">
        <v>866</v>
      </c>
      <c r="O1867" s="1" t="s">
        <v>2973</v>
      </c>
      <c r="P1867" s="1" t="s">
        <v>2968</v>
      </c>
      <c r="Q1867" s="1">
        <v>8360</v>
      </c>
      <c r="R1867" s="1" t="s">
        <v>3035</v>
      </c>
      <c r="S1867" s="1">
        <v>94.03</v>
      </c>
    </row>
    <row r="1868" spans="1:19" x14ac:dyDescent="0.3">
      <c r="A1868" s="1" t="s">
        <v>924</v>
      </c>
      <c r="B1868" s="1" t="s">
        <v>1393</v>
      </c>
      <c r="C1868" s="1">
        <f t="shared" si="179"/>
        <v>1.0428240741021E-2</v>
      </c>
      <c r="D1868" s="1">
        <v>4</v>
      </c>
      <c r="E1868" s="1">
        <v>18.28</v>
      </c>
      <c r="F1868" s="1">
        <f>IF(A1868="","",IF(E1868&lt;-1.27,0,E1868*M_a+M_b))</f>
        <v>0.44658620000000004</v>
      </c>
      <c r="G1868" s="1">
        <f t="shared" si="174"/>
        <v>0.19943923403044003</v>
      </c>
      <c r="H1868" s="1">
        <f t="shared" si="175"/>
        <v>8.6675025654254681E-2</v>
      </c>
      <c r="I1868" s="1">
        <f t="shared" si="176"/>
        <v>2.1692832810161738E-2</v>
      </c>
      <c r="J1868" s="1">
        <f>IF(A1868="","",MIN(J1867+I1868,Max_logcfu))</f>
        <v>3.99</v>
      </c>
      <c r="K1868" s="1" cm="1">
        <f t="array" ref="K1868">IF(A1868="","",IF(E1868&lt;-1.27,0,((E1868-Tmin)/(PrefTemp-Tmin))^2))</f>
        <v>32.994634171330617</v>
      </c>
      <c r="L1868" s="1">
        <f t="shared" si="177"/>
        <v>0.34407598830055358</v>
      </c>
      <c r="M1868" s="1">
        <f t="shared" si="178"/>
        <v>-74.404684028737009</v>
      </c>
      <c r="N1868" s="3" t="s">
        <v>866</v>
      </c>
      <c r="O1868" s="1" t="s">
        <v>2973</v>
      </c>
      <c r="P1868" s="1" t="s">
        <v>2968</v>
      </c>
      <c r="Q1868" s="1">
        <v>8360</v>
      </c>
      <c r="R1868" s="1" t="s">
        <v>3035</v>
      </c>
      <c r="S1868" s="1">
        <v>93.96</v>
      </c>
    </row>
    <row r="1869" spans="1:19" x14ac:dyDescent="0.3">
      <c r="A1869" s="1" t="s">
        <v>924</v>
      </c>
      <c r="B1869" s="1" t="s">
        <v>1394</v>
      </c>
      <c r="C1869" s="1">
        <f t="shared" si="179"/>
        <v>1.0416666664241347E-2</v>
      </c>
      <c r="D1869" s="1">
        <v>4</v>
      </c>
      <c r="E1869" s="1">
        <v>18.239999999999998</v>
      </c>
      <c r="F1869" s="1">
        <f>IF(A1869="","",IF(E1869&lt;-1.27,0,E1869*M_a+M_b))</f>
        <v>0.44580059999999999</v>
      </c>
      <c r="G1869" s="1">
        <f t="shared" si="174"/>
        <v>0.19873817496036</v>
      </c>
      <c r="H1869" s="1">
        <f t="shared" si="175"/>
        <v>8.6370349830664925E-2</v>
      </c>
      <c r="I1869" s="1">
        <f t="shared" si="176"/>
        <v>2.1592587452638815E-2</v>
      </c>
      <c r="J1869" s="1">
        <f>IF(A1869="","",MIN(J1868+I1869,Max_logcfu))</f>
        <v>3.99</v>
      </c>
      <c r="K1869" s="1" cm="1">
        <f t="array" ref="K1869">IF(A1869="","",IF(E1869&lt;-1.27,0,((E1869-Tmin)/(PrefTemp-Tmin))^2))</f>
        <v>32.878653042230141</v>
      </c>
      <c r="L1869" s="1">
        <f t="shared" si="177"/>
        <v>0.34248596911015605</v>
      </c>
      <c r="M1869" s="1">
        <f t="shared" si="178"/>
        <v>-74.747169997847166</v>
      </c>
      <c r="N1869" s="3" t="s">
        <v>866</v>
      </c>
      <c r="O1869" s="1" t="s">
        <v>2973</v>
      </c>
      <c r="P1869" s="1" t="s">
        <v>2968</v>
      </c>
      <c r="Q1869" s="1">
        <v>8360</v>
      </c>
      <c r="R1869" s="1" t="s">
        <v>3035</v>
      </c>
      <c r="S1869" s="1">
        <v>93.96</v>
      </c>
    </row>
    <row r="1870" spans="1:19" x14ac:dyDescent="0.3">
      <c r="A1870" s="1" t="s">
        <v>924</v>
      </c>
      <c r="B1870" s="1" t="s">
        <v>1395</v>
      </c>
      <c r="C1870" s="1">
        <f t="shared" si="179"/>
        <v>1.0416666664241347E-2</v>
      </c>
      <c r="D1870" s="1">
        <v>4</v>
      </c>
      <c r="E1870" s="1">
        <v>18.14</v>
      </c>
      <c r="F1870" s="1">
        <f>IF(A1870="","",IF(E1870&lt;-1.27,0,E1870*M_a+M_b))</f>
        <v>0.44383660000000003</v>
      </c>
      <c r="G1870" s="1">
        <f t="shared" si="174"/>
        <v>0.19699092749956001</v>
      </c>
      <c r="H1870" s="1">
        <f t="shared" si="175"/>
        <v>8.5611007170604089E-2</v>
      </c>
      <c r="I1870" s="1">
        <f t="shared" si="176"/>
        <v>2.1402751787667804E-2</v>
      </c>
      <c r="J1870" s="1">
        <f>IF(A1870="","",MIN(J1869+I1870,Max_logcfu))</f>
        <v>3.99</v>
      </c>
      <c r="K1870" s="1" cm="1">
        <f t="array" ref="K1870">IF(A1870="","",IF(E1870&lt;-1.27,0,((E1870-Tmin)/(PrefTemp-Tmin))^2))</f>
        <v>32.5895936149006</v>
      </c>
      <c r="L1870" s="1">
        <f t="shared" si="177"/>
        <v>0.33947493340950774</v>
      </c>
      <c r="M1870" s="1">
        <f t="shared" si="178"/>
        <v>-75.086644931256671</v>
      </c>
      <c r="N1870" s="3" t="s">
        <v>866</v>
      </c>
      <c r="O1870" s="1" t="s">
        <v>2973</v>
      </c>
      <c r="P1870" s="1" t="s">
        <v>2968</v>
      </c>
      <c r="Q1870" s="1">
        <v>8360</v>
      </c>
      <c r="R1870" s="1" t="s">
        <v>3035</v>
      </c>
      <c r="S1870" s="1">
        <v>93.96</v>
      </c>
    </row>
    <row r="1871" spans="1:19" x14ac:dyDescent="0.3">
      <c r="A1871" s="1" t="s">
        <v>924</v>
      </c>
      <c r="B1871" s="1" t="s">
        <v>1396</v>
      </c>
      <c r="C1871" s="1">
        <f t="shared" si="179"/>
        <v>1.0416666671517305E-2</v>
      </c>
      <c r="D1871" s="1">
        <v>4</v>
      </c>
      <c r="E1871" s="1">
        <v>18.03</v>
      </c>
      <c r="F1871" s="1">
        <f>IF(A1871="","",IF(E1871&lt;-1.27,0,E1871*M_a+M_b))</f>
        <v>0.44167620000000007</v>
      </c>
      <c r="G1871" s="1">
        <f t="shared" si="174"/>
        <v>0.19507786564644006</v>
      </c>
      <c r="H1871" s="1">
        <f t="shared" si="175"/>
        <v>8.4779602627744477E-2</v>
      </c>
      <c r="I1871" s="1">
        <f t="shared" si="176"/>
        <v>2.1194900666805763E-2</v>
      </c>
      <c r="J1871" s="1">
        <f>IF(A1871="","",MIN(J1870+I1871,Max_logcfu))</f>
        <v>3.99</v>
      </c>
      <c r="K1871" s="1" cm="1">
        <f t="array" ref="K1871">IF(A1871="","",IF(E1871&lt;-1.27,0,((E1871-Tmin)/(PrefTemp-Tmin))^2))</f>
        <v>32.273102347283775</v>
      </c>
      <c r="L1871" s="1">
        <f t="shared" si="177"/>
        <v>0.33617814960741782</v>
      </c>
      <c r="M1871" s="1">
        <f t="shared" si="178"/>
        <v>-75.422823080864092</v>
      </c>
      <c r="N1871" s="3" t="s">
        <v>866</v>
      </c>
      <c r="O1871" s="1" t="s">
        <v>2973</v>
      </c>
      <c r="P1871" s="1" t="s">
        <v>2968</v>
      </c>
      <c r="Q1871" s="1">
        <v>8360</v>
      </c>
      <c r="R1871" s="1" t="s">
        <v>3035</v>
      </c>
      <c r="S1871" s="1">
        <v>93.96</v>
      </c>
    </row>
    <row r="1872" spans="1:19" x14ac:dyDescent="0.3">
      <c r="A1872" s="1" t="s">
        <v>924</v>
      </c>
      <c r="B1872" s="1" t="s">
        <v>1397</v>
      </c>
      <c r="C1872" s="1">
        <f t="shared" si="179"/>
        <v>1.0416666664241347E-2</v>
      </c>
      <c r="D1872" s="1">
        <v>4</v>
      </c>
      <c r="E1872" s="1">
        <v>18.02</v>
      </c>
      <c r="F1872" s="1">
        <f>IF(A1872="","",IF(E1872&lt;-1.27,0,E1872*M_a+M_b))</f>
        <v>0.44147980000000003</v>
      </c>
      <c r="G1872" s="1">
        <f t="shared" si="174"/>
        <v>0.19490441380804002</v>
      </c>
      <c r="H1872" s="1">
        <f t="shared" si="175"/>
        <v>8.4704221559339418E-2</v>
      </c>
      <c r="I1872" s="1">
        <f t="shared" si="176"/>
        <v>2.117605538490442E-2</v>
      </c>
      <c r="J1872" s="1">
        <f>IF(A1872="","",MIN(J1871+I1872,Max_logcfu))</f>
        <v>3.99</v>
      </c>
      <c r="K1872" s="1" cm="1">
        <f t="array" ref="K1872">IF(A1872="","",IF(E1872&lt;-1.27,0,((E1872-Tmin)/(PrefTemp-Tmin))^2))</f>
        <v>32.244406990614486</v>
      </c>
      <c r="L1872" s="1">
        <f t="shared" si="177"/>
        <v>0.33587923940736458</v>
      </c>
      <c r="M1872" s="1">
        <f t="shared" si="178"/>
        <v>-75.758702320271453</v>
      </c>
      <c r="N1872" s="3" t="s">
        <v>866</v>
      </c>
      <c r="O1872" s="1" t="s">
        <v>2973</v>
      </c>
      <c r="P1872" s="1" t="s">
        <v>2968</v>
      </c>
      <c r="Q1872" s="1">
        <v>8360</v>
      </c>
      <c r="R1872" s="1" t="s">
        <v>3035</v>
      </c>
      <c r="S1872" s="1">
        <v>93.86</v>
      </c>
    </row>
    <row r="1873" spans="1:19" x14ac:dyDescent="0.3">
      <c r="A1873" s="1" t="s">
        <v>924</v>
      </c>
      <c r="B1873" s="1" t="s">
        <v>1398</v>
      </c>
      <c r="C1873" s="1">
        <f t="shared" si="179"/>
        <v>1.0416666664241347E-2</v>
      </c>
      <c r="D1873" s="1">
        <v>4</v>
      </c>
      <c r="E1873" s="1">
        <v>17.989999999999998</v>
      </c>
      <c r="F1873" s="1">
        <f>IF(A1873="","",IF(E1873&lt;-1.27,0,E1873*M_a+M_b))</f>
        <v>0.44089060000000002</v>
      </c>
      <c r="G1873" s="1">
        <f t="shared" si="174"/>
        <v>0.19438452116836002</v>
      </c>
      <c r="H1873" s="1">
        <f t="shared" si="175"/>
        <v>8.4478279516888313E-2</v>
      </c>
      <c r="I1873" s="1">
        <f t="shared" si="176"/>
        <v>2.1119569874304796E-2</v>
      </c>
      <c r="J1873" s="1">
        <f>IF(A1873="","",MIN(J1872+I1873,Max_logcfu))</f>
        <v>3.99</v>
      </c>
      <c r="K1873" s="1" cm="1">
        <f t="array" ref="K1873">IF(A1873="","",IF(E1873&lt;-1.27,0,((E1873-Tmin)/(PrefTemp-Tmin))^2))</f>
        <v>32.158397497357051</v>
      </c>
      <c r="L1873" s="1">
        <f t="shared" si="177"/>
        <v>0.33498330718614155</v>
      </c>
      <c r="M1873" s="1">
        <f t="shared" si="178"/>
        <v>-76.093685627457589</v>
      </c>
      <c r="N1873" s="3" t="s">
        <v>866</v>
      </c>
      <c r="O1873" s="1" t="s">
        <v>2973</v>
      </c>
      <c r="P1873" s="1" t="s">
        <v>2968</v>
      </c>
      <c r="Q1873" s="1">
        <v>8360</v>
      </c>
      <c r="R1873" s="1" t="s">
        <v>3035</v>
      </c>
      <c r="S1873" s="1">
        <v>93.86</v>
      </c>
    </row>
    <row r="1874" spans="1:19" x14ac:dyDescent="0.3">
      <c r="A1874" s="1" t="s">
        <v>924</v>
      </c>
      <c r="B1874" s="1" t="s">
        <v>1399</v>
      </c>
      <c r="C1874" s="1">
        <f t="shared" si="179"/>
        <v>1.0416666671517305E-2</v>
      </c>
      <c r="D1874" s="1">
        <v>4</v>
      </c>
      <c r="E1874" s="1">
        <v>17.95</v>
      </c>
      <c r="F1874" s="1">
        <f>IF(A1874="","",IF(E1874&lt;-1.27,0,E1874*M_a+M_b))</f>
        <v>0.44010500000000002</v>
      </c>
      <c r="G1874" s="1">
        <f t="shared" si="174"/>
        <v>0.19369241102500001</v>
      </c>
      <c r="H1874" s="1">
        <f t="shared" si="175"/>
        <v>8.4177492840069534E-2</v>
      </c>
      <c r="I1874" s="1">
        <f t="shared" si="176"/>
        <v>2.1044373219816934E-2</v>
      </c>
      <c r="J1874" s="1">
        <f>IF(A1874="","",MIN(J1873+I1874,Max_logcfu))</f>
        <v>3.99</v>
      </c>
      <c r="K1874" s="1" cm="1">
        <f t="array" ref="K1874">IF(A1874="","",IF(E1874&lt;-1.27,0,((E1874-Tmin)/(PrefTemp-Tmin))^2))</f>
        <v>32.043896852098136</v>
      </c>
      <c r="L1874" s="1">
        <f t="shared" si="177"/>
        <v>0.33379059236478892</v>
      </c>
      <c r="M1874" s="1">
        <f t="shared" si="178"/>
        <v>-76.427476219822381</v>
      </c>
      <c r="N1874" s="3" t="s">
        <v>866</v>
      </c>
      <c r="O1874" s="1" t="s">
        <v>2973</v>
      </c>
      <c r="P1874" s="1" t="s">
        <v>2968</v>
      </c>
      <c r="Q1874" s="1">
        <v>8360</v>
      </c>
      <c r="R1874" s="1" t="s">
        <v>3035</v>
      </c>
      <c r="S1874" s="1">
        <v>93.86</v>
      </c>
    </row>
    <row r="1875" spans="1:19" x14ac:dyDescent="0.3">
      <c r="A1875" s="1" t="s">
        <v>924</v>
      </c>
      <c r="B1875" s="1" t="s">
        <v>1400</v>
      </c>
      <c r="C1875" s="1">
        <f t="shared" si="179"/>
        <v>1.0416666664241347E-2</v>
      </c>
      <c r="D1875" s="1">
        <v>4</v>
      </c>
      <c r="E1875" s="1">
        <v>17.89</v>
      </c>
      <c r="F1875" s="1">
        <f>IF(A1875="","",IF(E1875&lt;-1.27,0,E1875*M_a+M_b))</f>
        <v>0.43892660000000006</v>
      </c>
      <c r="G1875" s="1">
        <f t="shared" si="174"/>
        <v>0.19265656018756006</v>
      </c>
      <c r="H1875" s="1">
        <f t="shared" si="175"/>
        <v>8.3727318638661466E-2</v>
      </c>
      <c r="I1875" s="1">
        <f t="shared" si="176"/>
        <v>2.0931829654791796E-2</v>
      </c>
      <c r="J1875" s="1">
        <f>IF(A1875="","",MIN(J1874+I1875,Max_logcfu))</f>
        <v>3.99</v>
      </c>
      <c r="K1875" s="1" cm="1">
        <f t="array" ref="K1875">IF(A1875="","",IF(E1875&lt;-1.27,0,((E1875-Tmin)/(PrefTemp-Tmin))^2))</f>
        <v>31.872528767961882</v>
      </c>
      <c r="L1875" s="1">
        <f t="shared" si="177"/>
        <v>0.33200550792230188</v>
      </c>
      <c r="M1875" s="1">
        <f t="shared" si="178"/>
        <v>-76.759481727744685</v>
      </c>
      <c r="N1875" s="3" t="s">
        <v>866</v>
      </c>
      <c r="O1875" s="1" t="s">
        <v>2973</v>
      </c>
      <c r="P1875" s="1" t="s">
        <v>2968</v>
      </c>
      <c r="Q1875" s="1">
        <v>8360</v>
      </c>
      <c r="R1875" s="1" t="s">
        <v>3035</v>
      </c>
      <c r="S1875" s="1">
        <v>93.86</v>
      </c>
    </row>
    <row r="1876" spans="1:19" x14ac:dyDescent="0.3">
      <c r="A1876" s="1" t="s">
        <v>924</v>
      </c>
      <c r="B1876" s="1" t="s">
        <v>1401</v>
      </c>
      <c r="C1876" s="1">
        <f t="shared" si="179"/>
        <v>1.0416666664241347E-2</v>
      </c>
      <c r="D1876" s="1">
        <v>4</v>
      </c>
      <c r="E1876" s="1">
        <v>17.940000000000001</v>
      </c>
      <c r="F1876" s="1">
        <f>IF(A1876="","",IF(E1876&lt;-1.27,0,E1876*M_a+M_b))</f>
        <v>0.43990860000000004</v>
      </c>
      <c r="G1876" s="1">
        <f t="shared" si="174"/>
        <v>0.19351957635396003</v>
      </c>
      <c r="H1876" s="1">
        <f t="shared" si="175"/>
        <v>8.4102379988683182E-2</v>
      </c>
      <c r="I1876" s="1">
        <f t="shared" si="176"/>
        <v>2.1025594992275392E-2</v>
      </c>
      <c r="J1876" s="1">
        <f>IF(A1876="","",MIN(J1875+I1876,Max_logcfu))</f>
        <v>3.99</v>
      </c>
      <c r="K1876" s="1" cm="1">
        <f t="array" ref="K1876">IF(A1876="","",IF(E1876&lt;-1.27,0,((E1876-Tmin)/(PrefTemp-Tmin))^2))</f>
        <v>32.015303597762745</v>
      </c>
      <c r="L1876" s="1">
        <f t="shared" si="177"/>
        <v>0.33349274573238125</v>
      </c>
      <c r="M1876" s="1">
        <f t="shared" si="178"/>
        <v>-77.092974473477071</v>
      </c>
      <c r="N1876" s="3" t="s">
        <v>866</v>
      </c>
      <c r="O1876" s="1" t="s">
        <v>2973</v>
      </c>
      <c r="P1876" s="1" t="s">
        <v>2968</v>
      </c>
      <c r="Q1876" s="1">
        <v>8360</v>
      </c>
      <c r="R1876" s="1" t="s">
        <v>3035</v>
      </c>
      <c r="S1876" s="1">
        <v>93.78</v>
      </c>
    </row>
    <row r="1877" spans="1:19" x14ac:dyDescent="0.3">
      <c r="A1877" s="1" t="s">
        <v>924</v>
      </c>
      <c r="B1877" s="1" t="s">
        <v>1402</v>
      </c>
      <c r="C1877" s="1">
        <f t="shared" si="179"/>
        <v>1.0416666671517305E-2</v>
      </c>
      <c r="D1877" s="1">
        <v>5</v>
      </c>
      <c r="E1877" s="1">
        <v>17.91</v>
      </c>
      <c r="F1877" s="1">
        <f>IF(A1877="","",IF(E1877&lt;-1.27,0,E1877*M_a+M_b))</f>
        <v>0.43931940000000003</v>
      </c>
      <c r="G1877" s="1">
        <f t="shared" si="174"/>
        <v>0.19300153521636002</v>
      </c>
      <c r="H1877" s="1">
        <f t="shared" si="175"/>
        <v>8.387724259728814E-2</v>
      </c>
      <c r="I1877" s="1">
        <f t="shared" si="176"/>
        <v>2.0969310659086634E-2</v>
      </c>
      <c r="J1877" s="1">
        <f>IF(A1877="","",MIN(J1876+I1877,Max_logcfu))</f>
        <v>3.99</v>
      </c>
      <c r="K1877" s="1" cm="1">
        <f t="array" ref="K1877">IF(A1877="","",IF(E1877&lt;-1.27,0,((E1877-Tmin)/(PrefTemp-Tmin))^2))</f>
        <v>31.92960041150701</v>
      </c>
      <c r="L1877" s="1">
        <f t="shared" si="177"/>
        <v>0.3326000044414103</v>
      </c>
      <c r="M1877" s="1">
        <f t="shared" si="178"/>
        <v>-77.425574477918488</v>
      </c>
      <c r="N1877" s="3" t="s">
        <v>866</v>
      </c>
      <c r="O1877" s="1" t="s">
        <v>2973</v>
      </c>
      <c r="P1877" s="1" t="s">
        <v>2968</v>
      </c>
      <c r="Q1877" s="1">
        <v>8360</v>
      </c>
      <c r="R1877" s="1" t="s">
        <v>3035</v>
      </c>
      <c r="S1877" s="1">
        <v>93.78</v>
      </c>
    </row>
    <row r="1878" spans="1:19" x14ac:dyDescent="0.3">
      <c r="A1878" s="1" t="s">
        <v>924</v>
      </c>
      <c r="B1878" s="1" t="s">
        <v>1403</v>
      </c>
      <c r="C1878" s="1">
        <f t="shared" si="179"/>
        <v>1.0416666664241347E-2</v>
      </c>
      <c r="D1878" s="1">
        <v>5</v>
      </c>
      <c r="E1878" s="1">
        <v>17.940000000000001</v>
      </c>
      <c r="F1878" s="1">
        <f>IF(A1878="","",IF(E1878&lt;-1.27,0,E1878*M_a+M_b))</f>
        <v>0.43990860000000004</v>
      </c>
      <c r="G1878" s="1">
        <f t="shared" si="174"/>
        <v>0.19351957635396003</v>
      </c>
      <c r="H1878" s="1">
        <f t="shared" si="175"/>
        <v>8.4102379988683182E-2</v>
      </c>
      <c r="I1878" s="1">
        <f t="shared" si="176"/>
        <v>2.1025594992275392E-2</v>
      </c>
      <c r="J1878" s="1">
        <f>IF(A1878="","",MIN(J1877+I1878,Max_logcfu))</f>
        <v>3.99</v>
      </c>
      <c r="K1878" s="1" cm="1">
        <f t="array" ref="K1878">IF(A1878="","",IF(E1878&lt;-1.27,0,((E1878-Tmin)/(PrefTemp-Tmin))^2))</f>
        <v>32.015303597762745</v>
      </c>
      <c r="L1878" s="1">
        <f t="shared" si="177"/>
        <v>0.33349274573238125</v>
      </c>
      <c r="M1878" s="1">
        <f t="shared" si="178"/>
        <v>-77.759067223650874</v>
      </c>
      <c r="N1878" s="3" t="s">
        <v>866</v>
      </c>
      <c r="O1878" s="1" t="s">
        <v>2973</v>
      </c>
      <c r="P1878" s="1" t="s">
        <v>2968</v>
      </c>
      <c r="Q1878" s="1">
        <v>8360</v>
      </c>
      <c r="R1878" s="1" t="s">
        <v>3035</v>
      </c>
      <c r="S1878" s="1">
        <v>93.78</v>
      </c>
    </row>
    <row r="1879" spans="1:19" x14ac:dyDescent="0.3">
      <c r="A1879" s="1" t="s">
        <v>924</v>
      </c>
      <c r="B1879" s="1" t="s">
        <v>1404</v>
      </c>
      <c r="C1879" s="1">
        <f t="shared" si="179"/>
        <v>1.0416666664241347E-2</v>
      </c>
      <c r="D1879" s="1">
        <v>5</v>
      </c>
      <c r="E1879" s="1">
        <v>17.91</v>
      </c>
      <c r="F1879" s="1">
        <f>IF(A1879="","",IF(E1879&lt;-1.27,0,E1879*M_a+M_b))</f>
        <v>0.43931940000000003</v>
      </c>
      <c r="G1879" s="1">
        <f t="shared" si="174"/>
        <v>0.19300153521636002</v>
      </c>
      <c r="H1879" s="1">
        <f t="shared" si="175"/>
        <v>8.387724259728814E-2</v>
      </c>
      <c r="I1879" s="1">
        <f t="shared" si="176"/>
        <v>2.0969310644439739E-2</v>
      </c>
      <c r="J1879" s="1">
        <f>IF(A1879="","",MIN(J1878+I1879,Max_logcfu))</f>
        <v>3.99</v>
      </c>
      <c r="K1879" s="1" cm="1">
        <f t="array" ref="K1879">IF(A1879="","",IF(E1879&lt;-1.27,0,((E1879-Tmin)/(PrefTemp-Tmin))^2))</f>
        <v>31.92960041150701</v>
      </c>
      <c r="L1879" s="1">
        <f t="shared" si="177"/>
        <v>0.33260000420909186</v>
      </c>
      <c r="M1879" s="1">
        <f t="shared" si="178"/>
        <v>-78.091667227859972</v>
      </c>
      <c r="N1879" s="3" t="s">
        <v>866</v>
      </c>
      <c r="O1879" s="1" t="s">
        <v>2973</v>
      </c>
      <c r="P1879" s="1" t="s">
        <v>2968</v>
      </c>
      <c r="Q1879" s="1">
        <v>8360</v>
      </c>
      <c r="R1879" s="1" t="s">
        <v>3035</v>
      </c>
      <c r="S1879" s="1">
        <v>93.78</v>
      </c>
    </row>
    <row r="1880" spans="1:19" x14ac:dyDescent="0.3">
      <c r="A1880" s="1" t="s">
        <v>924</v>
      </c>
      <c r="B1880" s="1" t="s">
        <v>1405</v>
      </c>
      <c r="C1880" s="1">
        <f t="shared" si="179"/>
        <v>1.0416666671517305E-2</v>
      </c>
      <c r="D1880" s="1">
        <v>5</v>
      </c>
      <c r="E1880" s="1">
        <v>18.059999999999999</v>
      </c>
      <c r="F1880" s="1">
        <f>IF(A1880="","",IF(E1880&lt;-1.27,0,E1880*M_a+M_b))</f>
        <v>0.44226539999999998</v>
      </c>
      <c r="G1880" s="1">
        <f t="shared" si="174"/>
        <v>0.19559868403715996</v>
      </c>
      <c r="H1880" s="1">
        <f t="shared" si="175"/>
        <v>8.5005946995723572E-2</v>
      </c>
      <c r="I1880" s="1">
        <f t="shared" si="176"/>
        <v>2.125148675882689E-2</v>
      </c>
      <c r="J1880" s="1">
        <f>IF(A1880="","",MIN(J1879+I1880,Max_logcfu))</f>
        <v>3.99</v>
      </c>
      <c r="K1880" s="1" cm="1">
        <f t="array" ref="K1880">IF(A1880="","",IF(E1880&lt;-1.27,0,((E1880-Tmin)/(PrefTemp-Tmin))^2))</f>
        <v>32.35926499404205</v>
      </c>
      <c r="L1880" s="1">
        <f t="shared" si="177"/>
        <v>0.33707567717823445</v>
      </c>
      <c r="M1880" s="1">
        <f t="shared" si="178"/>
        <v>-78.428742905038206</v>
      </c>
      <c r="N1880" s="3" t="s">
        <v>866</v>
      </c>
      <c r="O1880" s="1" t="s">
        <v>2973</v>
      </c>
      <c r="P1880" s="1" t="s">
        <v>2968</v>
      </c>
      <c r="Q1880" s="1">
        <v>8360</v>
      </c>
      <c r="R1880" s="1" t="s">
        <v>3035</v>
      </c>
      <c r="S1880" s="1">
        <v>93.78</v>
      </c>
    </row>
    <row r="1881" spans="1:19" x14ac:dyDescent="0.3">
      <c r="A1881" s="1" t="s">
        <v>924</v>
      </c>
      <c r="B1881" s="1" t="s">
        <v>1406</v>
      </c>
      <c r="C1881" s="1">
        <f t="shared" si="179"/>
        <v>1.0416666664241347E-2</v>
      </c>
      <c r="D1881" s="1">
        <v>5</v>
      </c>
      <c r="E1881" s="1">
        <v>18.100000000000001</v>
      </c>
      <c r="F1881" s="1">
        <f>IF(A1881="","",IF(E1881&lt;-1.27,0,E1881*M_a+M_b))</f>
        <v>0.44305100000000003</v>
      </c>
      <c r="G1881" s="1">
        <f t="shared" si="174"/>
        <v>0.19629418860100004</v>
      </c>
      <c r="H1881" s="1">
        <f t="shared" si="175"/>
        <v>8.5308208866145166E-2</v>
      </c>
      <c r="I1881" s="1">
        <f t="shared" si="176"/>
        <v>2.1327052211570701E-2</v>
      </c>
      <c r="J1881" s="1">
        <f>IF(A1881="","",MIN(J1880+I1881,Max_logcfu))</f>
        <v>3.99</v>
      </c>
      <c r="K1881" s="1" cm="1">
        <f t="array" ref="K1881">IF(A1881="","",IF(E1881&lt;-1.27,0,((E1881-Tmin)/(PrefTemp-Tmin))^2))</f>
        <v>32.474327202137438</v>
      </c>
      <c r="L1881" s="1">
        <f t="shared" si="177"/>
        <v>0.33827424161017106</v>
      </c>
      <c r="M1881" s="1">
        <f t="shared" si="178"/>
        <v>-78.767017146648371</v>
      </c>
      <c r="N1881" s="3" t="s">
        <v>866</v>
      </c>
      <c r="O1881" s="1" t="s">
        <v>2973</v>
      </c>
      <c r="P1881" s="1" t="s">
        <v>2968</v>
      </c>
      <c r="Q1881" s="1">
        <v>8360</v>
      </c>
      <c r="R1881" s="1" t="s">
        <v>3035</v>
      </c>
      <c r="S1881" s="1">
        <v>93.78</v>
      </c>
    </row>
    <row r="1882" spans="1:19" x14ac:dyDescent="0.3">
      <c r="A1882" s="1" t="s">
        <v>924</v>
      </c>
      <c r="B1882" s="1" t="s">
        <v>1407</v>
      </c>
      <c r="C1882" s="1">
        <f t="shared" si="179"/>
        <v>1.0416666664241347E-2</v>
      </c>
      <c r="D1882" s="1">
        <v>5</v>
      </c>
      <c r="E1882" s="1">
        <v>18</v>
      </c>
      <c r="F1882" s="1">
        <f>IF(A1882="","",IF(E1882&lt;-1.27,0,E1882*M_a+M_b))</f>
        <v>0.44108700000000001</v>
      </c>
      <c r="G1882" s="1">
        <f t="shared" si="174"/>
        <v>0.19455774156899999</v>
      </c>
      <c r="H1882" s="1">
        <f t="shared" si="175"/>
        <v>8.4553560003911329E-2</v>
      </c>
      <c r="I1882" s="1">
        <f t="shared" si="176"/>
        <v>2.1138389996056165E-2</v>
      </c>
      <c r="J1882" s="1">
        <f>IF(A1882="","",MIN(J1881+I1882,Max_logcfu))</f>
        <v>3.99</v>
      </c>
      <c r="K1882" s="1" cm="1">
        <f t="array" ref="K1882">IF(A1882="","",IF(E1882&lt;-1.27,0,((E1882-Tmin)/(PrefTemp-Tmin))^2))</f>
        <v>32.187054565651124</v>
      </c>
      <c r="L1882" s="1">
        <f t="shared" si="177"/>
        <v>0.33528181831413534</v>
      </c>
      <c r="M1882" s="1">
        <f t="shared" si="178"/>
        <v>-79.1022989649625</v>
      </c>
      <c r="N1882" s="3" t="s">
        <v>866</v>
      </c>
      <c r="O1882" s="1" t="s">
        <v>2973</v>
      </c>
      <c r="P1882" s="1" t="s">
        <v>2968</v>
      </c>
      <c r="Q1882" s="1">
        <v>8360</v>
      </c>
      <c r="R1882" s="1" t="s">
        <v>3035</v>
      </c>
      <c r="S1882" s="1">
        <v>93.78</v>
      </c>
    </row>
    <row r="1883" spans="1:19" x14ac:dyDescent="0.3">
      <c r="A1883" s="1" t="s">
        <v>924</v>
      </c>
      <c r="B1883" s="1" t="s">
        <v>1408</v>
      </c>
      <c r="C1883" s="1">
        <f t="shared" si="179"/>
        <v>1.0416666671517305E-2</v>
      </c>
      <c r="D1883" s="1">
        <v>5</v>
      </c>
      <c r="E1883" s="1">
        <v>17.89</v>
      </c>
      <c r="F1883" s="1">
        <f>IF(A1883="","",IF(E1883&lt;-1.27,0,E1883*M_a+M_b))</f>
        <v>0.43892660000000006</v>
      </c>
      <c r="G1883" s="1">
        <f t="shared" si="174"/>
        <v>0.19265656018756006</v>
      </c>
      <c r="H1883" s="1">
        <f t="shared" si="175"/>
        <v>8.3727318638661466E-2</v>
      </c>
      <c r="I1883" s="1">
        <f t="shared" si="176"/>
        <v>2.0931829669412511E-2</v>
      </c>
      <c r="J1883" s="1">
        <f>IF(A1883="","",MIN(J1882+I1883,Max_logcfu))</f>
        <v>3.99</v>
      </c>
      <c r="K1883" s="1" cm="1">
        <f t="array" ref="K1883">IF(A1883="","",IF(E1883&lt;-1.27,0,((E1883-Tmin)/(PrefTemp-Tmin))^2))</f>
        <v>31.872528767961882</v>
      </c>
      <c r="L1883" s="1">
        <f t="shared" si="177"/>
        <v>0.33200550815420504</v>
      </c>
      <c r="M1883" s="1">
        <f t="shared" si="178"/>
        <v>-79.434304473116711</v>
      </c>
      <c r="N1883" s="3" t="s">
        <v>866</v>
      </c>
      <c r="O1883" s="1" t="s">
        <v>2973</v>
      </c>
      <c r="P1883" s="1" t="s">
        <v>2968</v>
      </c>
      <c r="Q1883" s="1">
        <v>8360</v>
      </c>
      <c r="R1883" s="1" t="s">
        <v>3035</v>
      </c>
      <c r="S1883" s="1">
        <v>93.78</v>
      </c>
    </row>
    <row r="1884" spans="1:19" x14ac:dyDescent="0.3">
      <c r="A1884" s="1" t="s">
        <v>924</v>
      </c>
      <c r="B1884" s="1" t="s">
        <v>1409</v>
      </c>
      <c r="C1884" s="1">
        <f t="shared" si="179"/>
        <v>1.0416666664241347E-2</v>
      </c>
      <c r="D1884" s="1">
        <v>5</v>
      </c>
      <c r="E1884" s="1">
        <v>17.89</v>
      </c>
      <c r="F1884" s="1">
        <f>IF(A1884="","",IF(E1884&lt;-1.27,0,E1884*M_a+M_b))</f>
        <v>0.43892660000000006</v>
      </c>
      <c r="G1884" s="1">
        <f t="shared" si="174"/>
        <v>0.19265656018756006</v>
      </c>
      <c r="H1884" s="1">
        <f t="shared" si="175"/>
        <v>8.3727318638661466E-2</v>
      </c>
      <c r="I1884" s="1">
        <f t="shared" si="176"/>
        <v>2.0931829654791796E-2</v>
      </c>
      <c r="J1884" s="1">
        <f>IF(A1884="","",MIN(J1883+I1884,Max_logcfu))</f>
        <v>3.99</v>
      </c>
      <c r="K1884" s="1" cm="1">
        <f t="array" ref="K1884">IF(A1884="","",IF(E1884&lt;-1.27,0,((E1884-Tmin)/(PrefTemp-Tmin))^2))</f>
        <v>31.872528767961882</v>
      </c>
      <c r="L1884" s="1">
        <f t="shared" si="177"/>
        <v>0.33200550792230188</v>
      </c>
      <c r="M1884" s="1">
        <f t="shared" si="178"/>
        <v>-79.766309981039015</v>
      </c>
      <c r="N1884" s="3" t="s">
        <v>866</v>
      </c>
      <c r="O1884" s="1" t="s">
        <v>2973</v>
      </c>
      <c r="P1884" s="1" t="s">
        <v>2968</v>
      </c>
      <c r="Q1884" s="1">
        <v>8360</v>
      </c>
      <c r="R1884" s="1" t="s">
        <v>3035</v>
      </c>
      <c r="S1884" s="1">
        <v>93.86</v>
      </c>
    </row>
    <row r="1885" spans="1:19" x14ac:dyDescent="0.3">
      <c r="A1885" s="1" t="s">
        <v>924</v>
      </c>
      <c r="B1885" s="1" t="s">
        <v>1410</v>
      </c>
      <c r="C1885" s="1">
        <f t="shared" si="179"/>
        <v>1.0416666664241347E-2</v>
      </c>
      <c r="D1885" s="1">
        <v>5</v>
      </c>
      <c r="E1885" s="1">
        <v>17.78</v>
      </c>
      <c r="F1885" s="1">
        <f>IF(A1885="","",IF(E1885&lt;-1.27,0,E1885*M_a+M_b))</f>
        <v>0.43676620000000005</v>
      </c>
      <c r="G1885" s="1">
        <f t="shared" si="174"/>
        <v>0.19076471346244003</v>
      </c>
      <c r="H1885" s="1">
        <f t="shared" si="175"/>
        <v>8.2905134055819216E-2</v>
      </c>
      <c r="I1885" s="1">
        <f t="shared" si="176"/>
        <v>2.0726283509129088E-2</v>
      </c>
      <c r="J1885" s="1">
        <f>IF(A1885="","",MIN(J1884+I1885,Max_logcfu))</f>
        <v>3.99</v>
      </c>
      <c r="K1885" s="1" cm="1">
        <f t="array" ref="K1885">IF(A1885="","",IF(E1885&lt;-1.27,0,((E1885-Tmin)/(PrefTemp-Tmin))^2))</f>
        <v>31.559547268072858</v>
      </c>
      <c r="L1885" s="1">
        <f t="shared" si="177"/>
        <v>0.32874528396588365</v>
      </c>
      <c r="M1885" s="1">
        <f t="shared" si="178"/>
        <v>-80.095055265004902</v>
      </c>
      <c r="N1885" s="3" t="s">
        <v>866</v>
      </c>
      <c r="O1885" s="1" t="s">
        <v>2973</v>
      </c>
      <c r="P1885" s="1" t="s">
        <v>2968</v>
      </c>
      <c r="Q1885" s="1">
        <v>8360</v>
      </c>
      <c r="R1885" s="1" t="s">
        <v>3035</v>
      </c>
      <c r="S1885" s="1">
        <v>93.86</v>
      </c>
    </row>
    <row r="1886" spans="1:19" x14ac:dyDescent="0.3">
      <c r="A1886" s="1" t="s">
        <v>924</v>
      </c>
      <c r="B1886" s="1" t="s">
        <v>1411</v>
      </c>
      <c r="C1886" s="1">
        <f t="shared" si="179"/>
        <v>1.0416666671517305E-2</v>
      </c>
      <c r="D1886" s="1">
        <v>5</v>
      </c>
      <c r="E1886" s="1">
        <v>17.7</v>
      </c>
      <c r="F1886" s="1">
        <f>IF(A1886="","",IF(E1886&lt;-1.27,0,E1886*M_a+M_b))</f>
        <v>0.435195</v>
      </c>
      <c r="G1886" s="1">
        <f t="shared" si="174"/>
        <v>0.18939468802500001</v>
      </c>
      <c r="H1886" s="1">
        <f t="shared" si="175"/>
        <v>8.2309729693611472E-2</v>
      </c>
      <c r="I1886" s="1">
        <f t="shared" si="176"/>
        <v>2.0577432432984981E-2</v>
      </c>
      <c r="J1886" s="1">
        <f>IF(A1886="","",MIN(J1885+I1886,Max_logcfu))</f>
        <v>3.99</v>
      </c>
      <c r="K1886" s="1" cm="1">
        <f t="array" ref="K1886">IF(A1886="","",IF(E1886&lt;-1.27,0,((E1886-Tmin)/(PrefTemp-Tmin))^2))</f>
        <v>31.332894331234701</v>
      </c>
      <c r="L1886" s="1">
        <f t="shared" si="177"/>
        <v>0.32638431610234603</v>
      </c>
      <c r="M1886" s="1">
        <f t="shared" si="178"/>
        <v>-80.421439581107251</v>
      </c>
      <c r="N1886" s="3" t="s">
        <v>866</v>
      </c>
      <c r="O1886" s="1" t="s">
        <v>2973</v>
      </c>
      <c r="P1886" s="1" t="s">
        <v>2968</v>
      </c>
      <c r="Q1886" s="1">
        <v>8360</v>
      </c>
      <c r="R1886" s="1" t="s">
        <v>3035</v>
      </c>
      <c r="S1886" s="1">
        <v>93.86</v>
      </c>
    </row>
    <row r="1887" spans="1:19" x14ac:dyDescent="0.3">
      <c r="A1887" s="1" t="s">
        <v>924</v>
      </c>
      <c r="B1887" s="1" t="s">
        <v>1412</v>
      </c>
      <c r="C1887" s="1">
        <f t="shared" si="179"/>
        <v>1.0416666664241347E-2</v>
      </c>
      <c r="D1887" s="1">
        <v>5</v>
      </c>
      <c r="E1887" s="1">
        <v>17.670000000000002</v>
      </c>
      <c r="F1887" s="1">
        <f>IF(A1887="","",IF(E1887&lt;-1.27,0,E1887*M_a+M_b))</f>
        <v>0.43460580000000004</v>
      </c>
      <c r="G1887" s="1">
        <f t="shared" si="174"/>
        <v>0.18888220139364004</v>
      </c>
      <c r="H1887" s="1">
        <f t="shared" si="175"/>
        <v>8.208700625538462E-2</v>
      </c>
      <c r="I1887" s="1">
        <f t="shared" si="176"/>
        <v>2.0521751559068064E-2</v>
      </c>
      <c r="J1887" s="1">
        <f>IF(A1887="","",MIN(J1886+I1887,Max_logcfu))</f>
        <v>3.99</v>
      </c>
      <c r="K1887" s="1" cm="1">
        <f t="array" ref="K1887">IF(A1887="","",IF(E1887&lt;-1.27,0,((E1887-Tmin)/(PrefTemp-Tmin))^2))</f>
        <v>31.248110065984072</v>
      </c>
      <c r="L1887" s="1">
        <f t="shared" si="177"/>
        <v>0.32550114644488076</v>
      </c>
      <c r="M1887" s="1">
        <f t="shared" si="178"/>
        <v>-80.746940727552129</v>
      </c>
      <c r="N1887" s="3" t="s">
        <v>866</v>
      </c>
      <c r="O1887" s="1" t="s">
        <v>2973</v>
      </c>
      <c r="P1887" s="1" t="s">
        <v>2968</v>
      </c>
      <c r="Q1887" s="1">
        <v>8360</v>
      </c>
      <c r="R1887" s="1" t="s">
        <v>3035</v>
      </c>
      <c r="S1887" s="1">
        <v>93.86</v>
      </c>
    </row>
    <row r="1888" spans="1:19" x14ac:dyDescent="0.3">
      <c r="A1888" s="1" t="s">
        <v>924</v>
      </c>
      <c r="B1888" s="1" t="s">
        <v>1413</v>
      </c>
      <c r="C1888" s="1">
        <f t="shared" si="179"/>
        <v>1.0416666664241347E-2</v>
      </c>
      <c r="D1888" s="1">
        <v>5</v>
      </c>
      <c r="E1888" s="1">
        <v>17.78</v>
      </c>
      <c r="F1888" s="1">
        <f>IF(A1888="","",IF(E1888&lt;-1.27,0,E1888*M_a+M_b))</f>
        <v>0.43676620000000005</v>
      </c>
      <c r="G1888" s="1">
        <f t="shared" si="174"/>
        <v>0.19076471346244003</v>
      </c>
      <c r="H1888" s="1">
        <f t="shared" si="175"/>
        <v>8.2905134055819216E-2</v>
      </c>
      <c r="I1888" s="1">
        <f t="shared" si="176"/>
        <v>2.0726283509129088E-2</v>
      </c>
      <c r="J1888" s="1">
        <f>IF(A1888="","",MIN(J1887+I1888,Max_logcfu))</f>
        <v>3.99</v>
      </c>
      <c r="K1888" s="1" cm="1">
        <f t="array" ref="K1888">IF(A1888="","",IF(E1888&lt;-1.27,0,((E1888-Tmin)/(PrefTemp-Tmin))^2))</f>
        <v>31.559547268072858</v>
      </c>
      <c r="L1888" s="1">
        <f t="shared" si="177"/>
        <v>0.32874528396588365</v>
      </c>
      <c r="M1888" s="1">
        <f t="shared" si="178"/>
        <v>-81.075686011518016</v>
      </c>
      <c r="N1888" s="3" t="s">
        <v>866</v>
      </c>
      <c r="O1888" s="1" t="s">
        <v>2973</v>
      </c>
      <c r="P1888" s="1" t="s">
        <v>2968</v>
      </c>
      <c r="Q1888" s="1">
        <v>8360</v>
      </c>
      <c r="R1888" s="1" t="s">
        <v>3035</v>
      </c>
      <c r="S1888" s="1">
        <v>93.78</v>
      </c>
    </row>
    <row r="1889" spans="1:19" x14ac:dyDescent="0.3">
      <c r="A1889" s="1" t="s">
        <v>924</v>
      </c>
      <c r="B1889" s="1" t="s">
        <v>2461</v>
      </c>
      <c r="C1889" s="1">
        <f t="shared" si="179"/>
        <v>1.0416666671517305E-2</v>
      </c>
      <c r="D1889" s="1">
        <v>5</v>
      </c>
      <c r="E1889" s="1">
        <v>17.8</v>
      </c>
      <c r="F1889" s="1">
        <f>IF(A1889="","",IF(E1889&lt;-1.27,0,E1889*M_a+M_b))</f>
        <v>0.43715900000000002</v>
      </c>
      <c r="G1889" s="1">
        <f t="shared" si="174"/>
        <v>0.19110799128100001</v>
      </c>
      <c r="H1889" s="1">
        <f t="shared" si="175"/>
        <v>8.3054320417644503E-2</v>
      </c>
      <c r="I1889" s="1">
        <f t="shared" si="176"/>
        <v>2.0763580114079923E-2</v>
      </c>
      <c r="J1889" s="1">
        <f>IF(A1889="","",MIN(J1888+I1889,Max_logcfu))</f>
        <v>3.99</v>
      </c>
      <c r="K1889" s="1" cm="1">
        <f t="array" ref="K1889">IF(A1889="","",IF(E1889&lt;-1.27,0,((E1889-Tmin)/(PrefTemp-Tmin))^2))</f>
        <v>31.616338130199772</v>
      </c>
      <c r="L1889" s="1">
        <f t="shared" si="177"/>
        <v>0.32933685567627369</v>
      </c>
      <c r="M1889" s="1">
        <f t="shared" si="178"/>
        <v>-81.40502286719429</v>
      </c>
      <c r="N1889" s="3" t="s">
        <v>866</v>
      </c>
      <c r="O1889" s="1" t="s">
        <v>2973</v>
      </c>
      <c r="P1889" s="1" t="s">
        <v>2968</v>
      </c>
      <c r="Q1889" s="1">
        <v>8360</v>
      </c>
      <c r="R1889" s="1" t="s">
        <v>3035</v>
      </c>
      <c r="S1889" s="1">
        <v>93.78</v>
      </c>
    </row>
    <row r="1890" spans="1:19" x14ac:dyDescent="0.3">
      <c r="A1890" s="1" t="s">
        <v>924</v>
      </c>
      <c r="B1890" s="1" t="s">
        <v>2462</v>
      </c>
      <c r="C1890" s="1">
        <f t="shared" si="179"/>
        <v>1.0416666664241347E-2</v>
      </c>
      <c r="D1890" s="1">
        <v>5</v>
      </c>
      <c r="E1890" s="1">
        <v>17.809999999999999</v>
      </c>
      <c r="F1890" s="1">
        <f>IF(A1890="","",IF(E1890&lt;-1.27,0,E1890*M_a+M_b))</f>
        <v>0.43735540000000001</v>
      </c>
      <c r="G1890" s="1">
        <f t="shared" si="174"/>
        <v>0.19127974590916</v>
      </c>
      <c r="H1890" s="1">
        <f t="shared" si="175"/>
        <v>8.3128963889248148E-2</v>
      </c>
      <c r="I1890" s="1">
        <f t="shared" si="176"/>
        <v>2.0782240967473293E-2</v>
      </c>
      <c r="J1890" s="1">
        <f>IF(A1890="","",MIN(J1889+I1890,Max_logcfu))</f>
        <v>3.99</v>
      </c>
      <c r="K1890" s="1" cm="1">
        <f t="array" ref="K1890">IF(A1890="","",IF(E1890&lt;-1.27,0,((E1890-Tmin)/(PrefTemp-Tmin))^2))</f>
        <v>31.644752705450827</v>
      </c>
      <c r="L1890" s="1">
        <f t="shared" si="177"/>
        <v>0.32963284060503084</v>
      </c>
      <c r="M1890" s="1">
        <f t="shared" si="178"/>
        <v>-81.73465570779932</v>
      </c>
      <c r="N1890" s="3" t="s">
        <v>866</v>
      </c>
      <c r="O1890" s="1" t="s">
        <v>2973</v>
      </c>
      <c r="P1890" s="1" t="s">
        <v>2968</v>
      </c>
      <c r="Q1890" s="1">
        <v>8360</v>
      </c>
      <c r="R1890" s="1" t="s">
        <v>3035</v>
      </c>
      <c r="S1890" s="1">
        <v>93.78</v>
      </c>
    </row>
    <row r="1891" spans="1:19" x14ac:dyDescent="0.3">
      <c r="A1891" s="1" t="s">
        <v>924</v>
      </c>
      <c r="B1891" s="1" t="s">
        <v>2463</v>
      </c>
      <c r="C1891" s="1">
        <f t="shared" si="179"/>
        <v>1.0416666664241347E-2</v>
      </c>
      <c r="D1891" s="1">
        <v>5</v>
      </c>
      <c r="E1891" s="1">
        <v>17.86</v>
      </c>
      <c r="F1891" s="1">
        <f>IF(A1891="","",IF(E1891&lt;-1.27,0,E1891*M_a+M_b))</f>
        <v>0.43833740000000004</v>
      </c>
      <c r="G1891" s="1">
        <f t="shared" si="174"/>
        <v>0.19213967623876005</v>
      </c>
      <c r="H1891" s="1">
        <f t="shared" si="175"/>
        <v>8.3502684154176457E-2</v>
      </c>
      <c r="I1891" s="1">
        <f t="shared" si="176"/>
        <v>2.087567103368362E-2</v>
      </c>
      <c r="J1891" s="1">
        <f>IF(A1891="","",MIN(J1890+I1891,Max_logcfu))</f>
        <v>3.99</v>
      </c>
      <c r="K1891" s="1" cm="1">
        <f t="array" ref="K1891">IF(A1891="","",IF(E1891&lt;-1.27,0,((E1891-Tmin)/(PrefTemp-Tmin))^2))</f>
        <v>31.787017023582205</v>
      </c>
      <c r="L1891" s="1">
        <f t="shared" si="177"/>
        <v>0.33111476058522099</v>
      </c>
      <c r="M1891" s="1">
        <f t="shared" si="178"/>
        <v>-82.065770468384542</v>
      </c>
      <c r="N1891" s="3" t="s">
        <v>866</v>
      </c>
      <c r="O1891" s="1" t="s">
        <v>2973</v>
      </c>
      <c r="P1891" s="1" t="s">
        <v>2968</v>
      </c>
      <c r="Q1891" s="1">
        <v>8360</v>
      </c>
      <c r="R1891" s="1" t="s">
        <v>3035</v>
      </c>
      <c r="S1891" s="1">
        <v>93.78</v>
      </c>
    </row>
    <row r="1892" spans="1:19" x14ac:dyDescent="0.3">
      <c r="A1892" s="1" t="s">
        <v>924</v>
      </c>
      <c r="B1892" s="1" t="s">
        <v>1417</v>
      </c>
      <c r="C1892" s="1">
        <f t="shared" si="179"/>
        <v>1.0405092594737653E-2</v>
      </c>
      <c r="D1892" s="1">
        <v>5</v>
      </c>
      <c r="E1892" s="1">
        <v>17.95</v>
      </c>
      <c r="F1892" s="1">
        <f>IF(A1892="","",IF(E1892&lt;-1.27,0,E1892*M_a+M_b))</f>
        <v>0.44010500000000002</v>
      </c>
      <c r="G1892" s="1">
        <f t="shared" si="174"/>
        <v>0.19369241102500001</v>
      </c>
      <c r="H1892" s="1">
        <f t="shared" si="175"/>
        <v>8.4177492840069534E-2</v>
      </c>
      <c r="I1892" s="1">
        <f t="shared" si="176"/>
        <v>2.1020990577450945E-2</v>
      </c>
      <c r="J1892" s="1">
        <f>IF(A1892="","",MIN(J1891+I1892,Max_logcfu))</f>
        <v>3.99</v>
      </c>
      <c r="K1892" s="1" cm="1">
        <f t="array" ref="K1892">IF(A1892="","",IF(E1892&lt;-1.27,0,((E1892-Tmin)/(PrefTemp-Tmin))^2))</f>
        <v>32.043896852098136</v>
      </c>
      <c r="L1892" s="1">
        <f t="shared" si="177"/>
        <v>0.33341971384230351</v>
      </c>
      <c r="M1892" s="1">
        <f t="shared" si="178"/>
        <v>-82.399190182226846</v>
      </c>
      <c r="N1892" s="3" t="s">
        <v>866</v>
      </c>
      <c r="O1892" s="1" t="s">
        <v>2973</v>
      </c>
      <c r="P1892" s="1" t="s">
        <v>2968</v>
      </c>
      <c r="Q1892" s="1">
        <v>8360</v>
      </c>
      <c r="R1892" s="1" t="s">
        <v>3035</v>
      </c>
      <c r="S1892" s="1">
        <v>93.78</v>
      </c>
    </row>
    <row r="1893" spans="1:19" x14ac:dyDescent="0.3">
      <c r="A1893" s="1" t="s">
        <v>924</v>
      </c>
      <c r="B1893" s="1" t="s">
        <v>2464</v>
      </c>
      <c r="C1893" s="1">
        <f t="shared" si="179"/>
        <v>1.0416666664241347E-2</v>
      </c>
      <c r="D1893" s="1">
        <v>5</v>
      </c>
      <c r="E1893" s="1">
        <v>17.89</v>
      </c>
      <c r="F1893" s="1">
        <f>IF(A1893="","",IF(E1893&lt;-1.27,0,E1893*M_a+M_b))</f>
        <v>0.43892660000000006</v>
      </c>
      <c r="G1893" s="1">
        <f t="shared" si="174"/>
        <v>0.19265656018756006</v>
      </c>
      <c r="H1893" s="1">
        <f t="shared" si="175"/>
        <v>8.3727318638661466E-2</v>
      </c>
      <c r="I1893" s="1">
        <f t="shared" si="176"/>
        <v>2.0931829654791796E-2</v>
      </c>
      <c r="J1893" s="1">
        <f>IF(A1893="","",MIN(J1892+I1893,Max_logcfu))</f>
        <v>3.99</v>
      </c>
      <c r="K1893" s="1" cm="1">
        <f t="array" ref="K1893">IF(A1893="","",IF(E1893&lt;-1.27,0,((E1893-Tmin)/(PrefTemp-Tmin))^2))</f>
        <v>31.872528767961882</v>
      </c>
      <c r="L1893" s="1">
        <f t="shared" si="177"/>
        <v>0.33200550792230188</v>
      </c>
      <c r="M1893" s="1">
        <f t="shared" si="178"/>
        <v>-82.73119569014915</v>
      </c>
      <c r="N1893" s="3" t="s">
        <v>866</v>
      </c>
      <c r="O1893" s="1" t="s">
        <v>2973</v>
      </c>
      <c r="P1893" s="1" t="s">
        <v>2968</v>
      </c>
      <c r="Q1893" s="1">
        <v>8360</v>
      </c>
      <c r="R1893" s="1" t="s">
        <v>3035</v>
      </c>
      <c r="S1893" s="1">
        <v>93.78</v>
      </c>
    </row>
    <row r="1894" spans="1:19" x14ac:dyDescent="0.3">
      <c r="A1894" s="1" t="s">
        <v>924</v>
      </c>
      <c r="B1894" s="1" t="s">
        <v>2465</v>
      </c>
      <c r="C1894" s="1">
        <f t="shared" si="179"/>
        <v>1.0416666671517305E-2</v>
      </c>
      <c r="D1894" s="1">
        <v>5</v>
      </c>
      <c r="E1894" s="1">
        <v>17.809999999999999</v>
      </c>
      <c r="F1894" s="1">
        <f>IF(A1894="","",IF(E1894&lt;-1.27,0,E1894*M_a+M_b))</f>
        <v>0.43735540000000001</v>
      </c>
      <c r="G1894" s="1">
        <f t="shared" si="174"/>
        <v>0.19127974590916</v>
      </c>
      <c r="H1894" s="1">
        <f t="shared" si="175"/>
        <v>8.3128963889248148E-2</v>
      </c>
      <c r="I1894" s="1">
        <f t="shared" si="176"/>
        <v>2.0782240981989521E-2</v>
      </c>
      <c r="J1894" s="1">
        <f>IF(A1894="","",MIN(J1893+I1894,Max_logcfu))</f>
        <v>3.99</v>
      </c>
      <c r="K1894" s="1" cm="1">
        <f t="array" ref="K1894">IF(A1894="","",IF(E1894&lt;-1.27,0,((E1894-Tmin)/(PrefTemp-Tmin))^2))</f>
        <v>31.644752705450827</v>
      </c>
      <c r="L1894" s="1">
        <f t="shared" si="177"/>
        <v>0.32963284083527672</v>
      </c>
      <c r="M1894" s="1">
        <f t="shared" si="178"/>
        <v>-83.060828530984423</v>
      </c>
      <c r="N1894" s="3" t="s">
        <v>866</v>
      </c>
      <c r="O1894" s="1" t="s">
        <v>2973</v>
      </c>
      <c r="P1894" s="1" t="s">
        <v>2968</v>
      </c>
      <c r="Q1894" s="1">
        <v>8360</v>
      </c>
      <c r="R1894" s="1" t="s">
        <v>3035</v>
      </c>
      <c r="S1894" s="1">
        <v>93.78</v>
      </c>
    </row>
    <row r="1895" spans="1:19" x14ac:dyDescent="0.3">
      <c r="A1895" s="1" t="s">
        <v>924</v>
      </c>
      <c r="B1895" s="1" t="s">
        <v>2466</v>
      </c>
      <c r="C1895" s="1">
        <f t="shared" si="179"/>
        <v>1.0416666664241347E-2</v>
      </c>
      <c r="D1895" s="1">
        <v>5</v>
      </c>
      <c r="E1895" s="1">
        <v>17.72</v>
      </c>
      <c r="F1895" s="1">
        <f>IF(A1895="","",IF(E1895&lt;-1.27,0,E1895*M_a+M_b))</f>
        <v>0.43558780000000002</v>
      </c>
      <c r="G1895" s="1">
        <f t="shared" si="174"/>
        <v>0.18973673150884002</v>
      </c>
      <c r="H1895" s="1">
        <f t="shared" si="175"/>
        <v>8.2458379621399389E-2</v>
      </c>
      <c r="I1895" s="1">
        <f t="shared" si="176"/>
        <v>2.0614594900550138E-2</v>
      </c>
      <c r="J1895" s="1">
        <f>IF(A1895="","",MIN(J1894+I1895,Max_logcfu))</f>
        <v>3.99</v>
      </c>
      <c r="K1895" s="1" cm="1">
        <f t="array" ref="K1895">IF(A1895="","",IF(E1895&lt;-1.27,0,((E1895-Tmin)/(PrefTemp-Tmin))^2))</f>
        <v>31.389480988693816</v>
      </c>
      <c r="L1895" s="1">
        <f t="shared" si="177"/>
        <v>0.32697376022276442</v>
      </c>
      <c r="M1895" s="1">
        <f t="shared" si="178"/>
        <v>-83.387802291207194</v>
      </c>
      <c r="N1895" s="3" t="s">
        <v>866</v>
      </c>
      <c r="O1895" s="1" t="s">
        <v>2973</v>
      </c>
      <c r="P1895" s="1" t="s">
        <v>2968</v>
      </c>
      <c r="Q1895" s="1">
        <v>8360</v>
      </c>
      <c r="R1895" s="1" t="s">
        <v>3035</v>
      </c>
      <c r="S1895" s="1">
        <v>93.78</v>
      </c>
    </row>
    <row r="1896" spans="1:19" x14ac:dyDescent="0.3">
      <c r="A1896" s="1" t="s">
        <v>924</v>
      </c>
      <c r="B1896" s="1" t="s">
        <v>1421</v>
      </c>
      <c r="C1896" s="1">
        <f t="shared" si="179"/>
        <v>1.0428240741021E-2</v>
      </c>
      <c r="D1896" s="1">
        <v>5</v>
      </c>
      <c r="E1896" s="1">
        <v>17.739999999999998</v>
      </c>
      <c r="F1896" s="1">
        <f>IF(A1896="","",IF(E1896&lt;-1.27,0,E1896*M_a+M_b))</f>
        <v>0.4359806</v>
      </c>
      <c r="G1896" s="1">
        <f t="shared" si="174"/>
        <v>0.19007908357636</v>
      </c>
      <c r="H1896" s="1">
        <f t="shared" si="175"/>
        <v>8.2607163657696644E-2</v>
      </c>
      <c r="I1896" s="1">
        <f t="shared" si="176"/>
        <v>2.0674737349329154E-2</v>
      </c>
      <c r="J1896" s="1">
        <f>IF(A1896="","",MIN(J1895+I1896,Max_logcfu))</f>
        <v>3.99</v>
      </c>
      <c r="K1896" s="1" cm="1">
        <f t="array" ref="K1896">IF(A1896="","",IF(E1896&lt;-1.27,0,((E1896-Tmin)/(PrefTemp-Tmin))^2))</f>
        <v>31.446118697319882</v>
      </c>
      <c r="L1896" s="1">
        <f t="shared" si="177"/>
        <v>0.3279276961463734</v>
      </c>
      <c r="M1896" s="1">
        <f t="shared" si="178"/>
        <v>-83.715729987353569</v>
      </c>
      <c r="N1896" s="3" t="s">
        <v>866</v>
      </c>
      <c r="O1896" s="1" t="s">
        <v>2973</v>
      </c>
      <c r="P1896" s="1" t="s">
        <v>2968</v>
      </c>
      <c r="Q1896" s="1">
        <v>8360</v>
      </c>
      <c r="R1896" s="1" t="s">
        <v>3035</v>
      </c>
      <c r="S1896" s="1">
        <v>93.46</v>
      </c>
    </row>
    <row r="1897" spans="1:19" x14ac:dyDescent="0.3">
      <c r="A1897" s="1" t="s">
        <v>924</v>
      </c>
      <c r="B1897" s="1" t="s">
        <v>1422</v>
      </c>
      <c r="C1897" s="1">
        <f t="shared" si="179"/>
        <v>1.0416666664241347E-2</v>
      </c>
      <c r="D1897" s="1">
        <v>5</v>
      </c>
      <c r="E1897" s="1">
        <v>17.63</v>
      </c>
      <c r="F1897" s="1">
        <f>IF(A1897="","",IF(E1897&lt;-1.27,0,E1897*M_a+M_b))</f>
        <v>0.43382019999999999</v>
      </c>
      <c r="G1897" s="1">
        <f t="shared" si="174"/>
        <v>0.18819996592804</v>
      </c>
      <c r="H1897" s="1">
        <f t="shared" si="175"/>
        <v>8.1790511050864836E-2</v>
      </c>
      <c r="I1897" s="1">
        <f t="shared" si="176"/>
        <v>2.0447627757955375E-2</v>
      </c>
      <c r="J1897" s="1">
        <f>IF(A1897="","",MIN(J1896+I1897,Max_logcfu))</f>
        <v>3.99</v>
      </c>
      <c r="K1897" s="1" cm="1">
        <f t="array" ref="K1897">IF(A1897="","",IF(E1897&lt;-1.27,0,((E1897-Tmin)/(PrefTemp-Tmin))^2))</f>
        <v>31.135243058067541</v>
      </c>
      <c r="L1897" s="1">
        <f t="shared" si="177"/>
        <v>0.32432544844602396</v>
      </c>
      <c r="M1897" s="1">
        <f t="shared" si="178"/>
        <v>-84.040055435799587</v>
      </c>
      <c r="N1897" s="3" t="s">
        <v>866</v>
      </c>
      <c r="O1897" s="1" t="s">
        <v>2973</v>
      </c>
      <c r="P1897" s="1" t="s">
        <v>2968</v>
      </c>
      <c r="Q1897" s="1">
        <v>8360</v>
      </c>
      <c r="R1897" s="1" t="s">
        <v>3035</v>
      </c>
      <c r="S1897" s="1">
        <v>93.46</v>
      </c>
    </row>
    <row r="1898" spans="1:19" x14ac:dyDescent="0.3">
      <c r="A1898" s="1" t="s">
        <v>924</v>
      </c>
      <c r="B1898" s="1" t="s">
        <v>1423</v>
      </c>
      <c r="C1898" s="1">
        <f t="shared" si="179"/>
        <v>1.0416666671517305E-2</v>
      </c>
      <c r="D1898" s="1">
        <v>5</v>
      </c>
      <c r="E1898" s="1">
        <v>17.61</v>
      </c>
      <c r="F1898" s="1">
        <f>IF(A1898="","",IF(E1898&lt;-1.27,0,E1898*M_a+M_b))</f>
        <v>0.43342740000000002</v>
      </c>
      <c r="G1898" s="1">
        <f t="shared" si="174"/>
        <v>0.18785931107076001</v>
      </c>
      <c r="H1898" s="1">
        <f t="shared" si="175"/>
        <v>8.1642464611368967E-2</v>
      </c>
      <c r="I1898" s="1">
        <f t="shared" si="176"/>
        <v>2.0410616162346674E-2</v>
      </c>
      <c r="J1898" s="1">
        <f>IF(A1898="","",MIN(J1897+I1898,Max_logcfu))</f>
        <v>3.99</v>
      </c>
      <c r="K1898" s="1" cm="1">
        <f t="array" ref="K1898">IF(A1898="","",IF(E1898&lt;-1.27,0,((E1898-Tmin)/(PrefTemp-Tmin))^2))</f>
        <v>31.078886130859701</v>
      </c>
      <c r="L1898" s="1">
        <f t="shared" si="177"/>
        <v>0.32373839734720766</v>
      </c>
      <c r="M1898" s="1">
        <f t="shared" si="178"/>
        <v>-84.363793833146801</v>
      </c>
      <c r="N1898" s="3" t="s">
        <v>866</v>
      </c>
      <c r="O1898" s="1" t="s">
        <v>2973</v>
      </c>
      <c r="P1898" s="1" t="s">
        <v>2968</v>
      </c>
      <c r="Q1898" s="1">
        <v>8360</v>
      </c>
      <c r="R1898" s="1" t="s">
        <v>3035</v>
      </c>
      <c r="S1898" s="1">
        <v>93.46</v>
      </c>
    </row>
    <row r="1899" spans="1:19" x14ac:dyDescent="0.3">
      <c r="A1899" s="1" t="s">
        <v>924</v>
      </c>
      <c r="B1899" s="1" t="s">
        <v>1424</v>
      </c>
      <c r="C1899" s="1">
        <f t="shared" si="179"/>
        <v>1.0416666664241347E-2</v>
      </c>
      <c r="D1899" s="1">
        <v>5</v>
      </c>
      <c r="E1899" s="1">
        <v>17.64</v>
      </c>
      <c r="F1899" s="1">
        <f>IF(A1899="","",IF(E1899&lt;-1.27,0,E1899*M_a+M_b))</f>
        <v>0.43401660000000003</v>
      </c>
      <c r="G1899" s="1">
        <f t="shared" si="174"/>
        <v>0.18837040907556002</v>
      </c>
      <c r="H1899" s="1">
        <f t="shared" si="175"/>
        <v>8.1864584561303785E-2</v>
      </c>
      <c r="I1899" s="1">
        <f t="shared" si="176"/>
        <v>2.04661461355608E-2</v>
      </c>
      <c r="J1899" s="1">
        <f>IF(A1899="","",MIN(J1898+I1899,Max_logcfu))</f>
        <v>3.99</v>
      </c>
      <c r="K1899" s="1" cm="1">
        <f t="array" ref="K1899">IF(A1899="","",IF(E1899&lt;-1.27,0,((E1899-Tmin)/(PrefTemp-Tmin))^2))</f>
        <v>31.163440665859067</v>
      </c>
      <c r="L1899" s="1">
        <f t="shared" si="177"/>
        <v>0.32461917352711733</v>
      </c>
      <c r="M1899" s="1">
        <f t="shared" si="178"/>
        <v>-84.688413006673912</v>
      </c>
      <c r="N1899" s="3" t="s">
        <v>866</v>
      </c>
      <c r="O1899" s="1" t="s">
        <v>2973</v>
      </c>
      <c r="P1899" s="1" t="s">
        <v>2968</v>
      </c>
      <c r="Q1899" s="1">
        <v>8360</v>
      </c>
      <c r="R1899" s="1" t="s">
        <v>3035</v>
      </c>
      <c r="S1899" s="1">
        <v>93.46</v>
      </c>
    </row>
    <row r="1900" spans="1:19" x14ac:dyDescent="0.3">
      <c r="A1900" s="1" t="s">
        <v>924</v>
      </c>
      <c r="B1900" s="1" t="s">
        <v>1425</v>
      </c>
      <c r="C1900" s="1">
        <f t="shared" si="179"/>
        <v>1.0416666664241347E-2</v>
      </c>
      <c r="D1900" s="1">
        <v>5</v>
      </c>
      <c r="E1900" s="1">
        <v>17.77</v>
      </c>
      <c r="F1900" s="1">
        <f>IF(A1900="","",IF(E1900&lt;-1.27,0,E1900*M_a+M_b))</f>
        <v>0.43656980000000001</v>
      </c>
      <c r="G1900" s="1">
        <f t="shared" si="174"/>
        <v>0.19059319027204</v>
      </c>
      <c r="H1900" s="1">
        <f t="shared" si="175"/>
        <v>8.2830591165597559E-2</v>
      </c>
      <c r="I1900" s="1">
        <f t="shared" si="176"/>
        <v>2.0707647786578017E-2</v>
      </c>
      <c r="J1900" s="1">
        <f>IF(A1900="","",MIN(J1899+I1900,Max_logcfu))</f>
        <v>3.99</v>
      </c>
      <c r="K1900" s="1" cm="1">
        <f t="array" ref="K1900">IF(A1900="","",IF(E1900&lt;-1.27,0,((E1900-Tmin)/(PrefTemp-Tmin))^2))</f>
        <v>31.531170981197008</v>
      </c>
      <c r="L1900" s="1">
        <f t="shared" si="177"/>
        <v>0.32844969764432902</v>
      </c>
      <c r="M1900" s="1">
        <f t="shared" si="178"/>
        <v>-85.016862704318243</v>
      </c>
      <c r="N1900" s="3" t="s">
        <v>866</v>
      </c>
      <c r="O1900" s="1" t="s">
        <v>2973</v>
      </c>
      <c r="P1900" s="1" t="s">
        <v>2968</v>
      </c>
      <c r="Q1900" s="1">
        <v>8360</v>
      </c>
      <c r="R1900" s="1" t="s">
        <v>3035</v>
      </c>
      <c r="S1900" s="1">
        <v>93.46</v>
      </c>
    </row>
    <row r="1901" spans="1:19" x14ac:dyDescent="0.3">
      <c r="A1901" s="1" t="s">
        <v>924</v>
      </c>
      <c r="B1901" s="1" t="s">
        <v>1426</v>
      </c>
      <c r="C1901" s="1">
        <f t="shared" si="179"/>
        <v>1.0416666671517305E-2</v>
      </c>
      <c r="D1901" s="1">
        <v>5</v>
      </c>
      <c r="E1901" s="1">
        <v>17.809999999999999</v>
      </c>
      <c r="F1901" s="1">
        <f>IF(A1901="","",IF(E1901&lt;-1.27,0,E1901*M_a+M_b))</f>
        <v>0.43735540000000001</v>
      </c>
      <c r="G1901" s="1">
        <f t="shared" si="174"/>
        <v>0.19127974590916</v>
      </c>
      <c r="H1901" s="1">
        <f t="shared" si="175"/>
        <v>8.3128963889248148E-2</v>
      </c>
      <c r="I1901" s="1">
        <f t="shared" si="176"/>
        <v>2.0782240981989521E-2</v>
      </c>
      <c r="J1901" s="1">
        <f>IF(A1901="","",MIN(J1900+I1901,Max_logcfu))</f>
        <v>3.99</v>
      </c>
      <c r="K1901" s="1" cm="1">
        <f t="array" ref="K1901">IF(A1901="","",IF(E1901&lt;-1.27,0,((E1901-Tmin)/(PrefTemp-Tmin))^2))</f>
        <v>31.644752705450827</v>
      </c>
      <c r="L1901" s="1">
        <f t="shared" si="177"/>
        <v>0.32963284083527672</v>
      </c>
      <c r="M1901" s="1">
        <f t="shared" si="178"/>
        <v>-85.346495545153516</v>
      </c>
      <c r="N1901" s="3" t="s">
        <v>866</v>
      </c>
      <c r="O1901" s="1" t="s">
        <v>2973</v>
      </c>
      <c r="P1901" s="1" t="s">
        <v>2968</v>
      </c>
      <c r="Q1901" s="1">
        <v>8360</v>
      </c>
      <c r="R1901" s="1" t="s">
        <v>3035</v>
      </c>
      <c r="S1901" s="1">
        <v>93.46</v>
      </c>
    </row>
    <row r="1902" spans="1:19" x14ac:dyDescent="0.3">
      <c r="A1902" s="1" t="s">
        <v>924</v>
      </c>
      <c r="B1902" s="1" t="s">
        <v>1427</v>
      </c>
      <c r="C1902" s="1">
        <f t="shared" si="179"/>
        <v>1.0416666664241347E-2</v>
      </c>
      <c r="D1902" s="1">
        <v>5</v>
      </c>
      <c r="E1902" s="1">
        <v>17.809999999999999</v>
      </c>
      <c r="F1902" s="1">
        <f>IF(A1902="","",IF(E1902&lt;-1.27,0,E1902*M_a+M_b))</f>
        <v>0.43735540000000001</v>
      </c>
      <c r="G1902" s="1">
        <f t="shared" si="174"/>
        <v>0.19127974590916</v>
      </c>
      <c r="H1902" s="1">
        <f t="shared" si="175"/>
        <v>8.3128963889248148E-2</v>
      </c>
      <c r="I1902" s="1">
        <f t="shared" si="176"/>
        <v>2.0782240967473293E-2</v>
      </c>
      <c r="J1902" s="1">
        <f>IF(A1902="","",MIN(J1901+I1902,Max_logcfu))</f>
        <v>3.99</v>
      </c>
      <c r="K1902" s="1" cm="1">
        <f t="array" ref="K1902">IF(A1902="","",IF(E1902&lt;-1.27,0,((E1902-Tmin)/(PrefTemp-Tmin))^2))</f>
        <v>31.644752705450827</v>
      </c>
      <c r="L1902" s="1">
        <f t="shared" si="177"/>
        <v>0.32963284060503084</v>
      </c>
      <c r="M1902" s="1">
        <f t="shared" si="178"/>
        <v>-85.676128385758545</v>
      </c>
      <c r="N1902" s="3" t="s">
        <v>866</v>
      </c>
      <c r="O1902" s="1" t="s">
        <v>2973</v>
      </c>
      <c r="P1902" s="1" t="s">
        <v>2968</v>
      </c>
      <c r="Q1902" s="1">
        <v>8360</v>
      </c>
      <c r="R1902" s="1" t="s">
        <v>3035</v>
      </c>
      <c r="S1902" s="1">
        <v>93.46</v>
      </c>
    </row>
    <row r="1903" spans="1:19" x14ac:dyDescent="0.3">
      <c r="A1903" s="1" t="s">
        <v>924</v>
      </c>
      <c r="B1903" s="1" t="s">
        <v>1428</v>
      </c>
      <c r="C1903" s="1">
        <f t="shared" si="179"/>
        <v>1.0416666664241347E-2</v>
      </c>
      <c r="D1903" s="1">
        <v>5</v>
      </c>
      <c r="E1903" s="1">
        <v>17.89</v>
      </c>
      <c r="F1903" s="1">
        <f>IF(A1903="","",IF(E1903&lt;-1.27,0,E1903*M_a+M_b))</f>
        <v>0.43892660000000006</v>
      </c>
      <c r="G1903" s="1">
        <f t="shared" si="174"/>
        <v>0.19265656018756006</v>
      </c>
      <c r="H1903" s="1">
        <f t="shared" si="175"/>
        <v>8.3727318638661466E-2</v>
      </c>
      <c r="I1903" s="1">
        <f t="shared" si="176"/>
        <v>2.0931829654791796E-2</v>
      </c>
      <c r="J1903" s="1">
        <f>IF(A1903="","",MIN(J1902+I1903,Max_logcfu))</f>
        <v>3.99</v>
      </c>
      <c r="K1903" s="1" cm="1">
        <f t="array" ref="K1903">IF(A1903="","",IF(E1903&lt;-1.27,0,((E1903-Tmin)/(PrefTemp-Tmin))^2))</f>
        <v>31.872528767961882</v>
      </c>
      <c r="L1903" s="1">
        <f t="shared" si="177"/>
        <v>0.33200550792230188</v>
      </c>
      <c r="M1903" s="1">
        <f t="shared" si="178"/>
        <v>-86.008133893680849</v>
      </c>
      <c r="N1903" s="3" t="s">
        <v>866</v>
      </c>
      <c r="O1903" s="1" t="s">
        <v>2973</v>
      </c>
      <c r="P1903" s="1" t="s">
        <v>2968</v>
      </c>
      <c r="Q1903" s="1">
        <v>8360</v>
      </c>
      <c r="R1903" s="1" t="s">
        <v>3035</v>
      </c>
      <c r="S1903" s="1">
        <v>93.46</v>
      </c>
    </row>
    <row r="1904" spans="1:19" x14ac:dyDescent="0.3">
      <c r="A1904" s="1" t="s">
        <v>924</v>
      </c>
      <c r="B1904" s="1" t="s">
        <v>2467</v>
      </c>
      <c r="C1904" s="1">
        <f t="shared" si="179"/>
        <v>1.0405092594737653E-2</v>
      </c>
      <c r="D1904" s="1">
        <v>5</v>
      </c>
      <c r="E1904" s="1">
        <v>17.989999999999998</v>
      </c>
      <c r="F1904" s="1">
        <f>IF(A1904="","",IF(E1904&lt;-1.27,0,E1904*M_a+M_b))</f>
        <v>0.44089060000000002</v>
      </c>
      <c r="G1904" s="1">
        <f t="shared" ref="G1904:G1967" si="180">IF(A1904="","",F1904^2)</f>
        <v>0.19438452116836002</v>
      </c>
      <c r="H1904" s="1">
        <f t="shared" ref="H1904:H1967" si="181">IF(A1904="","",G1904/2.301)</f>
        <v>8.4478279516888313E-2</v>
      </c>
      <c r="I1904" s="1">
        <f t="shared" ref="I1904:I1967" si="182">IF(A1904="","",H1904*24*(B1904-B1903))</f>
        <v>2.1096103694816452E-2</v>
      </c>
      <c r="J1904" s="1">
        <f>IF(A1904="","",MIN(J1903+I1904,Max_logcfu))</f>
        <v>3.99</v>
      </c>
      <c r="K1904" s="1" cm="1">
        <f t="array" ref="K1904">IF(A1904="","",IF(E1904&lt;-1.27,0,((E1904-Tmin)/(PrefTemp-Tmin))^2))</f>
        <v>32.158397497357051</v>
      </c>
      <c r="L1904" s="1">
        <f t="shared" ref="L1904:L1967" si="183">IF(A1904="","",K1904*(B1904-B1903))</f>
        <v>0.3346111036583797</v>
      </c>
      <c r="M1904" s="1">
        <f t="shared" ref="M1904:M1967" si="184">IF(A1904="","",M1903-L1904)</f>
        <v>-86.342744997339224</v>
      </c>
      <c r="N1904" s="3" t="s">
        <v>866</v>
      </c>
      <c r="O1904" s="1" t="s">
        <v>2973</v>
      </c>
      <c r="P1904" s="1" t="s">
        <v>2968</v>
      </c>
      <c r="Q1904" s="1">
        <v>8360</v>
      </c>
      <c r="R1904" s="1" t="s">
        <v>3035</v>
      </c>
      <c r="S1904" s="1">
        <v>93.33</v>
      </c>
    </row>
    <row r="1905" spans="1:19" x14ac:dyDescent="0.3">
      <c r="A1905" s="1" t="s">
        <v>924</v>
      </c>
      <c r="B1905" s="1" t="s">
        <v>2468</v>
      </c>
      <c r="C1905" s="1">
        <f t="shared" si="179"/>
        <v>1.0416666664241347E-2</v>
      </c>
      <c r="D1905" s="1">
        <v>5</v>
      </c>
      <c r="E1905" s="1">
        <v>17.989999999999998</v>
      </c>
      <c r="F1905" s="1">
        <f>IF(A1905="","",IF(E1905&lt;-1.27,0,E1905*M_a+M_b))</f>
        <v>0.44089060000000002</v>
      </c>
      <c r="G1905" s="1">
        <f t="shared" si="180"/>
        <v>0.19438452116836002</v>
      </c>
      <c r="H1905" s="1">
        <f t="shared" si="181"/>
        <v>8.4478279516888313E-2</v>
      </c>
      <c r="I1905" s="1">
        <f t="shared" si="182"/>
        <v>2.1119569874304796E-2</v>
      </c>
      <c r="J1905" s="1">
        <f>IF(A1905="","",MIN(J1904+I1905,Max_logcfu))</f>
        <v>3.99</v>
      </c>
      <c r="K1905" s="1" cm="1">
        <f t="array" ref="K1905">IF(A1905="","",IF(E1905&lt;-1.27,0,((E1905-Tmin)/(PrefTemp-Tmin))^2))</f>
        <v>32.158397497357051</v>
      </c>
      <c r="L1905" s="1">
        <f t="shared" si="183"/>
        <v>0.33498330718614155</v>
      </c>
      <c r="M1905" s="1">
        <f t="shared" si="184"/>
        <v>-86.67772830452536</v>
      </c>
      <c r="N1905" s="3" t="s">
        <v>866</v>
      </c>
      <c r="O1905" s="1" t="s">
        <v>2973</v>
      </c>
      <c r="P1905" s="1" t="s">
        <v>2968</v>
      </c>
      <c r="Q1905" s="1">
        <v>8360</v>
      </c>
      <c r="R1905" s="1" t="s">
        <v>3035</v>
      </c>
      <c r="S1905" s="1">
        <v>93.33</v>
      </c>
    </row>
    <row r="1906" spans="1:19" x14ac:dyDescent="0.3">
      <c r="A1906" s="1" t="s">
        <v>924</v>
      </c>
      <c r="B1906" s="1" t="s">
        <v>2469</v>
      </c>
      <c r="C1906" s="1">
        <f t="shared" si="179"/>
        <v>1.0416666671517305E-2</v>
      </c>
      <c r="D1906" s="1">
        <v>5</v>
      </c>
      <c r="E1906" s="1">
        <v>17.989999999999998</v>
      </c>
      <c r="F1906" s="1">
        <f>IF(A1906="","",IF(E1906&lt;-1.27,0,E1906*M_a+M_b))</f>
        <v>0.44089060000000002</v>
      </c>
      <c r="G1906" s="1">
        <f t="shared" si="180"/>
        <v>0.19438452116836002</v>
      </c>
      <c r="H1906" s="1">
        <f t="shared" si="181"/>
        <v>8.4478279516888313E-2</v>
      </c>
      <c r="I1906" s="1">
        <f t="shared" si="182"/>
        <v>2.1119569889056646E-2</v>
      </c>
      <c r="J1906" s="1">
        <f>IF(A1906="","",MIN(J1905+I1906,Max_logcfu))</f>
        <v>3.99</v>
      </c>
      <c r="K1906" s="1" cm="1">
        <f t="array" ref="K1906">IF(A1906="","",IF(E1906&lt;-1.27,0,((E1906-Tmin)/(PrefTemp-Tmin))^2))</f>
        <v>32.158397497357051</v>
      </c>
      <c r="L1906" s="1">
        <f t="shared" si="183"/>
        <v>0.33498330742012472</v>
      </c>
      <c r="M1906" s="1">
        <f t="shared" si="184"/>
        <v>-87.012711611945491</v>
      </c>
      <c r="N1906" s="3" t="s">
        <v>866</v>
      </c>
      <c r="O1906" s="1" t="s">
        <v>2973</v>
      </c>
      <c r="P1906" s="1" t="s">
        <v>2968</v>
      </c>
      <c r="Q1906" s="1">
        <v>8360</v>
      </c>
      <c r="R1906" s="1" t="s">
        <v>3035</v>
      </c>
      <c r="S1906" s="1">
        <v>93.33</v>
      </c>
    </row>
    <row r="1907" spans="1:19" x14ac:dyDescent="0.3">
      <c r="A1907" s="1" t="s">
        <v>924</v>
      </c>
      <c r="B1907" s="1" t="s">
        <v>2470</v>
      </c>
      <c r="C1907" s="1">
        <f t="shared" si="179"/>
        <v>1.0416666664241347E-2</v>
      </c>
      <c r="D1907" s="1">
        <v>5</v>
      </c>
      <c r="E1907" s="1">
        <v>18.03</v>
      </c>
      <c r="F1907" s="1">
        <f>IF(A1907="","",IF(E1907&lt;-1.27,0,E1907*M_a+M_b))</f>
        <v>0.44167620000000007</v>
      </c>
      <c r="G1907" s="1">
        <f t="shared" si="180"/>
        <v>0.19507786564644006</v>
      </c>
      <c r="H1907" s="1">
        <f t="shared" si="181"/>
        <v>8.4779602627744477E-2</v>
      </c>
      <c r="I1907" s="1">
        <f t="shared" si="182"/>
        <v>2.1194900652001296E-2</v>
      </c>
      <c r="J1907" s="1">
        <f>IF(A1907="","",MIN(J1906+I1907,Max_logcfu))</f>
        <v>3.99</v>
      </c>
      <c r="K1907" s="1" cm="1">
        <f t="array" ref="K1907">IF(A1907="","",IF(E1907&lt;-1.27,0,((E1907-Tmin)/(PrefTemp-Tmin))^2))</f>
        <v>32.273102347283775</v>
      </c>
      <c r="L1907" s="1">
        <f t="shared" si="183"/>
        <v>0.3361781493726001</v>
      </c>
      <c r="M1907" s="1">
        <f t="shared" si="184"/>
        <v>-87.348889761318091</v>
      </c>
      <c r="N1907" s="3" t="s">
        <v>866</v>
      </c>
      <c r="O1907" s="1" t="s">
        <v>2973</v>
      </c>
      <c r="P1907" s="1" t="s">
        <v>2968</v>
      </c>
      <c r="Q1907" s="1">
        <v>8360</v>
      </c>
      <c r="R1907" s="1" t="s">
        <v>3035</v>
      </c>
      <c r="S1907" s="1">
        <v>93.33</v>
      </c>
    </row>
    <row r="1908" spans="1:19" x14ac:dyDescent="0.3">
      <c r="A1908" s="1" t="s">
        <v>924</v>
      </c>
      <c r="B1908" s="1" t="s">
        <v>1433</v>
      </c>
      <c r="C1908" s="1">
        <f t="shared" si="179"/>
        <v>1.0428240741021E-2</v>
      </c>
      <c r="D1908" s="1">
        <v>5</v>
      </c>
      <c r="E1908" s="1">
        <v>18.100000000000001</v>
      </c>
      <c r="F1908" s="1">
        <f>IF(A1908="","",IF(E1908&lt;-1.27,0,E1908*M_a+M_b))</f>
        <v>0.44305100000000003</v>
      </c>
      <c r="G1908" s="1">
        <f t="shared" si="180"/>
        <v>0.19629418860100004</v>
      </c>
      <c r="H1908" s="1">
        <f t="shared" si="181"/>
        <v>8.5308208866145166E-2</v>
      </c>
      <c r="I1908" s="1">
        <f t="shared" si="182"/>
        <v>2.1350748941795134E-2</v>
      </c>
      <c r="J1908" s="1">
        <f>IF(A1908="","",MIN(J1907+I1908,Max_logcfu))</f>
        <v>3.99</v>
      </c>
      <c r="K1908" s="1" cm="1">
        <f t="array" ref="K1908">IF(A1908="","",IF(E1908&lt;-1.27,0,((E1908-Tmin)/(PrefTemp-Tmin))^2))</f>
        <v>32.474327202137438</v>
      </c>
      <c r="L1908" s="1">
        <f t="shared" si="183"/>
        <v>0.33865010196657613</v>
      </c>
      <c r="M1908" s="1">
        <f t="shared" si="184"/>
        <v>-87.68753986328467</v>
      </c>
      <c r="N1908" s="3" t="s">
        <v>866</v>
      </c>
      <c r="O1908" s="1" t="s">
        <v>2973</v>
      </c>
      <c r="P1908" s="1" t="s">
        <v>2968</v>
      </c>
      <c r="Q1908" s="1">
        <v>8360</v>
      </c>
      <c r="R1908" s="1" t="s">
        <v>3035</v>
      </c>
      <c r="S1908" s="1">
        <v>93.33</v>
      </c>
    </row>
    <row r="1909" spans="1:19" x14ac:dyDescent="0.3">
      <c r="A1909" s="1" t="s">
        <v>924</v>
      </c>
      <c r="B1909" s="1" t="s">
        <v>1434</v>
      </c>
      <c r="C1909" s="1">
        <f t="shared" si="179"/>
        <v>1.0416666664241347E-2</v>
      </c>
      <c r="D1909" s="1">
        <v>5</v>
      </c>
      <c r="E1909" s="1">
        <v>18</v>
      </c>
      <c r="F1909" s="1">
        <f>IF(A1909="","",IF(E1909&lt;-1.27,0,E1909*M_a+M_b))</f>
        <v>0.44108700000000001</v>
      </c>
      <c r="G1909" s="1">
        <f t="shared" si="180"/>
        <v>0.19455774156899999</v>
      </c>
      <c r="H1909" s="1">
        <f t="shared" si="181"/>
        <v>8.4553560003911329E-2</v>
      </c>
      <c r="I1909" s="1">
        <f t="shared" si="182"/>
        <v>2.1138389996056165E-2</v>
      </c>
      <c r="J1909" s="1">
        <f>IF(A1909="","",MIN(J1908+I1909,Max_logcfu))</f>
        <v>3.99</v>
      </c>
      <c r="K1909" s="1" cm="1">
        <f t="array" ref="K1909">IF(A1909="","",IF(E1909&lt;-1.27,0,((E1909-Tmin)/(PrefTemp-Tmin))^2))</f>
        <v>32.187054565651124</v>
      </c>
      <c r="L1909" s="1">
        <f t="shared" si="183"/>
        <v>0.33528181831413534</v>
      </c>
      <c r="M1909" s="1">
        <f t="shared" si="184"/>
        <v>-88.022821681598799</v>
      </c>
      <c r="N1909" s="3" t="s">
        <v>866</v>
      </c>
      <c r="O1909" s="1" t="s">
        <v>2973</v>
      </c>
      <c r="P1909" s="1" t="s">
        <v>2968</v>
      </c>
      <c r="Q1909" s="1">
        <v>8360</v>
      </c>
      <c r="R1909" s="1" t="s">
        <v>3035</v>
      </c>
      <c r="S1909" s="1">
        <v>93.33</v>
      </c>
    </row>
    <row r="1910" spans="1:19" x14ac:dyDescent="0.3">
      <c r="A1910" s="1" t="s">
        <v>924</v>
      </c>
      <c r="B1910" s="1" t="s">
        <v>1435</v>
      </c>
      <c r="C1910" s="1">
        <f t="shared" si="179"/>
        <v>1.0416666671517305E-2</v>
      </c>
      <c r="D1910" s="1">
        <v>5</v>
      </c>
      <c r="E1910" s="1">
        <v>17.95</v>
      </c>
      <c r="F1910" s="1">
        <f>IF(A1910="","",IF(E1910&lt;-1.27,0,E1910*M_a+M_b))</f>
        <v>0.44010500000000002</v>
      </c>
      <c r="G1910" s="1">
        <f t="shared" si="180"/>
        <v>0.19369241102500001</v>
      </c>
      <c r="H1910" s="1">
        <f t="shared" si="181"/>
        <v>8.4177492840069534E-2</v>
      </c>
      <c r="I1910" s="1">
        <f t="shared" si="182"/>
        <v>2.1044373219816934E-2</v>
      </c>
      <c r="J1910" s="1">
        <f>IF(A1910="","",MIN(J1909+I1910,Max_logcfu))</f>
        <v>3.99</v>
      </c>
      <c r="K1910" s="1" cm="1">
        <f t="array" ref="K1910">IF(A1910="","",IF(E1910&lt;-1.27,0,((E1910-Tmin)/(PrefTemp-Tmin))^2))</f>
        <v>32.043896852098136</v>
      </c>
      <c r="L1910" s="1">
        <f t="shared" si="183"/>
        <v>0.33379059236478892</v>
      </c>
      <c r="M1910" s="1">
        <f t="shared" si="184"/>
        <v>-88.356612273963592</v>
      </c>
      <c r="N1910" s="3" t="s">
        <v>866</v>
      </c>
      <c r="O1910" s="1" t="s">
        <v>2973</v>
      </c>
      <c r="P1910" s="1" t="s">
        <v>2968</v>
      </c>
      <c r="Q1910" s="1">
        <v>8360</v>
      </c>
      <c r="R1910" s="1" t="s">
        <v>3035</v>
      </c>
      <c r="S1910" s="1">
        <v>93.33</v>
      </c>
    </row>
    <row r="1911" spans="1:19" x14ac:dyDescent="0.3">
      <c r="A1911" s="1" t="s">
        <v>924</v>
      </c>
      <c r="B1911" s="1" t="s">
        <v>1436</v>
      </c>
      <c r="C1911" s="1">
        <f t="shared" si="179"/>
        <v>1.0416666664241347E-2</v>
      </c>
      <c r="D1911" s="1">
        <v>5</v>
      </c>
      <c r="E1911" s="1">
        <v>17.920000000000002</v>
      </c>
      <c r="F1911" s="1">
        <f>IF(A1911="","",IF(E1911&lt;-1.27,0,E1911*M_a+M_b))</f>
        <v>0.43951580000000007</v>
      </c>
      <c r="G1911" s="1">
        <f t="shared" si="180"/>
        <v>0.19317413844964007</v>
      </c>
      <c r="H1911" s="1">
        <f t="shared" si="181"/>
        <v>8.3952254867292506E-2</v>
      </c>
      <c r="I1911" s="1">
        <f t="shared" si="182"/>
        <v>2.0988063711936462E-2</v>
      </c>
      <c r="J1911" s="1">
        <f>IF(A1911="","",MIN(J1910+I1911,Max_logcfu))</f>
        <v>3.99</v>
      </c>
      <c r="K1911" s="1" cm="1">
        <f t="array" ref="K1911">IF(A1911="","",IF(E1911&lt;-1.27,0,((E1911-Tmin)/(PrefTemp-Tmin))^2))</f>
        <v>31.958155377467193</v>
      </c>
      <c r="L1911" s="1">
        <f t="shared" si="183"/>
        <v>0.33289745177110786</v>
      </c>
      <c r="M1911" s="1">
        <f t="shared" si="184"/>
        <v>-88.689509725734695</v>
      </c>
      <c r="N1911" s="3" t="s">
        <v>866</v>
      </c>
      <c r="O1911" s="1" t="s">
        <v>2973</v>
      </c>
      <c r="P1911" s="1" t="s">
        <v>2968</v>
      </c>
      <c r="Q1911" s="1">
        <v>8360</v>
      </c>
      <c r="R1911" s="1" t="s">
        <v>3035</v>
      </c>
      <c r="S1911" s="1">
        <v>93.33</v>
      </c>
    </row>
    <row r="1912" spans="1:19" x14ac:dyDescent="0.3">
      <c r="A1912" s="1" t="s">
        <v>924</v>
      </c>
      <c r="B1912" s="1" t="s">
        <v>1437</v>
      </c>
      <c r="C1912" s="1">
        <f t="shared" si="179"/>
        <v>1.0416666664241347E-2</v>
      </c>
      <c r="D1912" s="1">
        <v>5</v>
      </c>
      <c r="E1912" s="1">
        <v>17.940000000000001</v>
      </c>
      <c r="F1912" s="1">
        <f>IF(A1912="","",IF(E1912&lt;-1.27,0,E1912*M_a+M_b))</f>
        <v>0.43990860000000004</v>
      </c>
      <c r="G1912" s="1">
        <f t="shared" si="180"/>
        <v>0.19351957635396003</v>
      </c>
      <c r="H1912" s="1">
        <f t="shared" si="181"/>
        <v>8.4102379988683182E-2</v>
      </c>
      <c r="I1912" s="1">
        <f t="shared" si="182"/>
        <v>2.1025594992275392E-2</v>
      </c>
      <c r="J1912" s="1">
        <f>IF(A1912="","",MIN(J1911+I1912,Max_logcfu))</f>
        <v>3.99</v>
      </c>
      <c r="K1912" s="1" cm="1">
        <f t="array" ref="K1912">IF(A1912="","",IF(E1912&lt;-1.27,0,((E1912-Tmin)/(PrefTemp-Tmin))^2))</f>
        <v>32.015303597762745</v>
      </c>
      <c r="L1912" s="1">
        <f t="shared" si="183"/>
        <v>0.33349274573238125</v>
      </c>
      <c r="M1912" s="1">
        <f t="shared" si="184"/>
        <v>-89.02300247146708</v>
      </c>
      <c r="N1912" s="3" t="s">
        <v>866</v>
      </c>
      <c r="O1912" s="1" t="s">
        <v>2973</v>
      </c>
      <c r="P1912" s="1" t="s">
        <v>2968</v>
      </c>
      <c r="Q1912" s="1">
        <v>8360</v>
      </c>
      <c r="R1912" s="1" t="s">
        <v>3035</v>
      </c>
      <c r="S1912" s="1">
        <v>93.33</v>
      </c>
    </row>
    <row r="1913" spans="1:19" x14ac:dyDescent="0.3">
      <c r="A1913" s="1" t="s">
        <v>924</v>
      </c>
      <c r="B1913" s="1" t="s">
        <v>2471</v>
      </c>
      <c r="C1913" s="1">
        <f t="shared" si="179"/>
        <v>1.0416666671517305E-2</v>
      </c>
      <c r="D1913" s="1">
        <v>5</v>
      </c>
      <c r="E1913" s="1">
        <v>17.940000000000001</v>
      </c>
      <c r="F1913" s="1">
        <f>IF(A1913="","",IF(E1913&lt;-1.27,0,E1913*M_a+M_b))</f>
        <v>0.43990860000000004</v>
      </c>
      <c r="G1913" s="1">
        <f t="shared" si="180"/>
        <v>0.19351957635396003</v>
      </c>
      <c r="H1913" s="1">
        <f t="shared" si="181"/>
        <v>8.4102379988683182E-2</v>
      </c>
      <c r="I1913" s="1">
        <f t="shared" si="182"/>
        <v>2.1025595006961599E-2</v>
      </c>
      <c r="J1913" s="1">
        <f>IF(A1913="","",MIN(J1912+I1913,Max_logcfu))</f>
        <v>3.99</v>
      </c>
      <c r="K1913" s="1" cm="1">
        <f t="array" ref="K1913">IF(A1913="","",IF(E1913&lt;-1.27,0,((E1913-Tmin)/(PrefTemp-Tmin))^2))</f>
        <v>32.015303597762745</v>
      </c>
      <c r="L1913" s="1">
        <f t="shared" si="183"/>
        <v>0.33349274596532325</v>
      </c>
      <c r="M1913" s="1">
        <f t="shared" si="184"/>
        <v>-89.356495217432411</v>
      </c>
      <c r="N1913" s="3" t="s">
        <v>866</v>
      </c>
      <c r="O1913" s="1" t="s">
        <v>2973</v>
      </c>
      <c r="P1913" s="1" t="s">
        <v>2968</v>
      </c>
      <c r="Q1913" s="1">
        <v>8360</v>
      </c>
      <c r="R1913" s="1" t="s">
        <v>3035</v>
      </c>
      <c r="S1913" s="1">
        <v>93.33</v>
      </c>
    </row>
    <row r="1914" spans="1:19" x14ac:dyDescent="0.3">
      <c r="A1914" s="1" t="s">
        <v>924</v>
      </c>
      <c r="B1914" s="1" t="s">
        <v>2472</v>
      </c>
      <c r="C1914" s="1">
        <f t="shared" si="179"/>
        <v>1.0416666664241347E-2</v>
      </c>
      <c r="D1914" s="1">
        <v>5</v>
      </c>
      <c r="E1914" s="1">
        <v>17.89</v>
      </c>
      <c r="F1914" s="1">
        <f>IF(A1914="","",IF(E1914&lt;-1.27,0,E1914*M_a+M_b))</f>
        <v>0.43892660000000006</v>
      </c>
      <c r="G1914" s="1">
        <f t="shared" si="180"/>
        <v>0.19265656018756006</v>
      </c>
      <c r="H1914" s="1">
        <f t="shared" si="181"/>
        <v>8.3727318638661466E-2</v>
      </c>
      <c r="I1914" s="1">
        <f t="shared" si="182"/>
        <v>2.0931829654791796E-2</v>
      </c>
      <c r="J1914" s="1">
        <f>IF(A1914="","",MIN(J1913+I1914,Max_logcfu))</f>
        <v>3.99</v>
      </c>
      <c r="K1914" s="1" cm="1">
        <f t="array" ref="K1914">IF(A1914="","",IF(E1914&lt;-1.27,0,((E1914-Tmin)/(PrefTemp-Tmin))^2))</f>
        <v>31.872528767961882</v>
      </c>
      <c r="L1914" s="1">
        <f t="shared" si="183"/>
        <v>0.33200550792230188</v>
      </c>
      <c r="M1914" s="1">
        <f t="shared" si="184"/>
        <v>-89.688500725354714</v>
      </c>
      <c r="N1914" s="3" t="s">
        <v>866</v>
      </c>
      <c r="O1914" s="1" t="s">
        <v>2973</v>
      </c>
      <c r="P1914" s="1" t="s">
        <v>2968</v>
      </c>
      <c r="Q1914" s="1">
        <v>8360</v>
      </c>
      <c r="R1914" s="1" t="s">
        <v>3035</v>
      </c>
      <c r="S1914" s="1">
        <v>93.33</v>
      </c>
    </row>
    <row r="1915" spans="1:19" x14ac:dyDescent="0.3">
      <c r="A1915" s="1" t="s">
        <v>924</v>
      </c>
      <c r="B1915" s="1" t="s">
        <v>2473</v>
      </c>
      <c r="C1915" s="1">
        <f t="shared" si="179"/>
        <v>1.0416666664241347E-2</v>
      </c>
      <c r="D1915" s="1">
        <v>5</v>
      </c>
      <c r="E1915" s="1">
        <v>17.86</v>
      </c>
      <c r="F1915" s="1">
        <f>IF(A1915="","",IF(E1915&lt;-1.27,0,E1915*M_a+M_b))</f>
        <v>0.43833740000000004</v>
      </c>
      <c r="G1915" s="1">
        <f t="shared" si="180"/>
        <v>0.19213967623876005</v>
      </c>
      <c r="H1915" s="1">
        <f t="shared" si="181"/>
        <v>8.3502684154176457E-2</v>
      </c>
      <c r="I1915" s="1">
        <f t="shared" si="182"/>
        <v>2.087567103368362E-2</v>
      </c>
      <c r="J1915" s="1">
        <f>IF(A1915="","",MIN(J1914+I1915,Max_logcfu))</f>
        <v>3.99</v>
      </c>
      <c r="K1915" s="1" cm="1">
        <f t="array" ref="K1915">IF(A1915="","",IF(E1915&lt;-1.27,0,((E1915-Tmin)/(PrefTemp-Tmin))^2))</f>
        <v>31.787017023582205</v>
      </c>
      <c r="L1915" s="1">
        <f t="shared" si="183"/>
        <v>0.33111476058522099</v>
      </c>
      <c r="M1915" s="1">
        <f t="shared" si="184"/>
        <v>-90.019615485939937</v>
      </c>
      <c r="N1915" s="3" t="s">
        <v>866</v>
      </c>
      <c r="O1915" s="1" t="s">
        <v>2973</v>
      </c>
      <c r="P1915" s="1" t="s">
        <v>2968</v>
      </c>
      <c r="Q1915" s="1">
        <v>8360</v>
      </c>
      <c r="R1915" s="1" t="s">
        <v>3035</v>
      </c>
      <c r="S1915" s="1">
        <v>93.33</v>
      </c>
    </row>
    <row r="1916" spans="1:19" x14ac:dyDescent="0.3">
      <c r="A1916" s="1" t="s">
        <v>924</v>
      </c>
      <c r="B1916" s="1" t="s">
        <v>2474</v>
      </c>
      <c r="C1916" s="1">
        <f t="shared" si="179"/>
        <v>1.0416666671517305E-2</v>
      </c>
      <c r="D1916" s="1">
        <v>5</v>
      </c>
      <c r="E1916" s="1">
        <v>17.91</v>
      </c>
      <c r="F1916" s="1">
        <f>IF(A1916="","",IF(E1916&lt;-1.27,0,E1916*M_a+M_b))</f>
        <v>0.43931940000000003</v>
      </c>
      <c r="G1916" s="1">
        <f t="shared" si="180"/>
        <v>0.19300153521636002</v>
      </c>
      <c r="H1916" s="1">
        <f t="shared" si="181"/>
        <v>8.387724259728814E-2</v>
      </c>
      <c r="I1916" s="1">
        <f t="shared" si="182"/>
        <v>2.0969310659086634E-2</v>
      </c>
      <c r="J1916" s="1">
        <f>IF(A1916="","",MIN(J1915+I1916,Max_logcfu))</f>
        <v>3.99</v>
      </c>
      <c r="K1916" s="1" cm="1">
        <f t="array" ref="K1916">IF(A1916="","",IF(E1916&lt;-1.27,0,((E1916-Tmin)/(PrefTemp-Tmin))^2))</f>
        <v>31.92960041150701</v>
      </c>
      <c r="L1916" s="1">
        <f t="shared" si="183"/>
        <v>0.3326000044414103</v>
      </c>
      <c r="M1916" s="1">
        <f t="shared" si="184"/>
        <v>-90.352215490381354</v>
      </c>
      <c r="N1916" s="3" t="s">
        <v>866</v>
      </c>
      <c r="O1916" s="1" t="s">
        <v>2973</v>
      </c>
      <c r="P1916" s="1" t="s">
        <v>2968</v>
      </c>
      <c r="Q1916" s="1">
        <v>8360</v>
      </c>
      <c r="R1916" s="1" t="s">
        <v>3035</v>
      </c>
      <c r="S1916" s="1">
        <v>93.33</v>
      </c>
    </row>
    <row r="1917" spans="1:19" x14ac:dyDescent="0.3">
      <c r="A1917" s="1" t="s">
        <v>924</v>
      </c>
      <c r="B1917" s="1" t="s">
        <v>1442</v>
      </c>
      <c r="C1917" s="1">
        <f t="shared" si="179"/>
        <v>1.0416666664241347E-2</v>
      </c>
      <c r="D1917" s="1">
        <v>5</v>
      </c>
      <c r="E1917" s="1">
        <v>17.809999999999999</v>
      </c>
      <c r="F1917" s="1">
        <f>IF(A1917="","",IF(E1917&lt;-1.27,0,E1917*M_a+M_b))</f>
        <v>0.43735540000000001</v>
      </c>
      <c r="G1917" s="1">
        <f t="shared" si="180"/>
        <v>0.19127974590916</v>
      </c>
      <c r="H1917" s="1">
        <f t="shared" si="181"/>
        <v>8.3128963889248148E-2</v>
      </c>
      <c r="I1917" s="1">
        <f t="shared" si="182"/>
        <v>2.0782240967473293E-2</v>
      </c>
      <c r="J1917" s="1">
        <f>IF(A1917="","",MIN(J1916+I1917,Max_logcfu))</f>
        <v>3.99</v>
      </c>
      <c r="K1917" s="1" cm="1">
        <f t="array" ref="K1917">IF(A1917="","",IF(E1917&lt;-1.27,0,((E1917-Tmin)/(PrefTemp-Tmin))^2))</f>
        <v>31.644752705450827</v>
      </c>
      <c r="L1917" s="1">
        <f t="shared" si="183"/>
        <v>0.32963284060503084</v>
      </c>
      <c r="M1917" s="1">
        <f t="shared" si="184"/>
        <v>-90.681848330986384</v>
      </c>
      <c r="N1917" s="3" t="s">
        <v>866</v>
      </c>
      <c r="O1917" s="1" t="s">
        <v>2973</v>
      </c>
      <c r="P1917" s="1" t="s">
        <v>2968</v>
      </c>
      <c r="Q1917" s="1">
        <v>8360</v>
      </c>
      <c r="R1917" s="1" t="s">
        <v>3035</v>
      </c>
      <c r="S1917" s="1">
        <v>93.33</v>
      </c>
    </row>
    <row r="1918" spans="1:19" x14ac:dyDescent="0.3">
      <c r="A1918" s="1" t="s">
        <v>924</v>
      </c>
      <c r="B1918" s="1" t="s">
        <v>1443</v>
      </c>
      <c r="C1918" s="1">
        <f t="shared" si="179"/>
        <v>1.0416666664241347E-2</v>
      </c>
      <c r="D1918" s="1">
        <v>5</v>
      </c>
      <c r="E1918" s="1">
        <v>17.690000000000001</v>
      </c>
      <c r="F1918" s="1">
        <f>IF(A1918="","",IF(E1918&lt;-1.27,0,E1918*M_a+M_b))</f>
        <v>0.43499860000000007</v>
      </c>
      <c r="G1918" s="1">
        <f t="shared" si="180"/>
        <v>0.18922378200196005</v>
      </c>
      <c r="H1918" s="1">
        <f t="shared" si="181"/>
        <v>8.2235455020408535E-2</v>
      </c>
      <c r="I1918" s="1">
        <f t="shared" si="182"/>
        <v>2.05588637503154E-2</v>
      </c>
      <c r="J1918" s="1">
        <f>IF(A1918="","",MIN(J1917+I1918,Max_logcfu))</f>
        <v>3.99</v>
      </c>
      <c r="K1918" s="1" cm="1">
        <f t="array" ref="K1918">IF(A1918="","",IF(E1918&lt;-1.27,0,((E1918-Tmin)/(PrefTemp-Tmin))^2))</f>
        <v>31.304620146692763</v>
      </c>
      <c r="L1918" s="1">
        <f t="shared" si="183"/>
        <v>0.3260897931187926</v>
      </c>
      <c r="M1918" s="1">
        <f t="shared" si="184"/>
        <v>-91.007938124105181</v>
      </c>
      <c r="N1918" s="3" t="s">
        <v>866</v>
      </c>
      <c r="O1918" s="1" t="s">
        <v>2973</v>
      </c>
      <c r="P1918" s="1" t="s">
        <v>2968</v>
      </c>
      <c r="Q1918" s="1">
        <v>8360</v>
      </c>
      <c r="R1918" s="1" t="s">
        <v>3035</v>
      </c>
      <c r="S1918" s="1">
        <v>93.33</v>
      </c>
    </row>
    <row r="1919" spans="1:19" x14ac:dyDescent="0.3">
      <c r="A1919" s="1" t="s">
        <v>924</v>
      </c>
      <c r="B1919" s="1" t="s">
        <v>1444</v>
      </c>
      <c r="C1919" s="1">
        <f t="shared" si="179"/>
        <v>1.0416666671517305E-2</v>
      </c>
      <c r="D1919" s="1">
        <v>5</v>
      </c>
      <c r="E1919" s="1">
        <v>17.579999999999998</v>
      </c>
      <c r="F1919" s="1">
        <f>IF(A1919="","",IF(E1919&lt;-1.27,0,E1919*M_a+M_b))</f>
        <v>0.43283820000000001</v>
      </c>
      <c r="G1919" s="1">
        <f t="shared" si="180"/>
        <v>0.18734890737924001</v>
      </c>
      <c r="H1919" s="1">
        <f t="shared" si="181"/>
        <v>8.142064640558018E-2</v>
      </c>
      <c r="I1919" s="1">
        <f t="shared" si="182"/>
        <v>2.0355161610873657E-2</v>
      </c>
      <c r="J1919" s="1">
        <f>IF(A1919="","",MIN(J1918+I1919,Max_logcfu))</f>
        <v>3.99</v>
      </c>
      <c r="K1919" s="1" cm="1">
        <f t="array" ref="K1919">IF(A1919="","",IF(E1919&lt;-1.27,0,((E1919-Tmin)/(PrefTemp-Tmin))^2))</f>
        <v>30.994446460985973</v>
      </c>
      <c r="L1919" s="1">
        <f t="shared" si="183"/>
        <v>0.32285881745228007</v>
      </c>
      <c r="M1919" s="1">
        <f t="shared" si="184"/>
        <v>-91.330796941557466</v>
      </c>
      <c r="N1919" s="3" t="s">
        <v>866</v>
      </c>
      <c r="O1919" s="1" t="s">
        <v>2973</v>
      </c>
      <c r="P1919" s="1" t="s">
        <v>2968</v>
      </c>
      <c r="Q1919" s="1">
        <v>8360</v>
      </c>
      <c r="R1919" s="1" t="s">
        <v>3035</v>
      </c>
      <c r="S1919" s="1">
        <v>93.33</v>
      </c>
    </row>
    <row r="1920" spans="1:19" x14ac:dyDescent="0.3">
      <c r="A1920" s="1" t="s">
        <v>924</v>
      </c>
      <c r="B1920" s="1" t="s">
        <v>2475</v>
      </c>
      <c r="C1920" s="1">
        <f t="shared" si="179"/>
        <v>1.0405092587461695E-2</v>
      </c>
      <c r="D1920" s="1">
        <v>5</v>
      </c>
      <c r="E1920" s="1">
        <v>17.63</v>
      </c>
      <c r="F1920" s="1">
        <f>IF(A1920="","",IF(E1920&lt;-1.27,0,E1920*M_a+M_b))</f>
        <v>0.43382019999999999</v>
      </c>
      <c r="G1920" s="1">
        <f t="shared" si="180"/>
        <v>0.18819996592804</v>
      </c>
      <c r="H1920" s="1">
        <f t="shared" si="181"/>
        <v>8.1790511050864836E-2</v>
      </c>
      <c r="I1920" s="1">
        <f t="shared" si="182"/>
        <v>2.0424908166241384E-2</v>
      </c>
      <c r="J1920" s="1">
        <f>IF(A1920="","",MIN(J1919+I1920,Max_logcfu))</f>
        <v>3.99</v>
      </c>
      <c r="K1920" s="1" cm="1">
        <f t="array" ref="K1920">IF(A1920="","",IF(E1920&lt;-1.27,0,((E1920-Tmin)/(PrefTemp-Tmin))^2))</f>
        <v>31.135243058067541</v>
      </c>
      <c r="L1920" s="1">
        <f t="shared" si="183"/>
        <v>0.32396508675231678</v>
      </c>
      <c r="M1920" s="1">
        <f t="shared" si="184"/>
        <v>-91.65476202830979</v>
      </c>
      <c r="N1920" s="3" t="s">
        <v>866</v>
      </c>
      <c r="O1920" s="1" t="s">
        <v>2973</v>
      </c>
      <c r="P1920" s="1" t="s">
        <v>2968</v>
      </c>
      <c r="Q1920" s="1">
        <v>8360</v>
      </c>
      <c r="R1920" s="1" t="s">
        <v>3035</v>
      </c>
      <c r="S1920" s="1">
        <v>93.14</v>
      </c>
    </row>
    <row r="1921" spans="1:19" x14ac:dyDescent="0.3">
      <c r="A1921" s="1" t="s">
        <v>924</v>
      </c>
      <c r="B1921" s="1" t="s">
        <v>2476</v>
      </c>
      <c r="C1921" s="1">
        <f t="shared" si="179"/>
        <v>1.0416666671517305E-2</v>
      </c>
      <c r="D1921" s="1">
        <v>5</v>
      </c>
      <c r="E1921" s="1">
        <v>17.55</v>
      </c>
      <c r="F1921" s="1">
        <f>IF(A1921="","",IF(E1921&lt;-1.27,0,E1921*M_a+M_b))</f>
        <v>0.43224900000000005</v>
      </c>
      <c r="G1921" s="1">
        <f t="shared" si="180"/>
        <v>0.18683919800100005</v>
      </c>
      <c r="H1921" s="1">
        <f t="shared" si="181"/>
        <v>8.1199129943937437E-2</v>
      </c>
      <c r="I1921" s="1">
        <f t="shared" si="182"/>
        <v>2.0299782495437183E-2</v>
      </c>
      <c r="J1921" s="1">
        <f>IF(A1921="","",MIN(J1920+I1921,Max_logcfu))</f>
        <v>3.99</v>
      </c>
      <c r="K1921" s="1" cm="1">
        <f t="array" ref="K1921">IF(A1921="","",IF(E1921&lt;-1.27,0,((E1921-Tmin)/(PrefTemp-Tmin))^2))</f>
        <v>30.910121656237902</v>
      </c>
      <c r="L1921" s="1">
        <f t="shared" si="183"/>
        <v>0.32198043406907861</v>
      </c>
      <c r="M1921" s="1">
        <f t="shared" si="184"/>
        <v>-91.976742462378866</v>
      </c>
      <c r="N1921" s="3" t="s">
        <v>866</v>
      </c>
      <c r="O1921" s="1" t="s">
        <v>2973</v>
      </c>
      <c r="P1921" s="1" t="s">
        <v>2968</v>
      </c>
      <c r="Q1921" s="1">
        <v>8360</v>
      </c>
      <c r="R1921" s="1" t="s">
        <v>3035</v>
      </c>
      <c r="S1921" s="1">
        <v>93.14</v>
      </c>
    </row>
    <row r="1922" spans="1:19" x14ac:dyDescent="0.3">
      <c r="A1922" s="1" t="s">
        <v>924</v>
      </c>
      <c r="B1922" s="1" t="s">
        <v>2477</v>
      </c>
      <c r="C1922" s="1">
        <f t="shared" si="179"/>
        <v>1.0416666664241347E-2</v>
      </c>
      <c r="D1922" s="1">
        <v>5</v>
      </c>
      <c r="E1922" s="1">
        <v>17.5</v>
      </c>
      <c r="F1922" s="1">
        <f>IF(A1922="","",IF(E1922&lt;-1.27,0,E1922*M_a+M_b))</f>
        <v>0.43126700000000001</v>
      </c>
      <c r="G1922" s="1">
        <f t="shared" si="180"/>
        <v>0.185991225289</v>
      </c>
      <c r="H1922" s="1">
        <f t="shared" si="181"/>
        <v>8.0830606383746187E-2</v>
      </c>
      <c r="I1922" s="1">
        <f t="shared" si="182"/>
        <v>2.0207651591231588E-2</v>
      </c>
      <c r="J1922" s="1">
        <f>IF(A1922="","",MIN(J1921+I1922,Max_logcfu))</f>
        <v>3.99</v>
      </c>
      <c r="K1922" s="1" cm="1">
        <f t="array" ref="K1922">IF(A1922="","",IF(E1922&lt;-1.27,0,((E1922-Tmin)/(PrefTemp-Tmin))^2))</f>
        <v>30.76983557082583</v>
      </c>
      <c r="L1922" s="1">
        <f t="shared" si="183"/>
        <v>0.32051912045480907</v>
      </c>
      <c r="M1922" s="1">
        <f t="shared" si="184"/>
        <v>-92.29726158283367</v>
      </c>
      <c r="N1922" s="3" t="s">
        <v>866</v>
      </c>
      <c r="O1922" s="1" t="s">
        <v>2973</v>
      </c>
      <c r="P1922" s="1" t="s">
        <v>2968</v>
      </c>
      <c r="Q1922" s="1">
        <v>8360</v>
      </c>
      <c r="R1922" s="1" t="s">
        <v>3035</v>
      </c>
      <c r="S1922" s="1">
        <v>93.14</v>
      </c>
    </row>
    <row r="1923" spans="1:19" x14ac:dyDescent="0.3">
      <c r="A1923" s="1" t="s">
        <v>924</v>
      </c>
      <c r="B1923" s="1" t="s">
        <v>2478</v>
      </c>
      <c r="C1923" s="1">
        <f t="shared" si="179"/>
        <v>1.0416666664241347E-2</v>
      </c>
      <c r="D1923" s="1">
        <v>5</v>
      </c>
      <c r="E1923" s="1">
        <v>17.489999999999998</v>
      </c>
      <c r="F1923" s="1">
        <f>IF(A1923="","",IF(E1923&lt;-1.27,0,E1923*M_a+M_b))</f>
        <v>0.43107059999999997</v>
      </c>
      <c r="G1923" s="1">
        <f t="shared" si="180"/>
        <v>0.18582186218435998</v>
      </c>
      <c r="H1923" s="1">
        <f t="shared" si="181"/>
        <v>8.0757002253089946E-2</v>
      </c>
      <c r="I1923" s="1">
        <f t="shared" si="182"/>
        <v>2.0189250558571809E-2</v>
      </c>
      <c r="J1923" s="1">
        <f>IF(A1923="","",MIN(J1922+I1923,Max_logcfu))</f>
        <v>3.99</v>
      </c>
      <c r="K1923" s="1" cm="1">
        <f t="array" ref="K1923">IF(A1923="","",IF(E1923&lt;-1.27,0,((E1923-Tmin)/(PrefTemp-Tmin))^2))</f>
        <v>30.741816642118629</v>
      </c>
      <c r="L1923" s="1">
        <f t="shared" si="183"/>
        <v>0.320227256614177</v>
      </c>
      <c r="M1923" s="1">
        <f t="shared" si="184"/>
        <v>-92.617488839447844</v>
      </c>
      <c r="N1923" s="3" t="s">
        <v>866</v>
      </c>
      <c r="O1923" s="1" t="s">
        <v>2973</v>
      </c>
      <c r="P1923" s="1" t="s">
        <v>2968</v>
      </c>
      <c r="Q1923" s="1">
        <v>8360</v>
      </c>
      <c r="R1923" s="1" t="s">
        <v>3035</v>
      </c>
      <c r="S1923" s="1">
        <v>93.14</v>
      </c>
    </row>
    <row r="1924" spans="1:19" x14ac:dyDescent="0.3">
      <c r="A1924" s="1" t="s">
        <v>924</v>
      </c>
      <c r="B1924" s="1" t="s">
        <v>1449</v>
      </c>
      <c r="C1924" s="1">
        <f t="shared" ref="C1924:C1987" si="185">IF(A1924="","",B1924-B1923)</f>
        <v>1.0428240741021E-2</v>
      </c>
      <c r="D1924" s="1">
        <v>5</v>
      </c>
      <c r="E1924" s="1">
        <v>17.55</v>
      </c>
      <c r="F1924" s="1">
        <f>IF(A1924="","",IF(E1924&lt;-1.27,0,E1924*M_a+M_b))</f>
        <v>0.43224900000000005</v>
      </c>
      <c r="G1924" s="1">
        <f t="shared" si="180"/>
        <v>0.18683919800100005</v>
      </c>
      <c r="H1924" s="1">
        <f t="shared" si="181"/>
        <v>8.1199129943937437E-2</v>
      </c>
      <c r="I1924" s="1">
        <f t="shared" si="182"/>
        <v>2.032233780040384E-2</v>
      </c>
      <c r="J1924" s="1">
        <f>IF(A1924="","",MIN(J1923+I1924,Max_logcfu))</f>
        <v>3.99</v>
      </c>
      <c r="K1924" s="1" cm="1">
        <f t="array" ref="K1924">IF(A1924="","",IF(E1924&lt;-1.27,0,((E1924-Tmin)/(PrefTemp-Tmin))^2))</f>
        <v>30.910121656237902</v>
      </c>
      <c r="L1924" s="1">
        <f t="shared" si="183"/>
        <v>0.32233818996549557</v>
      </c>
      <c r="M1924" s="1">
        <f t="shared" si="184"/>
        <v>-92.939827029413337</v>
      </c>
      <c r="N1924" s="3" t="s">
        <v>866</v>
      </c>
      <c r="O1924" s="1" t="s">
        <v>2973</v>
      </c>
      <c r="P1924" s="1" t="s">
        <v>2968</v>
      </c>
      <c r="Q1924" s="1">
        <v>8360</v>
      </c>
      <c r="R1924" s="1" t="s">
        <v>3035</v>
      </c>
      <c r="S1924" s="1">
        <v>93.14</v>
      </c>
    </row>
    <row r="1925" spans="1:19" x14ac:dyDescent="0.3">
      <c r="A1925" s="1" t="s">
        <v>924</v>
      </c>
      <c r="B1925" s="1" t="s">
        <v>2479</v>
      </c>
      <c r="C1925" s="1">
        <f t="shared" si="185"/>
        <v>1.0416666671517305E-2</v>
      </c>
      <c r="D1925" s="1">
        <v>5</v>
      </c>
      <c r="E1925" s="1">
        <v>17.5</v>
      </c>
      <c r="F1925" s="1">
        <f>IF(A1925="","",IF(E1925&lt;-1.27,0,E1925*M_a+M_b))</f>
        <v>0.43126700000000001</v>
      </c>
      <c r="G1925" s="1">
        <f t="shared" si="180"/>
        <v>0.185991225289</v>
      </c>
      <c r="H1925" s="1">
        <f t="shared" si="181"/>
        <v>8.0830606383746187E-2</v>
      </c>
      <c r="I1925" s="1">
        <f t="shared" si="182"/>
        <v>2.0207651605346467E-2</v>
      </c>
      <c r="J1925" s="1">
        <f>IF(A1925="","",MIN(J1924+I1925,Max_logcfu))</f>
        <v>3.99</v>
      </c>
      <c r="K1925" s="1" cm="1">
        <f t="array" ref="K1925">IF(A1925="","",IF(E1925&lt;-1.27,0,((E1925-Tmin)/(PrefTemp-Tmin))^2))</f>
        <v>30.76983557082583</v>
      </c>
      <c r="L1925" s="1">
        <f t="shared" si="183"/>
        <v>0.3205191206786891</v>
      </c>
      <c r="M1925" s="1">
        <f t="shared" si="184"/>
        <v>-93.260346150092019</v>
      </c>
      <c r="N1925" s="3" t="s">
        <v>866</v>
      </c>
      <c r="O1925" s="1" t="s">
        <v>2973</v>
      </c>
      <c r="P1925" s="1" t="s">
        <v>2968</v>
      </c>
      <c r="Q1925" s="1">
        <v>8360</v>
      </c>
      <c r="R1925" s="1" t="s">
        <v>3035</v>
      </c>
      <c r="S1925" s="1">
        <v>93.14</v>
      </c>
    </row>
    <row r="1926" spans="1:19" x14ac:dyDescent="0.3">
      <c r="A1926" s="1" t="s">
        <v>924</v>
      </c>
      <c r="B1926" s="1" t="s">
        <v>2480</v>
      </c>
      <c r="C1926" s="1">
        <f t="shared" si="185"/>
        <v>1.0416666664241347E-2</v>
      </c>
      <c r="D1926" s="1">
        <v>5</v>
      </c>
      <c r="E1926" s="1">
        <v>17.45</v>
      </c>
      <c r="F1926" s="1">
        <f>IF(A1926="","",IF(E1926&lt;-1.27,0,E1926*M_a+M_b))</f>
        <v>0.43028500000000003</v>
      </c>
      <c r="G1926" s="1">
        <f t="shared" si="180"/>
        <v>0.18514518122500004</v>
      </c>
      <c r="H1926" s="1">
        <f t="shared" si="181"/>
        <v>8.046292100173838E-2</v>
      </c>
      <c r="I1926" s="1">
        <f t="shared" si="182"/>
        <v>2.0115730245751036E-2</v>
      </c>
      <c r="J1926" s="1">
        <f>IF(A1926="","",MIN(J1925+I1926,Max_logcfu))</f>
        <v>3.99</v>
      </c>
      <c r="K1926" s="1" cm="1">
        <f t="array" ref="K1926">IF(A1926="","",IF(E1926&lt;-1.27,0,((E1926-Tmin)/(PrefTemp-Tmin))^2))</f>
        <v>30.629868555207196</v>
      </c>
      <c r="L1926" s="1">
        <f t="shared" si="183"/>
        <v>0.31906113070912107</v>
      </c>
      <c r="M1926" s="1">
        <f t="shared" si="184"/>
        <v>-93.579407280801135</v>
      </c>
      <c r="N1926" s="3" t="s">
        <v>866</v>
      </c>
      <c r="O1926" s="1" t="s">
        <v>2973</v>
      </c>
      <c r="P1926" s="1" t="s">
        <v>2968</v>
      </c>
      <c r="Q1926" s="1">
        <v>8360</v>
      </c>
      <c r="R1926" s="1" t="s">
        <v>3035</v>
      </c>
      <c r="S1926" s="1">
        <v>93.14</v>
      </c>
    </row>
    <row r="1927" spans="1:19" x14ac:dyDescent="0.3">
      <c r="A1927" s="1" t="s">
        <v>924</v>
      </c>
      <c r="B1927" s="1" t="s">
        <v>2481</v>
      </c>
      <c r="C1927" s="1">
        <f t="shared" si="185"/>
        <v>1.0416666664241347E-2</v>
      </c>
      <c r="D1927" s="1">
        <v>5</v>
      </c>
      <c r="E1927" s="1">
        <v>17.41</v>
      </c>
      <c r="F1927" s="1">
        <f>IF(A1927="","",IF(E1927&lt;-1.27,0,E1927*M_a+M_b))</f>
        <v>0.42949940000000003</v>
      </c>
      <c r="G1927" s="1">
        <f t="shared" si="180"/>
        <v>0.18446973460036004</v>
      </c>
      <c r="H1927" s="1">
        <f t="shared" si="181"/>
        <v>8.0169376184424171E-2</v>
      </c>
      <c r="I1927" s="1">
        <f t="shared" si="182"/>
        <v>2.0042344041439571E-2</v>
      </c>
      <c r="J1927" s="1">
        <f>IF(A1927="","",MIN(J1926+I1927,Max_logcfu))</f>
        <v>3.99</v>
      </c>
      <c r="K1927" s="1" cm="1">
        <f t="array" ref="K1927">IF(A1927="","",IF(E1927&lt;-1.27,0,((E1927-Tmin)/(PrefTemp-Tmin))^2))</f>
        <v>30.518124672963573</v>
      </c>
      <c r="L1927" s="1">
        <f t="shared" si="183"/>
        <v>0.31789713193602104</v>
      </c>
      <c r="M1927" s="1">
        <f t="shared" si="184"/>
        <v>-93.897304412737157</v>
      </c>
      <c r="N1927" s="3" t="s">
        <v>866</v>
      </c>
      <c r="O1927" s="1" t="s">
        <v>2973</v>
      </c>
      <c r="P1927" s="1" t="s">
        <v>2968</v>
      </c>
      <c r="Q1927" s="1">
        <v>8360</v>
      </c>
      <c r="R1927" s="1" t="s">
        <v>3035</v>
      </c>
      <c r="S1927" s="1">
        <v>93.14</v>
      </c>
    </row>
    <row r="1928" spans="1:19" x14ac:dyDescent="0.3">
      <c r="A1928" s="1" t="s">
        <v>924</v>
      </c>
      <c r="B1928" s="1" t="s">
        <v>2482</v>
      </c>
      <c r="C1928" s="1">
        <f t="shared" si="185"/>
        <v>1.0416666671517305E-2</v>
      </c>
      <c r="D1928" s="1">
        <v>5</v>
      </c>
      <c r="E1928" s="1">
        <v>17.440000000000001</v>
      </c>
      <c r="F1928" s="1">
        <f>IF(A1928="","",IF(E1928&lt;-1.27,0,E1928*M_a+M_b))</f>
        <v>0.43008860000000004</v>
      </c>
      <c r="G1928" s="1">
        <f t="shared" si="180"/>
        <v>0.18497620384996002</v>
      </c>
      <c r="H1928" s="1">
        <f t="shared" si="181"/>
        <v>8.0389484506718817E-2</v>
      </c>
      <c r="I1928" s="1">
        <f t="shared" si="182"/>
        <v>2.009737113603827E-2</v>
      </c>
      <c r="J1928" s="1">
        <f>IF(A1928="","",MIN(J1927+I1928,Max_logcfu))</f>
        <v>3.99</v>
      </c>
      <c r="K1928" s="1" cm="1">
        <f t="array" ref="K1928">IF(A1928="","",IF(E1928&lt;-1.27,0,((E1928-Tmin)/(PrefTemp-Tmin))^2))</f>
        <v>30.601913440458691</v>
      </c>
      <c r="L1928" s="1">
        <f t="shared" si="183"/>
        <v>0.3187699318198835</v>
      </c>
      <c r="M1928" s="1">
        <f t="shared" si="184"/>
        <v>-94.216074344557043</v>
      </c>
      <c r="N1928" s="3" t="s">
        <v>866</v>
      </c>
      <c r="O1928" s="1" t="s">
        <v>2973</v>
      </c>
      <c r="P1928" s="1" t="s">
        <v>2968</v>
      </c>
      <c r="Q1928" s="1">
        <v>8360</v>
      </c>
      <c r="R1928" s="1" t="s">
        <v>3035</v>
      </c>
      <c r="S1928" s="1">
        <v>93.14</v>
      </c>
    </row>
    <row r="1929" spans="1:19" x14ac:dyDescent="0.3">
      <c r="A1929" s="1" t="s">
        <v>924</v>
      </c>
      <c r="B1929" s="1" t="s">
        <v>1454</v>
      </c>
      <c r="C1929" s="1">
        <f t="shared" si="185"/>
        <v>1.0416666664241347E-2</v>
      </c>
      <c r="D1929" s="1">
        <v>5</v>
      </c>
      <c r="E1929" s="1">
        <v>17.39</v>
      </c>
      <c r="F1929" s="1">
        <f>IF(A1929="","",IF(E1929&lt;-1.27,0,E1929*M_a+M_b))</f>
        <v>0.42910660000000006</v>
      </c>
      <c r="G1929" s="1">
        <f t="shared" si="180"/>
        <v>0.18413247416356004</v>
      </c>
      <c r="H1929" s="1">
        <f t="shared" si="181"/>
        <v>8.0022804938531089E-2</v>
      </c>
      <c r="I1929" s="1">
        <f t="shared" si="182"/>
        <v>2.0005701229974832E-2</v>
      </c>
      <c r="J1929" s="1">
        <f>IF(A1929="","",MIN(J1928+I1929,Max_logcfu))</f>
        <v>3.99</v>
      </c>
      <c r="K1929" s="1" cm="1">
        <f t="array" ref="K1929">IF(A1929="","",IF(E1929&lt;-1.27,0,((E1929-Tmin)/(PrefTemp-Tmin))^2))</f>
        <v>30.462329308592182</v>
      </c>
      <c r="L1929" s="1">
        <f t="shared" si="183"/>
        <v>0.31731593022395438</v>
      </c>
      <c r="M1929" s="1">
        <f t="shared" si="184"/>
        <v>-94.533390274780999</v>
      </c>
      <c r="N1929" s="3" t="s">
        <v>866</v>
      </c>
      <c r="O1929" s="1" t="s">
        <v>2973</v>
      </c>
      <c r="P1929" s="1" t="s">
        <v>2968</v>
      </c>
      <c r="Q1929" s="1">
        <v>8360</v>
      </c>
      <c r="R1929" s="1" t="s">
        <v>3035</v>
      </c>
      <c r="S1929" s="1">
        <v>93.14</v>
      </c>
    </row>
    <row r="1930" spans="1:19" x14ac:dyDescent="0.3">
      <c r="A1930" s="1" t="s">
        <v>924</v>
      </c>
      <c r="B1930" s="1" t="s">
        <v>1455</v>
      </c>
      <c r="C1930" s="1">
        <f t="shared" si="185"/>
        <v>1.0416666664241347E-2</v>
      </c>
      <c r="D1930" s="1">
        <v>5</v>
      </c>
      <c r="E1930" s="1">
        <v>17.38</v>
      </c>
      <c r="F1930" s="1">
        <f>IF(A1930="","",IF(E1930&lt;-1.27,0,E1930*M_a+M_b))</f>
        <v>0.42891020000000002</v>
      </c>
      <c r="G1930" s="1">
        <f t="shared" si="180"/>
        <v>0.18396395966404003</v>
      </c>
      <c r="H1930" s="1">
        <f t="shared" si="181"/>
        <v>7.9949569606275542E-2</v>
      </c>
      <c r="I1930" s="1">
        <f t="shared" si="182"/>
        <v>1.9987392396915209E-2</v>
      </c>
      <c r="J1930" s="1">
        <f>IF(A1930="","",MIN(J1929+I1930,Max_logcfu))</f>
        <v>3.99</v>
      </c>
      <c r="K1930" s="1" cm="1">
        <f t="array" ref="K1930">IF(A1930="","",IF(E1930&lt;-1.27,0,((E1930-Tmin)/(PrefTemp-Tmin))^2))</f>
        <v>30.434450770594093</v>
      </c>
      <c r="L1930" s="1">
        <f t="shared" si="183"/>
        <v>0.31702552878654189</v>
      </c>
      <c r="M1930" s="1">
        <f t="shared" si="184"/>
        <v>-94.850415803567543</v>
      </c>
      <c r="N1930" s="3" t="s">
        <v>866</v>
      </c>
      <c r="O1930" s="1" t="s">
        <v>2973</v>
      </c>
      <c r="P1930" s="1" t="s">
        <v>2968</v>
      </c>
      <c r="Q1930" s="1">
        <v>8360</v>
      </c>
      <c r="R1930" s="1" t="s">
        <v>3035</v>
      </c>
      <c r="S1930" s="1">
        <v>93.14</v>
      </c>
    </row>
    <row r="1931" spans="1:19" x14ac:dyDescent="0.3">
      <c r="A1931" s="1" t="s">
        <v>924</v>
      </c>
      <c r="B1931" s="1" t="s">
        <v>1456</v>
      </c>
      <c r="C1931" s="1">
        <f t="shared" si="185"/>
        <v>1.0416666671517305E-2</v>
      </c>
      <c r="D1931" s="1">
        <v>5</v>
      </c>
      <c r="E1931" s="1">
        <v>17.38</v>
      </c>
      <c r="F1931" s="1">
        <f>IF(A1931="","",IF(E1931&lt;-1.27,0,E1931*M_a+M_b))</f>
        <v>0.42891020000000002</v>
      </c>
      <c r="G1931" s="1">
        <f t="shared" si="180"/>
        <v>0.18396395966404003</v>
      </c>
      <c r="H1931" s="1">
        <f t="shared" si="181"/>
        <v>7.9949569606275542E-2</v>
      </c>
      <c r="I1931" s="1">
        <f t="shared" si="182"/>
        <v>1.9987392410876242E-2</v>
      </c>
      <c r="J1931" s="1">
        <f>IF(A1931="","",MIN(J1930+I1931,Max_logcfu))</f>
        <v>3.99</v>
      </c>
      <c r="K1931" s="1" cm="1">
        <f t="array" ref="K1931">IF(A1931="","",IF(E1931&lt;-1.27,0,((E1931-Tmin)/(PrefTemp-Tmin))^2))</f>
        <v>30.434450770594093</v>
      </c>
      <c r="L1931" s="1">
        <f t="shared" si="183"/>
        <v>0.31702552900798164</v>
      </c>
      <c r="M1931" s="1">
        <f t="shared" si="184"/>
        <v>-95.167441332575521</v>
      </c>
      <c r="N1931" s="3" t="s">
        <v>866</v>
      </c>
      <c r="O1931" s="1" t="s">
        <v>2973</v>
      </c>
      <c r="P1931" s="1" t="s">
        <v>2968</v>
      </c>
      <c r="Q1931" s="1">
        <v>8360</v>
      </c>
      <c r="R1931" s="1" t="s">
        <v>3035</v>
      </c>
      <c r="S1931" s="1">
        <v>93.14</v>
      </c>
    </row>
    <row r="1932" spans="1:19" x14ac:dyDescent="0.3">
      <c r="A1932" s="1" t="s">
        <v>924</v>
      </c>
      <c r="B1932" s="1" t="s">
        <v>1457</v>
      </c>
      <c r="C1932" s="1">
        <f t="shared" si="185"/>
        <v>1.0416666664241347E-2</v>
      </c>
      <c r="D1932" s="1">
        <v>5</v>
      </c>
      <c r="E1932" s="1">
        <v>17.440000000000001</v>
      </c>
      <c r="F1932" s="1">
        <f>IF(A1932="","",IF(E1932&lt;-1.27,0,E1932*M_a+M_b))</f>
        <v>0.43008860000000004</v>
      </c>
      <c r="G1932" s="1">
        <f t="shared" si="180"/>
        <v>0.18497620384996002</v>
      </c>
      <c r="H1932" s="1">
        <f t="shared" si="181"/>
        <v>8.0389484506718817E-2</v>
      </c>
      <c r="I1932" s="1">
        <f t="shared" si="182"/>
        <v>2.0097371122000419E-2</v>
      </c>
      <c r="J1932" s="1">
        <f>IF(A1932="","",MIN(J1931+I1932,Max_logcfu))</f>
        <v>3.99</v>
      </c>
      <c r="K1932" s="1" cm="1">
        <f t="array" ref="K1932">IF(A1932="","",IF(E1932&lt;-1.27,0,((E1932-Tmin)/(PrefTemp-Tmin))^2))</f>
        <v>30.601913440458691</v>
      </c>
      <c r="L1932" s="1">
        <f t="shared" si="183"/>
        <v>0.31876993159722528</v>
      </c>
      <c r="M1932" s="1">
        <f t="shared" si="184"/>
        <v>-95.486211264172752</v>
      </c>
      <c r="N1932" s="3" t="s">
        <v>866</v>
      </c>
      <c r="O1932" s="1" t="s">
        <v>2973</v>
      </c>
      <c r="P1932" s="1" t="s">
        <v>2968</v>
      </c>
      <c r="Q1932" s="1">
        <v>8360</v>
      </c>
      <c r="R1932" s="1" t="s">
        <v>3035</v>
      </c>
      <c r="S1932" s="1">
        <v>93.05</v>
      </c>
    </row>
    <row r="1933" spans="1:19" x14ac:dyDescent="0.3">
      <c r="A1933" s="1" t="s">
        <v>924</v>
      </c>
      <c r="B1933" s="1" t="s">
        <v>1458</v>
      </c>
      <c r="C1933" s="1">
        <f t="shared" si="185"/>
        <v>1.0416666664241347E-2</v>
      </c>
      <c r="D1933" s="1">
        <v>5</v>
      </c>
      <c r="E1933" s="1">
        <v>17.440000000000001</v>
      </c>
      <c r="F1933" s="1">
        <f>IF(A1933="","",IF(E1933&lt;-1.27,0,E1933*M_a+M_b))</f>
        <v>0.43008860000000004</v>
      </c>
      <c r="G1933" s="1">
        <f t="shared" si="180"/>
        <v>0.18497620384996002</v>
      </c>
      <c r="H1933" s="1">
        <f t="shared" si="181"/>
        <v>8.0389484506718817E-2</v>
      </c>
      <c r="I1933" s="1">
        <f t="shared" si="182"/>
        <v>2.0097371122000419E-2</v>
      </c>
      <c r="J1933" s="1">
        <f>IF(A1933="","",MIN(J1932+I1933,Max_logcfu))</f>
        <v>3.99</v>
      </c>
      <c r="K1933" s="1" cm="1">
        <f t="array" ref="K1933">IF(A1933="","",IF(E1933&lt;-1.27,0,((E1933-Tmin)/(PrefTemp-Tmin))^2))</f>
        <v>30.601913440458691</v>
      </c>
      <c r="L1933" s="1">
        <f t="shared" si="183"/>
        <v>0.31876993159722528</v>
      </c>
      <c r="M1933" s="1">
        <f t="shared" si="184"/>
        <v>-95.804981195769983</v>
      </c>
      <c r="N1933" s="3" t="s">
        <v>866</v>
      </c>
      <c r="O1933" s="1" t="s">
        <v>2973</v>
      </c>
      <c r="P1933" s="1" t="s">
        <v>2968</v>
      </c>
      <c r="Q1933" s="1">
        <v>8360</v>
      </c>
      <c r="R1933" s="1" t="s">
        <v>3035</v>
      </c>
      <c r="S1933" s="1">
        <v>93.05</v>
      </c>
    </row>
    <row r="1934" spans="1:19" x14ac:dyDescent="0.3">
      <c r="A1934" s="1" t="s">
        <v>924</v>
      </c>
      <c r="B1934" s="1" t="s">
        <v>1459</v>
      </c>
      <c r="C1934" s="1">
        <f t="shared" si="185"/>
        <v>1.0416666671517305E-2</v>
      </c>
      <c r="D1934" s="1">
        <v>5</v>
      </c>
      <c r="E1934" s="1">
        <v>17.440000000000001</v>
      </c>
      <c r="F1934" s="1">
        <f>IF(A1934="","",IF(E1934&lt;-1.27,0,E1934*M_a+M_b))</f>
        <v>0.43008860000000004</v>
      </c>
      <c r="G1934" s="1">
        <f t="shared" si="180"/>
        <v>0.18497620384996002</v>
      </c>
      <c r="H1934" s="1">
        <f t="shared" si="181"/>
        <v>8.0389484506718817E-2</v>
      </c>
      <c r="I1934" s="1">
        <f t="shared" si="182"/>
        <v>2.009737113603827E-2</v>
      </c>
      <c r="J1934" s="1">
        <f>IF(A1934="","",MIN(J1933+I1934,Max_logcfu))</f>
        <v>3.99</v>
      </c>
      <c r="K1934" s="1" cm="1">
        <f t="array" ref="K1934">IF(A1934="","",IF(E1934&lt;-1.27,0,((E1934-Tmin)/(PrefTemp-Tmin))^2))</f>
        <v>30.601913440458691</v>
      </c>
      <c r="L1934" s="1">
        <f t="shared" si="183"/>
        <v>0.3187699318198835</v>
      </c>
      <c r="M1934" s="1">
        <f t="shared" si="184"/>
        <v>-96.12375112758987</v>
      </c>
      <c r="N1934" s="3" t="s">
        <v>866</v>
      </c>
      <c r="O1934" s="1" t="s">
        <v>2973</v>
      </c>
      <c r="P1934" s="1" t="s">
        <v>2968</v>
      </c>
      <c r="Q1934" s="1">
        <v>8360</v>
      </c>
      <c r="R1934" s="1" t="s">
        <v>3035</v>
      </c>
      <c r="S1934" s="1">
        <v>93.05</v>
      </c>
    </row>
    <row r="1935" spans="1:19" x14ac:dyDescent="0.3">
      <c r="A1935" s="1" t="s">
        <v>924</v>
      </c>
      <c r="B1935" s="1" t="s">
        <v>1460</v>
      </c>
      <c r="C1935" s="1">
        <f t="shared" si="185"/>
        <v>1.0416666664241347E-2</v>
      </c>
      <c r="D1935" s="1">
        <v>5</v>
      </c>
      <c r="E1935" s="1">
        <v>17.39</v>
      </c>
      <c r="F1935" s="1">
        <f>IF(A1935="","",IF(E1935&lt;-1.27,0,E1935*M_a+M_b))</f>
        <v>0.42910660000000006</v>
      </c>
      <c r="G1935" s="1">
        <f t="shared" si="180"/>
        <v>0.18413247416356004</v>
      </c>
      <c r="H1935" s="1">
        <f t="shared" si="181"/>
        <v>8.0022804938531089E-2</v>
      </c>
      <c r="I1935" s="1">
        <f t="shared" si="182"/>
        <v>2.0005701229974832E-2</v>
      </c>
      <c r="J1935" s="1">
        <f>IF(A1935="","",MIN(J1934+I1935,Max_logcfu))</f>
        <v>3.99</v>
      </c>
      <c r="K1935" s="1" cm="1">
        <f t="array" ref="K1935">IF(A1935="","",IF(E1935&lt;-1.27,0,((E1935-Tmin)/(PrefTemp-Tmin))^2))</f>
        <v>30.462329308592182</v>
      </c>
      <c r="L1935" s="1">
        <f t="shared" si="183"/>
        <v>0.31731593022395438</v>
      </c>
      <c r="M1935" s="1">
        <f t="shared" si="184"/>
        <v>-96.441067057813825</v>
      </c>
      <c r="N1935" s="3" t="s">
        <v>866</v>
      </c>
      <c r="O1935" s="1" t="s">
        <v>2973</v>
      </c>
      <c r="P1935" s="1" t="s">
        <v>2968</v>
      </c>
      <c r="Q1935" s="1">
        <v>8360</v>
      </c>
      <c r="R1935" s="1" t="s">
        <v>3035</v>
      </c>
      <c r="S1935" s="1">
        <v>93.05</v>
      </c>
    </row>
    <row r="1936" spans="1:19" x14ac:dyDescent="0.3">
      <c r="A1936" s="1" t="s">
        <v>924</v>
      </c>
      <c r="B1936" s="1" t="s">
        <v>2483</v>
      </c>
      <c r="C1936" s="1">
        <f t="shared" si="185"/>
        <v>1.0405092594737653E-2</v>
      </c>
      <c r="D1936" s="1">
        <v>5</v>
      </c>
      <c r="E1936" s="1">
        <v>17.45</v>
      </c>
      <c r="F1936" s="1">
        <f>IF(A1936="","",IF(E1936&lt;-1.27,0,E1936*M_a+M_b))</f>
        <v>0.43028500000000003</v>
      </c>
      <c r="G1936" s="1">
        <f t="shared" si="180"/>
        <v>0.18514518122500004</v>
      </c>
      <c r="H1936" s="1">
        <f t="shared" si="181"/>
        <v>8.046292100173838E-2</v>
      </c>
      <c r="I1936" s="1">
        <f t="shared" si="182"/>
        <v>2.0093379443187571E-2</v>
      </c>
      <c r="J1936" s="1">
        <f>IF(A1936="","",MIN(J1935+I1936,Max_logcfu))</f>
        <v>3.99</v>
      </c>
      <c r="K1936" s="1" cm="1">
        <f t="array" ref="K1936">IF(A1936="","",IF(E1936&lt;-1.27,0,((E1936-Tmin)/(PrefTemp-Tmin))^2))</f>
        <v>30.629868555207196</v>
      </c>
      <c r="L1936" s="1">
        <f t="shared" si="183"/>
        <v>0.31870661848157406</v>
      </c>
      <c r="M1936" s="1">
        <f t="shared" si="184"/>
        <v>-96.759773676295396</v>
      </c>
      <c r="N1936" s="3" t="s">
        <v>866</v>
      </c>
      <c r="O1936" s="1" t="s">
        <v>2973</v>
      </c>
      <c r="P1936" s="1" t="s">
        <v>2968</v>
      </c>
      <c r="Q1936" s="1">
        <v>8360</v>
      </c>
      <c r="R1936" s="1" t="s">
        <v>3035</v>
      </c>
      <c r="S1936" s="1">
        <v>92.93</v>
      </c>
    </row>
    <row r="1937" spans="1:19" x14ac:dyDescent="0.3">
      <c r="A1937" s="1" t="s">
        <v>924</v>
      </c>
      <c r="B1937" s="1" t="s">
        <v>2484</v>
      </c>
      <c r="C1937" s="1">
        <f t="shared" si="185"/>
        <v>1.0416666664241347E-2</v>
      </c>
      <c r="D1937" s="1">
        <v>5</v>
      </c>
      <c r="E1937" s="1">
        <v>17.39</v>
      </c>
      <c r="F1937" s="1">
        <f>IF(A1937="","",IF(E1937&lt;-1.27,0,E1937*M_a+M_b))</f>
        <v>0.42910660000000006</v>
      </c>
      <c r="G1937" s="1">
        <f t="shared" si="180"/>
        <v>0.18413247416356004</v>
      </c>
      <c r="H1937" s="1">
        <f t="shared" si="181"/>
        <v>8.0022804938531089E-2</v>
      </c>
      <c r="I1937" s="1">
        <f t="shared" si="182"/>
        <v>2.0005701229974832E-2</v>
      </c>
      <c r="J1937" s="1">
        <f>IF(A1937="","",MIN(J1936+I1937,Max_logcfu))</f>
        <v>3.99</v>
      </c>
      <c r="K1937" s="1" cm="1">
        <f t="array" ref="K1937">IF(A1937="","",IF(E1937&lt;-1.27,0,((E1937-Tmin)/(PrefTemp-Tmin))^2))</f>
        <v>30.462329308592182</v>
      </c>
      <c r="L1937" s="1">
        <f t="shared" si="183"/>
        <v>0.31731593022395438</v>
      </c>
      <c r="M1937" s="1">
        <f t="shared" si="184"/>
        <v>-97.077089606519351</v>
      </c>
      <c r="N1937" s="3" t="s">
        <v>866</v>
      </c>
      <c r="O1937" s="1" t="s">
        <v>2973</v>
      </c>
      <c r="P1937" s="1" t="s">
        <v>2968</v>
      </c>
      <c r="Q1937" s="1">
        <v>8360</v>
      </c>
      <c r="R1937" s="1" t="s">
        <v>3035</v>
      </c>
      <c r="S1937" s="1">
        <v>92.93</v>
      </c>
    </row>
    <row r="1938" spans="1:19" x14ac:dyDescent="0.3">
      <c r="A1938" s="1" t="s">
        <v>924</v>
      </c>
      <c r="B1938" s="1" t="s">
        <v>2485</v>
      </c>
      <c r="C1938" s="1">
        <f t="shared" si="185"/>
        <v>1.0416666664241347E-2</v>
      </c>
      <c r="D1938" s="1">
        <v>5</v>
      </c>
      <c r="E1938" s="1">
        <v>17.36</v>
      </c>
      <c r="F1938" s="1">
        <f>IF(A1938="","",IF(E1938&lt;-1.27,0,E1938*M_a+M_b))</f>
        <v>0.42851739999999999</v>
      </c>
      <c r="G1938" s="1">
        <f t="shared" si="180"/>
        <v>0.18362716210276001</v>
      </c>
      <c r="H1938" s="1">
        <f t="shared" si="181"/>
        <v>7.9803199523146462E-2</v>
      </c>
      <c r="I1938" s="1">
        <f t="shared" si="182"/>
        <v>1.9950799876141456E-2</v>
      </c>
      <c r="J1938" s="1">
        <f>IF(A1938="","",MIN(J1937+I1938,Max_logcfu))</f>
        <v>3.99</v>
      </c>
      <c r="K1938" s="1" cm="1">
        <f t="array" ref="K1938">IF(A1938="","",IF(E1938&lt;-1.27,0,((E1938-Tmin)/(PrefTemp-Tmin))^2))</f>
        <v>30.378731982973125</v>
      </c>
      <c r="L1938" s="1">
        <f t="shared" si="183"/>
        <v>0.31644512474895858</v>
      </c>
      <c r="M1938" s="1">
        <f t="shared" si="184"/>
        <v>-97.393534731268304</v>
      </c>
      <c r="N1938" s="3" t="s">
        <v>866</v>
      </c>
      <c r="O1938" s="1" t="s">
        <v>2973</v>
      </c>
      <c r="P1938" s="1" t="s">
        <v>2968</v>
      </c>
      <c r="Q1938" s="1">
        <v>8360</v>
      </c>
      <c r="R1938" s="1" t="s">
        <v>3035</v>
      </c>
      <c r="S1938" s="1">
        <v>92.93</v>
      </c>
    </row>
    <row r="1939" spans="1:19" x14ac:dyDescent="0.3">
      <c r="A1939" s="1" t="s">
        <v>924</v>
      </c>
      <c r="B1939" s="1" t="s">
        <v>2486</v>
      </c>
      <c r="C1939" s="1">
        <f t="shared" si="185"/>
        <v>1.0416666671517305E-2</v>
      </c>
      <c r="D1939" s="1">
        <v>5</v>
      </c>
      <c r="E1939" s="1">
        <v>17.309999999999999</v>
      </c>
      <c r="F1939" s="1">
        <f>IF(A1939="","",IF(E1939&lt;-1.27,0,E1939*M_a+M_b))</f>
        <v>0.42753540000000001</v>
      </c>
      <c r="G1939" s="1">
        <f t="shared" si="180"/>
        <v>0.18278651825316</v>
      </c>
      <c r="H1939" s="1">
        <f t="shared" si="181"/>
        <v>7.9437861040052141E-2</v>
      </c>
      <c r="I1939" s="1">
        <f t="shared" si="182"/>
        <v>1.9859465269260822E-2</v>
      </c>
      <c r="J1939" s="1">
        <f>IF(A1939="","",MIN(J1938+I1939,Max_logcfu))</f>
        <v>3.99</v>
      </c>
      <c r="K1939" s="1" cm="1">
        <f t="array" ref="K1939">IF(A1939="","",IF(E1939&lt;-1.27,0,((E1939-Tmin)/(PrefTemp-Tmin))^2))</f>
        <v>30.239658362776126</v>
      </c>
      <c r="L1939" s="1">
        <f t="shared" si="183"/>
        <v>0.31499644142559963</v>
      </c>
      <c r="M1939" s="1">
        <f t="shared" si="184"/>
        <v>-97.70853117269391</v>
      </c>
      <c r="N1939" s="3" t="s">
        <v>866</v>
      </c>
      <c r="O1939" s="1" t="s">
        <v>2973</v>
      </c>
      <c r="P1939" s="1" t="s">
        <v>2968</v>
      </c>
      <c r="Q1939" s="1">
        <v>8360</v>
      </c>
      <c r="R1939" s="1" t="s">
        <v>3035</v>
      </c>
      <c r="S1939" s="1">
        <v>92.93</v>
      </c>
    </row>
    <row r="1940" spans="1:19" x14ac:dyDescent="0.3">
      <c r="A1940" s="1" t="s">
        <v>924</v>
      </c>
      <c r="B1940" s="1" t="s">
        <v>1465</v>
      </c>
      <c r="C1940" s="1">
        <f t="shared" si="185"/>
        <v>1.0428240741021E-2</v>
      </c>
      <c r="D1940" s="1">
        <v>5</v>
      </c>
      <c r="E1940" s="1">
        <v>17.440000000000001</v>
      </c>
      <c r="F1940" s="1">
        <f>IF(A1940="","",IF(E1940&lt;-1.27,0,E1940*M_a+M_b))</f>
        <v>0.43008860000000004</v>
      </c>
      <c r="G1940" s="1">
        <f t="shared" si="180"/>
        <v>0.18497620384996002</v>
      </c>
      <c r="H1940" s="1">
        <f t="shared" si="181"/>
        <v>8.0389484506718817E-2</v>
      </c>
      <c r="I1940" s="1">
        <f t="shared" si="182"/>
        <v>2.0119701539583399E-2</v>
      </c>
      <c r="J1940" s="1">
        <f>IF(A1940="","",MIN(J1939+I1940,Max_logcfu))</f>
        <v>3.99</v>
      </c>
      <c r="K1940" s="1" cm="1">
        <f t="array" ref="K1940">IF(A1940="","",IF(E1940&lt;-1.27,0,((E1940-Tmin)/(PrefTemp-Tmin))^2))</f>
        <v>30.601913440458691</v>
      </c>
      <c r="L1940" s="1">
        <f t="shared" si="183"/>
        <v>0.31912412049298944</v>
      </c>
      <c r="M1940" s="1">
        <f t="shared" si="184"/>
        <v>-98.027655293186896</v>
      </c>
      <c r="N1940" s="3" t="s">
        <v>866</v>
      </c>
      <c r="O1940" s="1" t="s">
        <v>2973</v>
      </c>
      <c r="P1940" s="1" t="s">
        <v>2968</v>
      </c>
      <c r="Q1940" s="1">
        <v>8360</v>
      </c>
      <c r="R1940" s="1" t="s">
        <v>3035</v>
      </c>
      <c r="S1940" s="1">
        <v>92.93</v>
      </c>
    </row>
    <row r="1941" spans="1:19" x14ac:dyDescent="0.3">
      <c r="A1941" s="1" t="s">
        <v>924</v>
      </c>
      <c r="B1941" s="1" t="s">
        <v>1466</v>
      </c>
      <c r="C1941" s="1">
        <f t="shared" si="185"/>
        <v>1.0416666664241347E-2</v>
      </c>
      <c r="D1941" s="1">
        <v>5</v>
      </c>
      <c r="E1941" s="1">
        <v>17.36</v>
      </c>
      <c r="F1941" s="1">
        <f>IF(A1941="","",IF(E1941&lt;-1.27,0,E1941*M_a+M_b))</f>
        <v>0.42851739999999999</v>
      </c>
      <c r="G1941" s="1">
        <f t="shared" si="180"/>
        <v>0.18362716210276001</v>
      </c>
      <c r="H1941" s="1">
        <f t="shared" si="181"/>
        <v>7.9803199523146462E-2</v>
      </c>
      <c r="I1941" s="1">
        <f t="shared" si="182"/>
        <v>1.9950799876141456E-2</v>
      </c>
      <c r="J1941" s="1">
        <f>IF(A1941="","",MIN(J1940+I1941,Max_logcfu))</f>
        <v>3.99</v>
      </c>
      <c r="K1941" s="1" cm="1">
        <f t="array" ref="K1941">IF(A1941="","",IF(E1941&lt;-1.27,0,((E1941-Tmin)/(PrefTemp-Tmin))^2))</f>
        <v>30.378731982973125</v>
      </c>
      <c r="L1941" s="1">
        <f t="shared" si="183"/>
        <v>0.31644512474895858</v>
      </c>
      <c r="M1941" s="1">
        <f t="shared" si="184"/>
        <v>-98.344100417935849</v>
      </c>
      <c r="N1941" s="3" t="s">
        <v>866</v>
      </c>
      <c r="O1941" s="1" t="s">
        <v>2973</v>
      </c>
      <c r="P1941" s="1" t="s">
        <v>2968</v>
      </c>
      <c r="Q1941" s="1">
        <v>8360</v>
      </c>
      <c r="R1941" s="1" t="s">
        <v>3035</v>
      </c>
      <c r="S1941" s="1">
        <v>92.93</v>
      </c>
    </row>
    <row r="1942" spans="1:19" x14ac:dyDescent="0.3">
      <c r="A1942" s="1" t="s">
        <v>924</v>
      </c>
      <c r="B1942" s="1" t="s">
        <v>1467</v>
      </c>
      <c r="C1942" s="1">
        <f t="shared" si="185"/>
        <v>1.0416666664241347E-2</v>
      </c>
      <c r="D1942" s="1">
        <v>5</v>
      </c>
      <c r="E1942" s="1">
        <v>17.28</v>
      </c>
      <c r="F1942" s="1">
        <f>IF(A1942="","",IF(E1942&lt;-1.27,0,E1942*M_a+M_b))</f>
        <v>0.42694620000000005</v>
      </c>
      <c r="G1942" s="1">
        <f t="shared" si="180"/>
        <v>0.18228305769444006</v>
      </c>
      <c r="H1942" s="1">
        <f t="shared" si="181"/>
        <v>7.9219060275723618E-2</v>
      </c>
      <c r="I1942" s="1">
        <f t="shared" si="182"/>
        <v>1.9804765064319749E-2</v>
      </c>
      <c r="J1942" s="1">
        <f>IF(A1942="","",MIN(J1941+I1942,Max_logcfu))</f>
        <v>3.99</v>
      </c>
      <c r="K1942" s="1" cm="1">
        <f t="array" ref="K1942">IF(A1942="","",IF(E1942&lt;-1.27,0,((E1942-Tmin)/(PrefTemp-Tmin))^2))</f>
        <v>30.156367344158777</v>
      </c>
      <c r="L1942" s="1">
        <f t="shared" si="183"/>
        <v>0.31412882642851514</v>
      </c>
      <c r="M1942" s="1">
        <f t="shared" si="184"/>
        <v>-98.658229244364364</v>
      </c>
      <c r="N1942" s="3" t="s">
        <v>866</v>
      </c>
      <c r="O1942" s="1" t="s">
        <v>2973</v>
      </c>
      <c r="P1942" s="1" t="s">
        <v>2968</v>
      </c>
      <c r="Q1942" s="1">
        <v>8360</v>
      </c>
      <c r="R1942" s="1" t="s">
        <v>3035</v>
      </c>
      <c r="S1942" s="1">
        <v>92.93</v>
      </c>
    </row>
    <row r="1943" spans="1:19" x14ac:dyDescent="0.3">
      <c r="A1943" s="1" t="s">
        <v>924</v>
      </c>
      <c r="B1943" s="1" t="s">
        <v>1468</v>
      </c>
      <c r="C1943" s="1">
        <f t="shared" si="185"/>
        <v>1.0416666671517305E-2</v>
      </c>
      <c r="D1943" s="1">
        <v>5</v>
      </c>
      <c r="E1943" s="1">
        <v>17.190000000000001</v>
      </c>
      <c r="F1943" s="1">
        <f>IF(A1943="","",IF(E1943&lt;-1.27,0,E1943*M_a+M_b))</f>
        <v>0.42517860000000007</v>
      </c>
      <c r="G1943" s="1">
        <f t="shared" si="180"/>
        <v>0.18077684189796006</v>
      </c>
      <c r="H1943" s="1">
        <f t="shared" si="181"/>
        <v>7.8564468447614097E-2</v>
      </c>
      <c r="I1943" s="1">
        <f t="shared" si="182"/>
        <v>1.9641117121049632E-2</v>
      </c>
      <c r="J1943" s="1">
        <f>IF(A1943="","",MIN(J1942+I1943,Max_logcfu))</f>
        <v>3.99</v>
      </c>
      <c r="K1943" s="1" cm="1">
        <f t="array" ref="K1943">IF(A1943="","",IF(E1943&lt;-1.27,0,((E1943-Tmin)/(PrefTemp-Tmin))^2))</f>
        <v>29.907183479060542</v>
      </c>
      <c r="L1943" s="1">
        <f t="shared" si="183"/>
        <v>0.31153316138528292</v>
      </c>
      <c r="M1943" s="1">
        <f t="shared" si="184"/>
        <v>-98.969762405749648</v>
      </c>
      <c r="N1943" s="3" t="s">
        <v>866</v>
      </c>
      <c r="O1943" s="1" t="s">
        <v>2973</v>
      </c>
      <c r="P1943" s="1" t="s">
        <v>2968</v>
      </c>
      <c r="Q1943" s="1">
        <v>8360</v>
      </c>
      <c r="R1943" s="1" t="s">
        <v>3035</v>
      </c>
      <c r="S1943" s="1">
        <v>92.93</v>
      </c>
    </row>
    <row r="1944" spans="1:19" x14ac:dyDescent="0.3">
      <c r="A1944" s="1" t="s">
        <v>924</v>
      </c>
      <c r="B1944" s="1" t="s">
        <v>2487</v>
      </c>
      <c r="C1944" s="1">
        <f t="shared" si="185"/>
        <v>1.0405092587461695E-2</v>
      </c>
      <c r="D1944" s="1">
        <v>5</v>
      </c>
      <c r="E1944" s="1">
        <v>17.170000000000002</v>
      </c>
      <c r="F1944" s="1">
        <f>IF(A1944="","",IF(E1944&lt;-1.27,0,E1944*M_a+M_b))</f>
        <v>0.42478580000000005</v>
      </c>
      <c r="G1944" s="1">
        <f t="shared" si="180"/>
        <v>0.18044297588164004</v>
      </c>
      <c r="H1944" s="1">
        <f t="shared" si="181"/>
        <v>7.8419372395323789E-2</v>
      </c>
      <c r="I1944" s="1">
        <f t="shared" si="182"/>
        <v>1.9583059930175565E-2</v>
      </c>
      <c r="J1944" s="1">
        <f>IF(A1944="","",MIN(J1943+I1944,Max_logcfu))</f>
        <v>3.99</v>
      </c>
      <c r="K1944" s="1" cm="1">
        <f t="array" ref="K1944">IF(A1944="","",IF(E1944&lt;-1.27,0,((E1944-Tmin)/(PrefTemp-Tmin))^2))</f>
        <v>29.851949677525599</v>
      </c>
      <c r="L1944" s="1">
        <f t="shared" si="183"/>
        <v>0.31061230031090115</v>
      </c>
      <c r="M1944" s="1">
        <f t="shared" si="184"/>
        <v>-99.280374706060556</v>
      </c>
      <c r="N1944" s="3" t="s">
        <v>866</v>
      </c>
      <c r="O1944" s="1" t="s">
        <v>2973</v>
      </c>
      <c r="P1944" s="1" t="s">
        <v>2968</v>
      </c>
      <c r="Q1944" s="1">
        <v>8360</v>
      </c>
      <c r="R1944" s="1" t="s">
        <v>3035</v>
      </c>
      <c r="S1944" s="1">
        <v>92.82</v>
      </c>
    </row>
    <row r="1945" spans="1:19" x14ac:dyDescent="0.3">
      <c r="A1945" s="1" t="s">
        <v>924</v>
      </c>
      <c r="B1945" s="1" t="s">
        <v>2488</v>
      </c>
      <c r="C1945" s="1">
        <f t="shared" si="185"/>
        <v>1.0416666671517305E-2</v>
      </c>
      <c r="D1945" s="1">
        <v>5</v>
      </c>
      <c r="E1945" s="1">
        <v>17.02</v>
      </c>
      <c r="F1945" s="1">
        <f>IF(A1945="","",IF(E1945&lt;-1.27,0,E1945*M_a+M_b))</f>
        <v>0.42183980000000004</v>
      </c>
      <c r="G1945" s="1">
        <f t="shared" si="180"/>
        <v>0.17794881686404004</v>
      </c>
      <c r="H1945" s="1">
        <f t="shared" si="181"/>
        <v>7.7335426711881802E-2</v>
      </c>
      <c r="I1945" s="1">
        <f t="shared" si="182"/>
        <v>1.9333856686973478E-2</v>
      </c>
      <c r="J1945" s="1">
        <f>IF(A1945="","",MIN(J1944+I1945,Max_logcfu))</f>
        <v>3.99</v>
      </c>
      <c r="K1945" s="1" cm="1">
        <f t="array" ref="K1945">IF(A1945="","",IF(E1945&lt;-1.27,0,((E1945-Tmin)/(PrefTemp-Tmin))^2))</f>
        <v>29.439323421960065</v>
      </c>
      <c r="L1945" s="1">
        <f t="shared" si="183"/>
        <v>0.30665961912155021</v>
      </c>
      <c r="M1945" s="1">
        <f t="shared" si="184"/>
        <v>-99.587034325182103</v>
      </c>
      <c r="N1945" s="3" t="s">
        <v>866</v>
      </c>
      <c r="O1945" s="1" t="s">
        <v>2973</v>
      </c>
      <c r="P1945" s="1" t="s">
        <v>2968</v>
      </c>
      <c r="Q1945" s="1">
        <v>8360</v>
      </c>
      <c r="R1945" s="1" t="s">
        <v>3035</v>
      </c>
      <c r="S1945" s="1">
        <v>92.82</v>
      </c>
    </row>
    <row r="1946" spans="1:19" x14ac:dyDescent="0.3">
      <c r="A1946" s="1" t="s">
        <v>924</v>
      </c>
      <c r="B1946" s="1" t="s">
        <v>2489</v>
      </c>
      <c r="C1946" s="1">
        <f t="shared" si="185"/>
        <v>1.0416666664241347E-2</v>
      </c>
      <c r="D1946" s="1">
        <v>5</v>
      </c>
      <c r="E1946" s="1">
        <v>16.88</v>
      </c>
      <c r="F1946" s="1">
        <f>IF(A1946="","",IF(E1946&lt;-1.27,0,E1946*M_a+M_b))</f>
        <v>0.41909020000000002</v>
      </c>
      <c r="G1946" s="1">
        <f t="shared" si="180"/>
        <v>0.17563659573604001</v>
      </c>
      <c r="H1946" s="1">
        <f t="shared" si="181"/>
        <v>7.6330550080851808E-2</v>
      </c>
      <c r="I1946" s="1">
        <f t="shared" si="182"/>
        <v>1.908263751576993E-2</v>
      </c>
      <c r="J1946" s="1">
        <f>IF(A1946="","",MIN(J1945+I1946,Max_logcfu))</f>
        <v>3.99</v>
      </c>
      <c r="K1946" s="1" cm="1">
        <f t="array" ref="K1946">IF(A1946="","",IF(E1946&lt;-1.27,0,((E1946-Tmin)/(PrefTemp-Tmin))^2))</f>
        <v>29.05679643015494</v>
      </c>
      <c r="L1946" s="1">
        <f t="shared" si="183"/>
        <v>0.30267496274364197</v>
      </c>
      <c r="M1946" s="1">
        <f t="shared" si="184"/>
        <v>-99.88970928792574</v>
      </c>
      <c r="N1946" s="3" t="s">
        <v>866</v>
      </c>
      <c r="O1946" s="1" t="s">
        <v>2973</v>
      </c>
      <c r="P1946" s="1" t="s">
        <v>2968</v>
      </c>
      <c r="Q1946" s="1">
        <v>8360</v>
      </c>
      <c r="R1946" s="1" t="s">
        <v>3035</v>
      </c>
      <c r="S1946" s="1">
        <v>92.82</v>
      </c>
    </row>
    <row r="1947" spans="1:19" x14ac:dyDescent="0.3">
      <c r="A1947" s="1" t="s">
        <v>924</v>
      </c>
      <c r="B1947" s="1" t="s">
        <v>2490</v>
      </c>
      <c r="C1947" s="1">
        <f t="shared" si="185"/>
        <v>1.0416666664241347E-2</v>
      </c>
      <c r="D1947" s="1">
        <v>5</v>
      </c>
      <c r="E1947" s="1">
        <v>16.739999999999998</v>
      </c>
      <c r="F1947" s="1">
        <f>IF(A1947="","",IF(E1947&lt;-1.27,0,E1947*M_a+M_b))</f>
        <v>0.41634060000000001</v>
      </c>
      <c r="G1947" s="1">
        <f t="shared" si="180"/>
        <v>0.17333949520836001</v>
      </c>
      <c r="H1947" s="1">
        <f t="shared" si="181"/>
        <v>7.533224476677966E-2</v>
      </c>
      <c r="I1947" s="1">
        <f t="shared" si="182"/>
        <v>1.8833061187310002E-2</v>
      </c>
      <c r="J1947" s="1">
        <f>IF(A1947="","",MIN(J1946+I1947,Max_logcfu))</f>
        <v>3.99</v>
      </c>
      <c r="K1947" s="1" cm="1">
        <f t="array" ref="K1947">IF(A1947="","",IF(E1947&lt;-1.27,0,((E1947-Tmin)/(PrefTemp-Tmin))^2))</f>
        <v>28.676770945530368</v>
      </c>
      <c r="L1947" s="1">
        <f t="shared" si="183"/>
        <v>0.29871636394639101</v>
      </c>
      <c r="M1947" s="1">
        <f t="shared" si="184"/>
        <v>-100.18842565187214</v>
      </c>
      <c r="N1947" s="3" t="s">
        <v>866</v>
      </c>
      <c r="O1947" s="1" t="s">
        <v>2973</v>
      </c>
      <c r="P1947" s="1" t="s">
        <v>2968</v>
      </c>
      <c r="Q1947" s="1">
        <v>8360</v>
      </c>
      <c r="R1947" s="1" t="s">
        <v>3035</v>
      </c>
      <c r="S1947" s="1">
        <v>92.82</v>
      </c>
    </row>
    <row r="1948" spans="1:19" x14ac:dyDescent="0.3">
      <c r="A1948" s="1" t="s">
        <v>924</v>
      </c>
      <c r="B1948" s="1" t="s">
        <v>1473</v>
      </c>
      <c r="C1948" s="1">
        <f t="shared" si="185"/>
        <v>1.0428240741021E-2</v>
      </c>
      <c r="D1948" s="1">
        <v>5</v>
      </c>
      <c r="E1948" s="1">
        <v>16.75</v>
      </c>
      <c r="F1948" s="1">
        <f>IF(A1948="","",IF(E1948&lt;-1.27,0,E1948*M_a+M_b))</f>
        <v>0.41653700000000005</v>
      </c>
      <c r="G1948" s="1">
        <f t="shared" si="180"/>
        <v>0.17350307236900003</v>
      </c>
      <c r="H1948" s="1">
        <f t="shared" si="181"/>
        <v>7.540333436288571E-2</v>
      </c>
      <c r="I1948" s="1">
        <f t="shared" si="182"/>
        <v>1.8871778961884963E-2</v>
      </c>
      <c r="J1948" s="1">
        <f>IF(A1948="","",MIN(J1947+I1948,Max_logcfu))</f>
        <v>3.99</v>
      </c>
      <c r="K1948" s="1" cm="1">
        <f t="array" ref="K1948">IF(A1948="","",IF(E1948&lt;-1.27,0,((E1948-Tmin)/(PrefTemp-Tmin))^2))</f>
        <v>28.703832664857263</v>
      </c>
      <c r="L1948" s="1">
        <f t="shared" si="183"/>
        <v>0.29933047721911388</v>
      </c>
      <c r="M1948" s="1">
        <f t="shared" si="184"/>
        <v>-100.48775612909125</v>
      </c>
      <c r="N1948" s="3" t="s">
        <v>866</v>
      </c>
      <c r="O1948" s="1" t="s">
        <v>2973</v>
      </c>
      <c r="P1948" s="1" t="s">
        <v>2968</v>
      </c>
      <c r="Q1948" s="1">
        <v>8360</v>
      </c>
      <c r="R1948" s="1" t="s">
        <v>3035</v>
      </c>
      <c r="S1948" s="1">
        <v>92.82</v>
      </c>
    </row>
    <row r="1949" spans="1:19" x14ac:dyDescent="0.3">
      <c r="A1949" s="1" t="s">
        <v>924</v>
      </c>
      <c r="B1949" s="1" t="s">
        <v>1474</v>
      </c>
      <c r="C1949" s="1">
        <f t="shared" si="185"/>
        <v>1.0416666671517305E-2</v>
      </c>
      <c r="D1949" s="1">
        <v>5</v>
      </c>
      <c r="E1949" s="1">
        <v>16.739999999999998</v>
      </c>
      <c r="F1949" s="1">
        <f>IF(A1949="","",IF(E1949&lt;-1.27,0,E1949*M_a+M_b))</f>
        <v>0.41634060000000001</v>
      </c>
      <c r="G1949" s="1">
        <f t="shared" si="180"/>
        <v>0.17333949520836001</v>
      </c>
      <c r="H1949" s="1">
        <f t="shared" si="181"/>
        <v>7.533224476677966E-2</v>
      </c>
      <c r="I1949" s="1">
        <f t="shared" si="182"/>
        <v>1.8833061200464744E-2</v>
      </c>
      <c r="J1949" s="1">
        <f>IF(A1949="","",MIN(J1948+I1949,Max_logcfu))</f>
        <v>3.99</v>
      </c>
      <c r="K1949" s="1" cm="1">
        <f t="array" ref="K1949">IF(A1949="","",IF(E1949&lt;-1.27,0,((E1949-Tmin)/(PrefTemp-Tmin))^2))</f>
        <v>28.676770945530368</v>
      </c>
      <c r="L1949" s="1">
        <f t="shared" si="183"/>
        <v>0.29871636415504199</v>
      </c>
      <c r="M1949" s="1">
        <f t="shared" si="184"/>
        <v>-100.78647249324629</v>
      </c>
      <c r="N1949" s="3" t="s">
        <v>866</v>
      </c>
      <c r="O1949" s="1" t="s">
        <v>2973</v>
      </c>
      <c r="P1949" s="1" t="s">
        <v>2968</v>
      </c>
      <c r="Q1949" s="1">
        <v>8360</v>
      </c>
      <c r="R1949" s="1" t="s">
        <v>3035</v>
      </c>
      <c r="S1949" s="1">
        <v>92.82</v>
      </c>
    </row>
    <row r="1950" spans="1:19" x14ac:dyDescent="0.3">
      <c r="A1950" s="1" t="s">
        <v>924</v>
      </c>
      <c r="B1950" s="1" t="s">
        <v>1475</v>
      </c>
      <c r="C1950" s="1">
        <f t="shared" si="185"/>
        <v>1.0416666664241347E-2</v>
      </c>
      <c r="D1950" s="1">
        <v>5</v>
      </c>
      <c r="E1950" s="1">
        <v>16.690000000000001</v>
      </c>
      <c r="F1950" s="1">
        <f>IF(A1950="","",IF(E1950&lt;-1.27,0,E1950*M_a+M_b))</f>
        <v>0.41535860000000008</v>
      </c>
      <c r="G1950" s="1">
        <f t="shared" si="180"/>
        <v>0.17252276659396007</v>
      </c>
      <c r="H1950" s="1">
        <f t="shared" si="181"/>
        <v>7.4977299693159527E-2</v>
      </c>
      <c r="I1950" s="1">
        <f t="shared" si="182"/>
        <v>1.874432491892563E-2</v>
      </c>
      <c r="J1950" s="1">
        <f>IF(A1950="","",MIN(J1949+I1950,Max_logcfu))</f>
        <v>3.99</v>
      </c>
      <c r="K1950" s="1" cm="1">
        <f t="array" ref="K1950">IF(A1950="","",IF(E1950&lt;-1.27,0,((E1950-Tmin)/(PrefTemp-Tmin))^2))</f>
        <v>28.541653790771985</v>
      </c>
      <c r="L1950" s="1">
        <f t="shared" si="183"/>
        <v>0.29730889358465223</v>
      </c>
      <c r="M1950" s="1">
        <f t="shared" si="184"/>
        <v>-101.08378138683095</v>
      </c>
      <c r="N1950" s="3" t="s">
        <v>866</v>
      </c>
      <c r="O1950" s="1" t="s">
        <v>2973</v>
      </c>
      <c r="P1950" s="1" t="s">
        <v>2968</v>
      </c>
      <c r="Q1950" s="1">
        <v>8360</v>
      </c>
      <c r="R1950" s="1" t="s">
        <v>3035</v>
      </c>
      <c r="S1950" s="1">
        <v>92.82</v>
      </c>
    </row>
    <row r="1951" spans="1:19" x14ac:dyDescent="0.3">
      <c r="A1951" s="1" t="s">
        <v>924</v>
      </c>
      <c r="B1951" s="1" t="s">
        <v>1476</v>
      </c>
      <c r="C1951" s="1">
        <f t="shared" si="185"/>
        <v>1.0416666664241347E-2</v>
      </c>
      <c r="D1951" s="1">
        <v>5</v>
      </c>
      <c r="E1951" s="1">
        <v>16.690000000000001</v>
      </c>
      <c r="F1951" s="1">
        <f>IF(A1951="","",IF(E1951&lt;-1.27,0,E1951*M_a+M_b))</f>
        <v>0.41535860000000008</v>
      </c>
      <c r="G1951" s="1">
        <f t="shared" si="180"/>
        <v>0.17252276659396007</v>
      </c>
      <c r="H1951" s="1">
        <f t="shared" si="181"/>
        <v>7.4977299693159527E-2</v>
      </c>
      <c r="I1951" s="1">
        <f t="shared" si="182"/>
        <v>1.874432491892563E-2</v>
      </c>
      <c r="J1951" s="1">
        <f>IF(A1951="","",MIN(J1950+I1951,Max_logcfu))</f>
        <v>3.99</v>
      </c>
      <c r="K1951" s="1" cm="1">
        <f t="array" ref="K1951">IF(A1951="","",IF(E1951&lt;-1.27,0,((E1951-Tmin)/(PrefTemp-Tmin))^2))</f>
        <v>28.541653790771985</v>
      </c>
      <c r="L1951" s="1">
        <f t="shared" si="183"/>
        <v>0.29730889358465223</v>
      </c>
      <c r="M1951" s="1">
        <f t="shared" si="184"/>
        <v>-101.38109028041561</v>
      </c>
      <c r="N1951" s="3" t="s">
        <v>866</v>
      </c>
      <c r="O1951" s="1" t="s">
        <v>2973</v>
      </c>
      <c r="P1951" s="1" t="s">
        <v>2968</v>
      </c>
      <c r="Q1951" s="1">
        <v>8360</v>
      </c>
      <c r="R1951" s="1" t="s">
        <v>3035</v>
      </c>
      <c r="S1951" s="1">
        <v>92.82</v>
      </c>
    </row>
    <row r="1952" spans="1:19" x14ac:dyDescent="0.3">
      <c r="A1952" s="1" t="s">
        <v>924</v>
      </c>
      <c r="B1952" s="1" t="s">
        <v>1477</v>
      </c>
      <c r="C1952" s="1">
        <f t="shared" si="185"/>
        <v>1.0416666671517305E-2</v>
      </c>
      <c r="D1952" s="1">
        <v>5</v>
      </c>
      <c r="E1952" s="1">
        <v>16.809999999999999</v>
      </c>
      <c r="F1952" s="1">
        <f>IF(A1952="","",IF(E1952&lt;-1.27,0,E1952*M_a+M_b))</f>
        <v>0.41771540000000001</v>
      </c>
      <c r="G1952" s="1">
        <f t="shared" si="180"/>
        <v>0.17448615539716</v>
      </c>
      <c r="H1952" s="1">
        <f t="shared" si="181"/>
        <v>7.5830576009196002E-2</v>
      </c>
      <c r="I1952" s="1">
        <f t="shared" si="182"/>
        <v>1.8957644011126842E-2</v>
      </c>
      <c r="J1952" s="1">
        <f>IF(A1952="","",MIN(J1951+I1952,Max_logcfu))</f>
        <v>3.99</v>
      </c>
      <c r="K1952" s="1" cm="1">
        <f t="array" ref="K1952">IF(A1952="","",IF(E1952&lt;-1.27,0,((E1952-Tmin)/(PrefTemp-Tmin))^2))</f>
        <v>28.866470999445088</v>
      </c>
      <c r="L1952" s="1">
        <f t="shared" si="183"/>
        <v>0.3006924063842405</v>
      </c>
      <c r="M1952" s="1">
        <f t="shared" si="184"/>
        <v>-101.68178268679985</v>
      </c>
      <c r="N1952" s="3" t="s">
        <v>866</v>
      </c>
      <c r="O1952" s="1" t="s">
        <v>2973</v>
      </c>
      <c r="P1952" s="1" t="s">
        <v>2968</v>
      </c>
      <c r="Q1952" s="1">
        <v>8360</v>
      </c>
      <c r="R1952" s="1" t="s">
        <v>3035</v>
      </c>
      <c r="S1952" s="1">
        <v>92.82</v>
      </c>
    </row>
    <row r="1953" spans="1:19" x14ac:dyDescent="0.3">
      <c r="A1953" s="1" t="s">
        <v>924</v>
      </c>
      <c r="B1953" s="1" t="s">
        <v>1478</v>
      </c>
      <c r="C1953" s="1">
        <f t="shared" si="185"/>
        <v>1.0416666664241347E-2</v>
      </c>
      <c r="D1953" s="1">
        <v>5</v>
      </c>
      <c r="E1953" s="1">
        <v>16.86</v>
      </c>
      <c r="F1953" s="1">
        <f>IF(A1953="","",IF(E1953&lt;-1.27,0,E1953*M_a+M_b))</f>
        <v>0.4186974</v>
      </c>
      <c r="G1953" s="1">
        <f t="shared" si="180"/>
        <v>0.17530751276675999</v>
      </c>
      <c r="H1953" s="1">
        <f t="shared" si="181"/>
        <v>7.6187532710456307E-2</v>
      </c>
      <c r="I1953" s="1">
        <f t="shared" si="182"/>
        <v>1.9046883173179378E-2</v>
      </c>
      <c r="J1953" s="1">
        <f>IF(A1953="","",MIN(J1952+I1953,Max_logcfu))</f>
        <v>3.99</v>
      </c>
      <c r="K1953" s="1" cm="1">
        <f t="array" ref="K1953">IF(A1953="","",IF(E1953&lt;-1.27,0,((E1953-Tmin)/(PrefTemp-Tmin))^2))</f>
        <v>29.00235392170773</v>
      </c>
      <c r="L1953" s="1">
        <f t="shared" si="183"/>
        <v>0.30210785328078221</v>
      </c>
      <c r="M1953" s="1">
        <f t="shared" si="184"/>
        <v>-101.98389054008064</v>
      </c>
      <c r="N1953" s="3" t="s">
        <v>866</v>
      </c>
      <c r="O1953" s="1" t="s">
        <v>2973</v>
      </c>
      <c r="P1953" s="1" t="s">
        <v>2968</v>
      </c>
      <c r="Q1953" s="1">
        <v>8360</v>
      </c>
      <c r="R1953" s="1" t="s">
        <v>3035</v>
      </c>
      <c r="S1953" s="1">
        <v>92.82</v>
      </c>
    </row>
    <row r="1954" spans="1:19" x14ac:dyDescent="0.3">
      <c r="A1954" s="1" t="s">
        <v>924</v>
      </c>
      <c r="B1954" s="1" t="s">
        <v>1479</v>
      </c>
      <c r="C1954" s="1">
        <f t="shared" si="185"/>
        <v>1.0416666664241347E-2</v>
      </c>
      <c r="D1954" s="1">
        <v>5</v>
      </c>
      <c r="E1954" s="1">
        <v>16.88</v>
      </c>
      <c r="F1954" s="1">
        <f>IF(A1954="","",IF(E1954&lt;-1.27,0,E1954*M_a+M_b))</f>
        <v>0.41909020000000002</v>
      </c>
      <c r="G1954" s="1">
        <f t="shared" si="180"/>
        <v>0.17563659573604001</v>
      </c>
      <c r="H1954" s="1">
        <f t="shared" si="181"/>
        <v>7.6330550080851808E-2</v>
      </c>
      <c r="I1954" s="1">
        <f t="shared" si="182"/>
        <v>1.908263751576993E-2</v>
      </c>
      <c r="J1954" s="1">
        <f>IF(A1954="","",MIN(J1953+I1954,Max_logcfu))</f>
        <v>3.99</v>
      </c>
      <c r="K1954" s="1" cm="1">
        <f t="array" ref="K1954">IF(A1954="","",IF(E1954&lt;-1.27,0,((E1954-Tmin)/(PrefTemp-Tmin))^2))</f>
        <v>29.05679643015494</v>
      </c>
      <c r="L1954" s="1">
        <f t="shared" si="183"/>
        <v>0.30267496274364197</v>
      </c>
      <c r="M1954" s="1">
        <f t="shared" si="184"/>
        <v>-102.28656550282427</v>
      </c>
      <c r="N1954" s="3" t="s">
        <v>866</v>
      </c>
      <c r="O1954" s="1" t="s">
        <v>2973</v>
      </c>
      <c r="P1954" s="1" t="s">
        <v>2968</v>
      </c>
      <c r="Q1954" s="1">
        <v>8360</v>
      </c>
      <c r="R1954" s="1" t="s">
        <v>3035</v>
      </c>
      <c r="S1954" s="1">
        <v>92.82</v>
      </c>
    </row>
    <row r="1955" spans="1:19" x14ac:dyDescent="0.3">
      <c r="A1955" s="1" t="s">
        <v>924</v>
      </c>
      <c r="B1955" s="1" t="s">
        <v>1480</v>
      </c>
      <c r="C1955" s="1">
        <f t="shared" si="185"/>
        <v>1.0416666671517305E-2</v>
      </c>
      <c r="D1955" s="1">
        <v>5</v>
      </c>
      <c r="E1955" s="1">
        <v>16.91</v>
      </c>
      <c r="F1955" s="1">
        <f>IF(A1955="","",IF(E1955&lt;-1.27,0,E1955*M_a+M_b))</f>
        <v>0.41967940000000004</v>
      </c>
      <c r="G1955" s="1">
        <f t="shared" si="180"/>
        <v>0.17613079878436003</v>
      </c>
      <c r="H1955" s="1">
        <f t="shared" si="181"/>
        <v>7.6545327589900056E-2</v>
      </c>
      <c r="I1955" s="1">
        <f t="shared" si="182"/>
        <v>1.9136331906386063E-2</v>
      </c>
      <c r="J1955" s="1">
        <f>IF(A1955="","",MIN(J1954+I1955,Max_logcfu))</f>
        <v>3.99</v>
      </c>
      <c r="K1955" s="1" cm="1">
        <f t="array" ref="K1955">IF(A1955="","",IF(E1955&lt;-1.27,0,((E1955-Tmin)/(PrefTemp-Tmin))^2))</f>
        <v>29.138555913763803</v>
      </c>
      <c r="L1955" s="1">
        <f t="shared" si="183"/>
        <v>0.30352662424304688</v>
      </c>
      <c r="M1955" s="1">
        <f t="shared" si="184"/>
        <v>-102.59009212706732</v>
      </c>
      <c r="N1955" s="3" t="s">
        <v>866</v>
      </c>
      <c r="O1955" s="1" t="s">
        <v>2973</v>
      </c>
      <c r="P1955" s="1" t="s">
        <v>2968</v>
      </c>
      <c r="Q1955" s="1">
        <v>8360</v>
      </c>
      <c r="R1955" s="1" t="s">
        <v>3035</v>
      </c>
      <c r="S1955" s="1">
        <v>92.82</v>
      </c>
    </row>
    <row r="1956" spans="1:19" x14ac:dyDescent="0.3">
      <c r="A1956" s="1" t="s">
        <v>924</v>
      </c>
      <c r="B1956" s="1" t="s">
        <v>1481</v>
      </c>
      <c r="C1956" s="1">
        <f t="shared" si="185"/>
        <v>1.0416666664241347E-2</v>
      </c>
      <c r="D1956" s="1">
        <v>5</v>
      </c>
      <c r="E1956" s="1">
        <v>16.940000000000001</v>
      </c>
      <c r="F1956" s="1">
        <f>IF(A1956="","",IF(E1956&lt;-1.27,0,E1956*M_a+M_b))</f>
        <v>0.42026860000000005</v>
      </c>
      <c r="G1956" s="1">
        <f t="shared" si="180"/>
        <v>0.17662569614596005</v>
      </c>
      <c r="H1956" s="1">
        <f t="shared" si="181"/>
        <v>7.676040684309432E-2</v>
      </c>
      <c r="I1956" s="1">
        <f t="shared" si="182"/>
        <v>1.9190101706305536E-2</v>
      </c>
      <c r="J1956" s="1">
        <f>IF(A1956="","",MIN(J1955+I1956,Max_logcfu))</f>
        <v>3.99</v>
      </c>
      <c r="K1956" s="1" cm="1">
        <f t="array" ref="K1956">IF(A1956="","",IF(E1956&lt;-1.27,0,((E1956-Tmin)/(PrefTemp-Tmin))^2))</f>
        <v>29.220430262498301</v>
      </c>
      <c r="L1956" s="1">
        <f t="shared" si="183"/>
        <v>0.30437948183015512</v>
      </c>
      <c r="M1956" s="1">
        <f t="shared" si="184"/>
        <v>-102.89447160889748</v>
      </c>
      <c r="N1956" s="3" t="s">
        <v>866</v>
      </c>
      <c r="O1956" s="1" t="s">
        <v>2973</v>
      </c>
      <c r="P1956" s="1" t="s">
        <v>2968</v>
      </c>
      <c r="Q1956" s="1">
        <v>8360</v>
      </c>
      <c r="R1956" s="1" t="s">
        <v>3035</v>
      </c>
      <c r="S1956" s="1">
        <v>92.73</v>
      </c>
    </row>
    <row r="1957" spans="1:19" x14ac:dyDescent="0.3">
      <c r="A1957" s="1" t="s">
        <v>924</v>
      </c>
      <c r="B1957" s="1" t="s">
        <v>1482</v>
      </c>
      <c r="C1957" s="1">
        <f t="shared" si="185"/>
        <v>1.0416666664241347E-2</v>
      </c>
      <c r="D1957" s="1">
        <v>5</v>
      </c>
      <c r="E1957" s="1">
        <v>16.940000000000001</v>
      </c>
      <c r="F1957" s="1">
        <f>IF(A1957="","",IF(E1957&lt;-1.27,0,E1957*M_a+M_b))</f>
        <v>0.42026860000000005</v>
      </c>
      <c r="G1957" s="1">
        <f t="shared" si="180"/>
        <v>0.17662569614596005</v>
      </c>
      <c r="H1957" s="1">
        <f t="shared" si="181"/>
        <v>7.676040684309432E-2</v>
      </c>
      <c r="I1957" s="1">
        <f t="shared" si="182"/>
        <v>1.9190101706305536E-2</v>
      </c>
      <c r="J1957" s="1">
        <f>IF(A1957="","",MIN(J1956+I1957,Max_logcfu))</f>
        <v>3.99</v>
      </c>
      <c r="K1957" s="1" cm="1">
        <f t="array" ref="K1957">IF(A1957="","",IF(E1957&lt;-1.27,0,((E1957-Tmin)/(PrefTemp-Tmin))^2))</f>
        <v>29.220430262498301</v>
      </c>
      <c r="L1957" s="1">
        <f t="shared" si="183"/>
        <v>0.30437948183015512</v>
      </c>
      <c r="M1957" s="1">
        <f t="shared" si="184"/>
        <v>-103.19885109072763</v>
      </c>
      <c r="N1957" s="3" t="s">
        <v>866</v>
      </c>
      <c r="O1957" s="1" t="s">
        <v>2973</v>
      </c>
      <c r="P1957" s="1" t="s">
        <v>2968</v>
      </c>
      <c r="Q1957" s="1">
        <v>8360</v>
      </c>
      <c r="R1957" s="1" t="s">
        <v>3035</v>
      </c>
      <c r="S1957" s="1">
        <v>92.73</v>
      </c>
    </row>
    <row r="1958" spans="1:19" x14ac:dyDescent="0.3">
      <c r="A1958" s="1" t="s">
        <v>924</v>
      </c>
      <c r="B1958" s="1" t="s">
        <v>1483</v>
      </c>
      <c r="C1958" s="1">
        <f t="shared" si="185"/>
        <v>1.0416666671517305E-2</v>
      </c>
      <c r="D1958" s="1">
        <v>5</v>
      </c>
      <c r="E1958" s="1">
        <v>16.88</v>
      </c>
      <c r="F1958" s="1">
        <f>IF(A1958="","",IF(E1958&lt;-1.27,0,E1958*M_a+M_b))</f>
        <v>0.41909020000000002</v>
      </c>
      <c r="G1958" s="1">
        <f t="shared" si="180"/>
        <v>0.17563659573604001</v>
      </c>
      <c r="H1958" s="1">
        <f t="shared" si="181"/>
        <v>7.6330550080851808E-2</v>
      </c>
      <c r="I1958" s="1">
        <f t="shared" si="182"/>
        <v>1.9082637529098997E-2</v>
      </c>
      <c r="J1958" s="1">
        <f>IF(A1958="","",MIN(J1957+I1958,Max_logcfu))</f>
        <v>3.99</v>
      </c>
      <c r="K1958" s="1" cm="1">
        <f t="array" ref="K1958">IF(A1958="","",IF(E1958&lt;-1.27,0,((E1958-Tmin)/(PrefTemp-Tmin))^2))</f>
        <v>29.05679643015494</v>
      </c>
      <c r="L1958" s="1">
        <f t="shared" si="183"/>
        <v>0.30267496295505797</v>
      </c>
      <c r="M1958" s="1">
        <f t="shared" si="184"/>
        <v>-103.50152605368268</v>
      </c>
      <c r="N1958" s="3" t="s">
        <v>866</v>
      </c>
      <c r="O1958" s="1" t="s">
        <v>2973</v>
      </c>
      <c r="P1958" s="1" t="s">
        <v>2968</v>
      </c>
      <c r="Q1958" s="1">
        <v>8360</v>
      </c>
      <c r="R1958" s="1" t="s">
        <v>3035</v>
      </c>
      <c r="S1958" s="1">
        <v>92.73</v>
      </c>
    </row>
    <row r="1959" spans="1:19" x14ac:dyDescent="0.3">
      <c r="A1959" s="1" t="s">
        <v>924</v>
      </c>
      <c r="B1959" s="1" t="s">
        <v>1484</v>
      </c>
      <c r="C1959" s="1">
        <f t="shared" si="185"/>
        <v>1.0416666664241347E-2</v>
      </c>
      <c r="D1959" s="1">
        <v>5</v>
      </c>
      <c r="E1959" s="1">
        <v>16.88</v>
      </c>
      <c r="F1959" s="1">
        <f>IF(A1959="","",IF(E1959&lt;-1.27,0,E1959*M_a+M_b))</f>
        <v>0.41909020000000002</v>
      </c>
      <c r="G1959" s="1">
        <f t="shared" si="180"/>
        <v>0.17563659573604001</v>
      </c>
      <c r="H1959" s="1">
        <f t="shared" si="181"/>
        <v>7.6330550080851808E-2</v>
      </c>
      <c r="I1959" s="1">
        <f t="shared" si="182"/>
        <v>1.908263751576993E-2</v>
      </c>
      <c r="J1959" s="1">
        <f>IF(A1959="","",MIN(J1958+I1959,Max_logcfu))</f>
        <v>3.99</v>
      </c>
      <c r="K1959" s="1" cm="1">
        <f t="array" ref="K1959">IF(A1959="","",IF(E1959&lt;-1.27,0,((E1959-Tmin)/(PrefTemp-Tmin))^2))</f>
        <v>29.05679643015494</v>
      </c>
      <c r="L1959" s="1">
        <f t="shared" si="183"/>
        <v>0.30267496274364197</v>
      </c>
      <c r="M1959" s="1">
        <f t="shared" si="184"/>
        <v>-103.80420101642632</v>
      </c>
      <c r="N1959" s="3" t="s">
        <v>866</v>
      </c>
      <c r="O1959" s="1" t="s">
        <v>2973</v>
      </c>
      <c r="P1959" s="1" t="s">
        <v>2968</v>
      </c>
      <c r="Q1959" s="1">
        <v>8360</v>
      </c>
      <c r="R1959" s="1" t="s">
        <v>3035</v>
      </c>
      <c r="S1959" s="1">
        <v>92.73</v>
      </c>
    </row>
    <row r="1960" spans="1:19" x14ac:dyDescent="0.3">
      <c r="A1960" s="1" t="s">
        <v>924</v>
      </c>
      <c r="B1960" s="1" t="s">
        <v>1485</v>
      </c>
      <c r="C1960" s="1">
        <f t="shared" si="185"/>
        <v>1.0416666664241347E-2</v>
      </c>
      <c r="D1960" s="1">
        <v>5</v>
      </c>
      <c r="E1960" s="1">
        <v>16.940000000000001</v>
      </c>
      <c r="F1960" s="1">
        <f>IF(A1960="","",IF(E1960&lt;-1.27,0,E1960*M_a+M_b))</f>
        <v>0.42026860000000005</v>
      </c>
      <c r="G1960" s="1">
        <f t="shared" si="180"/>
        <v>0.17662569614596005</v>
      </c>
      <c r="H1960" s="1">
        <f t="shared" si="181"/>
        <v>7.676040684309432E-2</v>
      </c>
      <c r="I1960" s="1">
        <f t="shared" si="182"/>
        <v>1.9190101706305536E-2</v>
      </c>
      <c r="J1960" s="1">
        <f>IF(A1960="","",MIN(J1959+I1960,Max_logcfu))</f>
        <v>3.99</v>
      </c>
      <c r="K1960" s="1" cm="1">
        <f t="array" ref="K1960">IF(A1960="","",IF(E1960&lt;-1.27,0,((E1960-Tmin)/(PrefTemp-Tmin))^2))</f>
        <v>29.220430262498301</v>
      </c>
      <c r="L1960" s="1">
        <f t="shared" si="183"/>
        <v>0.30437948183015512</v>
      </c>
      <c r="M1960" s="1">
        <f t="shared" si="184"/>
        <v>-104.10858049825647</v>
      </c>
      <c r="N1960" s="3" t="s">
        <v>866</v>
      </c>
      <c r="O1960" s="1" t="s">
        <v>2973</v>
      </c>
      <c r="P1960" s="1" t="s">
        <v>2968</v>
      </c>
      <c r="Q1960" s="1">
        <v>8360</v>
      </c>
      <c r="R1960" s="1" t="s">
        <v>3035</v>
      </c>
      <c r="S1960" s="1">
        <v>92.63</v>
      </c>
    </row>
    <row r="1961" spans="1:19" x14ac:dyDescent="0.3">
      <c r="A1961" s="1" t="s">
        <v>924</v>
      </c>
      <c r="B1961" s="1" t="s">
        <v>1486</v>
      </c>
      <c r="C1961" s="1">
        <f t="shared" si="185"/>
        <v>1.0416666671517305E-2</v>
      </c>
      <c r="D1961" s="1">
        <v>5</v>
      </c>
      <c r="E1961" s="1">
        <v>16.88</v>
      </c>
      <c r="F1961" s="1">
        <f>IF(A1961="","",IF(E1961&lt;-1.27,0,E1961*M_a+M_b))</f>
        <v>0.41909020000000002</v>
      </c>
      <c r="G1961" s="1">
        <f t="shared" si="180"/>
        <v>0.17563659573604001</v>
      </c>
      <c r="H1961" s="1">
        <f t="shared" si="181"/>
        <v>7.6330550080851808E-2</v>
      </c>
      <c r="I1961" s="1">
        <f t="shared" si="182"/>
        <v>1.9082637529098997E-2</v>
      </c>
      <c r="J1961" s="1">
        <f>IF(A1961="","",MIN(J1960+I1961,Max_logcfu))</f>
        <v>3.99</v>
      </c>
      <c r="K1961" s="1" cm="1">
        <f t="array" ref="K1961">IF(A1961="","",IF(E1961&lt;-1.27,0,((E1961-Tmin)/(PrefTemp-Tmin))^2))</f>
        <v>29.05679643015494</v>
      </c>
      <c r="L1961" s="1">
        <f t="shared" si="183"/>
        <v>0.30267496295505797</v>
      </c>
      <c r="M1961" s="1">
        <f t="shared" si="184"/>
        <v>-104.41125546121152</v>
      </c>
      <c r="N1961" s="3" t="s">
        <v>866</v>
      </c>
      <c r="O1961" s="1" t="s">
        <v>2973</v>
      </c>
      <c r="P1961" s="1" t="s">
        <v>2968</v>
      </c>
      <c r="Q1961" s="1">
        <v>8360</v>
      </c>
      <c r="R1961" s="1" t="s">
        <v>3035</v>
      </c>
      <c r="S1961" s="1">
        <v>92.63</v>
      </c>
    </row>
    <row r="1962" spans="1:19" x14ac:dyDescent="0.3">
      <c r="A1962" s="1" t="s">
        <v>924</v>
      </c>
      <c r="B1962" s="1" t="s">
        <v>1487</v>
      </c>
      <c r="C1962" s="1">
        <f t="shared" si="185"/>
        <v>1.0416666664241347E-2</v>
      </c>
      <c r="D1962" s="1">
        <v>5</v>
      </c>
      <c r="E1962" s="1">
        <v>16.8</v>
      </c>
      <c r="F1962" s="1">
        <f>IF(A1962="","",IF(E1962&lt;-1.27,0,E1962*M_a+M_b))</f>
        <v>0.41751900000000003</v>
      </c>
      <c r="G1962" s="1">
        <f t="shared" si="180"/>
        <v>0.17432211536100004</v>
      </c>
      <c r="H1962" s="1">
        <f t="shared" si="181"/>
        <v>7.575928525032595E-2</v>
      </c>
      <c r="I1962" s="1">
        <f t="shared" si="182"/>
        <v>1.8939821308171716E-2</v>
      </c>
      <c r="J1962" s="1">
        <f>IF(A1962="","",MIN(J1961+I1962,Max_logcfu))</f>
        <v>3.99</v>
      </c>
      <c r="K1962" s="1" cm="1">
        <f t="array" ref="K1962">IF(A1962="","",IF(E1962&lt;-1.27,0,((E1962-Tmin)/(PrefTemp-Tmin))^2))</f>
        <v>28.839332703367781</v>
      </c>
      <c r="L1962" s="1">
        <f t="shared" si="183"/>
        <v>0.30040971559013646</v>
      </c>
      <c r="M1962" s="1">
        <f t="shared" si="184"/>
        <v>-104.71166517680166</v>
      </c>
      <c r="N1962" s="3" t="s">
        <v>866</v>
      </c>
      <c r="O1962" s="1" t="s">
        <v>2973</v>
      </c>
      <c r="P1962" s="1" t="s">
        <v>2968</v>
      </c>
      <c r="Q1962" s="1">
        <v>8360</v>
      </c>
      <c r="R1962" s="1" t="s">
        <v>3035</v>
      </c>
      <c r="S1962" s="1">
        <v>92.63</v>
      </c>
    </row>
    <row r="1963" spans="1:19" x14ac:dyDescent="0.3">
      <c r="A1963" s="1" t="s">
        <v>924</v>
      </c>
      <c r="B1963" s="1" t="s">
        <v>1488</v>
      </c>
      <c r="C1963" s="1">
        <f t="shared" si="185"/>
        <v>1.0416666664241347E-2</v>
      </c>
      <c r="D1963" s="1">
        <v>5</v>
      </c>
      <c r="E1963" s="1">
        <v>16.739999999999998</v>
      </c>
      <c r="F1963" s="1">
        <f>IF(A1963="","",IF(E1963&lt;-1.27,0,E1963*M_a+M_b))</f>
        <v>0.41634060000000001</v>
      </c>
      <c r="G1963" s="1">
        <f t="shared" si="180"/>
        <v>0.17333949520836001</v>
      </c>
      <c r="H1963" s="1">
        <f t="shared" si="181"/>
        <v>7.533224476677966E-2</v>
      </c>
      <c r="I1963" s="1">
        <f t="shared" si="182"/>
        <v>1.8833061187310002E-2</v>
      </c>
      <c r="J1963" s="1">
        <f>IF(A1963="","",MIN(J1962+I1963,Max_logcfu))</f>
        <v>3.99</v>
      </c>
      <c r="K1963" s="1" cm="1">
        <f t="array" ref="K1963">IF(A1963="","",IF(E1963&lt;-1.27,0,((E1963-Tmin)/(PrefTemp-Tmin))^2))</f>
        <v>28.676770945530368</v>
      </c>
      <c r="L1963" s="1">
        <f t="shared" si="183"/>
        <v>0.29871636394639101</v>
      </c>
      <c r="M1963" s="1">
        <f t="shared" si="184"/>
        <v>-105.01038154074806</v>
      </c>
      <c r="N1963" s="3" t="s">
        <v>866</v>
      </c>
      <c r="O1963" s="1" t="s">
        <v>2973</v>
      </c>
      <c r="P1963" s="1" t="s">
        <v>2968</v>
      </c>
      <c r="Q1963" s="1">
        <v>8360</v>
      </c>
      <c r="R1963" s="1" t="s">
        <v>3035</v>
      </c>
      <c r="S1963" s="1">
        <v>92.63</v>
      </c>
    </row>
    <row r="1964" spans="1:19" x14ac:dyDescent="0.3">
      <c r="A1964" s="1" t="s">
        <v>924</v>
      </c>
      <c r="B1964" s="1" t="s">
        <v>1489</v>
      </c>
      <c r="C1964" s="1">
        <f t="shared" si="185"/>
        <v>1.0416666671517305E-2</v>
      </c>
      <c r="D1964" s="1">
        <v>5</v>
      </c>
      <c r="E1964" s="1">
        <v>16.75</v>
      </c>
      <c r="F1964" s="1">
        <f>IF(A1964="","",IF(E1964&lt;-1.27,0,E1964*M_a+M_b))</f>
        <v>0.41653700000000005</v>
      </c>
      <c r="G1964" s="1">
        <f t="shared" si="180"/>
        <v>0.17350307236900003</v>
      </c>
      <c r="H1964" s="1">
        <f t="shared" si="181"/>
        <v>7.540333436288571E-2</v>
      </c>
      <c r="I1964" s="1">
        <f t="shared" si="182"/>
        <v>1.8850833599499531E-2</v>
      </c>
      <c r="J1964" s="1">
        <f>IF(A1964="","",MIN(J1963+I1964,Max_logcfu))</f>
        <v>3.99</v>
      </c>
      <c r="K1964" s="1" cm="1">
        <f t="array" ref="K1964">IF(A1964="","",IF(E1964&lt;-1.27,0,((E1964-Tmin)/(PrefTemp-Tmin))^2))</f>
        <v>28.703832664857263</v>
      </c>
      <c r="L1964" s="1">
        <f t="shared" si="183"/>
        <v>0.29899825706482841</v>
      </c>
      <c r="M1964" s="1">
        <f t="shared" si="184"/>
        <v>-105.30937979781288</v>
      </c>
      <c r="N1964" s="3" t="s">
        <v>866</v>
      </c>
      <c r="O1964" s="1" t="s">
        <v>2973</v>
      </c>
      <c r="P1964" s="1" t="s">
        <v>2968</v>
      </c>
      <c r="Q1964" s="1">
        <v>8360</v>
      </c>
      <c r="R1964" s="1" t="s">
        <v>3035</v>
      </c>
      <c r="S1964" s="1">
        <v>92.73</v>
      </c>
    </row>
    <row r="1965" spans="1:19" x14ac:dyDescent="0.3">
      <c r="A1965" s="1" t="s">
        <v>924</v>
      </c>
      <c r="B1965" s="1" t="s">
        <v>1490</v>
      </c>
      <c r="C1965" s="1">
        <f t="shared" si="185"/>
        <v>1.0416666664241347E-2</v>
      </c>
      <c r="D1965" s="1">
        <v>5</v>
      </c>
      <c r="E1965" s="1">
        <v>16.7</v>
      </c>
      <c r="F1965" s="1">
        <f>IF(A1965="","",IF(E1965&lt;-1.27,0,E1965*M_a+M_b))</f>
        <v>0.41555500000000001</v>
      </c>
      <c r="G1965" s="1">
        <f t="shared" si="180"/>
        <v>0.172685958025</v>
      </c>
      <c r="H1965" s="1">
        <f t="shared" si="181"/>
        <v>7.5048221653628858E-2</v>
      </c>
      <c r="I1965" s="1">
        <f t="shared" si="182"/>
        <v>1.8762055409038834E-2</v>
      </c>
      <c r="J1965" s="1">
        <f>IF(A1965="","",MIN(J1964+I1965,Max_logcfu))</f>
        <v>3.99</v>
      </c>
      <c r="K1965" s="1" cm="1">
        <f t="array" ref="K1965">IF(A1965="","",IF(E1965&lt;-1.27,0,((E1965-Tmin)/(PrefTemp-Tmin))^2))</f>
        <v>28.568651696140179</v>
      </c>
      <c r="L1965" s="1">
        <f t="shared" si="183"/>
        <v>0.29759012176550542</v>
      </c>
      <c r="M1965" s="1">
        <f t="shared" si="184"/>
        <v>-105.60696991957839</v>
      </c>
      <c r="N1965" s="3" t="s">
        <v>866</v>
      </c>
      <c r="O1965" s="1" t="s">
        <v>2973</v>
      </c>
      <c r="P1965" s="1" t="s">
        <v>2968</v>
      </c>
      <c r="Q1965" s="1">
        <v>8360</v>
      </c>
      <c r="R1965" s="1" t="s">
        <v>3035</v>
      </c>
      <c r="S1965" s="1">
        <v>92.73</v>
      </c>
    </row>
    <row r="1966" spans="1:19" x14ac:dyDescent="0.3">
      <c r="A1966" s="1" t="s">
        <v>924</v>
      </c>
      <c r="B1966" s="1" t="s">
        <v>1491</v>
      </c>
      <c r="C1966" s="1">
        <f t="shared" si="185"/>
        <v>1.0416666664241347E-2</v>
      </c>
      <c r="D1966" s="1">
        <v>5</v>
      </c>
      <c r="E1966" s="1">
        <v>16.559999999999999</v>
      </c>
      <c r="F1966" s="1">
        <f>IF(A1966="","",IF(E1966&lt;-1.27,0,E1966*M_a+M_b))</f>
        <v>0.41280539999999999</v>
      </c>
      <c r="G1966" s="1">
        <f t="shared" si="180"/>
        <v>0.17040829826915999</v>
      </c>
      <c r="H1966" s="1">
        <f t="shared" si="181"/>
        <v>7.405836517564536E-2</v>
      </c>
      <c r="I1966" s="1">
        <f t="shared" si="182"/>
        <v>1.8514591289600577E-2</v>
      </c>
      <c r="J1966" s="1">
        <f>IF(A1966="","",MIN(J1965+I1966,Max_logcfu))</f>
        <v>3.99</v>
      </c>
      <c r="K1966" s="1" cm="1">
        <f t="array" ref="K1966">IF(A1966="","",IF(E1966&lt;-1.27,0,((E1966-Tmin)/(PrefTemp-Tmin))^2))</f>
        <v>28.19184243503345</v>
      </c>
      <c r="L1966" s="1">
        <f t="shared" si="183"/>
        <v>0.29366502529655758</v>
      </c>
      <c r="M1966" s="1">
        <f t="shared" si="184"/>
        <v>-105.90063494487495</v>
      </c>
      <c r="N1966" s="3" t="s">
        <v>866</v>
      </c>
      <c r="O1966" s="1" t="s">
        <v>2973</v>
      </c>
      <c r="P1966" s="1" t="s">
        <v>2968</v>
      </c>
      <c r="Q1966" s="1">
        <v>8360</v>
      </c>
      <c r="R1966" s="1" t="s">
        <v>3035</v>
      </c>
      <c r="S1966" s="1">
        <v>92.73</v>
      </c>
    </row>
    <row r="1967" spans="1:19" x14ac:dyDescent="0.3">
      <c r="A1967" s="1" t="s">
        <v>924</v>
      </c>
      <c r="B1967" s="1" t="s">
        <v>1492</v>
      </c>
      <c r="C1967" s="1">
        <f t="shared" si="185"/>
        <v>1.0416666671517305E-2</v>
      </c>
      <c r="D1967" s="1">
        <v>5</v>
      </c>
      <c r="E1967" s="1">
        <v>16.420000000000002</v>
      </c>
      <c r="F1967" s="1">
        <f>IF(A1967="","",IF(E1967&lt;-1.27,0,E1967*M_a+M_b))</f>
        <v>0.41005580000000008</v>
      </c>
      <c r="G1967" s="1">
        <f t="shared" si="180"/>
        <v>0.16814575911364008</v>
      </c>
      <c r="H1967" s="1">
        <f t="shared" si="181"/>
        <v>7.3075080014619764E-2</v>
      </c>
      <c r="I1967" s="1">
        <f t="shared" si="182"/>
        <v>1.8268770012162001E-2</v>
      </c>
      <c r="J1967" s="1">
        <f>IF(A1967="","",MIN(J1966+I1967,Max_logcfu))</f>
        <v>3.99</v>
      </c>
      <c r="K1967" s="1" cm="1">
        <f t="array" ref="K1967">IF(A1967="","",IF(E1967&lt;-1.27,0,((E1967-Tmin)/(PrefTemp-Tmin))^2))</f>
        <v>27.817534681107265</v>
      </c>
      <c r="L1967" s="1">
        <f t="shared" si="183"/>
        <v>0.28976598639646683</v>
      </c>
      <c r="M1967" s="1">
        <f t="shared" si="184"/>
        <v>-106.19040093127141</v>
      </c>
      <c r="N1967" s="3" t="s">
        <v>866</v>
      </c>
      <c r="O1967" s="1" t="s">
        <v>2973</v>
      </c>
      <c r="P1967" s="1" t="s">
        <v>2968</v>
      </c>
      <c r="Q1967" s="1">
        <v>8360</v>
      </c>
      <c r="R1967" s="1" t="s">
        <v>3035</v>
      </c>
      <c r="S1967" s="1">
        <v>92.73</v>
      </c>
    </row>
    <row r="1968" spans="1:19" x14ac:dyDescent="0.3">
      <c r="A1968" s="1" t="s">
        <v>924</v>
      </c>
      <c r="B1968" s="1" t="s">
        <v>1493</v>
      </c>
      <c r="C1968" s="1">
        <f t="shared" si="185"/>
        <v>1.0416666664241347E-2</v>
      </c>
      <c r="D1968" s="1">
        <v>5</v>
      </c>
      <c r="E1968" s="1">
        <v>16.45</v>
      </c>
      <c r="F1968" s="1">
        <f>IF(A1968="","",IF(E1968&lt;-1.27,0,E1968*M_a+M_b))</f>
        <v>0.41064500000000004</v>
      </c>
      <c r="G1968" s="1">
        <f t="shared" ref="G1968:G2031" si="186">IF(A1968="","",F1968^2)</f>
        <v>0.16862931602500003</v>
      </c>
      <c r="H1968" s="1">
        <f t="shared" ref="H1968:H2031" si="187">IF(A1968="","",G1968/2.301)</f>
        <v>7.328523078009562E-2</v>
      </c>
      <c r="I1968" s="1">
        <f t="shared" ref="I1968:I2031" si="188">IF(A1968="","",H1968*24*(B1968-B1967))</f>
        <v>1.8321307690758144E-2</v>
      </c>
      <c r="J1968" s="1">
        <f>IF(A1968="","",MIN(J1967+I1968,Max_logcfu))</f>
        <v>3.99</v>
      </c>
      <c r="K1968" s="1" cm="1">
        <f t="array" ref="K1968">IF(A1968="","",IF(E1968&lt;-1.27,0,((E1968-Tmin)/(PrefTemp-Tmin))^2))</f>
        <v>27.897532899456344</v>
      </c>
      <c r="L1968" s="1">
        <f t="shared" ref="L1968:L2031" si="189">IF(A1968="","",K1968*(B1968-B1967))</f>
        <v>0.29059930096834319</v>
      </c>
      <c r="M1968" s="1">
        <f t="shared" ref="M1968:M2031" si="190">IF(A1968="","",M1967-L1968)</f>
        <v>-106.48100023223975</v>
      </c>
      <c r="N1968" s="3" t="s">
        <v>866</v>
      </c>
      <c r="O1968" s="1" t="s">
        <v>2973</v>
      </c>
      <c r="P1968" s="1" t="s">
        <v>2968</v>
      </c>
      <c r="Q1968" s="1">
        <v>8360</v>
      </c>
      <c r="R1968" s="1" t="s">
        <v>3035</v>
      </c>
      <c r="S1968" s="1">
        <v>92.63</v>
      </c>
    </row>
    <row r="1969" spans="1:19" x14ac:dyDescent="0.3">
      <c r="A1969" s="1" t="s">
        <v>924</v>
      </c>
      <c r="B1969" s="1" t="s">
        <v>1494</v>
      </c>
      <c r="C1969" s="1">
        <f t="shared" si="185"/>
        <v>1.0416666664241347E-2</v>
      </c>
      <c r="D1969" s="1">
        <v>5</v>
      </c>
      <c r="E1969" s="1">
        <v>16.36</v>
      </c>
      <c r="F1969" s="1">
        <f>IF(A1969="","",IF(E1969&lt;-1.27,0,E1969*M_a+M_b))</f>
        <v>0.4088774</v>
      </c>
      <c r="G1969" s="1">
        <f t="shared" si="186"/>
        <v>0.16718072823076</v>
      </c>
      <c r="H1969" s="1">
        <f t="shared" si="187"/>
        <v>7.2655683716106034E-2</v>
      </c>
      <c r="I1969" s="1">
        <f t="shared" si="188"/>
        <v>1.8163920924797392E-2</v>
      </c>
      <c r="J1969" s="1">
        <f>IF(A1969="","",MIN(J1968+I1969,Max_logcfu))</f>
        <v>3.99</v>
      </c>
      <c r="K1969" s="1" cm="1">
        <f t="array" ref="K1969">IF(A1969="","",IF(E1969&lt;-1.27,0,((E1969-Tmin)/(PrefTemp-Tmin))^2))</f>
        <v>27.657882839785998</v>
      </c>
      <c r="L1969" s="1">
        <f t="shared" si="189"/>
        <v>0.2881029461806916</v>
      </c>
      <c r="M1969" s="1">
        <f t="shared" si="190"/>
        <v>-106.76910317842044</v>
      </c>
      <c r="N1969" s="3" t="s">
        <v>866</v>
      </c>
      <c r="O1969" s="1" t="s">
        <v>2973</v>
      </c>
      <c r="P1969" s="1" t="s">
        <v>2968</v>
      </c>
      <c r="Q1969" s="1">
        <v>8360</v>
      </c>
      <c r="R1969" s="1" t="s">
        <v>3035</v>
      </c>
      <c r="S1969" s="1">
        <v>92.63</v>
      </c>
    </row>
    <row r="1970" spans="1:19" x14ac:dyDescent="0.3">
      <c r="A1970" s="1" t="s">
        <v>924</v>
      </c>
      <c r="B1970" s="1" t="s">
        <v>1495</v>
      </c>
      <c r="C1970" s="1">
        <f t="shared" si="185"/>
        <v>1.0416666671517305E-2</v>
      </c>
      <c r="D1970" s="1">
        <v>5</v>
      </c>
      <c r="E1970" s="1">
        <v>16.25</v>
      </c>
      <c r="F1970" s="1">
        <f>IF(A1970="","",IF(E1970&lt;-1.27,0,E1970*M_a+M_b))</f>
        <v>0.40671700000000005</v>
      </c>
      <c r="G1970" s="1">
        <f t="shared" si="186"/>
        <v>0.16541871808900005</v>
      </c>
      <c r="H1970" s="1">
        <f t="shared" si="187"/>
        <v>7.1889925288570203E-2</v>
      </c>
      <c r="I1970" s="1">
        <f t="shared" si="188"/>
        <v>1.7972481330511641E-2</v>
      </c>
      <c r="J1970" s="1">
        <f>IF(A1970="","",MIN(J1969+I1970,Max_logcfu))</f>
        <v>3.99</v>
      </c>
      <c r="K1970" s="1" cm="1">
        <f t="array" ref="K1970">IF(A1970="","",IF(E1970&lt;-1.27,0,((E1970-Tmin)/(PrefTemp-Tmin))^2))</f>
        <v>27.366381118391143</v>
      </c>
      <c r="L1970" s="1">
        <f t="shared" si="189"/>
        <v>0.28506647011598552</v>
      </c>
      <c r="M1970" s="1">
        <f t="shared" si="190"/>
        <v>-107.05416964853642</v>
      </c>
      <c r="N1970" s="3" t="s">
        <v>866</v>
      </c>
      <c r="O1970" s="1" t="s">
        <v>2973</v>
      </c>
      <c r="P1970" s="1" t="s">
        <v>2968</v>
      </c>
      <c r="Q1970" s="1">
        <v>8360</v>
      </c>
      <c r="R1970" s="1" t="s">
        <v>3035</v>
      </c>
      <c r="S1970" s="1">
        <v>92.63</v>
      </c>
    </row>
    <row r="1971" spans="1:19" x14ac:dyDescent="0.3">
      <c r="A1971" s="1" t="s">
        <v>924</v>
      </c>
      <c r="B1971" s="1" t="s">
        <v>1496</v>
      </c>
      <c r="C1971" s="1">
        <f t="shared" si="185"/>
        <v>1.0416666664241347E-2</v>
      </c>
      <c r="D1971" s="1">
        <v>5</v>
      </c>
      <c r="E1971" s="1">
        <v>16.190000000000001</v>
      </c>
      <c r="F1971" s="1">
        <f>IF(A1971="","",IF(E1971&lt;-1.27,0,E1971*M_a+M_b))</f>
        <v>0.40553860000000003</v>
      </c>
      <c r="G1971" s="1">
        <f t="shared" si="186"/>
        <v>0.16446155608996002</v>
      </c>
      <c r="H1971" s="1">
        <f t="shared" si="187"/>
        <v>7.147394875704477E-2</v>
      </c>
      <c r="I1971" s="1">
        <f t="shared" si="188"/>
        <v>1.7868487185100861E-2</v>
      </c>
      <c r="J1971" s="1">
        <f>IF(A1971="","",MIN(J1970+I1971,Max_logcfu))</f>
        <v>3.99</v>
      </c>
      <c r="K1971" s="1" cm="1">
        <f t="array" ref="K1971">IF(A1971="","",IF(E1971&lt;-1.27,0,((E1971-Tmin)/(PrefTemp-Tmin))^2))</f>
        <v>27.208031081827105</v>
      </c>
      <c r="L1971" s="1">
        <f t="shared" si="189"/>
        <v>0.28341699036971085</v>
      </c>
      <c r="M1971" s="1">
        <f t="shared" si="190"/>
        <v>-107.33758663890613</v>
      </c>
      <c r="N1971" s="3" t="s">
        <v>866</v>
      </c>
      <c r="O1971" s="1" t="s">
        <v>2973</v>
      </c>
      <c r="P1971" s="1" t="s">
        <v>2968</v>
      </c>
      <c r="Q1971" s="1">
        <v>8360</v>
      </c>
      <c r="R1971" s="1" t="s">
        <v>3035</v>
      </c>
      <c r="S1971" s="1">
        <v>92.63</v>
      </c>
    </row>
    <row r="1972" spans="1:19" x14ac:dyDescent="0.3">
      <c r="A1972" s="1" t="s">
        <v>924</v>
      </c>
      <c r="B1972" s="1" t="s">
        <v>2491</v>
      </c>
      <c r="C1972" s="1">
        <f t="shared" si="185"/>
        <v>1.0405092594737653E-2</v>
      </c>
      <c r="D1972" s="1">
        <v>5</v>
      </c>
      <c r="E1972" s="1">
        <v>16.190000000000001</v>
      </c>
      <c r="F1972" s="1">
        <f>IF(A1972="","",IF(E1972&lt;-1.27,0,E1972*M_a+M_b))</f>
        <v>0.40553860000000003</v>
      </c>
      <c r="G1972" s="1">
        <f t="shared" si="186"/>
        <v>0.16446155608996002</v>
      </c>
      <c r="H1972" s="1">
        <f t="shared" si="187"/>
        <v>7.147394875704477E-2</v>
      </c>
      <c r="I1972" s="1">
        <f t="shared" si="188"/>
        <v>1.7848633318286039E-2</v>
      </c>
      <c r="J1972" s="1">
        <f>IF(A1972="","",MIN(J1971+I1972,Max_logcfu))</f>
        <v>3.99</v>
      </c>
      <c r="K1972" s="1" cm="1">
        <f t="array" ref="K1972">IF(A1972="","",IF(E1972&lt;-1.27,0,((E1972-Tmin)/(PrefTemp-Tmin))^2))</f>
        <v>27.208031081827105</v>
      </c>
      <c r="L1972" s="1">
        <f t="shared" si="189"/>
        <v>0.28310208272691112</v>
      </c>
      <c r="M1972" s="1">
        <f t="shared" si="190"/>
        <v>-107.62068872163304</v>
      </c>
      <c r="N1972" s="3" t="s">
        <v>866</v>
      </c>
      <c r="O1972" s="1" t="s">
        <v>2973</v>
      </c>
      <c r="P1972" s="1" t="s">
        <v>2968</v>
      </c>
      <c r="Q1972" s="1">
        <v>8360</v>
      </c>
      <c r="R1972" s="1" t="s">
        <v>3035</v>
      </c>
      <c r="S1972" s="1">
        <v>92.5</v>
      </c>
    </row>
    <row r="1973" spans="1:19" x14ac:dyDescent="0.3">
      <c r="A1973" s="1" t="s">
        <v>924</v>
      </c>
      <c r="B1973" s="1" t="s">
        <v>2492</v>
      </c>
      <c r="C1973" s="1">
        <f t="shared" si="185"/>
        <v>1.0416666664241347E-2</v>
      </c>
      <c r="D1973" s="1">
        <v>6</v>
      </c>
      <c r="E1973" s="1">
        <v>16.100000000000001</v>
      </c>
      <c r="F1973" s="1">
        <f>IF(A1973="","",IF(E1973&lt;-1.27,0,E1973*M_a+M_b))</f>
        <v>0.40377100000000005</v>
      </c>
      <c r="G1973" s="1">
        <f t="shared" si="186"/>
        <v>0.16303102044100004</v>
      </c>
      <c r="H1973" s="1">
        <f t="shared" si="187"/>
        <v>7.0852247040851815E-2</v>
      </c>
      <c r="I1973" s="1">
        <f t="shared" si="188"/>
        <v>1.7713061756088812E-2</v>
      </c>
      <c r="J1973" s="1">
        <f>IF(A1973="","",MIN(J1972+I1973,Max_logcfu))</f>
        <v>3.99</v>
      </c>
      <c r="K1973" s="1" cm="1">
        <f t="array" ref="K1973">IF(A1973="","",IF(E1973&lt;-1.27,0,((E1973-Tmin)/(PrefTemp-Tmin))^2))</f>
        <v>26.971367515423324</v>
      </c>
      <c r="L1973" s="1">
        <f t="shared" si="189"/>
        <v>0.2809517448869121</v>
      </c>
      <c r="M1973" s="1">
        <f t="shared" si="190"/>
        <v>-107.90164046651995</v>
      </c>
      <c r="N1973" s="3" t="s">
        <v>866</v>
      </c>
      <c r="O1973" s="1" t="s">
        <v>2973</v>
      </c>
      <c r="P1973" s="1" t="s">
        <v>2968</v>
      </c>
      <c r="Q1973" s="1">
        <v>8360</v>
      </c>
      <c r="R1973" s="1" t="s">
        <v>3035</v>
      </c>
      <c r="S1973" s="1">
        <v>92.5</v>
      </c>
    </row>
    <row r="1974" spans="1:19" x14ac:dyDescent="0.3">
      <c r="A1974" s="1" t="s">
        <v>924</v>
      </c>
      <c r="B1974" s="1" t="s">
        <v>2493</v>
      </c>
      <c r="C1974" s="1">
        <f t="shared" si="185"/>
        <v>1.0416666664241347E-2</v>
      </c>
      <c r="D1974" s="1">
        <v>6</v>
      </c>
      <c r="E1974" s="1">
        <v>16</v>
      </c>
      <c r="F1974" s="1">
        <f>IF(A1974="","",IF(E1974&lt;-1.27,0,E1974*M_a+M_b))</f>
        <v>0.40180700000000003</v>
      </c>
      <c r="G1974" s="1">
        <f t="shared" si="186"/>
        <v>0.16144886524900001</v>
      </c>
      <c r="H1974" s="1">
        <f t="shared" si="187"/>
        <v>7.016465243328987E-2</v>
      </c>
      <c r="I1974" s="1">
        <f t="shared" si="188"/>
        <v>1.7541163104238346E-2</v>
      </c>
      <c r="J1974" s="1">
        <f>IF(A1974="","",MIN(J1973+I1974,Max_logcfu))</f>
        <v>3.99</v>
      </c>
      <c r="K1974" s="1" cm="1">
        <f t="array" ref="K1974">IF(A1974="","",IF(E1974&lt;-1.27,0,((E1974-Tmin)/(PrefTemp-Tmin))^2))</f>
        <v>26.709620462411952</v>
      </c>
      <c r="L1974" s="1">
        <f t="shared" si="189"/>
        <v>0.27822521308534515</v>
      </c>
      <c r="M1974" s="1">
        <f t="shared" si="190"/>
        <v>-108.1798656796053</v>
      </c>
      <c r="N1974" s="3" t="s">
        <v>866</v>
      </c>
      <c r="O1974" s="1" t="s">
        <v>2973</v>
      </c>
      <c r="P1974" s="1" t="s">
        <v>2968</v>
      </c>
      <c r="Q1974" s="1">
        <v>8360</v>
      </c>
      <c r="R1974" s="1" t="s">
        <v>3035</v>
      </c>
      <c r="S1974" s="1">
        <v>92.5</v>
      </c>
    </row>
    <row r="1975" spans="1:19" x14ac:dyDescent="0.3">
      <c r="A1975" s="1" t="s">
        <v>924</v>
      </c>
      <c r="B1975" s="1" t="s">
        <v>2494</v>
      </c>
      <c r="C1975" s="1">
        <f t="shared" si="185"/>
        <v>1.0416666671517305E-2</v>
      </c>
      <c r="D1975" s="1">
        <v>6</v>
      </c>
      <c r="E1975" s="1">
        <v>16.03</v>
      </c>
      <c r="F1975" s="1">
        <f>IF(A1975="","",IF(E1975&lt;-1.27,0,E1975*M_a+M_b))</f>
        <v>0.40239620000000004</v>
      </c>
      <c r="G1975" s="1">
        <f t="shared" si="186"/>
        <v>0.16192270177444004</v>
      </c>
      <c r="H1975" s="1">
        <f t="shared" si="187"/>
        <v>7.0370578780721435E-2</v>
      </c>
      <c r="I1975" s="1">
        <f t="shared" si="188"/>
        <v>1.759264470337257E-2</v>
      </c>
      <c r="J1975" s="1">
        <f>IF(A1975="","",MIN(J1974+I1975,Max_logcfu))</f>
        <v>3.99</v>
      </c>
      <c r="K1975" s="1" cm="1">
        <f t="array" ref="K1975">IF(A1975="","",IF(E1975&lt;-1.27,0,((E1975-Tmin)/(PrefTemp-Tmin))^2))</f>
        <v>26.788010569002122</v>
      </c>
      <c r="L1975" s="1">
        <f t="shared" si="189"/>
        <v>0.27904177689037774</v>
      </c>
      <c r="M1975" s="1">
        <f t="shared" si="190"/>
        <v>-108.45890745649568</v>
      </c>
      <c r="N1975" s="3" t="s">
        <v>866</v>
      </c>
      <c r="O1975" s="1" t="s">
        <v>2973</v>
      </c>
      <c r="P1975" s="1" t="s">
        <v>2968</v>
      </c>
      <c r="Q1975" s="1">
        <v>8360</v>
      </c>
      <c r="R1975" s="1" t="s">
        <v>3035</v>
      </c>
      <c r="S1975" s="1">
        <v>92.5</v>
      </c>
    </row>
    <row r="1976" spans="1:19" x14ac:dyDescent="0.3">
      <c r="A1976" s="1" t="s">
        <v>924</v>
      </c>
      <c r="B1976" s="1" t="s">
        <v>1501</v>
      </c>
      <c r="C1976" s="1">
        <f t="shared" si="185"/>
        <v>1.0428240741021E-2</v>
      </c>
      <c r="D1976" s="1">
        <v>6</v>
      </c>
      <c r="E1976" s="1">
        <v>16.11</v>
      </c>
      <c r="F1976" s="1">
        <f>IF(A1976="","",IF(E1976&lt;-1.27,0,E1976*M_a+M_b))</f>
        <v>0.40396740000000003</v>
      </c>
      <c r="G1976" s="1">
        <f t="shared" si="186"/>
        <v>0.16318966026276002</v>
      </c>
      <c r="H1976" s="1">
        <f t="shared" si="187"/>
        <v>7.0921190900808354E-2</v>
      </c>
      <c r="I1976" s="1">
        <f t="shared" si="188"/>
        <v>1.77499980564849E-2</v>
      </c>
      <c r="J1976" s="1">
        <f>IF(A1976="","",MIN(J1975+I1976,Max_logcfu))</f>
        <v>3.99</v>
      </c>
      <c r="K1976" s="1" cm="1">
        <f t="array" ref="K1976">IF(A1976="","",IF(E1976&lt;-1.27,0,((E1976-Tmin)/(PrefTemp-Tmin))^2))</f>
        <v>26.997612416079011</v>
      </c>
      <c r="L1976" s="1">
        <f t="shared" si="189"/>
        <v>0.28153760170764952</v>
      </c>
      <c r="M1976" s="1">
        <f t="shared" si="190"/>
        <v>-108.74044505820333</v>
      </c>
      <c r="N1976" s="3" t="s">
        <v>866</v>
      </c>
      <c r="O1976" s="1" t="s">
        <v>2973</v>
      </c>
      <c r="P1976" s="1" t="s">
        <v>2968</v>
      </c>
      <c r="Q1976" s="1">
        <v>8360</v>
      </c>
      <c r="R1976" s="1" t="s">
        <v>3035</v>
      </c>
      <c r="S1976" s="1">
        <v>92.5</v>
      </c>
    </row>
    <row r="1977" spans="1:19" x14ac:dyDescent="0.3">
      <c r="A1977" s="1" t="s">
        <v>924</v>
      </c>
      <c r="B1977" s="1" t="s">
        <v>1502</v>
      </c>
      <c r="C1977" s="1">
        <f t="shared" si="185"/>
        <v>1.0416666664241347E-2</v>
      </c>
      <c r="D1977" s="1">
        <v>6</v>
      </c>
      <c r="E1977" s="1">
        <v>16.11</v>
      </c>
      <c r="F1977" s="1">
        <f>IF(A1977="","",IF(E1977&lt;-1.27,0,E1977*M_a+M_b))</f>
        <v>0.40396740000000003</v>
      </c>
      <c r="G1977" s="1">
        <f t="shared" si="186"/>
        <v>0.16318966026276002</v>
      </c>
      <c r="H1977" s="1">
        <f t="shared" si="187"/>
        <v>7.0921190900808354E-2</v>
      </c>
      <c r="I1977" s="1">
        <f t="shared" si="188"/>
        <v>1.7730297721073932E-2</v>
      </c>
      <c r="J1977" s="1">
        <f>IF(A1977="","",MIN(J1976+I1977,Max_logcfu))</f>
        <v>3.99</v>
      </c>
      <c r="K1977" s="1" cm="1">
        <f t="array" ref="K1977">IF(A1977="","",IF(E1977&lt;-1.27,0,((E1977-Tmin)/(PrefTemp-Tmin))^2))</f>
        <v>26.997612416079011</v>
      </c>
      <c r="L1977" s="1">
        <f t="shared" si="189"/>
        <v>0.28122512926867854</v>
      </c>
      <c r="M1977" s="1">
        <f t="shared" si="190"/>
        <v>-109.02167018747201</v>
      </c>
      <c r="N1977" s="3" t="s">
        <v>866</v>
      </c>
      <c r="O1977" s="1" t="s">
        <v>2973</v>
      </c>
      <c r="P1977" s="1" t="s">
        <v>2968</v>
      </c>
      <c r="Q1977" s="1">
        <v>8360</v>
      </c>
      <c r="R1977" s="1" t="s">
        <v>3035</v>
      </c>
      <c r="S1977" s="1">
        <v>92.5</v>
      </c>
    </row>
    <row r="1978" spans="1:19" x14ac:dyDescent="0.3">
      <c r="A1978" s="1" t="s">
        <v>924</v>
      </c>
      <c r="B1978" s="1" t="s">
        <v>1503</v>
      </c>
      <c r="C1978" s="1">
        <f t="shared" si="185"/>
        <v>1.0416666664241347E-2</v>
      </c>
      <c r="D1978" s="1">
        <v>6</v>
      </c>
      <c r="E1978" s="1">
        <v>16.079999999999998</v>
      </c>
      <c r="F1978" s="1">
        <f>IF(A1978="","",IF(E1978&lt;-1.27,0,E1978*M_a+M_b))</f>
        <v>0.40337819999999996</v>
      </c>
      <c r="G1978" s="1">
        <f t="shared" si="186"/>
        <v>0.16271397223523998</v>
      </c>
      <c r="H1978" s="1">
        <f t="shared" si="187"/>
        <v>7.0714459902320712E-2</v>
      </c>
      <c r="I1978" s="1">
        <f t="shared" si="188"/>
        <v>1.7678614971464054E-2</v>
      </c>
      <c r="J1978" s="1">
        <f>IF(A1978="","",MIN(J1977+I1978,Max_logcfu))</f>
        <v>3.99</v>
      </c>
      <c r="K1978" s="1" cm="1">
        <f t="array" ref="K1978">IF(A1978="","",IF(E1978&lt;-1.27,0,((E1978-Tmin)/(PrefTemp-Tmin))^2))</f>
        <v>26.918916002487141</v>
      </c>
      <c r="L1978" s="1">
        <f t="shared" si="189"/>
        <v>0.28040537496062073</v>
      </c>
      <c r="M1978" s="1">
        <f t="shared" si="190"/>
        <v>-109.30207556243263</v>
      </c>
      <c r="N1978" s="3" t="s">
        <v>866</v>
      </c>
      <c r="O1978" s="1" t="s">
        <v>2973</v>
      </c>
      <c r="P1978" s="1" t="s">
        <v>2968</v>
      </c>
      <c r="Q1978" s="1">
        <v>8360</v>
      </c>
      <c r="R1978" s="1" t="s">
        <v>3035</v>
      </c>
      <c r="S1978" s="1">
        <v>92.5</v>
      </c>
    </row>
    <row r="1979" spans="1:19" x14ac:dyDescent="0.3">
      <c r="A1979" s="1" t="s">
        <v>924</v>
      </c>
      <c r="B1979" s="1" t="s">
        <v>1504</v>
      </c>
      <c r="C1979" s="1">
        <f t="shared" si="185"/>
        <v>1.0416666671517305E-2</v>
      </c>
      <c r="D1979" s="1">
        <v>6</v>
      </c>
      <c r="E1979" s="1">
        <v>16.11</v>
      </c>
      <c r="F1979" s="1">
        <f>IF(A1979="","",IF(E1979&lt;-1.27,0,E1979*M_a+M_b))</f>
        <v>0.40396740000000003</v>
      </c>
      <c r="G1979" s="1">
        <f t="shared" si="186"/>
        <v>0.16318966026276002</v>
      </c>
      <c r="H1979" s="1">
        <f t="shared" si="187"/>
        <v>7.0921190900808354E-2</v>
      </c>
      <c r="I1979" s="1">
        <f t="shared" si="188"/>
        <v>1.7730297733458404E-2</v>
      </c>
      <c r="J1979" s="1">
        <f>IF(A1979="","",MIN(J1978+I1979,Max_logcfu))</f>
        <v>3.99</v>
      </c>
      <c r="K1979" s="1" cm="1">
        <f t="array" ref="K1979">IF(A1979="","",IF(E1979&lt;-1.27,0,((E1979-Tmin)/(PrefTemp-Tmin))^2))</f>
        <v>26.997612416079011</v>
      </c>
      <c r="L1979" s="1">
        <f t="shared" si="189"/>
        <v>0.28122512946511202</v>
      </c>
      <c r="M1979" s="1">
        <f t="shared" si="190"/>
        <v>-109.58330069189775</v>
      </c>
      <c r="N1979" s="3" t="s">
        <v>866</v>
      </c>
      <c r="O1979" s="1" t="s">
        <v>2973</v>
      </c>
      <c r="P1979" s="1" t="s">
        <v>2968</v>
      </c>
      <c r="Q1979" s="1">
        <v>8360</v>
      </c>
      <c r="R1979" s="1" t="s">
        <v>3035</v>
      </c>
      <c r="S1979" s="1">
        <v>92.5</v>
      </c>
    </row>
    <row r="1980" spans="1:19" x14ac:dyDescent="0.3">
      <c r="A1980" s="1" t="s">
        <v>924</v>
      </c>
      <c r="B1980" s="1" t="s">
        <v>1505</v>
      </c>
      <c r="C1980" s="1">
        <f t="shared" si="185"/>
        <v>1.0416666664241347E-2</v>
      </c>
      <c r="D1980" s="1">
        <v>6</v>
      </c>
      <c r="E1980" s="1">
        <v>16.16</v>
      </c>
      <c r="F1980" s="1">
        <f>IF(A1980="","",IF(E1980&lt;-1.27,0,E1980*M_a+M_b))</f>
        <v>0.40494940000000001</v>
      </c>
      <c r="G1980" s="1">
        <f t="shared" si="186"/>
        <v>0.16398401656036002</v>
      </c>
      <c r="H1980" s="1">
        <f t="shared" si="187"/>
        <v>7.1266413107501092E-2</v>
      </c>
      <c r="I1980" s="1">
        <f t="shared" si="188"/>
        <v>1.7816603272727022E-2</v>
      </c>
      <c r="J1980" s="1">
        <f>IF(A1980="","",MIN(J1979+I1980,Max_logcfu))</f>
        <v>3.99</v>
      </c>
      <c r="K1980" s="1" cm="1">
        <f t="array" ref="K1980">IF(A1980="","",IF(E1980&lt;-1.27,0,((E1980-Tmin)/(PrefTemp-Tmin))^2))</f>
        <v>27.129028361233541</v>
      </c>
      <c r="L1980" s="1">
        <f t="shared" si="189"/>
        <v>0.28259404536371951</v>
      </c>
      <c r="M1980" s="1">
        <f t="shared" si="190"/>
        <v>-109.86589473726147</v>
      </c>
      <c r="N1980" s="3" t="s">
        <v>866</v>
      </c>
      <c r="O1980" s="1" t="s">
        <v>2973</v>
      </c>
      <c r="P1980" s="1" t="s">
        <v>2968</v>
      </c>
      <c r="Q1980" s="1">
        <v>8360</v>
      </c>
      <c r="R1980" s="1" t="s">
        <v>3035</v>
      </c>
      <c r="S1980" s="1">
        <v>92.15</v>
      </c>
    </row>
    <row r="1981" spans="1:19" x14ac:dyDescent="0.3">
      <c r="A1981" s="1" t="s">
        <v>924</v>
      </c>
      <c r="B1981" s="1" t="s">
        <v>1506</v>
      </c>
      <c r="C1981" s="1">
        <f t="shared" si="185"/>
        <v>1.0416666664241347E-2</v>
      </c>
      <c r="D1981" s="1">
        <v>6</v>
      </c>
      <c r="E1981" s="1">
        <v>16.079999999999998</v>
      </c>
      <c r="F1981" s="1">
        <f>IF(A1981="","",IF(E1981&lt;-1.27,0,E1981*M_a+M_b))</f>
        <v>0.40337819999999996</v>
      </c>
      <c r="G1981" s="1">
        <f t="shared" si="186"/>
        <v>0.16271397223523998</v>
      </c>
      <c r="H1981" s="1">
        <f t="shared" si="187"/>
        <v>7.0714459902320712E-2</v>
      </c>
      <c r="I1981" s="1">
        <f t="shared" si="188"/>
        <v>1.7678614971464054E-2</v>
      </c>
      <c r="J1981" s="1">
        <f>IF(A1981="","",MIN(J1980+I1981,Max_logcfu))</f>
        <v>3.99</v>
      </c>
      <c r="K1981" s="1" cm="1">
        <f t="array" ref="K1981">IF(A1981="","",IF(E1981&lt;-1.27,0,((E1981-Tmin)/(PrefTemp-Tmin))^2))</f>
        <v>26.918916002487141</v>
      </c>
      <c r="L1981" s="1">
        <f t="shared" si="189"/>
        <v>0.28040537496062073</v>
      </c>
      <c r="M1981" s="1">
        <f t="shared" si="190"/>
        <v>-110.14630011222209</v>
      </c>
      <c r="N1981" s="3" t="s">
        <v>866</v>
      </c>
      <c r="O1981" s="1" t="s">
        <v>2973</v>
      </c>
      <c r="P1981" s="1" t="s">
        <v>2968</v>
      </c>
      <c r="Q1981" s="1">
        <v>8360</v>
      </c>
      <c r="R1981" s="1" t="s">
        <v>3035</v>
      </c>
      <c r="S1981" s="1">
        <v>92.15</v>
      </c>
    </row>
    <row r="1982" spans="1:19" x14ac:dyDescent="0.3">
      <c r="A1982" s="1" t="s">
        <v>924</v>
      </c>
      <c r="B1982" s="1" t="s">
        <v>1507</v>
      </c>
      <c r="C1982" s="1">
        <f t="shared" si="185"/>
        <v>1.0416666671517305E-2</v>
      </c>
      <c r="D1982" s="1">
        <v>6</v>
      </c>
      <c r="E1982" s="1">
        <v>15.99</v>
      </c>
      <c r="F1982" s="1">
        <f>IF(A1982="","",IF(E1982&lt;-1.27,0,E1982*M_a+M_b))</f>
        <v>0.40161060000000004</v>
      </c>
      <c r="G1982" s="1">
        <f t="shared" si="186"/>
        <v>0.16129107403236004</v>
      </c>
      <c r="H1982" s="1">
        <f t="shared" si="187"/>
        <v>7.0096077371734039E-2</v>
      </c>
      <c r="I1982" s="1">
        <f t="shared" si="188"/>
        <v>1.7524019351093767E-2</v>
      </c>
      <c r="J1982" s="1">
        <f>IF(A1982="","",MIN(J1981+I1982,Max_logcfu))</f>
        <v>3.99</v>
      </c>
      <c r="K1982" s="1" cm="1">
        <f t="array" ref="K1982">IF(A1982="","",IF(E1982&lt;-1.27,0,((E1982-Tmin)/(PrefTemp-Tmin))^2))</f>
        <v>26.68351595246537</v>
      </c>
      <c r="L1982" s="1">
        <f t="shared" si="189"/>
        <v>0.27795329130094637</v>
      </c>
      <c r="M1982" s="1">
        <f t="shared" si="190"/>
        <v>-110.42425340352304</v>
      </c>
      <c r="N1982" s="3" t="s">
        <v>866</v>
      </c>
      <c r="O1982" s="1" t="s">
        <v>2973</v>
      </c>
      <c r="P1982" s="1" t="s">
        <v>2968</v>
      </c>
      <c r="Q1982" s="1">
        <v>8360</v>
      </c>
      <c r="R1982" s="1" t="s">
        <v>3035</v>
      </c>
      <c r="S1982" s="1">
        <v>92.15</v>
      </c>
    </row>
    <row r="1983" spans="1:19" x14ac:dyDescent="0.3">
      <c r="A1983" s="1" t="s">
        <v>924</v>
      </c>
      <c r="B1983" s="1" t="s">
        <v>1508</v>
      </c>
      <c r="C1983" s="1">
        <f t="shared" si="185"/>
        <v>1.0416666664241347E-2</v>
      </c>
      <c r="D1983" s="1">
        <v>6</v>
      </c>
      <c r="E1983" s="1">
        <v>15.85</v>
      </c>
      <c r="F1983" s="1">
        <f>IF(A1983="","",IF(E1983&lt;-1.27,0,E1983*M_a+M_b))</f>
        <v>0.39886100000000002</v>
      </c>
      <c r="G1983" s="1">
        <f t="shared" si="186"/>
        <v>0.15909009732100002</v>
      </c>
      <c r="H1983" s="1">
        <f t="shared" si="187"/>
        <v>6.9139546858322465E-2</v>
      </c>
      <c r="I1983" s="1">
        <f t="shared" si="188"/>
        <v>1.7284886710556165E-2</v>
      </c>
      <c r="J1983" s="1">
        <f>IF(A1983="","",MIN(J1982+I1983,Max_logcfu))</f>
        <v>3.99</v>
      </c>
      <c r="K1983" s="1" cm="1">
        <f t="array" ref="K1983">IF(A1983="","",IF(E1983&lt;-1.27,0,((E1983-Tmin)/(PrefTemp-Tmin))^2))</f>
        <v>26.319392906345676</v>
      </c>
      <c r="L1983" s="1">
        <f t="shared" si="189"/>
        <v>0.27416034271060119</v>
      </c>
      <c r="M1983" s="1">
        <f t="shared" si="190"/>
        <v>-110.69841374623364</v>
      </c>
      <c r="N1983" s="3" t="s">
        <v>866</v>
      </c>
      <c r="O1983" s="1" t="s">
        <v>2973</v>
      </c>
      <c r="P1983" s="1" t="s">
        <v>2968</v>
      </c>
      <c r="Q1983" s="1">
        <v>8360</v>
      </c>
      <c r="R1983" s="1" t="s">
        <v>3035</v>
      </c>
      <c r="S1983" s="1">
        <v>92.15</v>
      </c>
    </row>
    <row r="1984" spans="1:19" x14ac:dyDescent="0.3">
      <c r="A1984" s="1" t="s">
        <v>924</v>
      </c>
      <c r="B1984" s="1" t="s">
        <v>1509</v>
      </c>
      <c r="C1984" s="1">
        <f t="shared" si="185"/>
        <v>1.0416666664241347E-2</v>
      </c>
      <c r="D1984" s="1">
        <v>6</v>
      </c>
      <c r="E1984" s="1">
        <v>15.89</v>
      </c>
      <c r="F1984" s="1">
        <f>IF(A1984="","",IF(E1984&lt;-1.27,0,E1984*M_a+M_b))</f>
        <v>0.39964660000000002</v>
      </c>
      <c r="G1984" s="1">
        <f t="shared" si="186"/>
        <v>0.15971740489156003</v>
      </c>
      <c r="H1984" s="1">
        <f t="shared" si="187"/>
        <v>6.9412170748179056E-2</v>
      </c>
      <c r="I1984" s="1">
        <f t="shared" si="188"/>
        <v>1.7353042683004444E-2</v>
      </c>
      <c r="J1984" s="1">
        <f>IF(A1984="","",MIN(J1983+I1984,Max_logcfu))</f>
        <v>3.99</v>
      </c>
      <c r="K1984" s="1" cm="1">
        <f t="array" ref="K1984">IF(A1984="","",IF(E1984&lt;-1.27,0,((E1984-Tmin)/(PrefTemp-Tmin))^2))</f>
        <v>26.423172806545136</v>
      </c>
      <c r="L1984" s="1">
        <f t="shared" si="189"/>
        <v>0.2752413833374272</v>
      </c>
      <c r="M1984" s="1">
        <f t="shared" si="190"/>
        <v>-110.97365512957107</v>
      </c>
      <c r="N1984" s="3" t="s">
        <v>866</v>
      </c>
      <c r="O1984" s="1" t="s">
        <v>2973</v>
      </c>
      <c r="P1984" s="1" t="s">
        <v>2968</v>
      </c>
      <c r="Q1984" s="1">
        <v>8360</v>
      </c>
      <c r="R1984" s="1" t="s">
        <v>3035</v>
      </c>
      <c r="S1984" s="1">
        <v>92.27</v>
      </c>
    </row>
    <row r="1985" spans="1:19" x14ac:dyDescent="0.3">
      <c r="A1985" s="1" t="s">
        <v>924</v>
      </c>
      <c r="B1985" s="1" t="s">
        <v>1510</v>
      </c>
      <c r="C1985" s="1">
        <f t="shared" si="185"/>
        <v>1.0416666671517305E-2</v>
      </c>
      <c r="D1985" s="1">
        <v>6</v>
      </c>
      <c r="E1985" s="1">
        <v>15.88</v>
      </c>
      <c r="F1985" s="1">
        <f>IF(A1985="","",IF(E1985&lt;-1.27,0,E1985*M_a+M_b))</f>
        <v>0.39945020000000003</v>
      </c>
      <c r="G1985" s="1">
        <f t="shared" si="186"/>
        <v>0.15956046228004003</v>
      </c>
      <c r="H1985" s="1">
        <f t="shared" si="187"/>
        <v>6.9343964485023918E-2</v>
      </c>
      <c r="I1985" s="1">
        <f t="shared" si="188"/>
        <v>1.7335991129328678E-2</v>
      </c>
      <c r="J1985" s="1">
        <f>IF(A1985="","",MIN(J1984+I1985,Max_logcfu))</f>
        <v>3.99</v>
      </c>
      <c r="K1985" s="1" cm="1">
        <f t="array" ref="K1985">IF(A1985="","",IF(E1985&lt;-1.27,0,((E1985-Tmin)/(PrefTemp-Tmin))^2))</f>
        <v>26.397208687307657</v>
      </c>
      <c r="L1985" s="1">
        <f t="shared" si="189"/>
        <v>0.27497092395416473</v>
      </c>
      <c r="M1985" s="1">
        <f t="shared" si="190"/>
        <v>-111.24862605352524</v>
      </c>
      <c r="N1985" s="3" t="s">
        <v>866</v>
      </c>
      <c r="O1985" s="1" t="s">
        <v>2973</v>
      </c>
      <c r="P1985" s="1" t="s">
        <v>2968</v>
      </c>
      <c r="Q1985" s="1">
        <v>8360</v>
      </c>
      <c r="R1985" s="1" t="s">
        <v>3035</v>
      </c>
      <c r="S1985" s="1">
        <v>92.27</v>
      </c>
    </row>
    <row r="1986" spans="1:19" x14ac:dyDescent="0.3">
      <c r="A1986" s="1" t="s">
        <v>924</v>
      </c>
      <c r="B1986" s="1" t="s">
        <v>1511</v>
      </c>
      <c r="C1986" s="1">
        <f t="shared" si="185"/>
        <v>1.0416666664241347E-2</v>
      </c>
      <c r="D1986" s="1">
        <v>6</v>
      </c>
      <c r="E1986" s="1">
        <v>15.88</v>
      </c>
      <c r="F1986" s="1">
        <f>IF(A1986="","",IF(E1986&lt;-1.27,0,E1986*M_a+M_b))</f>
        <v>0.39945020000000003</v>
      </c>
      <c r="G1986" s="1">
        <f t="shared" si="186"/>
        <v>0.15956046228004003</v>
      </c>
      <c r="H1986" s="1">
        <f t="shared" si="187"/>
        <v>6.9343964485023918E-2</v>
      </c>
      <c r="I1986" s="1">
        <f t="shared" si="188"/>
        <v>1.7335991117219628E-2</v>
      </c>
      <c r="J1986" s="1">
        <f>IF(A1986="","",MIN(J1985+I1986,Max_logcfu))</f>
        <v>3.99</v>
      </c>
      <c r="K1986" s="1" cm="1">
        <f t="array" ref="K1986">IF(A1986="","",IF(E1986&lt;-1.27,0,((E1986-Tmin)/(PrefTemp-Tmin))^2))</f>
        <v>26.397208687307657</v>
      </c>
      <c r="L1986" s="1">
        <f t="shared" si="189"/>
        <v>0.27497092376209975</v>
      </c>
      <c r="M1986" s="1">
        <f t="shared" si="190"/>
        <v>-111.52359697728734</v>
      </c>
      <c r="N1986" s="3" t="s">
        <v>866</v>
      </c>
      <c r="O1986" s="1" t="s">
        <v>2973</v>
      </c>
      <c r="P1986" s="1" t="s">
        <v>2968</v>
      </c>
      <c r="Q1986" s="1">
        <v>8360</v>
      </c>
      <c r="R1986" s="1" t="s">
        <v>3035</v>
      </c>
      <c r="S1986" s="1">
        <v>92.27</v>
      </c>
    </row>
    <row r="1987" spans="1:19" x14ac:dyDescent="0.3">
      <c r="A1987" s="1" t="s">
        <v>924</v>
      </c>
      <c r="B1987" s="1" t="s">
        <v>1512</v>
      </c>
      <c r="C1987" s="1">
        <f t="shared" si="185"/>
        <v>1.0416666664241347E-2</v>
      </c>
      <c r="D1987" s="1">
        <v>6</v>
      </c>
      <c r="E1987" s="1">
        <v>15.85</v>
      </c>
      <c r="F1987" s="1">
        <f>IF(A1987="","",IF(E1987&lt;-1.27,0,E1987*M_a+M_b))</f>
        <v>0.39886100000000002</v>
      </c>
      <c r="G1987" s="1">
        <f t="shared" si="186"/>
        <v>0.15909009732100002</v>
      </c>
      <c r="H1987" s="1">
        <f t="shared" si="187"/>
        <v>6.9139546858322465E-2</v>
      </c>
      <c r="I1987" s="1">
        <f t="shared" si="188"/>
        <v>1.7284886710556165E-2</v>
      </c>
      <c r="J1987" s="1">
        <f>IF(A1987="","",MIN(J1986+I1987,Max_logcfu))</f>
        <v>3.99</v>
      </c>
      <c r="K1987" s="1" cm="1">
        <f t="array" ref="K1987">IF(A1987="","",IF(E1987&lt;-1.27,0,((E1987-Tmin)/(PrefTemp-Tmin))^2))</f>
        <v>26.319392906345676</v>
      </c>
      <c r="L1987" s="1">
        <f t="shared" si="189"/>
        <v>0.27416034271060119</v>
      </c>
      <c r="M1987" s="1">
        <f t="shared" si="190"/>
        <v>-111.79775731999794</v>
      </c>
      <c r="N1987" s="3" t="s">
        <v>866</v>
      </c>
      <c r="O1987" s="1" t="s">
        <v>2973</v>
      </c>
      <c r="P1987" s="1" t="s">
        <v>2968</v>
      </c>
      <c r="Q1987" s="1">
        <v>8360</v>
      </c>
      <c r="R1987" s="1" t="s">
        <v>3035</v>
      </c>
      <c r="S1987" s="1">
        <v>92.27</v>
      </c>
    </row>
    <row r="1988" spans="1:19" x14ac:dyDescent="0.3">
      <c r="A1988" s="1" t="s">
        <v>924</v>
      </c>
      <c r="B1988" s="1" t="s">
        <v>1513</v>
      </c>
      <c r="C1988" s="1">
        <f t="shared" ref="C1988:C2051" si="191">IF(A1988="","",B1988-B1987)</f>
        <v>1.0416666671517305E-2</v>
      </c>
      <c r="D1988" s="1">
        <v>6</v>
      </c>
      <c r="E1988" s="1">
        <v>15.92</v>
      </c>
      <c r="F1988" s="1">
        <f>IF(A1988="","",IF(E1988&lt;-1.27,0,E1988*M_a+M_b))</f>
        <v>0.40023580000000003</v>
      </c>
      <c r="G1988" s="1">
        <f t="shared" si="186"/>
        <v>0.16018869560164004</v>
      </c>
      <c r="H1988" s="1">
        <f t="shared" si="187"/>
        <v>6.9616990700408526E-2</v>
      </c>
      <c r="I1988" s="1">
        <f t="shared" si="188"/>
        <v>1.7404247683206617E-2</v>
      </c>
      <c r="J1988" s="1">
        <f>IF(A1988="","",MIN(J1987+I1988,Max_logcfu))</f>
        <v>3.99</v>
      </c>
      <c r="K1988" s="1" cm="1">
        <f t="array" ref="K1988">IF(A1988="","",IF(E1988&lt;-1.27,0,((E1988-Tmin)/(PrefTemp-Tmin))^2))</f>
        <v>26.501141741007959</v>
      </c>
      <c r="L1988" s="1">
        <f t="shared" si="189"/>
        <v>0.27605355993071368</v>
      </c>
      <c r="M1988" s="1">
        <f t="shared" si="190"/>
        <v>-112.07381087992866</v>
      </c>
      <c r="N1988" s="3" t="s">
        <v>866</v>
      </c>
      <c r="O1988" s="1" t="s">
        <v>2973</v>
      </c>
      <c r="P1988" s="1" t="s">
        <v>2968</v>
      </c>
      <c r="Q1988" s="1">
        <v>8360</v>
      </c>
      <c r="R1988" s="1" t="s">
        <v>3035</v>
      </c>
      <c r="S1988" s="1">
        <v>92.15</v>
      </c>
    </row>
    <row r="1989" spans="1:19" x14ac:dyDescent="0.3">
      <c r="A1989" s="1" t="s">
        <v>924</v>
      </c>
      <c r="B1989" s="1" t="s">
        <v>1514</v>
      </c>
      <c r="C1989" s="1">
        <f t="shared" si="191"/>
        <v>1.0416666664241347E-2</v>
      </c>
      <c r="D1989" s="1">
        <v>6</v>
      </c>
      <c r="E1989" s="1">
        <v>15.97</v>
      </c>
      <c r="F1989" s="1">
        <f>IF(A1989="","",IF(E1989&lt;-1.27,0,E1989*M_a+M_b))</f>
        <v>0.40121780000000001</v>
      </c>
      <c r="G1989" s="1">
        <f t="shared" si="186"/>
        <v>0.16097572303684002</v>
      </c>
      <c r="H1989" s="1">
        <f t="shared" si="187"/>
        <v>6.995902783000435E-2</v>
      </c>
      <c r="I1989" s="1">
        <f t="shared" si="188"/>
        <v>1.7489756953428935E-2</v>
      </c>
      <c r="J1989" s="1">
        <f>IF(A1989="","",MIN(J1988+I1989,Max_logcfu))</f>
        <v>3.99</v>
      </c>
      <c r="K1989" s="1" cm="1">
        <f t="array" ref="K1989">IF(A1989="","",IF(E1989&lt;-1.27,0,((E1989-Tmin)/(PrefTemp-Tmin))^2))</f>
        <v>26.63134522094742</v>
      </c>
      <c r="L1989" s="1">
        <f t="shared" si="189"/>
        <v>0.27740984598694612</v>
      </c>
      <c r="M1989" s="1">
        <f t="shared" si="190"/>
        <v>-112.35122072591561</v>
      </c>
      <c r="N1989" s="3" t="s">
        <v>866</v>
      </c>
      <c r="O1989" s="1" t="s">
        <v>2973</v>
      </c>
      <c r="P1989" s="1" t="s">
        <v>2968</v>
      </c>
      <c r="Q1989" s="1">
        <v>8360</v>
      </c>
      <c r="R1989" s="1" t="s">
        <v>3035</v>
      </c>
      <c r="S1989" s="1">
        <v>92.15</v>
      </c>
    </row>
    <row r="1990" spans="1:19" x14ac:dyDescent="0.3">
      <c r="A1990" s="1" t="s">
        <v>924</v>
      </c>
      <c r="B1990" s="1" t="s">
        <v>1515</v>
      </c>
      <c r="C1990" s="1">
        <f t="shared" si="191"/>
        <v>1.0416666664241347E-2</v>
      </c>
      <c r="D1990" s="1">
        <v>6</v>
      </c>
      <c r="E1990" s="1">
        <v>16.02</v>
      </c>
      <c r="F1990" s="1">
        <f>IF(A1990="","",IF(E1990&lt;-1.27,0,E1990*M_a+M_b))</f>
        <v>0.4021998</v>
      </c>
      <c r="G1990" s="1">
        <f t="shared" si="186"/>
        <v>0.16176467912004</v>
      </c>
      <c r="H1990" s="1">
        <f t="shared" si="187"/>
        <v>7.0301903137783561E-2</v>
      </c>
      <c r="I1990" s="1">
        <f t="shared" si="188"/>
        <v>1.7575475780353782E-2</v>
      </c>
      <c r="J1990" s="1">
        <f>IF(A1990="","",MIN(J1989+I1990,Max_logcfu))</f>
        <v>3.99</v>
      </c>
      <c r="K1990" s="1" cm="1">
        <f t="array" ref="K1990">IF(A1990="","",IF(E1990&lt;-1.27,0,((E1990-Tmin)/(PrefTemp-Tmin))^2))</f>
        <v>26.761867770680329</v>
      </c>
      <c r="L1990" s="1">
        <f t="shared" si="189"/>
        <v>0.27876945587968066</v>
      </c>
      <c r="M1990" s="1">
        <f t="shared" si="190"/>
        <v>-112.62999018179529</v>
      </c>
      <c r="N1990" s="3" t="s">
        <v>866</v>
      </c>
      <c r="O1990" s="1" t="s">
        <v>2973</v>
      </c>
      <c r="P1990" s="1" t="s">
        <v>2968</v>
      </c>
      <c r="Q1990" s="1">
        <v>8360</v>
      </c>
      <c r="R1990" s="1" t="s">
        <v>3035</v>
      </c>
      <c r="S1990" s="1">
        <v>92.15</v>
      </c>
    </row>
    <row r="1991" spans="1:19" x14ac:dyDescent="0.3">
      <c r="A1991" s="1" t="s">
        <v>924</v>
      </c>
      <c r="B1991" s="1" t="s">
        <v>1516</v>
      </c>
      <c r="C1991" s="1">
        <f t="shared" si="191"/>
        <v>1.0416666671517305E-2</v>
      </c>
      <c r="D1991" s="1">
        <v>6</v>
      </c>
      <c r="E1991" s="1">
        <v>15.94</v>
      </c>
      <c r="F1991" s="1">
        <f>IF(A1991="","",IF(E1991&lt;-1.27,0,E1991*M_a+M_b))</f>
        <v>0.4006286</v>
      </c>
      <c r="G1991" s="1">
        <f t="shared" si="186"/>
        <v>0.16050327513796001</v>
      </c>
      <c r="H1991" s="1">
        <f t="shared" si="187"/>
        <v>6.9753704970864833E-2</v>
      </c>
      <c r="I1991" s="1">
        <f t="shared" si="188"/>
        <v>1.7438426250836608E-2</v>
      </c>
      <c r="J1991" s="1">
        <f>IF(A1991="","",MIN(J1990+I1991,Max_logcfu))</f>
        <v>3.99</v>
      </c>
      <c r="K1991" s="1" cm="1">
        <f t="array" ref="K1991">IF(A1991="","",IF(E1991&lt;-1.27,0,((E1991-Tmin)/(PrefTemp-Tmin))^2))</f>
        <v>26.553184844608527</v>
      </c>
      <c r="L1991" s="1">
        <f t="shared" si="189"/>
        <v>0.27659567559347203</v>
      </c>
      <c r="M1991" s="1">
        <f t="shared" si="190"/>
        <v>-112.90658585738876</v>
      </c>
      <c r="N1991" s="3" t="s">
        <v>866</v>
      </c>
      <c r="O1991" s="1" t="s">
        <v>2973</v>
      </c>
      <c r="P1991" s="1" t="s">
        <v>2968</v>
      </c>
      <c r="Q1991" s="1">
        <v>8360</v>
      </c>
      <c r="R1991" s="1" t="s">
        <v>3035</v>
      </c>
      <c r="S1991" s="1">
        <v>92.15</v>
      </c>
    </row>
    <row r="1992" spans="1:19" x14ac:dyDescent="0.3">
      <c r="A1992" s="1" t="s">
        <v>924</v>
      </c>
      <c r="B1992" s="1" t="s">
        <v>1517</v>
      </c>
      <c r="C1992" s="1">
        <f t="shared" si="191"/>
        <v>1.0416666664241347E-2</v>
      </c>
      <c r="D1992" s="1">
        <v>6</v>
      </c>
      <c r="E1992" s="1">
        <v>15.99</v>
      </c>
      <c r="F1992" s="1">
        <f>IF(A1992="","",IF(E1992&lt;-1.27,0,E1992*M_a+M_b))</f>
        <v>0.40161060000000004</v>
      </c>
      <c r="G1992" s="1">
        <f t="shared" si="186"/>
        <v>0.16129107403236004</v>
      </c>
      <c r="H1992" s="1">
        <f t="shared" si="187"/>
        <v>7.0096077371734039E-2</v>
      </c>
      <c r="I1992" s="1">
        <f t="shared" si="188"/>
        <v>1.7524019338853381E-2</v>
      </c>
      <c r="J1992" s="1">
        <f>IF(A1992="","",MIN(J1991+I1992,Max_logcfu))</f>
        <v>3.99</v>
      </c>
      <c r="K1992" s="1" cm="1">
        <f t="array" ref="K1992">IF(A1992="","",IF(E1992&lt;-1.27,0,((E1992-Tmin)/(PrefTemp-Tmin))^2))</f>
        <v>26.68351595246537</v>
      </c>
      <c r="L1992" s="1">
        <f t="shared" si="189"/>
        <v>0.27795329110679823</v>
      </c>
      <c r="M1992" s="1">
        <f t="shared" si="190"/>
        <v>-113.18453914849556</v>
      </c>
      <c r="N1992" s="3" t="s">
        <v>866</v>
      </c>
      <c r="O1992" s="1" t="s">
        <v>2973</v>
      </c>
      <c r="P1992" s="1" t="s">
        <v>2968</v>
      </c>
      <c r="Q1992" s="1">
        <v>8360</v>
      </c>
      <c r="R1992" s="1" t="s">
        <v>3035</v>
      </c>
      <c r="S1992" s="1">
        <v>92.27</v>
      </c>
    </row>
    <row r="1993" spans="1:19" x14ac:dyDescent="0.3">
      <c r="A1993" s="1" t="s">
        <v>924</v>
      </c>
      <c r="B1993" s="1" t="s">
        <v>1518</v>
      </c>
      <c r="C1993" s="1">
        <f t="shared" si="191"/>
        <v>1.0416666664241347E-2</v>
      </c>
      <c r="D1993" s="1">
        <v>6</v>
      </c>
      <c r="E1993" s="1">
        <v>15.95</v>
      </c>
      <c r="F1993" s="1">
        <f>IF(A1993="","",IF(E1993&lt;-1.27,0,E1993*M_a+M_b))</f>
        <v>0.40082499999999999</v>
      </c>
      <c r="G1993" s="1">
        <f t="shared" si="186"/>
        <v>0.160660680625</v>
      </c>
      <c r="H1993" s="1">
        <f t="shared" si="187"/>
        <v>6.9822112396784E-2</v>
      </c>
      <c r="I1993" s="1">
        <f t="shared" si="188"/>
        <v>1.745552809513182E-2</v>
      </c>
      <c r="J1993" s="1">
        <f>IF(A1993="","",MIN(J1992+I1993,Max_logcfu))</f>
        <v>3.99</v>
      </c>
      <c r="K1993" s="1" cm="1">
        <f t="array" ref="K1993">IF(A1993="","",IF(E1993&lt;-1.27,0,((E1993-Tmin)/(PrefTemp-Tmin))^2))</f>
        <v>26.579225540596429</v>
      </c>
      <c r="L1993" s="1">
        <f t="shared" si="189"/>
        <v>0.27686693265008305</v>
      </c>
      <c r="M1993" s="1">
        <f t="shared" si="190"/>
        <v>-113.46140608114564</v>
      </c>
      <c r="N1993" s="3" t="s">
        <v>866</v>
      </c>
      <c r="O1993" s="1" t="s">
        <v>2973</v>
      </c>
      <c r="P1993" s="1" t="s">
        <v>2968</v>
      </c>
      <c r="Q1993" s="1">
        <v>8360</v>
      </c>
      <c r="R1993" s="1" t="s">
        <v>3035</v>
      </c>
      <c r="S1993" s="1">
        <v>92.27</v>
      </c>
    </row>
    <row r="1994" spans="1:19" x14ac:dyDescent="0.3">
      <c r="A1994" s="1" t="s">
        <v>924</v>
      </c>
      <c r="B1994" s="1" t="s">
        <v>1519</v>
      </c>
      <c r="C1994" s="1">
        <f t="shared" si="191"/>
        <v>1.0416666671517305E-2</v>
      </c>
      <c r="D1994" s="1">
        <v>6</v>
      </c>
      <c r="E1994" s="1">
        <v>15.97</v>
      </c>
      <c r="F1994" s="1">
        <f>IF(A1994="","",IF(E1994&lt;-1.27,0,E1994*M_a+M_b))</f>
        <v>0.40121780000000001</v>
      </c>
      <c r="G1994" s="1">
        <f t="shared" si="186"/>
        <v>0.16097572303684002</v>
      </c>
      <c r="H1994" s="1">
        <f t="shared" si="187"/>
        <v>6.995902783000435E-2</v>
      </c>
      <c r="I1994" s="1">
        <f t="shared" si="188"/>
        <v>1.7489756965645389E-2</v>
      </c>
      <c r="J1994" s="1">
        <f>IF(A1994="","",MIN(J1993+I1994,Max_logcfu))</f>
        <v>3.99</v>
      </c>
      <c r="K1994" s="1" cm="1">
        <f t="array" ref="K1994">IF(A1994="","",IF(E1994&lt;-1.27,0,((E1994-Tmin)/(PrefTemp-Tmin))^2))</f>
        <v>26.63134522094742</v>
      </c>
      <c r="L1994" s="1">
        <f t="shared" si="189"/>
        <v>0.27740984618071463</v>
      </c>
      <c r="M1994" s="1">
        <f t="shared" si="190"/>
        <v>-113.73881592732636</v>
      </c>
      <c r="N1994" s="3" t="s">
        <v>866</v>
      </c>
      <c r="O1994" s="1" t="s">
        <v>2973</v>
      </c>
      <c r="P1994" s="1" t="s">
        <v>2968</v>
      </c>
      <c r="Q1994" s="1">
        <v>8360</v>
      </c>
      <c r="R1994" s="1" t="s">
        <v>3035</v>
      </c>
      <c r="S1994" s="1">
        <v>92.27</v>
      </c>
    </row>
    <row r="1995" spans="1:19" x14ac:dyDescent="0.3">
      <c r="A1995" s="1" t="s">
        <v>924</v>
      </c>
      <c r="B1995" s="1" t="s">
        <v>1520</v>
      </c>
      <c r="C1995" s="1">
        <f t="shared" si="191"/>
        <v>1.0416666664241347E-2</v>
      </c>
      <c r="D1995" s="1">
        <v>6</v>
      </c>
      <c r="E1995" s="1">
        <v>15.99</v>
      </c>
      <c r="F1995" s="1">
        <f>IF(A1995="","",IF(E1995&lt;-1.27,0,E1995*M_a+M_b))</f>
        <v>0.40161060000000004</v>
      </c>
      <c r="G1995" s="1">
        <f t="shared" si="186"/>
        <v>0.16129107403236004</v>
      </c>
      <c r="H1995" s="1">
        <f t="shared" si="187"/>
        <v>7.0096077371734039E-2</v>
      </c>
      <c r="I1995" s="1">
        <f t="shared" si="188"/>
        <v>1.7524019338853381E-2</v>
      </c>
      <c r="J1995" s="1">
        <f>IF(A1995="","",MIN(J1994+I1995,Max_logcfu))</f>
        <v>3.99</v>
      </c>
      <c r="K1995" s="1" cm="1">
        <f t="array" ref="K1995">IF(A1995="","",IF(E1995&lt;-1.27,0,((E1995-Tmin)/(PrefTemp-Tmin))^2))</f>
        <v>26.68351595246537</v>
      </c>
      <c r="L1995" s="1">
        <f t="shared" si="189"/>
        <v>0.27795329110679823</v>
      </c>
      <c r="M1995" s="1">
        <f t="shared" si="190"/>
        <v>-114.01676921843315</v>
      </c>
      <c r="N1995" s="3" t="s">
        <v>866</v>
      </c>
      <c r="O1995" s="1" t="s">
        <v>2973</v>
      </c>
      <c r="P1995" s="1" t="s">
        <v>2968</v>
      </c>
      <c r="Q1995" s="1">
        <v>8360</v>
      </c>
      <c r="R1995" s="1" t="s">
        <v>3035</v>
      </c>
      <c r="S1995" s="1">
        <v>92.27</v>
      </c>
    </row>
    <row r="1996" spans="1:19" x14ac:dyDescent="0.3">
      <c r="A1996" s="1" t="s">
        <v>924</v>
      </c>
      <c r="B1996" s="1" t="s">
        <v>2495</v>
      </c>
      <c r="C1996" s="1">
        <f t="shared" si="191"/>
        <v>1.0405092594737653E-2</v>
      </c>
      <c r="D1996" s="1">
        <v>6</v>
      </c>
      <c r="E1996" s="1">
        <v>16.13</v>
      </c>
      <c r="F1996" s="1">
        <f>IF(A1996="","",IF(E1996&lt;-1.27,0,E1996*M_a+M_b))</f>
        <v>0.4043602</v>
      </c>
      <c r="G1996" s="1">
        <f t="shared" si="186"/>
        <v>0.16350717134404</v>
      </c>
      <c r="H1996" s="1">
        <f t="shared" si="187"/>
        <v>7.1059179202103431E-2</v>
      </c>
      <c r="I1996" s="1">
        <f t="shared" si="188"/>
        <v>1.7745056143294614E-2</v>
      </c>
      <c r="J1996" s="1">
        <f>IF(A1996="","",MIN(J1995+I1996,Max_logcfu))</f>
        <v>3.99</v>
      </c>
      <c r="K1996" s="1" cm="1">
        <f t="array" ref="K1996">IF(A1996="","",IF(E1996&lt;-1.27,0,((E1996-Tmin)/(PrefTemp-Tmin))^2))</f>
        <v>27.050140505765608</v>
      </c>
      <c r="L1996" s="1">
        <f t="shared" si="189"/>
        <v>0.28145921666315477</v>
      </c>
      <c r="M1996" s="1">
        <f t="shared" si="190"/>
        <v>-114.29822843509631</v>
      </c>
      <c r="N1996" s="3" t="s">
        <v>866</v>
      </c>
      <c r="O1996" s="1" t="s">
        <v>2973</v>
      </c>
      <c r="P1996" s="1" t="s">
        <v>2968</v>
      </c>
      <c r="Q1996" s="1">
        <v>8360</v>
      </c>
      <c r="R1996" s="1" t="s">
        <v>3035</v>
      </c>
      <c r="S1996" s="1">
        <v>92.05</v>
      </c>
    </row>
    <row r="1997" spans="1:19" x14ac:dyDescent="0.3">
      <c r="A1997" s="1" t="s">
        <v>924</v>
      </c>
      <c r="B1997" s="1" t="s">
        <v>1522</v>
      </c>
      <c r="C1997" s="1">
        <f t="shared" si="191"/>
        <v>1.0416666664241347E-2</v>
      </c>
      <c r="D1997" s="1">
        <v>6</v>
      </c>
      <c r="E1997" s="1">
        <v>16.14</v>
      </c>
      <c r="F1997" s="1">
        <f>IF(A1997="","",IF(E1997&lt;-1.27,0,E1997*M_a+M_b))</f>
        <v>0.40455660000000004</v>
      </c>
      <c r="G1997" s="1">
        <f t="shared" si="186"/>
        <v>0.16366604260356005</v>
      </c>
      <c r="H1997" s="1">
        <f t="shared" si="187"/>
        <v>7.1128223643441998E-2</v>
      </c>
      <c r="I1997" s="1">
        <f t="shared" si="188"/>
        <v>1.7782055906720291E-2</v>
      </c>
      <c r="J1997" s="1">
        <f>IF(A1997="","",MIN(J1996+I1997,Max_logcfu))</f>
        <v>3.99</v>
      </c>
      <c r="K1997" s="1" cm="1">
        <f t="array" ref="K1997">IF(A1997="","",IF(E1997&lt;-1.27,0,((E1997-Tmin)/(PrefTemp-Tmin))^2))</f>
        <v>27.076423694796514</v>
      </c>
      <c r="L1997" s="1">
        <f t="shared" si="189"/>
        <v>0.28204608008846138</v>
      </c>
      <c r="M1997" s="1">
        <f t="shared" si="190"/>
        <v>-114.58027451518477</v>
      </c>
      <c r="N1997" s="3" t="s">
        <v>866</v>
      </c>
      <c r="O1997" s="1" t="s">
        <v>2973</v>
      </c>
      <c r="P1997" s="1" t="s">
        <v>2968</v>
      </c>
      <c r="Q1997" s="1">
        <v>8360</v>
      </c>
      <c r="R1997" s="1" t="s">
        <v>3035</v>
      </c>
      <c r="S1997" s="1">
        <v>92.05</v>
      </c>
    </row>
    <row r="1998" spans="1:19" x14ac:dyDescent="0.3">
      <c r="A1998" s="1" t="s">
        <v>924</v>
      </c>
      <c r="B1998" s="1" t="s">
        <v>1523</v>
      </c>
      <c r="C1998" s="1">
        <f t="shared" si="191"/>
        <v>1.0416666664241347E-2</v>
      </c>
      <c r="D1998" s="1">
        <v>6</v>
      </c>
      <c r="E1998" s="1">
        <v>16.170000000000002</v>
      </c>
      <c r="F1998" s="1">
        <f>IF(A1998="","",IF(E1998&lt;-1.27,0,E1998*M_a+M_b))</f>
        <v>0.40514580000000006</v>
      </c>
      <c r="G1998" s="1">
        <f t="shared" si="186"/>
        <v>0.16414311925764005</v>
      </c>
      <c r="H1998" s="1">
        <f t="shared" si="187"/>
        <v>7.133555813022166E-2</v>
      </c>
      <c r="I1998" s="1">
        <f t="shared" si="188"/>
        <v>1.7833889528403139E-2</v>
      </c>
      <c r="J1998" s="1">
        <f>IF(A1998="","",MIN(J1997+I1998,Max_logcfu))</f>
        <v>3.99</v>
      </c>
      <c r="K1998" s="1" cm="1">
        <f t="array" ref="K1998">IF(A1998="","",IF(E1998&lt;-1.27,0,((E1998-Tmin)/(PrefTemp-Tmin))^2))</f>
        <v>27.155349838639658</v>
      </c>
      <c r="L1998" s="1">
        <f t="shared" si="189"/>
        <v>0.28286822741996936</v>
      </c>
      <c r="M1998" s="1">
        <f t="shared" si="190"/>
        <v>-114.86314274260474</v>
      </c>
      <c r="N1998" s="3" t="s">
        <v>866</v>
      </c>
      <c r="O1998" s="1" t="s">
        <v>2973</v>
      </c>
      <c r="P1998" s="1" t="s">
        <v>2968</v>
      </c>
      <c r="Q1998" s="1">
        <v>8360</v>
      </c>
      <c r="R1998" s="1" t="s">
        <v>3035</v>
      </c>
      <c r="S1998" s="1">
        <v>92.05</v>
      </c>
    </row>
    <row r="1999" spans="1:19" x14ac:dyDescent="0.3">
      <c r="A1999" s="1" t="s">
        <v>924</v>
      </c>
      <c r="B1999" s="1" t="s">
        <v>1524</v>
      </c>
      <c r="C1999" s="1">
        <f t="shared" si="191"/>
        <v>1.0416666671517305E-2</v>
      </c>
      <c r="D1999" s="1">
        <v>6</v>
      </c>
      <c r="E1999" s="1">
        <v>16.22</v>
      </c>
      <c r="F1999" s="1">
        <f>IF(A1999="","",IF(E1999&lt;-1.27,0,E1999*M_a+M_b))</f>
        <v>0.40612779999999998</v>
      </c>
      <c r="G1999" s="1">
        <f t="shared" si="186"/>
        <v>0.16493978993283998</v>
      </c>
      <c r="H1999" s="1">
        <f t="shared" si="187"/>
        <v>7.168178615073445E-2</v>
      </c>
      <c r="I1999" s="1">
        <f t="shared" si="188"/>
        <v>1.7920446546028472E-2</v>
      </c>
      <c r="J1999" s="1">
        <f>IF(A1999="","",MIN(J1998+I1999,Max_logcfu))</f>
        <v>3.99</v>
      </c>
      <c r="K1999" s="1" cm="1">
        <f t="array" ref="K1999">IF(A1999="","",IF(E1999&lt;-1.27,0,((E1999-Tmin)/(PrefTemp-Tmin))^2))</f>
        <v>27.287148667546301</v>
      </c>
      <c r="L1999" s="1">
        <f t="shared" si="189"/>
        <v>0.28424113208596741</v>
      </c>
      <c r="M1999" s="1">
        <f t="shared" si="190"/>
        <v>-115.1473838746907</v>
      </c>
      <c r="N1999" s="3" t="s">
        <v>866</v>
      </c>
      <c r="O1999" s="1" t="s">
        <v>2973</v>
      </c>
      <c r="P1999" s="1" t="s">
        <v>2968</v>
      </c>
      <c r="Q1999" s="1">
        <v>8360</v>
      </c>
      <c r="R1999" s="1" t="s">
        <v>3035</v>
      </c>
      <c r="S1999" s="1">
        <v>92.05</v>
      </c>
    </row>
    <row r="2000" spans="1:19" x14ac:dyDescent="0.3">
      <c r="A2000" s="1" t="s">
        <v>924</v>
      </c>
      <c r="B2000" s="1" t="s">
        <v>2496</v>
      </c>
      <c r="C2000" s="1">
        <f t="shared" si="191"/>
        <v>1.0428240741021E-2</v>
      </c>
      <c r="D2000" s="1">
        <v>6</v>
      </c>
      <c r="E2000" s="1">
        <v>16.38</v>
      </c>
      <c r="F2000" s="1">
        <f>IF(A2000="","",IF(E2000&lt;-1.27,0,E2000*M_a+M_b))</f>
        <v>0.40927020000000003</v>
      </c>
      <c r="G2000" s="1">
        <f t="shared" si="186"/>
        <v>0.16750209660804002</v>
      </c>
      <c r="H2000" s="1">
        <f t="shared" si="187"/>
        <v>7.2795348373767929E-2</v>
      </c>
      <c r="I2000" s="1">
        <f t="shared" si="188"/>
        <v>1.8219058024035444E-2</v>
      </c>
      <c r="J2000" s="1">
        <f>IF(A2000="","",MIN(J1999+I2000,Max_logcfu))</f>
        <v>3.99</v>
      </c>
      <c r="K2000" s="1" cm="1">
        <f t="array" ref="K2000">IF(A2000="","",IF(E2000&lt;-1.27,0,((E2000-Tmin)/(PrefTemp-Tmin))^2))</f>
        <v>27.71104906905947</v>
      </c>
      <c r="L2000" s="1">
        <f t="shared" si="189"/>
        <v>0.28897749087839802</v>
      </c>
      <c r="M2000" s="1">
        <f t="shared" si="190"/>
        <v>-115.4363613655691</v>
      </c>
      <c r="N2000" s="3" t="s">
        <v>866</v>
      </c>
      <c r="O2000" s="1" t="s">
        <v>2973</v>
      </c>
      <c r="P2000" s="1" t="s">
        <v>2968</v>
      </c>
      <c r="Q2000" s="1">
        <v>8360</v>
      </c>
      <c r="R2000" s="1" t="s">
        <v>3035</v>
      </c>
      <c r="S2000" s="1">
        <v>92.15</v>
      </c>
    </row>
    <row r="2001" spans="1:19" x14ac:dyDescent="0.3">
      <c r="A2001" s="1" t="s">
        <v>924</v>
      </c>
      <c r="B2001" s="1" t="s">
        <v>1526</v>
      </c>
      <c r="C2001" s="1">
        <f t="shared" si="191"/>
        <v>1.0416666664241347E-2</v>
      </c>
      <c r="D2001" s="1">
        <v>6</v>
      </c>
      <c r="E2001" s="1">
        <v>16.45</v>
      </c>
      <c r="F2001" s="1">
        <f>IF(A2001="","",IF(E2001&lt;-1.27,0,E2001*M_a+M_b))</f>
        <v>0.41064500000000004</v>
      </c>
      <c r="G2001" s="1">
        <f t="shared" si="186"/>
        <v>0.16862931602500003</v>
      </c>
      <c r="H2001" s="1">
        <f t="shared" si="187"/>
        <v>7.328523078009562E-2</v>
      </c>
      <c r="I2001" s="1">
        <f t="shared" si="188"/>
        <v>1.8321307690758144E-2</v>
      </c>
      <c r="J2001" s="1">
        <f>IF(A2001="","",MIN(J2000+I2001,Max_logcfu))</f>
        <v>3.99</v>
      </c>
      <c r="K2001" s="1" cm="1">
        <f t="array" ref="K2001">IF(A2001="","",IF(E2001&lt;-1.27,0,((E2001-Tmin)/(PrefTemp-Tmin))^2))</f>
        <v>27.897532899456344</v>
      </c>
      <c r="L2001" s="1">
        <f t="shared" si="189"/>
        <v>0.29059930096834319</v>
      </c>
      <c r="M2001" s="1">
        <f t="shared" si="190"/>
        <v>-115.72696066653744</v>
      </c>
      <c r="N2001" s="3" t="s">
        <v>866</v>
      </c>
      <c r="O2001" s="1" t="s">
        <v>2973</v>
      </c>
      <c r="P2001" s="1" t="s">
        <v>2968</v>
      </c>
      <c r="Q2001" s="1">
        <v>8360</v>
      </c>
      <c r="R2001" s="1" t="s">
        <v>3035</v>
      </c>
      <c r="S2001" s="1">
        <v>92.15</v>
      </c>
    </row>
    <row r="2002" spans="1:19" x14ac:dyDescent="0.3">
      <c r="A2002" s="1" t="s">
        <v>924</v>
      </c>
      <c r="B2002" s="1" t="s">
        <v>1527</v>
      </c>
      <c r="C2002" s="1">
        <f t="shared" si="191"/>
        <v>1.0416666664241347E-2</v>
      </c>
      <c r="D2002" s="1">
        <v>6</v>
      </c>
      <c r="E2002" s="1">
        <v>16.579999999999998</v>
      </c>
      <c r="F2002" s="1">
        <f>IF(A2002="","",IF(E2002&lt;-1.27,0,E2002*M_a+M_b))</f>
        <v>0.41319820000000002</v>
      </c>
      <c r="G2002" s="1">
        <f t="shared" si="186"/>
        <v>0.17073275248324002</v>
      </c>
      <c r="H2002" s="1">
        <f t="shared" si="187"/>
        <v>7.4199370918400703E-2</v>
      </c>
      <c r="I2002" s="1">
        <f t="shared" si="188"/>
        <v>1.8549842725281204E-2</v>
      </c>
      <c r="J2002" s="1">
        <f>IF(A2002="","",MIN(J2001+I2002,Max_logcfu))</f>
        <v>3.99</v>
      </c>
      <c r="K2002" s="1" cm="1">
        <f t="array" ref="K2002">IF(A2002="","",IF(E2002&lt;-1.27,0,((E2002-Tmin)/(PrefTemp-Tmin))^2))</f>
        <v>28.245519175976412</v>
      </c>
      <c r="L2002" s="1">
        <f t="shared" si="189"/>
        <v>0.29422415801458324</v>
      </c>
      <c r="M2002" s="1">
        <f t="shared" si="190"/>
        <v>-116.02118482455202</v>
      </c>
      <c r="N2002" s="3" t="s">
        <v>866</v>
      </c>
      <c r="O2002" s="1" t="s">
        <v>2973</v>
      </c>
      <c r="P2002" s="1" t="s">
        <v>2968</v>
      </c>
      <c r="Q2002" s="1">
        <v>8360</v>
      </c>
      <c r="R2002" s="1" t="s">
        <v>3035</v>
      </c>
      <c r="S2002" s="1">
        <v>92.15</v>
      </c>
    </row>
    <row r="2003" spans="1:19" x14ac:dyDescent="0.3">
      <c r="A2003" s="1" t="s">
        <v>924</v>
      </c>
      <c r="B2003" s="1" t="s">
        <v>1528</v>
      </c>
      <c r="C2003" s="1">
        <f t="shared" si="191"/>
        <v>1.0416666671517305E-2</v>
      </c>
      <c r="D2003" s="1">
        <v>6</v>
      </c>
      <c r="E2003" s="1">
        <v>16.64</v>
      </c>
      <c r="F2003" s="1">
        <f>IF(A2003="","",IF(E2003&lt;-1.27,0,E2003*M_a+M_b))</f>
        <v>0.41437660000000004</v>
      </c>
      <c r="G2003" s="1">
        <f t="shared" si="186"/>
        <v>0.17170796662756002</v>
      </c>
      <c r="H2003" s="1">
        <f t="shared" si="187"/>
        <v>7.462319279772274E-2</v>
      </c>
      <c r="I2003" s="1">
        <f t="shared" si="188"/>
        <v>1.8655798208117969E-2</v>
      </c>
      <c r="J2003" s="1">
        <f>IF(A2003="","",MIN(J2002+I2003,Max_logcfu))</f>
        <v>3.99</v>
      </c>
      <c r="K2003" s="1" cm="1">
        <f t="array" ref="K2003">IF(A2003="","",IF(E2003&lt;-1.27,0,((E2003-Tmin)/(PrefTemp-Tmin))^2))</f>
        <v>28.406855705807025</v>
      </c>
      <c r="L2003" s="1">
        <f t="shared" si="189"/>
        <v>0.29590474707328124</v>
      </c>
      <c r="M2003" s="1">
        <f t="shared" si="190"/>
        <v>-116.3170895716253</v>
      </c>
      <c r="N2003" s="3" t="s">
        <v>866</v>
      </c>
      <c r="O2003" s="1" t="s">
        <v>2973</v>
      </c>
      <c r="P2003" s="1" t="s">
        <v>2968</v>
      </c>
      <c r="Q2003" s="1">
        <v>8360</v>
      </c>
      <c r="R2003" s="1" t="s">
        <v>3035</v>
      </c>
      <c r="S2003" s="1">
        <v>92.15</v>
      </c>
    </row>
    <row r="2004" spans="1:19" x14ac:dyDescent="0.3">
      <c r="A2004" s="1" t="s">
        <v>924</v>
      </c>
      <c r="B2004" s="1" t="s">
        <v>1529</v>
      </c>
      <c r="C2004" s="1">
        <f t="shared" si="191"/>
        <v>1.0416666664241347E-2</v>
      </c>
      <c r="D2004" s="1">
        <v>6</v>
      </c>
      <c r="E2004" s="1">
        <v>16.850000000000001</v>
      </c>
      <c r="F2004" s="1">
        <f>IF(A2004="","",IF(E2004&lt;-1.27,0,E2004*M_a+M_b))</f>
        <v>0.41850100000000007</v>
      </c>
      <c r="G2004" s="1">
        <f t="shared" si="186"/>
        <v>0.17514308700100006</v>
      </c>
      <c r="H2004" s="1">
        <f t="shared" si="187"/>
        <v>7.6116074315949606E-2</v>
      </c>
      <c r="I2004" s="1">
        <f t="shared" si="188"/>
        <v>1.9029018574556862E-2</v>
      </c>
      <c r="J2004" s="1">
        <f>IF(A2004="","",MIN(J2003+I2004,Max_logcfu))</f>
        <v>3.99</v>
      </c>
      <c r="K2004" s="1" cm="1">
        <f t="array" ref="K2004">IF(A2004="","",IF(E2004&lt;-1.27,0,((E2004-Tmin)/(PrefTemp-Tmin))^2))</f>
        <v>28.975151811671726</v>
      </c>
      <c r="L2004" s="1">
        <f t="shared" si="189"/>
        <v>0.30182449796797317</v>
      </c>
      <c r="M2004" s="1">
        <f t="shared" si="190"/>
        <v>-116.61891406959327</v>
      </c>
      <c r="N2004" s="3" t="s">
        <v>866</v>
      </c>
      <c r="O2004" s="1" t="s">
        <v>2973</v>
      </c>
      <c r="P2004" s="1" t="s">
        <v>2968</v>
      </c>
      <c r="Q2004" s="1">
        <v>8360</v>
      </c>
      <c r="R2004" s="1" t="s">
        <v>3035</v>
      </c>
      <c r="S2004" s="1">
        <v>92.05</v>
      </c>
    </row>
    <row r="2005" spans="1:19" x14ac:dyDescent="0.3">
      <c r="A2005" s="1" t="s">
        <v>924</v>
      </c>
      <c r="B2005" s="1" t="s">
        <v>2497</v>
      </c>
      <c r="C2005" s="1">
        <f t="shared" si="191"/>
        <v>1.0416666664241347E-2</v>
      </c>
      <c r="D2005" s="1">
        <v>6</v>
      </c>
      <c r="E2005" s="1">
        <v>16.91</v>
      </c>
      <c r="F2005" s="1">
        <f>IF(A2005="","",IF(E2005&lt;-1.27,0,E2005*M_a+M_b))</f>
        <v>0.41967940000000004</v>
      </c>
      <c r="G2005" s="1">
        <f t="shared" si="186"/>
        <v>0.17613079878436003</v>
      </c>
      <c r="H2005" s="1">
        <f t="shared" si="187"/>
        <v>7.6545327589900056E-2</v>
      </c>
      <c r="I2005" s="1">
        <f t="shared" si="188"/>
        <v>1.9136331893019488E-2</v>
      </c>
      <c r="J2005" s="1">
        <f>IF(A2005="","",MIN(J2004+I2005,Max_logcfu))</f>
        <v>3.99</v>
      </c>
      <c r="K2005" s="1" cm="1">
        <f t="array" ref="K2005">IF(A2005="","",IF(E2005&lt;-1.27,0,((E2005-Tmin)/(PrefTemp-Tmin))^2))</f>
        <v>29.138555913763803</v>
      </c>
      <c r="L2005" s="1">
        <f t="shared" si="189"/>
        <v>0.30352662403103597</v>
      </c>
      <c r="M2005" s="1">
        <f t="shared" si="190"/>
        <v>-116.92244069362431</v>
      </c>
      <c r="N2005" s="3" t="s">
        <v>866</v>
      </c>
      <c r="O2005" s="1" t="s">
        <v>2973</v>
      </c>
      <c r="P2005" s="1" t="s">
        <v>2968</v>
      </c>
      <c r="Q2005" s="1">
        <v>8360</v>
      </c>
      <c r="R2005" s="1" t="s">
        <v>3035</v>
      </c>
      <c r="S2005" s="1">
        <v>92.05</v>
      </c>
    </row>
    <row r="2006" spans="1:19" x14ac:dyDescent="0.3">
      <c r="A2006" s="1" t="s">
        <v>924</v>
      </c>
      <c r="B2006" s="1" t="s">
        <v>2498</v>
      </c>
      <c r="C2006" s="1">
        <f t="shared" si="191"/>
        <v>1.0416666671517305E-2</v>
      </c>
      <c r="D2006" s="1">
        <v>6</v>
      </c>
      <c r="E2006" s="1">
        <v>16.97</v>
      </c>
      <c r="F2006" s="1">
        <f>IF(A2006="","",IF(E2006&lt;-1.27,0,E2006*M_a+M_b))</f>
        <v>0.4208578</v>
      </c>
      <c r="G2006" s="1">
        <f t="shared" si="186"/>
        <v>0.17712128782084</v>
      </c>
      <c r="H2006" s="1">
        <f t="shared" si="187"/>
        <v>7.6975787840434587E-2</v>
      </c>
      <c r="I2006" s="1">
        <f t="shared" si="188"/>
        <v>1.9243946969069808E-2</v>
      </c>
      <c r="J2006" s="1">
        <f>IF(A2006="","",MIN(J2005+I2006,Max_logcfu))</f>
        <v>3.99</v>
      </c>
      <c r="K2006" s="1" cm="1">
        <f t="array" ref="K2006">IF(A2006="","",IF(E2006&lt;-1.27,0,((E2006-Tmin)/(PrefTemp-Tmin))^2))</f>
        <v>29.302419476358423</v>
      </c>
      <c r="L2006" s="1">
        <f t="shared" si="189"/>
        <v>0.30523353635420236</v>
      </c>
      <c r="M2006" s="1">
        <f t="shared" si="190"/>
        <v>-117.22767422997852</v>
      </c>
      <c r="N2006" s="3" t="s">
        <v>866</v>
      </c>
      <c r="O2006" s="1" t="s">
        <v>2973</v>
      </c>
      <c r="P2006" s="1" t="s">
        <v>2968</v>
      </c>
      <c r="Q2006" s="1">
        <v>8360</v>
      </c>
      <c r="R2006" s="1" t="s">
        <v>3035</v>
      </c>
      <c r="S2006" s="1">
        <v>92.05</v>
      </c>
    </row>
    <row r="2007" spans="1:19" x14ac:dyDescent="0.3">
      <c r="A2007" s="1" t="s">
        <v>924</v>
      </c>
      <c r="B2007" s="1" t="s">
        <v>2499</v>
      </c>
      <c r="C2007" s="1">
        <f t="shared" si="191"/>
        <v>1.0416666664241347E-2</v>
      </c>
      <c r="D2007" s="1">
        <v>6</v>
      </c>
      <c r="E2007" s="1">
        <v>16.989999999999998</v>
      </c>
      <c r="F2007" s="1">
        <f>IF(A2007="","",IF(E2007&lt;-1.27,0,E2007*M_a+M_b))</f>
        <v>0.42125059999999998</v>
      </c>
      <c r="G2007" s="1">
        <f t="shared" si="186"/>
        <v>0.17745206800035998</v>
      </c>
      <c r="H2007" s="1">
        <f t="shared" si="187"/>
        <v>7.7119542807631447E-2</v>
      </c>
      <c r="I2007" s="1">
        <f t="shared" si="188"/>
        <v>1.9279885697418914E-2</v>
      </c>
      <c r="J2007" s="1">
        <f>IF(A2007="","",MIN(J2006+I2007,Max_logcfu))</f>
        <v>3.99</v>
      </c>
      <c r="K2007" s="1" cm="1">
        <f t="array" ref="K2007">IF(A2007="","",IF(E2007&lt;-1.27,0,((E2007-Tmin)/(PrefTemp-Tmin))^2))</f>
        <v>29.35714276622387</v>
      </c>
      <c r="L2007" s="1">
        <f t="shared" si="189"/>
        <v>0.30580357041029821</v>
      </c>
      <c r="M2007" s="1">
        <f t="shared" si="190"/>
        <v>-117.53347780038882</v>
      </c>
      <c r="N2007" s="3" t="s">
        <v>866</v>
      </c>
      <c r="O2007" s="1" t="s">
        <v>2973</v>
      </c>
      <c r="P2007" s="1" t="s">
        <v>2968</v>
      </c>
      <c r="Q2007" s="1">
        <v>8360</v>
      </c>
      <c r="R2007" s="1" t="s">
        <v>3035</v>
      </c>
      <c r="S2007" s="1">
        <v>92.05</v>
      </c>
    </row>
    <row r="2008" spans="1:19" x14ac:dyDescent="0.3">
      <c r="A2008" s="1" t="s">
        <v>924</v>
      </c>
      <c r="B2008" s="1" t="s">
        <v>2500</v>
      </c>
      <c r="C2008" s="1">
        <f t="shared" si="191"/>
        <v>1.0416666664241347E-2</v>
      </c>
      <c r="D2008" s="1">
        <v>6</v>
      </c>
      <c r="E2008" s="1">
        <v>17.16</v>
      </c>
      <c r="F2008" s="1">
        <f>IF(A2008="","",IF(E2008&lt;-1.27,0,E2008*M_a+M_b))</f>
        <v>0.42458940000000001</v>
      </c>
      <c r="G2008" s="1">
        <f t="shared" si="186"/>
        <v>0.18027615859236001</v>
      </c>
      <c r="H2008" s="1">
        <f t="shared" si="187"/>
        <v>7.8346874659869628E-2</v>
      </c>
      <c r="I2008" s="1">
        <f t="shared" si="188"/>
        <v>1.958671866040702E-2</v>
      </c>
      <c r="J2008" s="1">
        <f>IF(A2008="","",MIN(J2007+I2008,Max_logcfu))</f>
        <v>3.99</v>
      </c>
      <c r="K2008" s="1" cm="1">
        <f t="array" ref="K2008">IF(A2008="","",IF(E2008&lt;-1.27,0,((E2008-Tmin)/(PrefTemp-Tmin))^2))</f>
        <v>29.824351920945734</v>
      </c>
      <c r="L2008" s="1">
        <f t="shared" si="189"/>
        <v>0.31067033243751785</v>
      </c>
      <c r="M2008" s="1">
        <f t="shared" si="190"/>
        <v>-117.84414813282635</v>
      </c>
      <c r="N2008" s="3" t="s">
        <v>866</v>
      </c>
      <c r="O2008" s="1" t="s">
        <v>2973</v>
      </c>
      <c r="P2008" s="1" t="s">
        <v>2968</v>
      </c>
      <c r="Q2008" s="1">
        <v>8360</v>
      </c>
      <c r="R2008" s="1" t="s">
        <v>3035</v>
      </c>
      <c r="S2008" s="1">
        <v>91.81</v>
      </c>
    </row>
    <row r="2009" spans="1:19" x14ac:dyDescent="0.3">
      <c r="A2009" s="1" t="s">
        <v>924</v>
      </c>
      <c r="B2009" s="1" t="s">
        <v>1534</v>
      </c>
      <c r="C2009" s="1">
        <f t="shared" si="191"/>
        <v>1.0416666671517305E-2</v>
      </c>
      <c r="D2009" s="1">
        <v>6</v>
      </c>
      <c r="E2009" s="1">
        <v>17.16</v>
      </c>
      <c r="F2009" s="1">
        <f>IF(A2009="","",IF(E2009&lt;-1.27,0,E2009*M_a+M_b))</f>
        <v>0.42458940000000001</v>
      </c>
      <c r="G2009" s="1">
        <f t="shared" si="186"/>
        <v>0.18027615859236001</v>
      </c>
      <c r="H2009" s="1">
        <f t="shared" si="187"/>
        <v>7.8346874659869628E-2</v>
      </c>
      <c r="I2009" s="1">
        <f t="shared" si="188"/>
        <v>1.9586718674088184E-2</v>
      </c>
      <c r="J2009" s="1">
        <f>IF(A2009="","",MIN(J2008+I2009,Max_logcfu))</f>
        <v>3.99</v>
      </c>
      <c r="K2009" s="1" cm="1">
        <f t="array" ref="K2009">IF(A2009="","",IF(E2009&lt;-1.27,0,((E2009-Tmin)/(PrefTemp-Tmin))^2))</f>
        <v>29.824351920945734</v>
      </c>
      <c r="L2009" s="1">
        <f t="shared" si="189"/>
        <v>0.31067033265451854</v>
      </c>
      <c r="M2009" s="1">
        <f t="shared" si="190"/>
        <v>-118.15481846548087</v>
      </c>
      <c r="N2009" s="3" t="s">
        <v>866</v>
      </c>
      <c r="O2009" s="1" t="s">
        <v>2973</v>
      </c>
      <c r="P2009" s="1" t="s">
        <v>2968</v>
      </c>
      <c r="Q2009" s="1">
        <v>8360</v>
      </c>
      <c r="R2009" s="1" t="s">
        <v>3035</v>
      </c>
      <c r="S2009" s="1">
        <v>91.81</v>
      </c>
    </row>
    <row r="2010" spans="1:19" x14ac:dyDescent="0.3">
      <c r="A2010" s="1" t="s">
        <v>924</v>
      </c>
      <c r="B2010" s="1" t="s">
        <v>1535</v>
      </c>
      <c r="C2010" s="1">
        <f t="shared" si="191"/>
        <v>1.0416666664241347E-2</v>
      </c>
      <c r="D2010" s="1">
        <v>6</v>
      </c>
      <c r="E2010" s="1">
        <v>17.190000000000001</v>
      </c>
      <c r="F2010" s="1">
        <f>IF(A2010="","",IF(E2010&lt;-1.27,0,E2010*M_a+M_b))</f>
        <v>0.42517860000000007</v>
      </c>
      <c r="G2010" s="1">
        <f t="shared" si="186"/>
        <v>0.18077684189796006</v>
      </c>
      <c r="H2010" s="1">
        <f t="shared" si="187"/>
        <v>7.8564468447614097E-2</v>
      </c>
      <c r="I2010" s="1">
        <f t="shared" si="188"/>
        <v>1.9641117107330471E-2</v>
      </c>
      <c r="J2010" s="1">
        <f>IF(A2010="","",MIN(J2009+I2010,Max_logcfu))</f>
        <v>3.99</v>
      </c>
      <c r="K2010" s="1" cm="1">
        <f t="array" ref="K2010">IF(A2010="","",IF(E2010&lt;-1.27,0,((E2010-Tmin)/(PrefTemp-Tmin))^2))</f>
        <v>29.907183479060542</v>
      </c>
      <c r="L2010" s="1">
        <f t="shared" si="189"/>
        <v>0.31153316116767954</v>
      </c>
      <c r="M2010" s="1">
        <f t="shared" si="190"/>
        <v>-118.46635162664855</v>
      </c>
      <c r="N2010" s="3" t="s">
        <v>866</v>
      </c>
      <c r="O2010" s="1" t="s">
        <v>2973</v>
      </c>
      <c r="P2010" s="1" t="s">
        <v>2968</v>
      </c>
      <c r="Q2010" s="1">
        <v>8360</v>
      </c>
      <c r="R2010" s="1" t="s">
        <v>3035</v>
      </c>
      <c r="S2010" s="1">
        <v>91.81</v>
      </c>
    </row>
    <row r="2011" spans="1:19" x14ac:dyDescent="0.3">
      <c r="A2011" s="1" t="s">
        <v>924</v>
      </c>
      <c r="B2011" s="1" t="s">
        <v>1536</v>
      </c>
      <c r="C2011" s="1">
        <f t="shared" si="191"/>
        <v>1.0416666664241347E-2</v>
      </c>
      <c r="D2011" s="1">
        <v>6</v>
      </c>
      <c r="E2011" s="1">
        <v>17.190000000000001</v>
      </c>
      <c r="F2011" s="1">
        <f>IF(A2011="","",IF(E2011&lt;-1.27,0,E2011*M_a+M_b))</f>
        <v>0.42517860000000007</v>
      </c>
      <c r="G2011" s="1">
        <f t="shared" si="186"/>
        <v>0.18077684189796006</v>
      </c>
      <c r="H2011" s="1">
        <f t="shared" si="187"/>
        <v>7.8564468447614097E-2</v>
      </c>
      <c r="I2011" s="1">
        <f t="shared" si="188"/>
        <v>1.9641117107330471E-2</v>
      </c>
      <c r="J2011" s="1">
        <f>IF(A2011="","",MIN(J2010+I2011,Max_logcfu))</f>
        <v>3.99</v>
      </c>
      <c r="K2011" s="1" cm="1">
        <f t="array" ref="K2011">IF(A2011="","",IF(E2011&lt;-1.27,0,((E2011-Tmin)/(PrefTemp-Tmin))^2))</f>
        <v>29.907183479060542</v>
      </c>
      <c r="L2011" s="1">
        <f t="shared" si="189"/>
        <v>0.31153316116767954</v>
      </c>
      <c r="M2011" s="1">
        <f t="shared" si="190"/>
        <v>-118.77788478781622</v>
      </c>
      <c r="N2011" s="3" t="s">
        <v>866</v>
      </c>
      <c r="O2011" s="1" t="s">
        <v>2973</v>
      </c>
      <c r="P2011" s="1" t="s">
        <v>2968</v>
      </c>
      <c r="Q2011" s="1">
        <v>8360</v>
      </c>
      <c r="R2011" s="1" t="s">
        <v>3035</v>
      </c>
      <c r="S2011" s="1">
        <v>91.81</v>
      </c>
    </row>
    <row r="2012" spans="1:19" x14ac:dyDescent="0.3">
      <c r="A2012" s="1" t="s">
        <v>924</v>
      </c>
      <c r="B2012" s="1" t="s">
        <v>1537</v>
      </c>
      <c r="C2012" s="1">
        <f t="shared" si="191"/>
        <v>1.0416666671517305E-2</v>
      </c>
      <c r="D2012" s="1">
        <v>6</v>
      </c>
      <c r="E2012" s="1">
        <v>17.3</v>
      </c>
      <c r="F2012" s="1">
        <f>IF(A2012="","",IF(E2012&lt;-1.27,0,E2012*M_a+M_b))</f>
        <v>0.42733900000000002</v>
      </c>
      <c r="G2012" s="1">
        <f t="shared" si="186"/>
        <v>0.18261862092100001</v>
      </c>
      <c r="H2012" s="1">
        <f t="shared" si="187"/>
        <v>7.93648939248153E-2</v>
      </c>
      <c r="I2012" s="1">
        <f t="shared" si="188"/>
        <v>1.9841223490443115E-2</v>
      </c>
      <c r="J2012" s="1">
        <f>IF(A2012="","",MIN(J2011+I2012,Max_logcfu))</f>
        <v>3.99</v>
      </c>
      <c r="K2012" s="1" cm="1">
        <f t="array" ref="K2012">IF(A2012="","",IF(E2012&lt;-1.27,0,((E2012-Tmin)/(PrefTemp-Tmin))^2))</f>
        <v>30.211881927111936</v>
      </c>
      <c r="L2012" s="1">
        <f t="shared" si="189"/>
        <v>0.31470710355396292</v>
      </c>
      <c r="M2012" s="1">
        <f t="shared" si="190"/>
        <v>-119.09259189137018</v>
      </c>
      <c r="N2012" s="3" t="s">
        <v>866</v>
      </c>
      <c r="O2012" s="1" t="s">
        <v>2973</v>
      </c>
      <c r="P2012" s="1" t="s">
        <v>2968</v>
      </c>
      <c r="Q2012" s="1">
        <v>8360</v>
      </c>
      <c r="R2012" s="1" t="s">
        <v>3035</v>
      </c>
      <c r="S2012" s="1">
        <v>91.81</v>
      </c>
    </row>
    <row r="2013" spans="1:19" x14ac:dyDescent="0.3">
      <c r="A2013" s="1" t="s">
        <v>924</v>
      </c>
      <c r="B2013" s="1" t="s">
        <v>1538</v>
      </c>
      <c r="C2013" s="1">
        <f t="shared" si="191"/>
        <v>1.0416666664241347E-2</v>
      </c>
      <c r="D2013" s="1">
        <v>6</v>
      </c>
      <c r="E2013" s="1">
        <v>17.2</v>
      </c>
      <c r="F2013" s="1">
        <f>IF(A2013="","",IF(E2013&lt;-1.27,0,E2013*M_a+M_b))</f>
        <v>0.425375</v>
      </c>
      <c r="G2013" s="1">
        <f t="shared" si="186"/>
        <v>0.18094389062499999</v>
      </c>
      <c r="H2013" s="1">
        <f t="shared" si="187"/>
        <v>7.8637066764450231E-2</v>
      </c>
      <c r="I2013" s="1">
        <f t="shared" si="188"/>
        <v>1.9659266686535278E-2</v>
      </c>
      <c r="J2013" s="1">
        <f>IF(A2013="","",MIN(J2012+I2013,Max_logcfu))</f>
        <v>3.99</v>
      </c>
      <c r="K2013" s="1" cm="1">
        <f t="array" ref="K2013">IF(A2013="","",IF(E2013&lt;-1.27,0,((E2013-Tmin)/(PrefTemp-Tmin))^2))</f>
        <v>29.934819524015609</v>
      </c>
      <c r="L2013" s="1">
        <f t="shared" si="189"/>
        <v>0.31182103663589444</v>
      </c>
      <c r="M2013" s="1">
        <f t="shared" si="190"/>
        <v>-119.40441292800607</v>
      </c>
      <c r="N2013" s="3" t="s">
        <v>866</v>
      </c>
      <c r="O2013" s="1" t="s">
        <v>2973</v>
      </c>
      <c r="P2013" s="1" t="s">
        <v>2968</v>
      </c>
      <c r="Q2013" s="1">
        <v>8360</v>
      </c>
      <c r="R2013" s="1" t="s">
        <v>3035</v>
      </c>
      <c r="S2013" s="1">
        <v>91.81</v>
      </c>
    </row>
    <row r="2014" spans="1:19" x14ac:dyDescent="0.3">
      <c r="A2014" s="1" t="s">
        <v>924</v>
      </c>
      <c r="B2014" s="1" t="s">
        <v>1539</v>
      </c>
      <c r="C2014" s="1">
        <f t="shared" si="191"/>
        <v>1.0416666664241347E-2</v>
      </c>
      <c r="D2014" s="1">
        <v>6</v>
      </c>
      <c r="E2014" s="1">
        <v>17.11</v>
      </c>
      <c r="F2014" s="1">
        <f>IF(A2014="","",IF(E2014&lt;-1.27,0,E2014*M_a+M_b))</f>
        <v>0.42360740000000002</v>
      </c>
      <c r="G2014" s="1">
        <f t="shared" si="186"/>
        <v>0.17944322933476001</v>
      </c>
      <c r="H2014" s="1">
        <f t="shared" si="187"/>
        <v>7.7984888889508913E-2</v>
      </c>
      <c r="I2014" s="1">
        <f t="shared" si="188"/>
        <v>1.9496222217837911E-2</v>
      </c>
      <c r="J2014" s="1">
        <f>IF(A2014="","",MIN(J2013+I2014,Max_logcfu))</f>
        <v>3.99</v>
      </c>
      <c r="K2014" s="1" cm="1">
        <f t="array" ref="K2014">IF(A2014="","",IF(E2014&lt;-1.27,0,((E2014-Tmin)/(PrefTemp-Tmin))^2))</f>
        <v>29.686554579922468</v>
      </c>
      <c r="L2014" s="1">
        <f t="shared" si="189"/>
        <v>0.30923494346885966</v>
      </c>
      <c r="M2014" s="1">
        <f t="shared" si="190"/>
        <v>-119.71364787147493</v>
      </c>
      <c r="N2014" s="3" t="s">
        <v>866</v>
      </c>
      <c r="O2014" s="1" t="s">
        <v>2973</v>
      </c>
      <c r="P2014" s="1" t="s">
        <v>2968</v>
      </c>
      <c r="Q2014" s="1">
        <v>8360</v>
      </c>
      <c r="R2014" s="1" t="s">
        <v>3035</v>
      </c>
      <c r="S2014" s="1">
        <v>91.81</v>
      </c>
    </row>
    <row r="2015" spans="1:19" x14ac:dyDescent="0.3">
      <c r="A2015" s="1" t="s">
        <v>924</v>
      </c>
      <c r="B2015" s="1" t="s">
        <v>1540</v>
      </c>
      <c r="C2015" s="1">
        <f t="shared" si="191"/>
        <v>1.0416666671517305E-2</v>
      </c>
      <c r="D2015" s="1">
        <v>6</v>
      </c>
      <c r="E2015" s="1">
        <v>17.05</v>
      </c>
      <c r="F2015" s="1">
        <f>IF(A2015="","",IF(E2015&lt;-1.27,0,E2015*M_a+M_b))</f>
        <v>0.42242900000000005</v>
      </c>
      <c r="G2015" s="1">
        <f t="shared" si="186"/>
        <v>0.17844626004100003</v>
      </c>
      <c r="H2015" s="1">
        <f t="shared" si="187"/>
        <v>7.7551612360278147E-2</v>
      </c>
      <c r="I2015" s="1">
        <f t="shared" si="188"/>
        <v>1.9387903099097735E-2</v>
      </c>
      <c r="J2015" s="1">
        <f>IF(A2015="","",MIN(J2014+I2015,Max_logcfu))</f>
        <v>3.99</v>
      </c>
      <c r="K2015" s="1" cm="1">
        <f t="array" ref="K2015">IF(A2015="","",IF(E2015&lt;-1.27,0,((E2015-Tmin)/(PrefTemp-Tmin))^2))</f>
        <v>29.521618942821899</v>
      </c>
      <c r="L2015" s="1">
        <f t="shared" si="189"/>
        <v>0.30751686413092683</v>
      </c>
      <c r="M2015" s="1">
        <f t="shared" si="190"/>
        <v>-120.02116473560586</v>
      </c>
      <c r="N2015" s="3" t="s">
        <v>866</v>
      </c>
      <c r="O2015" s="1" t="s">
        <v>2973</v>
      </c>
      <c r="P2015" s="1" t="s">
        <v>2968</v>
      </c>
      <c r="Q2015" s="1">
        <v>8360</v>
      </c>
      <c r="R2015" s="1" t="s">
        <v>3035</v>
      </c>
      <c r="S2015" s="1">
        <v>91.81</v>
      </c>
    </row>
    <row r="2016" spans="1:19" x14ac:dyDescent="0.3">
      <c r="A2016" s="1" t="s">
        <v>924</v>
      </c>
      <c r="B2016" s="1" t="s">
        <v>1541</v>
      </c>
      <c r="C2016" s="1">
        <f t="shared" si="191"/>
        <v>1.0416666664241347E-2</v>
      </c>
      <c r="D2016" s="1">
        <v>6</v>
      </c>
      <c r="E2016" s="1">
        <v>17.079999999999998</v>
      </c>
      <c r="F2016" s="1">
        <f>IF(A2016="","",IF(E2016&lt;-1.27,0,E2016*M_a+M_b))</f>
        <v>0.42301820000000001</v>
      </c>
      <c r="G2016" s="1">
        <f t="shared" si="186"/>
        <v>0.17894439753124</v>
      </c>
      <c r="H2016" s="1">
        <f t="shared" si="187"/>
        <v>7.7768099752820508E-2</v>
      </c>
      <c r="I2016" s="1">
        <f t="shared" si="188"/>
        <v>1.9442024933678428E-2</v>
      </c>
      <c r="J2016" s="1">
        <f>IF(A2016="","",MIN(J2015+I2016,Max_logcfu))</f>
        <v>3.99</v>
      </c>
      <c r="K2016" s="1" cm="1">
        <f t="array" ref="K2016">IF(A2016="","",IF(E2016&lt;-1.27,0,((E2016-Tmin)/(PrefTemp-Tmin))^2))</f>
        <v>29.604029328809361</v>
      </c>
      <c r="L2016" s="1">
        <f t="shared" si="189"/>
        <v>0.30837530543663161</v>
      </c>
      <c r="M2016" s="1">
        <f t="shared" si="190"/>
        <v>-120.32954004104249</v>
      </c>
      <c r="N2016" s="3" t="s">
        <v>866</v>
      </c>
      <c r="O2016" s="1" t="s">
        <v>2973</v>
      </c>
      <c r="P2016" s="1" t="s">
        <v>2968</v>
      </c>
      <c r="Q2016" s="1">
        <v>8360</v>
      </c>
      <c r="R2016" s="1" t="s">
        <v>3035</v>
      </c>
      <c r="S2016" s="1">
        <v>91.91</v>
      </c>
    </row>
    <row r="2017" spans="1:19" x14ac:dyDescent="0.3">
      <c r="A2017" s="1" t="s">
        <v>924</v>
      </c>
      <c r="B2017" s="1" t="s">
        <v>1542</v>
      </c>
      <c r="C2017" s="1">
        <f t="shared" si="191"/>
        <v>1.0416666664241347E-2</v>
      </c>
      <c r="D2017" s="1">
        <v>6</v>
      </c>
      <c r="E2017" s="1">
        <v>17.03</v>
      </c>
      <c r="F2017" s="1">
        <f>IF(A2017="","",IF(E2017&lt;-1.27,0,E2017*M_a+M_b))</f>
        <v>0.42203620000000003</v>
      </c>
      <c r="G2017" s="1">
        <f t="shared" si="186"/>
        <v>0.17811455411044003</v>
      </c>
      <c r="H2017" s="1">
        <f t="shared" si="187"/>
        <v>7.7407455067553241E-2</v>
      </c>
      <c r="I2017" s="1">
        <f t="shared" si="188"/>
        <v>1.9351863762382602E-2</v>
      </c>
      <c r="J2017" s="1">
        <f>IF(A2017="","",MIN(J2016+I2017,Max_logcfu))</f>
        <v>3.99</v>
      </c>
      <c r="K2017" s="1" cm="1">
        <f t="array" ref="K2017">IF(A2017="","",IF(E2017&lt;-1.27,0,((E2017-Tmin)/(PrefTemp-Tmin))^2))</f>
        <v>29.466742499455606</v>
      </c>
      <c r="L2017" s="1">
        <f t="shared" si="189"/>
        <v>0.30694523429786297</v>
      </c>
      <c r="M2017" s="1">
        <f t="shared" si="190"/>
        <v>-120.63648527534035</v>
      </c>
      <c r="N2017" s="3" t="s">
        <v>866</v>
      </c>
      <c r="O2017" s="1" t="s">
        <v>2973</v>
      </c>
      <c r="P2017" s="1" t="s">
        <v>2968</v>
      </c>
      <c r="Q2017" s="1">
        <v>8360</v>
      </c>
      <c r="R2017" s="1" t="s">
        <v>3035</v>
      </c>
      <c r="S2017" s="1">
        <v>91.91</v>
      </c>
    </row>
    <row r="2018" spans="1:19" x14ac:dyDescent="0.3">
      <c r="A2018" s="1" t="s">
        <v>924</v>
      </c>
      <c r="B2018" s="1" t="s">
        <v>1543</v>
      </c>
      <c r="C2018" s="1">
        <f t="shared" si="191"/>
        <v>1.0416666671517305E-2</v>
      </c>
      <c r="D2018" s="1">
        <v>6</v>
      </c>
      <c r="E2018" s="1">
        <v>17.02</v>
      </c>
      <c r="F2018" s="1">
        <f>IF(A2018="","",IF(E2018&lt;-1.27,0,E2018*M_a+M_b))</f>
        <v>0.42183980000000004</v>
      </c>
      <c r="G2018" s="1">
        <f t="shared" si="186"/>
        <v>0.17794881686404004</v>
      </c>
      <c r="H2018" s="1">
        <f t="shared" si="187"/>
        <v>7.7335426711881802E-2</v>
      </c>
      <c r="I2018" s="1">
        <f t="shared" si="188"/>
        <v>1.9333856686973478E-2</v>
      </c>
      <c r="J2018" s="1">
        <f>IF(A2018="","",MIN(J2017+I2018,Max_logcfu))</f>
        <v>3.99</v>
      </c>
      <c r="K2018" s="1" cm="1">
        <f t="array" ref="K2018">IF(A2018="","",IF(E2018&lt;-1.27,0,((E2018-Tmin)/(PrefTemp-Tmin))^2))</f>
        <v>29.439323421960065</v>
      </c>
      <c r="L2018" s="1">
        <f t="shared" si="189"/>
        <v>0.30665961912155021</v>
      </c>
      <c r="M2018" s="1">
        <f t="shared" si="190"/>
        <v>-120.94314489446189</v>
      </c>
      <c r="N2018" s="3" t="s">
        <v>866</v>
      </c>
      <c r="O2018" s="1" t="s">
        <v>2973</v>
      </c>
      <c r="P2018" s="1" t="s">
        <v>2968</v>
      </c>
      <c r="Q2018" s="1">
        <v>8360</v>
      </c>
      <c r="R2018" s="1" t="s">
        <v>3035</v>
      </c>
      <c r="S2018" s="1">
        <v>91.91</v>
      </c>
    </row>
    <row r="2019" spans="1:19" x14ac:dyDescent="0.3">
      <c r="A2019" s="1" t="s">
        <v>924</v>
      </c>
      <c r="B2019" s="1" t="s">
        <v>1544</v>
      </c>
      <c r="C2019" s="1">
        <f t="shared" si="191"/>
        <v>1.0416666664241347E-2</v>
      </c>
      <c r="D2019" s="1">
        <v>6</v>
      </c>
      <c r="E2019" s="1">
        <v>17.03</v>
      </c>
      <c r="F2019" s="1">
        <f>IF(A2019="","",IF(E2019&lt;-1.27,0,E2019*M_a+M_b))</f>
        <v>0.42203620000000003</v>
      </c>
      <c r="G2019" s="1">
        <f t="shared" si="186"/>
        <v>0.17811455411044003</v>
      </c>
      <c r="H2019" s="1">
        <f t="shared" si="187"/>
        <v>7.7407455067553241E-2</v>
      </c>
      <c r="I2019" s="1">
        <f t="shared" si="188"/>
        <v>1.9351863762382602E-2</v>
      </c>
      <c r="J2019" s="1">
        <f>IF(A2019="","",MIN(J2018+I2019,Max_logcfu))</f>
        <v>3.99</v>
      </c>
      <c r="K2019" s="1" cm="1">
        <f t="array" ref="K2019">IF(A2019="","",IF(E2019&lt;-1.27,0,((E2019-Tmin)/(PrefTemp-Tmin))^2))</f>
        <v>29.466742499455606</v>
      </c>
      <c r="L2019" s="1">
        <f t="shared" si="189"/>
        <v>0.30694523429786297</v>
      </c>
      <c r="M2019" s="1">
        <f t="shared" si="190"/>
        <v>-121.25009012875975</v>
      </c>
      <c r="N2019" s="3" t="s">
        <v>866</v>
      </c>
      <c r="O2019" s="1" t="s">
        <v>2973</v>
      </c>
      <c r="P2019" s="1" t="s">
        <v>2968</v>
      </c>
      <c r="Q2019" s="1">
        <v>8360</v>
      </c>
      <c r="R2019" s="1" t="s">
        <v>3035</v>
      </c>
      <c r="S2019" s="1">
        <v>91.91</v>
      </c>
    </row>
    <row r="2020" spans="1:19" x14ac:dyDescent="0.3">
      <c r="A2020" s="1" t="s">
        <v>924</v>
      </c>
      <c r="B2020" s="1" t="s">
        <v>1545</v>
      </c>
      <c r="C2020" s="1">
        <f t="shared" si="191"/>
        <v>1.0416666664241347E-2</v>
      </c>
      <c r="D2020" s="1">
        <v>6</v>
      </c>
      <c r="E2020" s="1">
        <v>17.059999999999999</v>
      </c>
      <c r="F2020" s="1">
        <f>IF(A2020="","",IF(E2020&lt;-1.27,0,E2020*M_a+M_b))</f>
        <v>0.42262539999999998</v>
      </c>
      <c r="G2020" s="1">
        <f t="shared" si="186"/>
        <v>0.17861222872516</v>
      </c>
      <c r="H2020" s="1">
        <f t="shared" si="187"/>
        <v>7.7623741297331586E-2</v>
      </c>
      <c r="I2020" s="1">
        <f t="shared" si="188"/>
        <v>1.9405935319814601E-2</v>
      </c>
      <c r="J2020" s="1">
        <f>IF(A2020="","",MIN(J2019+I2020,Max_logcfu))</f>
        <v>3.99</v>
      </c>
      <c r="K2020" s="1" cm="1">
        <f t="array" ref="K2020">IF(A2020="","",IF(E2020&lt;-1.27,0,((E2020-Tmin)/(PrefTemp-Tmin))^2))</f>
        <v>29.549076308692644</v>
      </c>
      <c r="L2020" s="1">
        <f t="shared" si="189"/>
        <v>0.30780287814388241</v>
      </c>
      <c r="M2020" s="1">
        <f t="shared" si="190"/>
        <v>-121.55789300690364</v>
      </c>
      <c r="N2020" s="3" t="s">
        <v>866</v>
      </c>
      <c r="O2020" s="1" t="s">
        <v>2973</v>
      </c>
      <c r="P2020" s="1" t="s">
        <v>2968</v>
      </c>
      <c r="Q2020" s="1">
        <v>8360</v>
      </c>
      <c r="R2020" s="1" t="s">
        <v>3035</v>
      </c>
      <c r="S2020" s="1">
        <v>91.81</v>
      </c>
    </row>
    <row r="2021" spans="1:19" x14ac:dyDescent="0.3">
      <c r="A2021" s="1" t="s">
        <v>924</v>
      </c>
      <c r="B2021" s="1" t="s">
        <v>2501</v>
      </c>
      <c r="C2021" s="1">
        <f t="shared" si="191"/>
        <v>1.0416666671517305E-2</v>
      </c>
      <c r="D2021" s="1">
        <v>6</v>
      </c>
      <c r="E2021" s="1">
        <v>17.02</v>
      </c>
      <c r="F2021" s="1">
        <f>IF(A2021="","",IF(E2021&lt;-1.27,0,E2021*M_a+M_b))</f>
        <v>0.42183980000000004</v>
      </c>
      <c r="G2021" s="1">
        <f t="shared" si="186"/>
        <v>0.17794881686404004</v>
      </c>
      <c r="H2021" s="1">
        <f t="shared" si="187"/>
        <v>7.7335426711881802E-2</v>
      </c>
      <c r="I2021" s="1">
        <f t="shared" si="188"/>
        <v>1.9333856686973478E-2</v>
      </c>
      <c r="J2021" s="1">
        <f>IF(A2021="","",MIN(J2020+I2021,Max_logcfu))</f>
        <v>3.99</v>
      </c>
      <c r="K2021" s="1" cm="1">
        <f t="array" ref="K2021">IF(A2021="","",IF(E2021&lt;-1.27,0,((E2021-Tmin)/(PrefTemp-Tmin))^2))</f>
        <v>29.439323421960065</v>
      </c>
      <c r="L2021" s="1">
        <f t="shared" si="189"/>
        <v>0.30665961912155021</v>
      </c>
      <c r="M2021" s="1">
        <f t="shared" si="190"/>
        <v>-121.86455262602519</v>
      </c>
      <c r="N2021" s="3" t="s">
        <v>866</v>
      </c>
      <c r="O2021" s="1" t="s">
        <v>2973</v>
      </c>
      <c r="P2021" s="1" t="s">
        <v>2968</v>
      </c>
      <c r="Q2021" s="1">
        <v>8360</v>
      </c>
      <c r="R2021" s="1" t="s">
        <v>3035</v>
      </c>
      <c r="S2021" s="1">
        <v>91.81</v>
      </c>
    </row>
    <row r="2022" spans="1:19" x14ac:dyDescent="0.3">
      <c r="A2022" s="1" t="s">
        <v>924</v>
      </c>
      <c r="B2022" s="1" t="s">
        <v>2502</v>
      </c>
      <c r="C2022" s="1">
        <f t="shared" si="191"/>
        <v>1.0416666664241347E-2</v>
      </c>
      <c r="D2022" s="1">
        <v>6</v>
      </c>
      <c r="E2022" s="1">
        <v>16.989999999999998</v>
      </c>
      <c r="F2022" s="1">
        <f>IF(A2022="","",IF(E2022&lt;-1.27,0,E2022*M_a+M_b))</f>
        <v>0.42125059999999998</v>
      </c>
      <c r="G2022" s="1">
        <f t="shared" si="186"/>
        <v>0.17745206800035998</v>
      </c>
      <c r="H2022" s="1">
        <f t="shared" si="187"/>
        <v>7.7119542807631447E-2</v>
      </c>
      <c r="I2022" s="1">
        <f t="shared" si="188"/>
        <v>1.9279885697418914E-2</v>
      </c>
      <c r="J2022" s="1">
        <f>IF(A2022="","",MIN(J2021+I2022,Max_logcfu))</f>
        <v>3.99</v>
      </c>
      <c r="K2022" s="1" cm="1">
        <f t="array" ref="K2022">IF(A2022="","",IF(E2022&lt;-1.27,0,((E2022-Tmin)/(PrefTemp-Tmin))^2))</f>
        <v>29.35714276622387</v>
      </c>
      <c r="L2022" s="1">
        <f t="shared" si="189"/>
        <v>0.30580357041029821</v>
      </c>
      <c r="M2022" s="1">
        <f t="shared" si="190"/>
        <v>-122.17035619643549</v>
      </c>
      <c r="N2022" s="3" t="s">
        <v>866</v>
      </c>
      <c r="O2022" s="1" t="s">
        <v>2973</v>
      </c>
      <c r="P2022" s="1" t="s">
        <v>2968</v>
      </c>
      <c r="Q2022" s="1">
        <v>8360</v>
      </c>
      <c r="R2022" s="1" t="s">
        <v>3035</v>
      </c>
      <c r="S2022" s="1">
        <v>91.81</v>
      </c>
    </row>
    <row r="2023" spans="1:19" x14ac:dyDescent="0.3">
      <c r="A2023" s="1" t="s">
        <v>924</v>
      </c>
      <c r="B2023" s="1" t="s">
        <v>2503</v>
      </c>
      <c r="C2023" s="1">
        <f t="shared" si="191"/>
        <v>1.0416666664241347E-2</v>
      </c>
      <c r="D2023" s="1">
        <v>6</v>
      </c>
      <c r="E2023" s="1">
        <v>16.97</v>
      </c>
      <c r="F2023" s="1">
        <f>IF(A2023="","",IF(E2023&lt;-1.27,0,E2023*M_a+M_b))</f>
        <v>0.4208578</v>
      </c>
      <c r="G2023" s="1">
        <f t="shared" si="186"/>
        <v>0.17712128782084</v>
      </c>
      <c r="H2023" s="1">
        <f t="shared" si="187"/>
        <v>7.6975787840434587E-2</v>
      </c>
      <c r="I2023" s="1">
        <f t="shared" si="188"/>
        <v>1.9243946955628068E-2</v>
      </c>
      <c r="J2023" s="1">
        <f>IF(A2023="","",MIN(J2022+I2023,Max_logcfu))</f>
        <v>3.99</v>
      </c>
      <c r="K2023" s="1" cm="1">
        <f t="array" ref="K2023">IF(A2023="","",IF(E2023&lt;-1.27,0,((E2023-Tmin)/(PrefTemp-Tmin))^2))</f>
        <v>29.302419476358423</v>
      </c>
      <c r="L2023" s="1">
        <f t="shared" si="189"/>
        <v>0.30523353614099918</v>
      </c>
      <c r="M2023" s="1">
        <f t="shared" si="190"/>
        <v>-122.47558973257649</v>
      </c>
      <c r="N2023" s="3" t="s">
        <v>866</v>
      </c>
      <c r="O2023" s="1" t="s">
        <v>2973</v>
      </c>
      <c r="P2023" s="1" t="s">
        <v>2968</v>
      </c>
      <c r="Q2023" s="1">
        <v>8360</v>
      </c>
      <c r="R2023" s="1" t="s">
        <v>3035</v>
      </c>
      <c r="S2023" s="1">
        <v>91.81</v>
      </c>
    </row>
    <row r="2024" spans="1:19" x14ac:dyDescent="0.3">
      <c r="A2024" s="1" t="s">
        <v>924</v>
      </c>
      <c r="B2024" s="1" t="s">
        <v>2504</v>
      </c>
      <c r="C2024" s="1">
        <f t="shared" si="191"/>
        <v>1.0416666671517305E-2</v>
      </c>
      <c r="D2024" s="1">
        <v>6</v>
      </c>
      <c r="E2024" s="1">
        <v>17.05</v>
      </c>
      <c r="F2024" s="1">
        <f>IF(A2024="","",IF(E2024&lt;-1.27,0,E2024*M_a+M_b))</f>
        <v>0.42242900000000005</v>
      </c>
      <c r="G2024" s="1">
        <f t="shared" si="186"/>
        <v>0.17844626004100003</v>
      </c>
      <c r="H2024" s="1">
        <f t="shared" si="187"/>
        <v>7.7551612360278147E-2</v>
      </c>
      <c r="I2024" s="1">
        <f t="shared" si="188"/>
        <v>1.9387903099097735E-2</v>
      </c>
      <c r="J2024" s="1">
        <f>IF(A2024="","",MIN(J2023+I2024,Max_logcfu))</f>
        <v>3.99</v>
      </c>
      <c r="K2024" s="1" cm="1">
        <f t="array" ref="K2024">IF(A2024="","",IF(E2024&lt;-1.27,0,((E2024-Tmin)/(PrefTemp-Tmin))^2))</f>
        <v>29.521618942821899</v>
      </c>
      <c r="L2024" s="1">
        <f t="shared" si="189"/>
        <v>0.30751686413092683</v>
      </c>
      <c r="M2024" s="1">
        <f t="shared" si="190"/>
        <v>-122.78310659670743</v>
      </c>
      <c r="N2024" s="3" t="s">
        <v>866</v>
      </c>
      <c r="O2024" s="1" t="s">
        <v>2973</v>
      </c>
      <c r="P2024" s="1" t="s">
        <v>2968</v>
      </c>
      <c r="Q2024" s="1">
        <v>8360</v>
      </c>
      <c r="R2024" s="1" t="s">
        <v>3035</v>
      </c>
      <c r="S2024" s="1">
        <v>91.81</v>
      </c>
    </row>
    <row r="2025" spans="1:19" x14ac:dyDescent="0.3">
      <c r="A2025" s="1" t="s">
        <v>924</v>
      </c>
      <c r="B2025" s="1" t="s">
        <v>1550</v>
      </c>
      <c r="C2025" s="1">
        <f t="shared" si="191"/>
        <v>1.0416666664241347E-2</v>
      </c>
      <c r="D2025" s="1">
        <v>6</v>
      </c>
      <c r="E2025" s="1">
        <v>17</v>
      </c>
      <c r="F2025" s="1">
        <f>IF(A2025="","",IF(E2025&lt;-1.27,0,E2025*M_a+M_b))</f>
        <v>0.42144700000000002</v>
      </c>
      <c r="G2025" s="1">
        <f t="shared" si="186"/>
        <v>0.17761757380900001</v>
      </c>
      <c r="H2025" s="1">
        <f t="shared" si="187"/>
        <v>7.7191470581920898E-2</v>
      </c>
      <c r="I2025" s="1">
        <f t="shared" si="188"/>
        <v>1.929786764098709E-2</v>
      </c>
      <c r="J2025" s="1">
        <f>IF(A2025="","",MIN(J2024+I2025,Max_logcfu))</f>
        <v>3.99</v>
      </c>
      <c r="K2025" s="1" cm="1">
        <f t="array" ref="K2025">IF(A2025="","",IF(E2025&lt;-1.27,0,((E2025-Tmin)/(PrefTemp-Tmin))^2))</f>
        <v>29.384523555344195</v>
      </c>
      <c r="L2025" s="1">
        <f t="shared" si="189"/>
        <v>0.3060887869635685</v>
      </c>
      <c r="M2025" s="1">
        <f t="shared" si="190"/>
        <v>-123.089195383671</v>
      </c>
      <c r="N2025" s="3" t="s">
        <v>866</v>
      </c>
      <c r="O2025" s="1" t="s">
        <v>2973</v>
      </c>
      <c r="P2025" s="1" t="s">
        <v>2968</v>
      </c>
      <c r="Q2025" s="1">
        <v>8360</v>
      </c>
      <c r="R2025" s="1" t="s">
        <v>3035</v>
      </c>
      <c r="S2025" s="1">
        <v>91.81</v>
      </c>
    </row>
    <row r="2026" spans="1:19" x14ac:dyDescent="0.3">
      <c r="A2026" s="1" t="s">
        <v>924</v>
      </c>
      <c r="B2026" s="1" t="s">
        <v>1551</v>
      </c>
      <c r="C2026" s="1">
        <f t="shared" si="191"/>
        <v>1.0416666664241347E-2</v>
      </c>
      <c r="D2026" s="1">
        <v>6</v>
      </c>
      <c r="E2026" s="1">
        <v>16.940000000000001</v>
      </c>
      <c r="F2026" s="1">
        <f>IF(A2026="","",IF(E2026&lt;-1.27,0,E2026*M_a+M_b))</f>
        <v>0.42026860000000005</v>
      </c>
      <c r="G2026" s="1">
        <f t="shared" si="186"/>
        <v>0.17662569614596005</v>
      </c>
      <c r="H2026" s="1">
        <f t="shared" si="187"/>
        <v>7.676040684309432E-2</v>
      </c>
      <c r="I2026" s="1">
        <f t="shared" si="188"/>
        <v>1.9190101706305536E-2</v>
      </c>
      <c r="J2026" s="1">
        <f>IF(A2026="","",MIN(J2025+I2026,Max_logcfu))</f>
        <v>3.99</v>
      </c>
      <c r="K2026" s="1" cm="1">
        <f t="array" ref="K2026">IF(A2026="","",IF(E2026&lt;-1.27,0,((E2026-Tmin)/(PrefTemp-Tmin))^2))</f>
        <v>29.220430262498301</v>
      </c>
      <c r="L2026" s="1">
        <f t="shared" si="189"/>
        <v>0.30437948183015512</v>
      </c>
      <c r="M2026" s="1">
        <f t="shared" si="190"/>
        <v>-123.39357486550115</v>
      </c>
      <c r="N2026" s="3" t="s">
        <v>866</v>
      </c>
      <c r="O2026" s="1" t="s">
        <v>2973</v>
      </c>
      <c r="P2026" s="1" t="s">
        <v>2968</v>
      </c>
      <c r="Q2026" s="1">
        <v>8360</v>
      </c>
      <c r="R2026" s="1" t="s">
        <v>3035</v>
      </c>
      <c r="S2026" s="1">
        <v>91.81</v>
      </c>
    </row>
    <row r="2027" spans="1:19" x14ac:dyDescent="0.3">
      <c r="A2027" s="1" t="s">
        <v>924</v>
      </c>
      <c r="B2027" s="1" t="s">
        <v>1552</v>
      </c>
      <c r="C2027" s="1">
        <f t="shared" si="191"/>
        <v>1.0416666671517305E-2</v>
      </c>
      <c r="D2027" s="1">
        <v>6</v>
      </c>
      <c r="E2027" s="1">
        <v>16.920000000000002</v>
      </c>
      <c r="F2027" s="1">
        <f>IF(A2027="","",IF(E2027&lt;-1.27,0,E2027*M_a+M_b))</f>
        <v>0.41987580000000008</v>
      </c>
      <c r="G2027" s="1">
        <f t="shared" si="186"/>
        <v>0.17629568742564006</v>
      </c>
      <c r="H2027" s="1">
        <f t="shared" si="187"/>
        <v>7.6616987147170815E-2</v>
      </c>
      <c r="I2027" s="1">
        <f t="shared" si="188"/>
        <v>1.9154246795712097E-2</v>
      </c>
      <c r="J2027" s="1">
        <f>IF(A2027="","",MIN(J2026+I2027,Max_logcfu))</f>
        <v>3.99</v>
      </c>
      <c r="K2027" s="1" cm="1">
        <f t="array" ref="K2027">IF(A2027="","",IF(E2027&lt;-1.27,0,((E2027-Tmin)/(PrefTemp-Tmin))^2))</f>
        <v>29.165834600550241</v>
      </c>
      <c r="L2027" s="1">
        <f t="shared" si="189"/>
        <v>0.30381077723053795</v>
      </c>
      <c r="M2027" s="1">
        <f t="shared" si="190"/>
        <v>-123.69738564273169</v>
      </c>
      <c r="N2027" s="3" t="s">
        <v>866</v>
      </c>
      <c r="O2027" s="1" t="s">
        <v>2973</v>
      </c>
      <c r="P2027" s="1" t="s">
        <v>2968</v>
      </c>
      <c r="Q2027" s="1">
        <v>8360</v>
      </c>
      <c r="R2027" s="1" t="s">
        <v>3035</v>
      </c>
      <c r="S2027" s="1">
        <v>91.81</v>
      </c>
    </row>
    <row r="2028" spans="1:19" x14ac:dyDescent="0.3">
      <c r="A2028" s="1" t="s">
        <v>924</v>
      </c>
      <c r="B2028" s="1" t="s">
        <v>1553</v>
      </c>
      <c r="C2028" s="1">
        <f t="shared" si="191"/>
        <v>1.0416666664241347E-2</v>
      </c>
      <c r="D2028" s="1">
        <v>6</v>
      </c>
      <c r="E2028" s="1">
        <v>16.97</v>
      </c>
      <c r="F2028" s="1">
        <f>IF(A2028="","",IF(E2028&lt;-1.27,0,E2028*M_a+M_b))</f>
        <v>0.4208578</v>
      </c>
      <c r="G2028" s="1">
        <f t="shared" si="186"/>
        <v>0.17712128782084</v>
      </c>
      <c r="H2028" s="1">
        <f t="shared" si="187"/>
        <v>7.6975787840434587E-2</v>
      </c>
      <c r="I2028" s="1">
        <f t="shared" si="188"/>
        <v>1.9243946955628068E-2</v>
      </c>
      <c r="J2028" s="1">
        <f>IF(A2028="","",MIN(J2027+I2028,Max_logcfu))</f>
        <v>3.99</v>
      </c>
      <c r="K2028" s="1" cm="1">
        <f t="array" ref="K2028">IF(A2028="","",IF(E2028&lt;-1.27,0,((E2028-Tmin)/(PrefTemp-Tmin))^2))</f>
        <v>29.302419476358423</v>
      </c>
      <c r="L2028" s="1">
        <f t="shared" si="189"/>
        <v>0.30523353614099918</v>
      </c>
      <c r="M2028" s="1">
        <f t="shared" si="190"/>
        <v>-124.00261917887269</v>
      </c>
      <c r="N2028" s="3" t="s">
        <v>866</v>
      </c>
      <c r="O2028" s="1" t="s">
        <v>2973</v>
      </c>
      <c r="P2028" s="1" t="s">
        <v>2968</v>
      </c>
      <c r="Q2028" s="1">
        <v>8360</v>
      </c>
      <c r="R2028" s="1" t="s">
        <v>3035</v>
      </c>
      <c r="S2028" s="1">
        <v>91.68</v>
      </c>
    </row>
    <row r="2029" spans="1:19" x14ac:dyDescent="0.3">
      <c r="A2029" s="1" t="s">
        <v>924</v>
      </c>
      <c r="B2029" s="1" t="s">
        <v>1554</v>
      </c>
      <c r="C2029" s="1">
        <f t="shared" si="191"/>
        <v>1.0416666664241347E-2</v>
      </c>
      <c r="D2029" s="1">
        <v>6</v>
      </c>
      <c r="E2029" s="1">
        <v>16.95</v>
      </c>
      <c r="F2029" s="1">
        <f>IF(A2029="","",IF(E2029&lt;-1.27,0,E2029*M_a+M_b))</f>
        <v>0.42046500000000003</v>
      </c>
      <c r="G2029" s="1">
        <f t="shared" si="186"/>
        <v>0.17679081622500004</v>
      </c>
      <c r="H2029" s="1">
        <f t="shared" si="187"/>
        <v>7.683216698174708E-2</v>
      </c>
      <c r="I2029" s="1">
        <f t="shared" si="188"/>
        <v>1.9208041740964549E-2</v>
      </c>
      <c r="J2029" s="1">
        <f>IF(A2029="","",MIN(J2028+I2029,Max_logcfu))</f>
        <v>3.99</v>
      </c>
      <c r="K2029" s="1" cm="1">
        <f t="array" ref="K2029">IF(A2029="","",IF(E2029&lt;-1.27,0,((E2029-Tmin)/(PrefTemp-Tmin))^2))</f>
        <v>29.24774723765994</v>
      </c>
      <c r="L2029" s="1">
        <f t="shared" si="189"/>
        <v>0.30466403365468925</v>
      </c>
      <c r="M2029" s="1">
        <f t="shared" si="190"/>
        <v>-124.30728321252738</v>
      </c>
      <c r="N2029" s="3" t="s">
        <v>866</v>
      </c>
      <c r="O2029" s="1" t="s">
        <v>2973</v>
      </c>
      <c r="P2029" s="1" t="s">
        <v>2968</v>
      </c>
      <c r="Q2029" s="1">
        <v>8360</v>
      </c>
      <c r="R2029" s="1" t="s">
        <v>3035</v>
      </c>
      <c r="S2029" s="1">
        <v>91.68</v>
      </c>
    </row>
    <row r="2030" spans="1:19" x14ac:dyDescent="0.3">
      <c r="A2030" s="1" t="s">
        <v>924</v>
      </c>
      <c r="B2030" s="1" t="s">
        <v>1555</v>
      </c>
      <c r="C2030" s="1">
        <f t="shared" si="191"/>
        <v>1.0416666671517305E-2</v>
      </c>
      <c r="D2030" s="1">
        <v>6</v>
      </c>
      <c r="E2030" s="1">
        <v>16.97</v>
      </c>
      <c r="F2030" s="1">
        <f>IF(A2030="","",IF(E2030&lt;-1.27,0,E2030*M_a+M_b))</f>
        <v>0.4208578</v>
      </c>
      <c r="G2030" s="1">
        <f t="shared" si="186"/>
        <v>0.17712128782084</v>
      </c>
      <c r="H2030" s="1">
        <f t="shared" si="187"/>
        <v>7.6975787840434587E-2</v>
      </c>
      <c r="I2030" s="1">
        <f t="shared" si="188"/>
        <v>1.9243946969069808E-2</v>
      </c>
      <c r="J2030" s="1">
        <f>IF(A2030="","",MIN(J2029+I2030,Max_logcfu))</f>
        <v>3.99</v>
      </c>
      <c r="K2030" s="1" cm="1">
        <f t="array" ref="K2030">IF(A2030="","",IF(E2030&lt;-1.27,0,((E2030-Tmin)/(PrefTemp-Tmin))^2))</f>
        <v>29.302419476358423</v>
      </c>
      <c r="L2030" s="1">
        <f t="shared" si="189"/>
        <v>0.30523353635420236</v>
      </c>
      <c r="M2030" s="1">
        <f t="shared" si="190"/>
        <v>-124.61251674888159</v>
      </c>
      <c r="N2030" s="3" t="s">
        <v>866</v>
      </c>
      <c r="O2030" s="1" t="s">
        <v>2973</v>
      </c>
      <c r="P2030" s="1" t="s">
        <v>2968</v>
      </c>
      <c r="Q2030" s="1">
        <v>8360</v>
      </c>
      <c r="R2030" s="1" t="s">
        <v>3035</v>
      </c>
      <c r="S2030" s="1">
        <v>91.68</v>
      </c>
    </row>
    <row r="2031" spans="1:19" x14ac:dyDescent="0.3">
      <c r="A2031" s="1" t="s">
        <v>924</v>
      </c>
      <c r="B2031" s="1" t="s">
        <v>1556</v>
      </c>
      <c r="C2031" s="1">
        <f t="shared" si="191"/>
        <v>1.0416666664241347E-2</v>
      </c>
      <c r="D2031" s="1">
        <v>6</v>
      </c>
      <c r="E2031" s="1">
        <v>16.95</v>
      </c>
      <c r="F2031" s="1">
        <f>IF(A2031="","",IF(E2031&lt;-1.27,0,E2031*M_a+M_b))</f>
        <v>0.42046500000000003</v>
      </c>
      <c r="G2031" s="1">
        <f t="shared" si="186"/>
        <v>0.17679081622500004</v>
      </c>
      <c r="H2031" s="1">
        <f t="shared" si="187"/>
        <v>7.683216698174708E-2</v>
      </c>
      <c r="I2031" s="1">
        <f t="shared" si="188"/>
        <v>1.9208041740964549E-2</v>
      </c>
      <c r="J2031" s="1">
        <f>IF(A2031="","",MIN(J2030+I2031,Max_logcfu))</f>
        <v>3.99</v>
      </c>
      <c r="K2031" s="1" cm="1">
        <f t="array" ref="K2031">IF(A2031="","",IF(E2031&lt;-1.27,0,((E2031-Tmin)/(PrefTemp-Tmin))^2))</f>
        <v>29.24774723765994</v>
      </c>
      <c r="L2031" s="1">
        <f t="shared" si="189"/>
        <v>0.30466403365468925</v>
      </c>
      <c r="M2031" s="1">
        <f t="shared" si="190"/>
        <v>-124.91718078253628</v>
      </c>
      <c r="N2031" s="3" t="s">
        <v>866</v>
      </c>
      <c r="O2031" s="1" t="s">
        <v>2973</v>
      </c>
      <c r="P2031" s="1" t="s">
        <v>2968</v>
      </c>
      <c r="Q2031" s="1">
        <v>8360</v>
      </c>
      <c r="R2031" s="1" t="s">
        <v>3035</v>
      </c>
      <c r="S2031" s="1">
        <v>91.68</v>
      </c>
    </row>
    <row r="2032" spans="1:19" x14ac:dyDescent="0.3">
      <c r="A2032" s="1" t="s">
        <v>924</v>
      </c>
      <c r="B2032" s="1" t="s">
        <v>1557</v>
      </c>
      <c r="C2032" s="1">
        <f t="shared" si="191"/>
        <v>1.0416666664241347E-2</v>
      </c>
      <c r="D2032" s="1">
        <v>6</v>
      </c>
      <c r="E2032" s="1">
        <v>16.95</v>
      </c>
      <c r="F2032" s="1">
        <f>IF(A2032="","",IF(E2032&lt;-1.27,0,E2032*M_a+M_b))</f>
        <v>0.42046500000000003</v>
      </c>
      <c r="G2032" s="1">
        <f t="shared" ref="G2032:G2095" si="192">IF(A2032="","",F2032^2)</f>
        <v>0.17679081622500004</v>
      </c>
      <c r="H2032" s="1">
        <f t="shared" ref="H2032:H2095" si="193">IF(A2032="","",G2032/2.301)</f>
        <v>7.683216698174708E-2</v>
      </c>
      <c r="I2032" s="1">
        <f t="shared" ref="I2032:I2095" si="194">IF(A2032="","",H2032*24*(B2032-B2031))</f>
        <v>1.9208041740964549E-2</v>
      </c>
      <c r="J2032" s="1">
        <f>IF(A2032="","",MIN(J2031+I2032,Max_logcfu))</f>
        <v>3.99</v>
      </c>
      <c r="K2032" s="1" cm="1">
        <f t="array" ref="K2032">IF(A2032="","",IF(E2032&lt;-1.27,0,((E2032-Tmin)/(PrefTemp-Tmin))^2))</f>
        <v>29.24774723765994</v>
      </c>
      <c r="L2032" s="1">
        <f t="shared" ref="L2032:L2095" si="195">IF(A2032="","",K2032*(B2032-B2031))</f>
        <v>0.30466403365468925</v>
      </c>
      <c r="M2032" s="1">
        <f t="shared" ref="M2032:M2095" si="196">IF(A2032="","",M2031-L2032)</f>
        <v>-125.22184481619097</v>
      </c>
      <c r="N2032" s="3" t="s">
        <v>866</v>
      </c>
      <c r="O2032" s="1" t="s">
        <v>2973</v>
      </c>
      <c r="P2032" s="1" t="s">
        <v>2968</v>
      </c>
      <c r="Q2032" s="1">
        <v>8360</v>
      </c>
      <c r="R2032" s="1" t="s">
        <v>3035</v>
      </c>
      <c r="S2032" s="1">
        <v>91.58</v>
      </c>
    </row>
    <row r="2033" spans="1:19" x14ac:dyDescent="0.3">
      <c r="A2033" s="1" t="s">
        <v>924</v>
      </c>
      <c r="B2033" s="1" t="s">
        <v>1558</v>
      </c>
      <c r="C2033" s="1">
        <f t="shared" si="191"/>
        <v>1.0416666671517305E-2</v>
      </c>
      <c r="D2033" s="1">
        <v>6</v>
      </c>
      <c r="E2033" s="1">
        <v>16.8</v>
      </c>
      <c r="F2033" s="1">
        <f>IF(A2033="","",IF(E2033&lt;-1.27,0,E2033*M_a+M_b))</f>
        <v>0.41751900000000003</v>
      </c>
      <c r="G2033" s="1">
        <f t="shared" si="192"/>
        <v>0.17432211536100004</v>
      </c>
      <c r="H2033" s="1">
        <f t="shared" si="193"/>
        <v>7.575928525032595E-2</v>
      </c>
      <c r="I2033" s="1">
        <f t="shared" si="194"/>
        <v>1.893982132140103E-2</v>
      </c>
      <c r="J2033" s="1">
        <f>IF(A2033="","",MIN(J2032+I2033,Max_logcfu))</f>
        <v>3.99</v>
      </c>
      <c r="K2033" s="1" cm="1">
        <f t="array" ref="K2033">IF(A2033="","",IF(E2033&lt;-1.27,0,((E2033-Tmin)/(PrefTemp-Tmin))^2))</f>
        <v>28.839332703367781</v>
      </c>
      <c r="L2033" s="1">
        <f t="shared" si="195"/>
        <v>0.30040971579997022</v>
      </c>
      <c r="M2033" s="1">
        <f t="shared" si="196"/>
        <v>-125.52225453199094</v>
      </c>
      <c r="N2033" s="3" t="s">
        <v>866</v>
      </c>
      <c r="O2033" s="1" t="s">
        <v>2973</v>
      </c>
      <c r="P2033" s="1" t="s">
        <v>2968</v>
      </c>
      <c r="Q2033" s="1">
        <v>8360</v>
      </c>
      <c r="R2033" s="1" t="s">
        <v>3035</v>
      </c>
      <c r="S2033" s="1">
        <v>91.58</v>
      </c>
    </row>
    <row r="2034" spans="1:19" x14ac:dyDescent="0.3">
      <c r="A2034" s="1" t="s">
        <v>924</v>
      </c>
      <c r="B2034" s="1" t="s">
        <v>1559</v>
      </c>
      <c r="C2034" s="1">
        <f t="shared" si="191"/>
        <v>1.0416666664241347E-2</v>
      </c>
      <c r="D2034" s="1">
        <v>6</v>
      </c>
      <c r="E2034" s="1">
        <v>16.75</v>
      </c>
      <c r="F2034" s="1">
        <f>IF(A2034="","",IF(E2034&lt;-1.27,0,E2034*M_a+M_b))</f>
        <v>0.41653700000000005</v>
      </c>
      <c r="G2034" s="1">
        <f t="shared" si="192"/>
        <v>0.17350307236900003</v>
      </c>
      <c r="H2034" s="1">
        <f t="shared" si="193"/>
        <v>7.540333436288571E-2</v>
      </c>
      <c r="I2034" s="1">
        <f t="shared" si="194"/>
        <v>1.8850833586332376E-2</v>
      </c>
      <c r="J2034" s="1">
        <f>IF(A2034="","",MIN(J2033+I2034,Max_logcfu))</f>
        <v>3.99</v>
      </c>
      <c r="K2034" s="1" cm="1">
        <f t="array" ref="K2034">IF(A2034="","",IF(E2034&lt;-1.27,0,((E2034-Tmin)/(PrefTemp-Tmin))^2))</f>
        <v>28.703832664857263</v>
      </c>
      <c r="L2034" s="1">
        <f t="shared" si="195"/>
        <v>0.29899825685598053</v>
      </c>
      <c r="M2034" s="1">
        <f t="shared" si="196"/>
        <v>-125.82125278884692</v>
      </c>
      <c r="N2034" s="3" t="s">
        <v>866</v>
      </c>
      <c r="O2034" s="1" t="s">
        <v>2973</v>
      </c>
      <c r="P2034" s="1" t="s">
        <v>2968</v>
      </c>
      <c r="Q2034" s="1">
        <v>8360</v>
      </c>
      <c r="R2034" s="1" t="s">
        <v>3035</v>
      </c>
      <c r="S2034" s="1">
        <v>91.58</v>
      </c>
    </row>
    <row r="2035" spans="1:19" x14ac:dyDescent="0.3">
      <c r="A2035" s="1" t="s">
        <v>924</v>
      </c>
      <c r="B2035" s="1" t="s">
        <v>1560</v>
      </c>
      <c r="C2035" s="1">
        <f t="shared" si="191"/>
        <v>1.0416666664241347E-2</v>
      </c>
      <c r="D2035" s="1">
        <v>6</v>
      </c>
      <c r="E2035" s="1">
        <v>16.78</v>
      </c>
      <c r="F2035" s="1">
        <f>IF(A2035="","",IF(E2035&lt;-1.27,0,E2035*M_a+M_b))</f>
        <v>0.41712620000000006</v>
      </c>
      <c r="G2035" s="1">
        <f t="shared" si="192"/>
        <v>0.17399426672644006</v>
      </c>
      <c r="H2035" s="1">
        <f t="shared" si="193"/>
        <v>7.5616804313967861E-2</v>
      </c>
      <c r="I2035" s="1">
        <f t="shared" si="194"/>
        <v>1.890420107409049E-2</v>
      </c>
      <c r="J2035" s="1">
        <f>IF(A2035="","",MIN(J2034+I2035,Max_logcfu))</f>
        <v>3.99</v>
      </c>
      <c r="K2035" s="1" cm="1">
        <f t="array" ref="K2035">IF(A2035="","",IF(E2035&lt;-1.27,0,((E2035-Tmin)/(PrefTemp-Tmin))^2))</f>
        <v>28.78509439958836</v>
      </c>
      <c r="L2035" s="1">
        <f t="shared" si="195"/>
        <v>0.29984473325923239</v>
      </c>
      <c r="M2035" s="1">
        <f t="shared" si="196"/>
        <v>-126.12109752210615</v>
      </c>
      <c r="N2035" s="3" t="s">
        <v>866</v>
      </c>
      <c r="O2035" s="1" t="s">
        <v>2973</v>
      </c>
      <c r="P2035" s="1" t="s">
        <v>2968</v>
      </c>
      <c r="Q2035" s="1">
        <v>8360</v>
      </c>
      <c r="R2035" s="1" t="s">
        <v>3035</v>
      </c>
      <c r="S2035" s="1">
        <v>91.58</v>
      </c>
    </row>
    <row r="2036" spans="1:19" x14ac:dyDescent="0.3">
      <c r="A2036" s="1" t="s">
        <v>924</v>
      </c>
      <c r="B2036" s="1" t="s">
        <v>1561</v>
      </c>
      <c r="C2036" s="1">
        <f t="shared" si="191"/>
        <v>1.0416666671517305E-2</v>
      </c>
      <c r="D2036" s="1">
        <v>6</v>
      </c>
      <c r="E2036" s="1">
        <v>16.829999999999998</v>
      </c>
      <c r="F2036" s="1">
        <f>IF(A2036="","",IF(E2036&lt;-1.27,0,E2036*M_a+M_b))</f>
        <v>0.41810819999999999</v>
      </c>
      <c r="G2036" s="1">
        <f t="shared" si="192"/>
        <v>0.17481446690723998</v>
      </c>
      <c r="H2036" s="1">
        <f t="shared" si="193"/>
        <v>7.5973258108318106E-2</v>
      </c>
      <c r="I2036" s="1">
        <f t="shared" si="194"/>
        <v>1.8993314535923976E-2</v>
      </c>
      <c r="J2036" s="1">
        <f>IF(A2036="","",MIN(J2035+I2036,Max_logcfu))</f>
        <v>3.99</v>
      </c>
      <c r="K2036" s="1" cm="1">
        <f t="array" ref="K2036">IF(A2036="","",IF(E2036&lt;-1.27,0,((E2036-Tmin)/(PrefTemp-Tmin))^2))</f>
        <v>28.920785879974932</v>
      </c>
      <c r="L2036" s="1">
        <f t="shared" si="195"/>
        <v>0.30125818639002316</v>
      </c>
      <c r="M2036" s="1">
        <f t="shared" si="196"/>
        <v>-126.42235570849618</v>
      </c>
      <c r="N2036" s="3" t="s">
        <v>866</v>
      </c>
      <c r="O2036" s="1" t="s">
        <v>2973</v>
      </c>
      <c r="P2036" s="1" t="s">
        <v>2968</v>
      </c>
      <c r="Q2036" s="1">
        <v>8360</v>
      </c>
      <c r="R2036" s="1" t="s">
        <v>3035</v>
      </c>
      <c r="S2036" s="1">
        <v>91.47</v>
      </c>
    </row>
    <row r="2037" spans="1:19" x14ac:dyDescent="0.3">
      <c r="A2037" s="1" t="s">
        <v>924</v>
      </c>
      <c r="B2037" s="1" t="s">
        <v>1562</v>
      </c>
      <c r="C2037" s="1">
        <f t="shared" si="191"/>
        <v>1.0416666664241347E-2</v>
      </c>
      <c r="D2037" s="1">
        <v>6</v>
      </c>
      <c r="E2037" s="1">
        <v>16.809999999999999</v>
      </c>
      <c r="F2037" s="1">
        <f>IF(A2037="","",IF(E2037&lt;-1.27,0,E2037*M_a+M_b))</f>
        <v>0.41771540000000001</v>
      </c>
      <c r="G2037" s="1">
        <f t="shared" si="192"/>
        <v>0.17448615539716</v>
      </c>
      <c r="H2037" s="1">
        <f t="shared" si="193"/>
        <v>7.5830576009196002E-2</v>
      </c>
      <c r="I2037" s="1">
        <f t="shared" si="194"/>
        <v>1.895764399788508E-2</v>
      </c>
      <c r="J2037" s="1">
        <f>IF(A2037="","",MIN(J2036+I2037,Max_logcfu))</f>
        <v>3.99</v>
      </c>
      <c r="K2037" s="1" cm="1">
        <f t="array" ref="K2037">IF(A2037="","",IF(E2037&lt;-1.27,0,((E2037-Tmin)/(PrefTemp-Tmin))^2))</f>
        <v>28.866470999445088</v>
      </c>
      <c r="L2037" s="1">
        <f t="shared" si="195"/>
        <v>0.30069240617420928</v>
      </c>
      <c r="M2037" s="1">
        <f t="shared" si="196"/>
        <v>-126.72304811467039</v>
      </c>
      <c r="N2037" s="3" t="s">
        <v>866</v>
      </c>
      <c r="O2037" s="1" t="s">
        <v>2973</v>
      </c>
      <c r="P2037" s="1" t="s">
        <v>2968</v>
      </c>
      <c r="Q2037" s="1">
        <v>8360</v>
      </c>
      <c r="R2037" s="1" t="s">
        <v>3035</v>
      </c>
      <c r="S2037" s="1">
        <v>91.47</v>
      </c>
    </row>
    <row r="2038" spans="1:19" x14ac:dyDescent="0.3">
      <c r="A2038" s="1" t="s">
        <v>924</v>
      </c>
      <c r="B2038" s="1" t="s">
        <v>1563</v>
      </c>
      <c r="C2038" s="1">
        <f t="shared" si="191"/>
        <v>1.0416666664241347E-2</v>
      </c>
      <c r="D2038" s="1">
        <v>6</v>
      </c>
      <c r="E2038" s="1">
        <v>16.78</v>
      </c>
      <c r="F2038" s="1">
        <f>IF(A2038="","",IF(E2038&lt;-1.27,0,E2038*M_a+M_b))</f>
        <v>0.41712620000000006</v>
      </c>
      <c r="G2038" s="1">
        <f t="shared" si="192"/>
        <v>0.17399426672644006</v>
      </c>
      <c r="H2038" s="1">
        <f t="shared" si="193"/>
        <v>7.5616804313967861E-2</v>
      </c>
      <c r="I2038" s="1">
        <f t="shared" si="194"/>
        <v>1.890420107409049E-2</v>
      </c>
      <c r="J2038" s="1">
        <f>IF(A2038="","",MIN(J2037+I2038,Max_logcfu))</f>
        <v>3.99</v>
      </c>
      <c r="K2038" s="1" cm="1">
        <f t="array" ref="K2038">IF(A2038="","",IF(E2038&lt;-1.27,0,((E2038-Tmin)/(PrefTemp-Tmin))^2))</f>
        <v>28.78509439958836</v>
      </c>
      <c r="L2038" s="1">
        <f t="shared" si="195"/>
        <v>0.29984473325923239</v>
      </c>
      <c r="M2038" s="1">
        <f t="shared" si="196"/>
        <v>-127.02289284792963</v>
      </c>
      <c r="N2038" s="3" t="s">
        <v>866</v>
      </c>
      <c r="O2038" s="1" t="s">
        <v>2973</v>
      </c>
      <c r="P2038" s="1" t="s">
        <v>2968</v>
      </c>
      <c r="Q2038" s="1">
        <v>8360</v>
      </c>
      <c r="R2038" s="1" t="s">
        <v>3035</v>
      </c>
      <c r="S2038" s="1">
        <v>91.47</v>
      </c>
    </row>
    <row r="2039" spans="1:19" x14ac:dyDescent="0.3">
      <c r="A2039" s="1" t="s">
        <v>924</v>
      </c>
      <c r="B2039" s="1" t="s">
        <v>1564</v>
      </c>
      <c r="C2039" s="1">
        <f t="shared" si="191"/>
        <v>1.0416666671517305E-2</v>
      </c>
      <c r="D2039" s="1">
        <v>6</v>
      </c>
      <c r="E2039" s="1">
        <v>16.739999999999998</v>
      </c>
      <c r="F2039" s="1">
        <f>IF(A2039="","",IF(E2039&lt;-1.27,0,E2039*M_a+M_b))</f>
        <v>0.41634060000000001</v>
      </c>
      <c r="G2039" s="1">
        <f t="shared" si="192"/>
        <v>0.17333949520836001</v>
      </c>
      <c r="H2039" s="1">
        <f t="shared" si="193"/>
        <v>7.533224476677966E-2</v>
      </c>
      <c r="I2039" s="1">
        <f t="shared" si="194"/>
        <v>1.8833061200464744E-2</v>
      </c>
      <c r="J2039" s="1">
        <f>IF(A2039="","",MIN(J2038+I2039,Max_logcfu))</f>
        <v>3.99</v>
      </c>
      <c r="K2039" s="1" cm="1">
        <f t="array" ref="K2039">IF(A2039="","",IF(E2039&lt;-1.27,0,((E2039-Tmin)/(PrefTemp-Tmin))^2))</f>
        <v>28.676770945530368</v>
      </c>
      <c r="L2039" s="1">
        <f t="shared" si="195"/>
        <v>0.29871636415504199</v>
      </c>
      <c r="M2039" s="1">
        <f t="shared" si="196"/>
        <v>-127.32160921208467</v>
      </c>
      <c r="N2039" s="3" t="s">
        <v>866</v>
      </c>
      <c r="O2039" s="1" t="s">
        <v>2973</v>
      </c>
      <c r="P2039" s="1" t="s">
        <v>2968</v>
      </c>
      <c r="Q2039" s="1">
        <v>8360</v>
      </c>
      <c r="R2039" s="1" t="s">
        <v>3035</v>
      </c>
      <c r="S2039" s="1">
        <v>91.47</v>
      </c>
    </row>
    <row r="2040" spans="1:19" x14ac:dyDescent="0.3">
      <c r="A2040" s="1" t="s">
        <v>924</v>
      </c>
      <c r="B2040" s="1" t="s">
        <v>1565</v>
      </c>
      <c r="C2040" s="1">
        <f t="shared" si="191"/>
        <v>1.0416666664241347E-2</v>
      </c>
      <c r="D2040" s="1">
        <v>6</v>
      </c>
      <c r="E2040" s="1">
        <v>16.8</v>
      </c>
      <c r="F2040" s="1">
        <f>IF(A2040="","",IF(E2040&lt;-1.27,0,E2040*M_a+M_b))</f>
        <v>0.41751900000000003</v>
      </c>
      <c r="G2040" s="1">
        <f t="shared" si="192"/>
        <v>0.17432211536100004</v>
      </c>
      <c r="H2040" s="1">
        <f t="shared" si="193"/>
        <v>7.575928525032595E-2</v>
      </c>
      <c r="I2040" s="1">
        <f t="shared" si="194"/>
        <v>1.8939821308171716E-2</v>
      </c>
      <c r="J2040" s="1">
        <f>IF(A2040="","",MIN(J2039+I2040,Max_logcfu))</f>
        <v>3.99</v>
      </c>
      <c r="K2040" s="1" cm="1">
        <f t="array" ref="K2040">IF(A2040="","",IF(E2040&lt;-1.27,0,((E2040-Tmin)/(PrefTemp-Tmin))^2))</f>
        <v>28.839332703367781</v>
      </c>
      <c r="L2040" s="1">
        <f t="shared" si="195"/>
        <v>0.30040971559013646</v>
      </c>
      <c r="M2040" s="1">
        <f t="shared" si="196"/>
        <v>-127.6220189276748</v>
      </c>
      <c r="N2040" s="3" t="s">
        <v>866</v>
      </c>
      <c r="O2040" s="1" t="s">
        <v>2973</v>
      </c>
      <c r="P2040" s="1" t="s">
        <v>2968</v>
      </c>
      <c r="Q2040" s="1">
        <v>8360</v>
      </c>
      <c r="R2040" s="1" t="s">
        <v>3035</v>
      </c>
      <c r="S2040" s="1">
        <v>91.47</v>
      </c>
    </row>
    <row r="2041" spans="1:19" x14ac:dyDescent="0.3">
      <c r="A2041" s="1" t="s">
        <v>924</v>
      </c>
      <c r="B2041" s="1" t="s">
        <v>1566</v>
      </c>
      <c r="C2041" s="1">
        <f t="shared" si="191"/>
        <v>1.0416666664241347E-2</v>
      </c>
      <c r="D2041" s="1">
        <v>6</v>
      </c>
      <c r="E2041" s="1">
        <v>16.690000000000001</v>
      </c>
      <c r="F2041" s="1">
        <f>IF(A2041="","",IF(E2041&lt;-1.27,0,E2041*M_a+M_b))</f>
        <v>0.41535860000000008</v>
      </c>
      <c r="G2041" s="1">
        <f t="shared" si="192"/>
        <v>0.17252276659396007</v>
      </c>
      <c r="H2041" s="1">
        <f t="shared" si="193"/>
        <v>7.4977299693159527E-2</v>
      </c>
      <c r="I2041" s="1">
        <f t="shared" si="194"/>
        <v>1.874432491892563E-2</v>
      </c>
      <c r="J2041" s="1">
        <f>IF(A2041="","",MIN(J2040+I2041,Max_logcfu))</f>
        <v>3.99</v>
      </c>
      <c r="K2041" s="1" cm="1">
        <f t="array" ref="K2041">IF(A2041="","",IF(E2041&lt;-1.27,0,((E2041-Tmin)/(PrefTemp-Tmin))^2))</f>
        <v>28.541653790771985</v>
      </c>
      <c r="L2041" s="1">
        <f t="shared" si="195"/>
        <v>0.29730889358465223</v>
      </c>
      <c r="M2041" s="1">
        <f t="shared" si="196"/>
        <v>-127.91932782125946</v>
      </c>
      <c r="N2041" s="3" t="s">
        <v>866</v>
      </c>
      <c r="O2041" s="1" t="s">
        <v>2973</v>
      </c>
      <c r="P2041" s="1" t="s">
        <v>2968</v>
      </c>
      <c r="Q2041" s="1">
        <v>8360</v>
      </c>
      <c r="R2041" s="1" t="s">
        <v>3035</v>
      </c>
      <c r="S2041" s="1">
        <v>91.47</v>
      </c>
    </row>
    <row r="2042" spans="1:19" x14ac:dyDescent="0.3">
      <c r="A2042" s="1" t="s">
        <v>924</v>
      </c>
      <c r="B2042" s="1" t="s">
        <v>1567</v>
      </c>
      <c r="C2042" s="1">
        <f t="shared" si="191"/>
        <v>1.0416666671517305E-2</v>
      </c>
      <c r="D2042" s="1">
        <v>6</v>
      </c>
      <c r="E2042" s="1">
        <v>16.559999999999999</v>
      </c>
      <c r="F2042" s="1">
        <f>IF(A2042="","",IF(E2042&lt;-1.27,0,E2042*M_a+M_b))</f>
        <v>0.41280539999999999</v>
      </c>
      <c r="G2042" s="1">
        <f t="shared" si="192"/>
        <v>0.17040829826915999</v>
      </c>
      <c r="H2042" s="1">
        <f t="shared" si="193"/>
        <v>7.405836517564536E-2</v>
      </c>
      <c r="I2042" s="1">
        <f t="shared" si="194"/>
        <v>1.8514591302532871E-2</v>
      </c>
      <c r="J2042" s="1">
        <f>IF(A2042="","",MIN(J2041+I2042,Max_logcfu))</f>
        <v>3.99</v>
      </c>
      <c r="K2042" s="1" cm="1">
        <f t="array" ref="K2042">IF(A2042="","",IF(E2042&lt;-1.27,0,((E2042-Tmin)/(PrefTemp-Tmin))^2))</f>
        <v>28.19184243503345</v>
      </c>
      <c r="L2042" s="1">
        <f t="shared" si="195"/>
        <v>0.29366502550168022</v>
      </c>
      <c r="M2042" s="1">
        <f t="shared" si="196"/>
        <v>-128.21299284676113</v>
      </c>
      <c r="N2042" s="3" t="s">
        <v>866</v>
      </c>
      <c r="O2042" s="1" t="s">
        <v>2973</v>
      </c>
      <c r="P2042" s="1" t="s">
        <v>2968</v>
      </c>
      <c r="Q2042" s="1">
        <v>8360</v>
      </c>
      <c r="R2042" s="1" t="s">
        <v>3035</v>
      </c>
      <c r="S2042" s="1">
        <v>91.47</v>
      </c>
    </row>
    <row r="2043" spans="1:19" x14ac:dyDescent="0.3">
      <c r="A2043" s="1" t="s">
        <v>924</v>
      </c>
      <c r="B2043" s="1" t="s">
        <v>1568</v>
      </c>
      <c r="C2043" s="1">
        <f t="shared" si="191"/>
        <v>1.0416666664241347E-2</v>
      </c>
      <c r="D2043" s="1">
        <v>6</v>
      </c>
      <c r="E2043" s="1">
        <v>16.52</v>
      </c>
      <c r="F2043" s="1">
        <f>IF(A2043="","",IF(E2043&lt;-1.27,0,E2043*M_a+M_b))</f>
        <v>0.41201979999999999</v>
      </c>
      <c r="G2043" s="1">
        <f t="shared" si="192"/>
        <v>0.16976031559204</v>
      </c>
      <c r="H2043" s="1">
        <f t="shared" si="193"/>
        <v>7.3776756015662748E-2</v>
      </c>
      <c r="I2043" s="1">
        <f t="shared" si="194"/>
        <v>1.8444188999621313E-2</v>
      </c>
      <c r="J2043" s="1">
        <f>IF(A2043="","",MIN(J2042+I2043,Max_logcfu))</f>
        <v>3.99</v>
      </c>
      <c r="K2043" s="1" cm="1">
        <f t="array" ref="K2043">IF(A2043="","",IF(E2043&lt;-1.27,0,((E2043-Tmin)/(PrefTemp-Tmin))^2))</f>
        <v>28.084642106648356</v>
      </c>
      <c r="L2043" s="1">
        <f t="shared" si="195"/>
        <v>0.29254835520947281</v>
      </c>
      <c r="M2043" s="1">
        <f t="shared" si="196"/>
        <v>-128.5055412019706</v>
      </c>
      <c r="N2043" s="3" t="s">
        <v>866</v>
      </c>
      <c r="O2043" s="1" t="s">
        <v>2973</v>
      </c>
      <c r="P2043" s="1" t="s">
        <v>2968</v>
      </c>
      <c r="Q2043" s="1">
        <v>8360</v>
      </c>
      <c r="R2043" s="1" t="s">
        <v>3035</v>
      </c>
      <c r="S2043" s="1">
        <v>91.47</v>
      </c>
    </row>
    <row r="2044" spans="1:19" x14ac:dyDescent="0.3">
      <c r="A2044" s="1" t="s">
        <v>924</v>
      </c>
      <c r="B2044" s="1" t="s">
        <v>1569</v>
      </c>
      <c r="C2044" s="1">
        <f t="shared" si="191"/>
        <v>1.0416666664241347E-2</v>
      </c>
      <c r="D2044" s="1">
        <v>6</v>
      </c>
      <c r="E2044" s="1">
        <v>16.55</v>
      </c>
      <c r="F2044" s="1">
        <f>IF(A2044="","",IF(E2044&lt;-1.27,0,E2044*M_a+M_b))</f>
        <v>0.41260900000000006</v>
      </c>
      <c r="G2044" s="1">
        <f t="shared" si="192"/>
        <v>0.17024618688100004</v>
      </c>
      <c r="H2044" s="1">
        <f t="shared" si="193"/>
        <v>7.3987912594958724E-2</v>
      </c>
      <c r="I2044" s="1">
        <f t="shared" si="194"/>
        <v>1.8496978144433015E-2</v>
      </c>
      <c r="J2044" s="1">
        <f>IF(A2044="","",MIN(J2043+I2044,Max_logcfu))</f>
        <v>3.99</v>
      </c>
      <c r="K2044" s="1" cm="1">
        <f t="array" ref="K2044">IF(A2044="","",IF(E2044&lt;-1.27,0,((E2044-Tmin)/(PrefTemp-Tmin))^2))</f>
        <v>28.16502320874957</v>
      </c>
      <c r="L2044" s="1">
        <f t="shared" si="195"/>
        <v>0.29338565835616554</v>
      </c>
      <c r="M2044" s="1">
        <f t="shared" si="196"/>
        <v>-128.79892686032676</v>
      </c>
      <c r="N2044" s="3" t="s">
        <v>866</v>
      </c>
      <c r="O2044" s="1" t="s">
        <v>2973</v>
      </c>
      <c r="P2044" s="1" t="s">
        <v>2968</v>
      </c>
      <c r="Q2044" s="1">
        <v>8360</v>
      </c>
      <c r="R2044" s="1" t="s">
        <v>3035</v>
      </c>
      <c r="S2044" s="1">
        <v>91.35</v>
      </c>
    </row>
    <row r="2045" spans="1:19" x14ac:dyDescent="0.3">
      <c r="A2045" s="1" t="s">
        <v>924</v>
      </c>
      <c r="B2045" s="1" t="s">
        <v>1570</v>
      </c>
      <c r="C2045" s="1">
        <f t="shared" si="191"/>
        <v>1.0416666671517305E-2</v>
      </c>
      <c r="D2045" s="1">
        <v>6</v>
      </c>
      <c r="E2045" s="1">
        <v>16.53</v>
      </c>
      <c r="F2045" s="1">
        <f>IF(A2045="","",IF(E2045&lt;-1.27,0,E2045*M_a+M_b))</f>
        <v>0.41221620000000003</v>
      </c>
      <c r="G2045" s="1">
        <f t="shared" si="192"/>
        <v>0.16992219554244004</v>
      </c>
      <c r="H2045" s="1">
        <f t="shared" si="193"/>
        <v>7.3847108014967411E-2</v>
      </c>
      <c r="I2045" s="1">
        <f t="shared" si="194"/>
        <v>1.8461777012338788E-2</v>
      </c>
      <c r="J2045" s="1">
        <f>IF(A2045="","",MIN(J2044+I2045,Max_logcfu))</f>
        <v>3.99</v>
      </c>
      <c r="K2045" s="1" cm="1">
        <f t="array" ref="K2045">IF(A2045="","",IF(E2045&lt;-1.27,0,((E2045-Tmin)/(PrefTemp-Tmin))^2))</f>
        <v>28.111423044557032</v>
      </c>
      <c r="L2045" s="1">
        <f t="shared" si="195"/>
        <v>0.29282732351716079</v>
      </c>
      <c r="M2045" s="1">
        <f t="shared" si="196"/>
        <v>-129.09175418384393</v>
      </c>
      <c r="N2045" s="3" t="s">
        <v>866</v>
      </c>
      <c r="O2045" s="1" t="s">
        <v>2973</v>
      </c>
      <c r="P2045" s="1" t="s">
        <v>2968</v>
      </c>
      <c r="Q2045" s="1">
        <v>8360</v>
      </c>
      <c r="R2045" s="1" t="s">
        <v>3035</v>
      </c>
      <c r="S2045" s="1">
        <v>91.35</v>
      </c>
    </row>
    <row r="2046" spans="1:19" x14ac:dyDescent="0.3">
      <c r="A2046" s="1" t="s">
        <v>924</v>
      </c>
      <c r="B2046" s="1" t="s">
        <v>1571</v>
      </c>
      <c r="C2046" s="1">
        <f t="shared" si="191"/>
        <v>1.0416666664241347E-2</v>
      </c>
      <c r="D2046" s="1">
        <v>6</v>
      </c>
      <c r="E2046" s="1">
        <v>16.5</v>
      </c>
      <c r="F2046" s="1">
        <f>IF(A2046="","",IF(E2046&lt;-1.27,0,E2046*M_a+M_b))</f>
        <v>0.41162700000000002</v>
      </c>
      <c r="G2046" s="1">
        <f t="shared" si="192"/>
        <v>0.16943678712900001</v>
      </c>
      <c r="H2046" s="1">
        <f t="shared" si="193"/>
        <v>7.3636152598435464E-2</v>
      </c>
      <c r="I2046" s="1">
        <f t="shared" si="194"/>
        <v>1.8409038145322677E-2</v>
      </c>
      <c r="J2046" s="1">
        <f>IF(A2046="","",MIN(J2045+I2046,Max_logcfu))</f>
        <v>3.99</v>
      </c>
      <c r="K2046" s="1" cm="1">
        <f t="array" ref="K2046">IF(A2046="","",IF(E2046&lt;-1.27,0,((E2046-Tmin)/(PrefTemp-Tmin))^2))</f>
        <v>28.031118519206245</v>
      </c>
      <c r="L2046" s="1">
        <f t="shared" si="195"/>
        <v>0.29199081784041397</v>
      </c>
      <c r="M2046" s="1">
        <f t="shared" si="196"/>
        <v>-129.38374500168433</v>
      </c>
      <c r="N2046" s="3" t="s">
        <v>866</v>
      </c>
      <c r="O2046" s="1" t="s">
        <v>2973</v>
      </c>
      <c r="P2046" s="1" t="s">
        <v>2968</v>
      </c>
      <c r="Q2046" s="1">
        <v>8360</v>
      </c>
      <c r="R2046" s="1" t="s">
        <v>3035</v>
      </c>
      <c r="S2046" s="1">
        <v>91.35</v>
      </c>
    </row>
    <row r="2047" spans="1:19" x14ac:dyDescent="0.3">
      <c r="A2047" s="1" t="s">
        <v>924</v>
      </c>
      <c r="B2047" s="1" t="s">
        <v>1572</v>
      </c>
      <c r="C2047" s="1">
        <f t="shared" si="191"/>
        <v>1.0416666664241347E-2</v>
      </c>
      <c r="D2047" s="1">
        <v>6</v>
      </c>
      <c r="E2047" s="1">
        <v>16.45</v>
      </c>
      <c r="F2047" s="1">
        <f>IF(A2047="","",IF(E2047&lt;-1.27,0,E2047*M_a+M_b))</f>
        <v>0.41064500000000004</v>
      </c>
      <c r="G2047" s="1">
        <f t="shared" si="192"/>
        <v>0.16862931602500003</v>
      </c>
      <c r="H2047" s="1">
        <f t="shared" si="193"/>
        <v>7.328523078009562E-2</v>
      </c>
      <c r="I2047" s="1">
        <f t="shared" si="194"/>
        <v>1.8321307690758144E-2</v>
      </c>
      <c r="J2047" s="1">
        <f>IF(A2047="","",MIN(J2046+I2047,Max_logcfu))</f>
        <v>3.99</v>
      </c>
      <c r="K2047" s="1" cm="1">
        <f t="array" ref="K2047">IF(A2047="","",IF(E2047&lt;-1.27,0,((E2047-Tmin)/(PrefTemp-Tmin))^2))</f>
        <v>27.897532899456344</v>
      </c>
      <c r="L2047" s="1">
        <f t="shared" si="195"/>
        <v>0.29059930096834319</v>
      </c>
      <c r="M2047" s="1">
        <f t="shared" si="196"/>
        <v>-129.67434430265268</v>
      </c>
      <c r="N2047" s="3" t="s">
        <v>866</v>
      </c>
      <c r="O2047" s="1" t="s">
        <v>2973</v>
      </c>
      <c r="P2047" s="1" t="s">
        <v>2968</v>
      </c>
      <c r="Q2047" s="1">
        <v>8360</v>
      </c>
      <c r="R2047" s="1" t="s">
        <v>3035</v>
      </c>
      <c r="S2047" s="1">
        <v>91.35</v>
      </c>
    </row>
    <row r="2048" spans="1:19" x14ac:dyDescent="0.3">
      <c r="A2048" s="1" t="s">
        <v>924</v>
      </c>
      <c r="B2048" s="1" t="s">
        <v>1573</v>
      </c>
      <c r="C2048" s="1">
        <f t="shared" si="191"/>
        <v>1.0416666671517305E-2</v>
      </c>
      <c r="D2048" s="1">
        <v>6</v>
      </c>
      <c r="E2048" s="1">
        <v>16.55</v>
      </c>
      <c r="F2048" s="1">
        <f>IF(A2048="","",IF(E2048&lt;-1.27,0,E2048*M_a+M_b))</f>
        <v>0.41260900000000006</v>
      </c>
      <c r="G2048" s="1">
        <f t="shared" si="192"/>
        <v>0.17024618688100004</v>
      </c>
      <c r="H2048" s="1">
        <f t="shared" si="193"/>
        <v>7.3987912594958724E-2</v>
      </c>
      <c r="I2048" s="1">
        <f t="shared" si="194"/>
        <v>1.8496978157353006E-2</v>
      </c>
      <c r="J2048" s="1">
        <f>IF(A2048="","",MIN(J2047+I2048,Max_logcfu))</f>
        <v>3.99</v>
      </c>
      <c r="K2048" s="1" cm="1">
        <f t="array" ref="K2048">IF(A2048="","",IF(E2048&lt;-1.27,0,((E2048-Tmin)/(PrefTemp-Tmin))^2))</f>
        <v>28.16502320874957</v>
      </c>
      <c r="L2048" s="1">
        <f t="shared" si="195"/>
        <v>0.29338565856109305</v>
      </c>
      <c r="M2048" s="1">
        <f t="shared" si="196"/>
        <v>-129.96772996121379</v>
      </c>
      <c r="N2048" s="3" t="s">
        <v>866</v>
      </c>
      <c r="O2048" s="1" t="s">
        <v>2973</v>
      </c>
      <c r="P2048" s="1" t="s">
        <v>2968</v>
      </c>
      <c r="Q2048" s="1">
        <v>8360</v>
      </c>
      <c r="R2048" s="1" t="s">
        <v>3035</v>
      </c>
      <c r="S2048" s="1">
        <v>91.35</v>
      </c>
    </row>
    <row r="2049" spans="1:19" x14ac:dyDescent="0.3">
      <c r="A2049" s="1" t="s">
        <v>924</v>
      </c>
      <c r="B2049" s="1" t="s">
        <v>1574</v>
      </c>
      <c r="C2049" s="1">
        <f t="shared" si="191"/>
        <v>1.0416666664241347E-2</v>
      </c>
      <c r="D2049" s="1">
        <v>6</v>
      </c>
      <c r="E2049" s="1">
        <v>16.579999999999998</v>
      </c>
      <c r="F2049" s="1">
        <f>IF(A2049="","",IF(E2049&lt;-1.27,0,E2049*M_a+M_b))</f>
        <v>0.41319820000000002</v>
      </c>
      <c r="G2049" s="1">
        <f t="shared" si="192"/>
        <v>0.17073275248324002</v>
      </c>
      <c r="H2049" s="1">
        <f t="shared" si="193"/>
        <v>7.4199370918400703E-2</v>
      </c>
      <c r="I2049" s="1">
        <f t="shared" si="194"/>
        <v>1.8549842725281204E-2</v>
      </c>
      <c r="J2049" s="1">
        <f>IF(A2049="","",MIN(J2048+I2049,Max_logcfu))</f>
        <v>3.99</v>
      </c>
      <c r="K2049" s="1" cm="1">
        <f t="array" ref="K2049">IF(A2049="","",IF(E2049&lt;-1.27,0,((E2049-Tmin)/(PrefTemp-Tmin))^2))</f>
        <v>28.245519175976412</v>
      </c>
      <c r="L2049" s="1">
        <f t="shared" si="195"/>
        <v>0.29422415801458324</v>
      </c>
      <c r="M2049" s="1">
        <f t="shared" si="196"/>
        <v>-130.26195411922836</v>
      </c>
      <c r="N2049" s="3" t="s">
        <v>866</v>
      </c>
      <c r="O2049" s="1" t="s">
        <v>2973</v>
      </c>
      <c r="P2049" s="1" t="s">
        <v>2968</v>
      </c>
      <c r="Q2049" s="1">
        <v>8360</v>
      </c>
      <c r="R2049" s="1" t="s">
        <v>3035</v>
      </c>
      <c r="S2049" s="1">
        <v>91.35</v>
      </c>
    </row>
    <row r="2050" spans="1:19" x14ac:dyDescent="0.3">
      <c r="A2050" s="1" t="s">
        <v>924</v>
      </c>
      <c r="B2050" s="1" t="s">
        <v>1575</v>
      </c>
      <c r="C2050" s="1">
        <f t="shared" si="191"/>
        <v>1.0416666664241347E-2</v>
      </c>
      <c r="D2050" s="1">
        <v>6</v>
      </c>
      <c r="E2050" s="1">
        <v>16.55</v>
      </c>
      <c r="F2050" s="1">
        <f>IF(A2050="","",IF(E2050&lt;-1.27,0,E2050*M_a+M_b))</f>
        <v>0.41260900000000006</v>
      </c>
      <c r="G2050" s="1">
        <f t="shared" si="192"/>
        <v>0.17024618688100004</v>
      </c>
      <c r="H2050" s="1">
        <f t="shared" si="193"/>
        <v>7.3987912594958724E-2</v>
      </c>
      <c r="I2050" s="1">
        <f t="shared" si="194"/>
        <v>1.8496978144433015E-2</v>
      </c>
      <c r="J2050" s="1">
        <f>IF(A2050="","",MIN(J2049+I2050,Max_logcfu))</f>
        <v>3.99</v>
      </c>
      <c r="K2050" s="1" cm="1">
        <f t="array" ref="K2050">IF(A2050="","",IF(E2050&lt;-1.27,0,((E2050-Tmin)/(PrefTemp-Tmin))^2))</f>
        <v>28.16502320874957</v>
      </c>
      <c r="L2050" s="1">
        <f t="shared" si="195"/>
        <v>0.29338565835616554</v>
      </c>
      <c r="M2050" s="1">
        <f t="shared" si="196"/>
        <v>-130.55533977758452</v>
      </c>
      <c r="N2050" s="3" t="s">
        <v>866</v>
      </c>
      <c r="O2050" s="1" t="s">
        <v>2973</v>
      </c>
      <c r="P2050" s="1" t="s">
        <v>2968</v>
      </c>
      <c r="Q2050" s="1">
        <v>8360</v>
      </c>
      <c r="R2050" s="1" t="s">
        <v>3035</v>
      </c>
      <c r="S2050" s="1">
        <v>91.35</v>
      </c>
    </row>
    <row r="2051" spans="1:19" x14ac:dyDescent="0.3">
      <c r="A2051" s="1" t="s">
        <v>924</v>
      </c>
      <c r="B2051" s="1" t="s">
        <v>1576</v>
      </c>
      <c r="C2051" s="1">
        <f t="shared" si="191"/>
        <v>1.0416666671517305E-2</v>
      </c>
      <c r="D2051" s="1">
        <v>6</v>
      </c>
      <c r="E2051" s="1">
        <v>16.53</v>
      </c>
      <c r="F2051" s="1">
        <f>IF(A2051="","",IF(E2051&lt;-1.27,0,E2051*M_a+M_b))</f>
        <v>0.41221620000000003</v>
      </c>
      <c r="G2051" s="1">
        <f t="shared" si="192"/>
        <v>0.16992219554244004</v>
      </c>
      <c r="H2051" s="1">
        <f t="shared" si="193"/>
        <v>7.3847108014967411E-2</v>
      </c>
      <c r="I2051" s="1">
        <f t="shared" si="194"/>
        <v>1.8461777012338788E-2</v>
      </c>
      <c r="J2051" s="1">
        <f>IF(A2051="","",MIN(J2050+I2051,Max_logcfu))</f>
        <v>3.99</v>
      </c>
      <c r="K2051" s="1" cm="1">
        <f t="array" ref="K2051">IF(A2051="","",IF(E2051&lt;-1.27,0,((E2051-Tmin)/(PrefTemp-Tmin))^2))</f>
        <v>28.111423044557032</v>
      </c>
      <c r="L2051" s="1">
        <f t="shared" si="195"/>
        <v>0.29282732351716079</v>
      </c>
      <c r="M2051" s="1">
        <f t="shared" si="196"/>
        <v>-130.84816710110169</v>
      </c>
      <c r="N2051" s="3" t="s">
        <v>866</v>
      </c>
      <c r="O2051" s="1" t="s">
        <v>2973</v>
      </c>
      <c r="P2051" s="1" t="s">
        <v>2968</v>
      </c>
      <c r="Q2051" s="1">
        <v>8360</v>
      </c>
      <c r="R2051" s="1" t="s">
        <v>3035</v>
      </c>
      <c r="S2051" s="1">
        <v>91.35</v>
      </c>
    </row>
    <row r="2052" spans="1:19" x14ac:dyDescent="0.3">
      <c r="A2052" s="1" t="s">
        <v>924</v>
      </c>
      <c r="B2052" s="1" t="s">
        <v>1577</v>
      </c>
      <c r="C2052" s="1">
        <f t="shared" ref="C2052:C2115" si="197">IF(A2052="","",B2052-B2051)</f>
        <v>1.0416666664241347E-2</v>
      </c>
      <c r="D2052" s="1">
        <v>6</v>
      </c>
      <c r="E2052" s="1">
        <v>16.690000000000001</v>
      </c>
      <c r="F2052" s="1">
        <f>IF(A2052="","",IF(E2052&lt;-1.27,0,E2052*M_a+M_b))</f>
        <v>0.41535860000000008</v>
      </c>
      <c r="G2052" s="1">
        <f t="shared" si="192"/>
        <v>0.17252276659396007</v>
      </c>
      <c r="H2052" s="1">
        <f t="shared" si="193"/>
        <v>7.4977299693159527E-2</v>
      </c>
      <c r="I2052" s="1">
        <f t="shared" si="194"/>
        <v>1.874432491892563E-2</v>
      </c>
      <c r="J2052" s="1">
        <f>IF(A2052="","",MIN(J2051+I2052,Max_logcfu))</f>
        <v>3.99</v>
      </c>
      <c r="K2052" s="1" cm="1">
        <f t="array" ref="K2052">IF(A2052="","",IF(E2052&lt;-1.27,0,((E2052-Tmin)/(PrefTemp-Tmin))^2))</f>
        <v>28.541653790771985</v>
      </c>
      <c r="L2052" s="1">
        <f t="shared" si="195"/>
        <v>0.29730889358465223</v>
      </c>
      <c r="M2052" s="1">
        <f t="shared" si="196"/>
        <v>-131.14547599468634</v>
      </c>
      <c r="N2052" s="3" t="s">
        <v>866</v>
      </c>
      <c r="O2052" s="1" t="s">
        <v>2973</v>
      </c>
      <c r="P2052" s="1" t="s">
        <v>2968</v>
      </c>
      <c r="Q2052" s="1">
        <v>8360</v>
      </c>
      <c r="R2052" s="1" t="s">
        <v>3035</v>
      </c>
      <c r="S2052" s="1">
        <v>91.35</v>
      </c>
    </row>
    <row r="2053" spans="1:19" x14ac:dyDescent="0.3">
      <c r="A2053" s="1" t="s">
        <v>924</v>
      </c>
      <c r="B2053" s="1" t="s">
        <v>1578</v>
      </c>
      <c r="C2053" s="1">
        <f t="shared" si="197"/>
        <v>1.0416666664241347E-2</v>
      </c>
      <c r="D2053" s="1">
        <v>6</v>
      </c>
      <c r="E2053" s="1">
        <v>16.75</v>
      </c>
      <c r="F2053" s="1">
        <f>IF(A2053="","",IF(E2053&lt;-1.27,0,E2053*M_a+M_b))</f>
        <v>0.41653700000000005</v>
      </c>
      <c r="G2053" s="1">
        <f t="shared" si="192"/>
        <v>0.17350307236900003</v>
      </c>
      <c r="H2053" s="1">
        <f t="shared" si="193"/>
        <v>7.540333436288571E-2</v>
      </c>
      <c r="I2053" s="1">
        <f t="shared" si="194"/>
        <v>1.8850833586332376E-2</v>
      </c>
      <c r="J2053" s="1">
        <f>IF(A2053="","",MIN(J2052+I2053,Max_logcfu))</f>
        <v>3.99</v>
      </c>
      <c r="K2053" s="1" cm="1">
        <f t="array" ref="K2053">IF(A2053="","",IF(E2053&lt;-1.27,0,((E2053-Tmin)/(PrefTemp-Tmin))^2))</f>
        <v>28.703832664857263</v>
      </c>
      <c r="L2053" s="1">
        <f t="shared" si="195"/>
        <v>0.29899825685598053</v>
      </c>
      <c r="M2053" s="1">
        <f t="shared" si="196"/>
        <v>-131.44447425154232</v>
      </c>
      <c r="N2053" s="3" t="s">
        <v>866</v>
      </c>
      <c r="O2053" s="1" t="s">
        <v>2973</v>
      </c>
      <c r="P2053" s="1" t="s">
        <v>2968</v>
      </c>
      <c r="Q2053" s="1">
        <v>8360</v>
      </c>
      <c r="R2053" s="1" t="s">
        <v>3035</v>
      </c>
      <c r="S2053" s="1">
        <v>91.35</v>
      </c>
    </row>
    <row r="2054" spans="1:19" x14ac:dyDescent="0.3">
      <c r="A2054" s="1" t="s">
        <v>924</v>
      </c>
      <c r="B2054" s="1" t="s">
        <v>1579</v>
      </c>
      <c r="C2054" s="1">
        <f t="shared" si="197"/>
        <v>1.0416666671517305E-2</v>
      </c>
      <c r="D2054" s="1">
        <v>6</v>
      </c>
      <c r="E2054" s="1">
        <v>16.829999999999998</v>
      </c>
      <c r="F2054" s="1">
        <f>IF(A2054="","",IF(E2054&lt;-1.27,0,E2054*M_a+M_b))</f>
        <v>0.41810819999999999</v>
      </c>
      <c r="G2054" s="1">
        <f t="shared" si="192"/>
        <v>0.17481446690723998</v>
      </c>
      <c r="H2054" s="1">
        <f t="shared" si="193"/>
        <v>7.5973258108318106E-2</v>
      </c>
      <c r="I2054" s="1">
        <f t="shared" si="194"/>
        <v>1.8993314535923976E-2</v>
      </c>
      <c r="J2054" s="1">
        <f>IF(A2054="","",MIN(J2053+I2054,Max_logcfu))</f>
        <v>3.99</v>
      </c>
      <c r="K2054" s="1" cm="1">
        <f t="array" ref="K2054">IF(A2054="","",IF(E2054&lt;-1.27,0,((E2054-Tmin)/(PrefTemp-Tmin))^2))</f>
        <v>28.920785879974932</v>
      </c>
      <c r="L2054" s="1">
        <f t="shared" si="195"/>
        <v>0.30125818639002316</v>
      </c>
      <c r="M2054" s="1">
        <f t="shared" si="196"/>
        <v>-131.74573243793233</v>
      </c>
      <c r="N2054" s="3" t="s">
        <v>866</v>
      </c>
      <c r="O2054" s="1" t="s">
        <v>2973</v>
      </c>
      <c r="P2054" s="1" t="s">
        <v>2968</v>
      </c>
      <c r="Q2054" s="1">
        <v>8360</v>
      </c>
      <c r="R2054" s="1" t="s">
        <v>3035</v>
      </c>
      <c r="S2054" s="1">
        <v>91.35</v>
      </c>
    </row>
    <row r="2055" spans="1:19" x14ac:dyDescent="0.3">
      <c r="A2055" s="1" t="s">
        <v>924</v>
      </c>
      <c r="B2055" s="1" t="s">
        <v>1580</v>
      </c>
      <c r="C2055" s="1">
        <f t="shared" si="197"/>
        <v>1.0416666664241347E-2</v>
      </c>
      <c r="D2055" s="1">
        <v>6</v>
      </c>
      <c r="E2055" s="1">
        <v>16.940000000000001</v>
      </c>
      <c r="F2055" s="1">
        <f>IF(A2055="","",IF(E2055&lt;-1.27,0,E2055*M_a+M_b))</f>
        <v>0.42026860000000005</v>
      </c>
      <c r="G2055" s="1">
        <f t="shared" si="192"/>
        <v>0.17662569614596005</v>
      </c>
      <c r="H2055" s="1">
        <f t="shared" si="193"/>
        <v>7.676040684309432E-2</v>
      </c>
      <c r="I2055" s="1">
        <f t="shared" si="194"/>
        <v>1.9190101706305536E-2</v>
      </c>
      <c r="J2055" s="1">
        <f>IF(A2055="","",MIN(J2054+I2055,Max_logcfu))</f>
        <v>3.99</v>
      </c>
      <c r="K2055" s="1" cm="1">
        <f t="array" ref="K2055">IF(A2055="","",IF(E2055&lt;-1.27,0,((E2055-Tmin)/(PrefTemp-Tmin))^2))</f>
        <v>29.220430262498301</v>
      </c>
      <c r="L2055" s="1">
        <f t="shared" si="195"/>
        <v>0.30437948183015512</v>
      </c>
      <c r="M2055" s="1">
        <f t="shared" si="196"/>
        <v>-132.05011191976249</v>
      </c>
      <c r="N2055" s="3" t="s">
        <v>866</v>
      </c>
      <c r="O2055" s="1" t="s">
        <v>2973</v>
      </c>
      <c r="P2055" s="1" t="s">
        <v>2968</v>
      </c>
      <c r="Q2055" s="1">
        <v>8360</v>
      </c>
      <c r="R2055" s="1" t="s">
        <v>3035</v>
      </c>
      <c r="S2055" s="1">
        <v>91.35</v>
      </c>
    </row>
    <row r="2056" spans="1:19" x14ac:dyDescent="0.3">
      <c r="A2056" s="1" t="s">
        <v>924</v>
      </c>
      <c r="B2056" s="1" t="s">
        <v>1581</v>
      </c>
      <c r="C2056" s="1">
        <f t="shared" si="197"/>
        <v>1.0416666664241347E-2</v>
      </c>
      <c r="D2056" s="1">
        <v>6</v>
      </c>
      <c r="E2056" s="1">
        <v>17.079999999999998</v>
      </c>
      <c r="F2056" s="1">
        <f>IF(A2056="","",IF(E2056&lt;-1.27,0,E2056*M_a+M_b))</f>
        <v>0.42301820000000001</v>
      </c>
      <c r="G2056" s="1">
        <f t="shared" si="192"/>
        <v>0.17894439753124</v>
      </c>
      <c r="H2056" s="1">
        <f t="shared" si="193"/>
        <v>7.7768099752820508E-2</v>
      </c>
      <c r="I2056" s="1">
        <f t="shared" si="194"/>
        <v>1.9442024933678428E-2</v>
      </c>
      <c r="J2056" s="1">
        <f>IF(A2056="","",MIN(J2055+I2056,Max_logcfu))</f>
        <v>3.99</v>
      </c>
      <c r="K2056" s="1" cm="1">
        <f t="array" ref="K2056">IF(A2056="","",IF(E2056&lt;-1.27,0,((E2056-Tmin)/(PrefTemp-Tmin))^2))</f>
        <v>29.604029328809361</v>
      </c>
      <c r="L2056" s="1">
        <f t="shared" si="195"/>
        <v>0.30837530543663161</v>
      </c>
      <c r="M2056" s="1">
        <f t="shared" si="196"/>
        <v>-132.35848722519913</v>
      </c>
      <c r="N2056" s="3" t="s">
        <v>866</v>
      </c>
      <c r="O2056" s="1" t="s">
        <v>2973</v>
      </c>
      <c r="P2056" s="1" t="s">
        <v>2968</v>
      </c>
      <c r="Q2056" s="1">
        <v>8360</v>
      </c>
      <c r="R2056" s="1" t="s">
        <v>3035</v>
      </c>
      <c r="S2056" s="1">
        <v>91.24</v>
      </c>
    </row>
    <row r="2057" spans="1:19" x14ac:dyDescent="0.3">
      <c r="A2057" s="1" t="s">
        <v>924</v>
      </c>
      <c r="B2057" s="1" t="s">
        <v>1582</v>
      </c>
      <c r="C2057" s="1">
        <f t="shared" si="197"/>
        <v>1.0416666671517305E-2</v>
      </c>
      <c r="D2057" s="1">
        <v>6</v>
      </c>
      <c r="E2057" s="1">
        <v>17.170000000000002</v>
      </c>
      <c r="F2057" s="1">
        <f>IF(A2057="","",IF(E2057&lt;-1.27,0,E2057*M_a+M_b))</f>
        <v>0.42478580000000005</v>
      </c>
      <c r="G2057" s="1">
        <f t="shared" si="192"/>
        <v>0.18044297588164004</v>
      </c>
      <c r="H2057" s="1">
        <f t="shared" si="193"/>
        <v>7.8419372395323789E-2</v>
      </c>
      <c r="I2057" s="1">
        <f t="shared" si="194"/>
        <v>1.9604843107960162E-2</v>
      </c>
      <c r="J2057" s="1">
        <f>IF(A2057="","",MIN(J2056+I2057,Max_logcfu))</f>
        <v>3.99</v>
      </c>
      <c r="K2057" s="1" cm="1">
        <f t="array" ref="K2057">IF(A2057="","",IF(E2057&lt;-1.27,0,((E2057-Tmin)/(PrefTemp-Tmin))^2))</f>
        <v>29.851949677525599</v>
      </c>
      <c r="L2057" s="1">
        <f t="shared" si="195"/>
        <v>0.31095780928569267</v>
      </c>
      <c r="M2057" s="1">
        <f t="shared" si="196"/>
        <v>-132.66944503448482</v>
      </c>
      <c r="N2057" s="3" t="s">
        <v>866</v>
      </c>
      <c r="O2057" s="1" t="s">
        <v>2973</v>
      </c>
      <c r="P2057" s="1" t="s">
        <v>2968</v>
      </c>
      <c r="Q2057" s="1">
        <v>8360</v>
      </c>
      <c r="R2057" s="1" t="s">
        <v>3035</v>
      </c>
      <c r="S2057" s="1">
        <v>91.24</v>
      </c>
    </row>
    <row r="2058" spans="1:19" x14ac:dyDescent="0.3">
      <c r="A2058" s="1" t="s">
        <v>924</v>
      </c>
      <c r="B2058" s="1" t="s">
        <v>1583</v>
      </c>
      <c r="C2058" s="1">
        <f t="shared" si="197"/>
        <v>1.0416666664241347E-2</v>
      </c>
      <c r="D2058" s="1">
        <v>6</v>
      </c>
      <c r="E2058" s="1">
        <v>17.309999999999999</v>
      </c>
      <c r="F2058" s="1">
        <f>IF(A2058="","",IF(E2058&lt;-1.27,0,E2058*M_a+M_b))</f>
        <v>0.42753540000000001</v>
      </c>
      <c r="G2058" s="1">
        <f t="shared" si="192"/>
        <v>0.18278651825316</v>
      </c>
      <c r="H2058" s="1">
        <f t="shared" si="193"/>
        <v>7.9437861040052141E-2</v>
      </c>
      <c r="I2058" s="1">
        <f t="shared" si="194"/>
        <v>1.9859465255389144E-2</v>
      </c>
      <c r="J2058" s="1">
        <f>IF(A2058="","",MIN(J2057+I2058,Max_logcfu))</f>
        <v>3.99</v>
      </c>
      <c r="K2058" s="1" cm="1">
        <f t="array" ref="K2058">IF(A2058="","",IF(E2058&lt;-1.27,0,((E2058-Tmin)/(PrefTemp-Tmin))^2))</f>
        <v>30.239658362776126</v>
      </c>
      <c r="L2058" s="1">
        <f t="shared" si="195"/>
        <v>0.31499644120557713</v>
      </c>
      <c r="M2058" s="1">
        <f t="shared" si="196"/>
        <v>-132.9844414756904</v>
      </c>
      <c r="N2058" s="3" t="s">
        <v>866</v>
      </c>
      <c r="O2058" s="1" t="s">
        <v>2973</v>
      </c>
      <c r="P2058" s="1" t="s">
        <v>2968</v>
      </c>
      <c r="Q2058" s="1">
        <v>8360</v>
      </c>
      <c r="R2058" s="1" t="s">
        <v>3035</v>
      </c>
      <c r="S2058" s="1">
        <v>91.24</v>
      </c>
    </row>
    <row r="2059" spans="1:19" x14ac:dyDescent="0.3">
      <c r="A2059" s="1" t="s">
        <v>924</v>
      </c>
      <c r="B2059" s="1" t="s">
        <v>1584</v>
      </c>
      <c r="C2059" s="1">
        <f t="shared" si="197"/>
        <v>1.0416666664241347E-2</v>
      </c>
      <c r="D2059" s="1">
        <v>6</v>
      </c>
      <c r="E2059" s="1">
        <v>17.45</v>
      </c>
      <c r="F2059" s="1">
        <f>IF(A2059="","",IF(E2059&lt;-1.27,0,E2059*M_a+M_b))</f>
        <v>0.43028500000000003</v>
      </c>
      <c r="G2059" s="1">
        <f t="shared" si="192"/>
        <v>0.18514518122500004</v>
      </c>
      <c r="H2059" s="1">
        <f t="shared" si="193"/>
        <v>8.046292100173838E-2</v>
      </c>
      <c r="I2059" s="1">
        <f t="shared" si="194"/>
        <v>2.0115730245751036E-2</v>
      </c>
      <c r="J2059" s="1">
        <f>IF(A2059="","",MIN(J2058+I2059,Max_logcfu))</f>
        <v>3.99</v>
      </c>
      <c r="K2059" s="1" cm="1">
        <f t="array" ref="K2059">IF(A2059="","",IF(E2059&lt;-1.27,0,((E2059-Tmin)/(PrefTemp-Tmin))^2))</f>
        <v>30.629868555207196</v>
      </c>
      <c r="L2059" s="1">
        <f t="shared" si="195"/>
        <v>0.31906113070912107</v>
      </c>
      <c r="M2059" s="1">
        <f t="shared" si="196"/>
        <v>-133.30350260639952</v>
      </c>
      <c r="N2059" s="3" t="s">
        <v>866</v>
      </c>
      <c r="O2059" s="1" t="s">
        <v>2973</v>
      </c>
      <c r="P2059" s="1" t="s">
        <v>2968</v>
      </c>
      <c r="Q2059" s="1">
        <v>8360</v>
      </c>
      <c r="R2059" s="1" t="s">
        <v>3035</v>
      </c>
      <c r="S2059" s="1">
        <v>91.24</v>
      </c>
    </row>
    <row r="2060" spans="1:19" x14ac:dyDescent="0.3">
      <c r="A2060" s="1" t="s">
        <v>924</v>
      </c>
      <c r="B2060" s="1" t="s">
        <v>1585</v>
      </c>
      <c r="C2060" s="1">
        <f t="shared" si="197"/>
        <v>1.0416666671517305E-2</v>
      </c>
      <c r="D2060" s="1">
        <v>6</v>
      </c>
      <c r="E2060" s="1">
        <v>17.88</v>
      </c>
      <c r="F2060" s="1">
        <f>IF(A2060="","",IF(E2060&lt;-1.27,0,E2060*M_a+M_b))</f>
        <v>0.43873020000000001</v>
      </c>
      <c r="G2060" s="1">
        <f t="shared" si="192"/>
        <v>0.19248418839204001</v>
      </c>
      <c r="H2060" s="1">
        <f t="shared" si="193"/>
        <v>8.3652406950039115E-2</v>
      </c>
      <c r="I2060" s="1">
        <f t="shared" si="194"/>
        <v>2.0913101747248201E-2</v>
      </c>
      <c r="J2060" s="1">
        <f>IF(A2060="","",MIN(J2059+I2060,Max_logcfu))</f>
        <v>3.99</v>
      </c>
      <c r="K2060" s="1" cm="1">
        <f t="array" ref="K2060">IF(A2060="","",IF(E2060&lt;-1.27,0,((E2060-Tmin)/(PrefTemp-Tmin))^2))</f>
        <v>31.844012090376907</v>
      </c>
      <c r="L2060" s="1">
        <f t="shared" si="195"/>
        <v>0.33170845942922322</v>
      </c>
      <c r="M2060" s="1">
        <f t="shared" si="196"/>
        <v>-133.63521106582874</v>
      </c>
      <c r="N2060" s="3" t="s">
        <v>866</v>
      </c>
      <c r="O2060" s="1" t="s">
        <v>2973</v>
      </c>
      <c r="P2060" s="1" t="s">
        <v>2968</v>
      </c>
      <c r="Q2060" s="1">
        <v>8360</v>
      </c>
      <c r="R2060" s="1" t="s">
        <v>3035</v>
      </c>
      <c r="S2060" s="1">
        <v>91.12</v>
      </c>
    </row>
    <row r="2061" spans="1:19" x14ac:dyDescent="0.3">
      <c r="A2061" s="1" t="s">
        <v>924</v>
      </c>
      <c r="B2061" s="1" t="s">
        <v>1586</v>
      </c>
      <c r="C2061" s="1">
        <f t="shared" si="197"/>
        <v>1.0416666664241347E-2</v>
      </c>
      <c r="D2061" s="1">
        <v>6</v>
      </c>
      <c r="E2061" s="1">
        <v>18.059999999999999</v>
      </c>
      <c r="F2061" s="1">
        <f>IF(A2061="","",IF(E2061&lt;-1.27,0,E2061*M_a+M_b))</f>
        <v>0.44226539999999998</v>
      </c>
      <c r="G2061" s="1">
        <f t="shared" si="192"/>
        <v>0.19559868403715996</v>
      </c>
      <c r="H2061" s="1">
        <f t="shared" si="193"/>
        <v>8.5005946995723572E-2</v>
      </c>
      <c r="I2061" s="1">
        <f t="shared" si="194"/>
        <v>2.1251486743982896E-2</v>
      </c>
      <c r="J2061" s="1">
        <f>IF(A2061="","",MIN(J2060+I2061,Max_logcfu))</f>
        <v>3.99</v>
      </c>
      <c r="K2061" s="1" cm="1">
        <f t="array" ref="K2061">IF(A2061="","",IF(E2061&lt;-1.27,0,((E2061-Tmin)/(PrefTemp-Tmin))^2))</f>
        <v>32.35926499404205</v>
      </c>
      <c r="L2061" s="1">
        <f t="shared" si="195"/>
        <v>0.33707567694278978</v>
      </c>
      <c r="M2061" s="1">
        <f t="shared" si="196"/>
        <v>-133.97228674277153</v>
      </c>
      <c r="N2061" s="3" t="s">
        <v>866</v>
      </c>
      <c r="O2061" s="1" t="s">
        <v>2973</v>
      </c>
      <c r="P2061" s="1" t="s">
        <v>2968</v>
      </c>
      <c r="Q2061" s="1">
        <v>8360</v>
      </c>
      <c r="R2061" s="1" t="s">
        <v>3035</v>
      </c>
      <c r="S2061" s="1">
        <v>91.12</v>
      </c>
    </row>
    <row r="2062" spans="1:19" x14ac:dyDescent="0.3">
      <c r="A2062" s="1" t="s">
        <v>924</v>
      </c>
      <c r="B2062" s="1" t="s">
        <v>1587</v>
      </c>
      <c r="C2062" s="1">
        <f t="shared" si="197"/>
        <v>1.0416666664241347E-2</v>
      </c>
      <c r="D2062" s="1">
        <v>6</v>
      </c>
      <c r="E2062" s="1">
        <v>18.14</v>
      </c>
      <c r="F2062" s="1">
        <f>IF(A2062="","",IF(E2062&lt;-1.27,0,E2062*M_a+M_b))</f>
        <v>0.44383660000000003</v>
      </c>
      <c r="G2062" s="1">
        <f t="shared" si="192"/>
        <v>0.19699092749956001</v>
      </c>
      <c r="H2062" s="1">
        <f t="shared" si="193"/>
        <v>8.5611007170604089E-2</v>
      </c>
      <c r="I2062" s="1">
        <f t="shared" si="194"/>
        <v>2.1402751787667804E-2</v>
      </c>
      <c r="J2062" s="1">
        <f>IF(A2062="","",MIN(J2061+I2062,Max_logcfu))</f>
        <v>3.99</v>
      </c>
      <c r="K2062" s="1" cm="1">
        <f t="array" ref="K2062">IF(A2062="","",IF(E2062&lt;-1.27,0,((E2062-Tmin)/(PrefTemp-Tmin))^2))</f>
        <v>32.5895936149006</v>
      </c>
      <c r="L2062" s="1">
        <f t="shared" si="195"/>
        <v>0.33947493340950774</v>
      </c>
      <c r="M2062" s="1">
        <f t="shared" si="196"/>
        <v>-134.31176167618105</v>
      </c>
      <c r="N2062" s="3" t="s">
        <v>866</v>
      </c>
      <c r="O2062" s="1" t="s">
        <v>2973</v>
      </c>
      <c r="P2062" s="1" t="s">
        <v>2968</v>
      </c>
      <c r="Q2062" s="1">
        <v>8360</v>
      </c>
      <c r="R2062" s="1" t="s">
        <v>3035</v>
      </c>
      <c r="S2062" s="1">
        <v>91.12</v>
      </c>
    </row>
    <row r="2063" spans="1:19" x14ac:dyDescent="0.3">
      <c r="A2063" s="1" t="s">
        <v>924</v>
      </c>
      <c r="B2063" s="1" t="s">
        <v>1588</v>
      </c>
      <c r="C2063" s="1">
        <f t="shared" si="197"/>
        <v>1.0416666671517305E-2</v>
      </c>
      <c r="D2063" s="1">
        <v>6</v>
      </c>
      <c r="E2063" s="1">
        <v>18.16</v>
      </c>
      <c r="F2063" s="1">
        <f>IF(A2063="","",IF(E2063&lt;-1.27,0,E2063*M_a+M_b))</f>
        <v>0.44422940000000005</v>
      </c>
      <c r="G2063" s="1">
        <f t="shared" si="192"/>
        <v>0.19733975982436006</v>
      </c>
      <c r="H2063" s="1">
        <f t="shared" si="193"/>
        <v>8.5762607485597581E-2</v>
      </c>
      <c r="I2063" s="1">
        <f t="shared" si="194"/>
        <v>2.1440651881383475E-2</v>
      </c>
      <c r="J2063" s="1">
        <f>IF(A2063="","",MIN(J2062+I2063,Max_logcfu))</f>
        <v>3.99</v>
      </c>
      <c r="K2063" s="1" cm="1">
        <f t="array" ref="K2063">IF(A2063="","",IF(E2063&lt;-1.27,0,((E2063-Tmin)/(PrefTemp-Tmin))^2))</f>
        <v>32.647303398032612</v>
      </c>
      <c r="L2063" s="1">
        <f t="shared" si="195"/>
        <v>0.34007607722119998</v>
      </c>
      <c r="M2063" s="1">
        <f t="shared" si="196"/>
        <v>-134.65183775340225</v>
      </c>
      <c r="N2063" s="3" t="s">
        <v>866</v>
      </c>
      <c r="O2063" s="1" t="s">
        <v>2973</v>
      </c>
      <c r="P2063" s="1" t="s">
        <v>2968</v>
      </c>
      <c r="Q2063" s="1">
        <v>8360</v>
      </c>
      <c r="R2063" s="1" t="s">
        <v>3035</v>
      </c>
      <c r="S2063" s="1">
        <v>91.12</v>
      </c>
    </row>
    <row r="2064" spans="1:19" x14ac:dyDescent="0.3">
      <c r="A2064" s="1" t="s">
        <v>924</v>
      </c>
      <c r="B2064" s="1" t="s">
        <v>1589</v>
      </c>
      <c r="C2064" s="1">
        <f t="shared" si="197"/>
        <v>1.0416666664241347E-2</v>
      </c>
      <c r="D2064" s="1">
        <v>6</v>
      </c>
      <c r="E2064" s="1">
        <v>18.309999999999999</v>
      </c>
      <c r="F2064" s="1">
        <f>IF(A2064="","",IF(E2064&lt;-1.27,0,E2064*M_a+M_b))</f>
        <v>0.4471754</v>
      </c>
      <c r="G2064" s="1">
        <f t="shared" si="192"/>
        <v>0.19996583836515999</v>
      </c>
      <c r="H2064" s="1">
        <f t="shared" si="193"/>
        <v>8.6903884556783995E-2</v>
      </c>
      <c r="I2064" s="1">
        <f t="shared" si="194"/>
        <v>2.1725971134137528E-2</v>
      </c>
      <c r="J2064" s="1">
        <f>IF(A2064="","",MIN(J2063+I2064,Max_logcfu))</f>
        <v>3.99</v>
      </c>
      <c r="K2064" s="1" cm="1">
        <f t="array" ref="K2064">IF(A2064="","",IF(E2064&lt;-1.27,0,((E2064-Tmin)/(PrefTemp-Tmin))^2))</f>
        <v>33.081754027469209</v>
      </c>
      <c r="L2064" s="1">
        <f t="shared" si="195"/>
        <v>0.34460160437257042</v>
      </c>
      <c r="M2064" s="1">
        <f t="shared" si="196"/>
        <v>-134.99643935777482</v>
      </c>
      <c r="N2064" s="3" t="s">
        <v>866</v>
      </c>
      <c r="O2064" s="1" t="s">
        <v>2973</v>
      </c>
      <c r="P2064" s="1" t="s">
        <v>2968</v>
      </c>
      <c r="Q2064" s="1">
        <v>8360</v>
      </c>
      <c r="R2064" s="1" t="s">
        <v>3035</v>
      </c>
      <c r="S2064" s="1">
        <v>91.12</v>
      </c>
    </row>
    <row r="2065" spans="1:19" x14ac:dyDescent="0.3">
      <c r="A2065" s="1" t="s">
        <v>924</v>
      </c>
      <c r="B2065" s="1" t="s">
        <v>1590</v>
      </c>
      <c r="C2065" s="1">
        <f t="shared" si="197"/>
        <v>1.0416666664241347E-2</v>
      </c>
      <c r="D2065" s="1">
        <v>6</v>
      </c>
      <c r="E2065" s="1">
        <v>18.329999999999998</v>
      </c>
      <c r="F2065" s="1">
        <f>IF(A2065="","",IF(E2065&lt;-1.27,0,E2065*M_a+M_b))</f>
        <v>0.44756819999999997</v>
      </c>
      <c r="G2065" s="1">
        <f t="shared" si="192"/>
        <v>0.20031729365123999</v>
      </c>
      <c r="H2065" s="1">
        <f t="shared" si="193"/>
        <v>8.7056624794106904E-2</v>
      </c>
      <c r="I2065" s="1">
        <f t="shared" si="194"/>
        <v>2.1764156193459363E-2</v>
      </c>
      <c r="J2065" s="1">
        <f>IF(A2065="","",MIN(J2064+I2065,Max_logcfu))</f>
        <v>3.99</v>
      </c>
      <c r="K2065" s="1" cm="1">
        <f t="array" ref="K2065">IF(A2065="","",IF(E2065&lt;-1.27,0,((E2065-Tmin)/(PrefTemp-Tmin))^2))</f>
        <v>33.13989774552028</v>
      </c>
      <c r="L2065" s="1">
        <f t="shared" si="195"/>
        <v>0.3452072681021281</v>
      </c>
      <c r="M2065" s="1">
        <f t="shared" si="196"/>
        <v>-135.34164662587693</v>
      </c>
      <c r="N2065" s="3" t="s">
        <v>866</v>
      </c>
      <c r="O2065" s="1" t="s">
        <v>2973</v>
      </c>
      <c r="P2065" s="1" t="s">
        <v>2968</v>
      </c>
      <c r="Q2065" s="1">
        <v>8360</v>
      </c>
      <c r="R2065" s="1" t="s">
        <v>3035</v>
      </c>
      <c r="S2065" s="1">
        <v>91.12</v>
      </c>
    </row>
    <row r="2066" spans="1:19" x14ac:dyDescent="0.3">
      <c r="A2066" s="1" t="s">
        <v>924</v>
      </c>
      <c r="B2066" s="1" t="s">
        <v>1591</v>
      </c>
      <c r="C2066" s="1">
        <f t="shared" si="197"/>
        <v>1.0416666671517305E-2</v>
      </c>
      <c r="D2066" s="1">
        <v>6</v>
      </c>
      <c r="E2066" s="1">
        <v>18.38</v>
      </c>
      <c r="F2066" s="1">
        <f>IF(A2066="","",IF(E2066&lt;-1.27,0,E2066*M_a+M_b))</f>
        <v>0.44855020000000001</v>
      </c>
      <c r="G2066" s="1">
        <f t="shared" si="192"/>
        <v>0.20119728192004002</v>
      </c>
      <c r="H2066" s="1">
        <f t="shared" si="193"/>
        <v>8.7439062112142557E-2</v>
      </c>
      <c r="I2066" s="1">
        <f t="shared" si="194"/>
        <v>2.1859765538214882E-2</v>
      </c>
      <c r="J2066" s="1">
        <f>IF(A2066="","",MIN(J2065+I2066,Max_logcfu))</f>
        <v>3.99</v>
      </c>
      <c r="K2066" s="1" cm="1">
        <f t="array" ref="K2066">IF(A2066="","",IF(E2066&lt;-1.27,0,((E2066-Tmin)/(PrefTemp-Tmin))^2))</f>
        <v>33.285480389503405</v>
      </c>
      <c r="L2066" s="1">
        <f t="shared" si="195"/>
        <v>0.34672375421878299</v>
      </c>
      <c r="M2066" s="1">
        <f t="shared" si="196"/>
        <v>-135.68837038009571</v>
      </c>
      <c r="N2066" s="3" t="s">
        <v>866</v>
      </c>
      <c r="O2066" s="1" t="s">
        <v>2973</v>
      </c>
      <c r="P2066" s="1" t="s">
        <v>2968</v>
      </c>
      <c r="Q2066" s="1">
        <v>8360</v>
      </c>
      <c r="R2066" s="1" t="s">
        <v>3035</v>
      </c>
      <c r="S2066" s="1">
        <v>91.12</v>
      </c>
    </row>
    <row r="2067" spans="1:19" x14ac:dyDescent="0.3">
      <c r="A2067" s="1" t="s">
        <v>924</v>
      </c>
      <c r="B2067" s="1" t="s">
        <v>1592</v>
      </c>
      <c r="C2067" s="1">
        <f t="shared" si="197"/>
        <v>1.0416666664241347E-2</v>
      </c>
      <c r="D2067" s="1">
        <v>6</v>
      </c>
      <c r="E2067" s="1">
        <v>18.420000000000002</v>
      </c>
      <c r="F2067" s="1">
        <f>IF(A2067="","",IF(E2067&lt;-1.27,0,E2067*M_a+M_b))</f>
        <v>0.44933580000000006</v>
      </c>
      <c r="G2067" s="1">
        <f t="shared" si="192"/>
        <v>0.20190266116164005</v>
      </c>
      <c r="H2067" s="1">
        <f t="shared" si="193"/>
        <v>8.7745615454863118E-2</v>
      </c>
      <c r="I2067" s="1">
        <f t="shared" si="194"/>
        <v>2.193640385860831E-2</v>
      </c>
      <c r="J2067" s="1">
        <f>IF(A2067="","",MIN(J2066+I2067,Max_logcfu))</f>
        <v>3.99</v>
      </c>
      <c r="K2067" s="1" cm="1">
        <f t="array" ref="K2067">IF(A2067="","",IF(E2067&lt;-1.27,0,((E2067-Tmin)/(PrefTemp-Tmin))^2))</f>
        <v>33.402176234941173</v>
      </c>
      <c r="L2067" s="1">
        <f t="shared" si="195"/>
        <v>0.34793933569962626</v>
      </c>
      <c r="M2067" s="1">
        <f t="shared" si="196"/>
        <v>-136.03630971579534</v>
      </c>
      <c r="N2067" s="3" t="s">
        <v>866</v>
      </c>
      <c r="O2067" s="1" t="s">
        <v>2973</v>
      </c>
      <c r="P2067" s="1" t="s">
        <v>2968</v>
      </c>
      <c r="Q2067" s="1">
        <v>8360</v>
      </c>
      <c r="R2067" s="1" t="s">
        <v>3035</v>
      </c>
      <c r="S2067" s="1">
        <v>91.12</v>
      </c>
    </row>
    <row r="2068" spans="1:19" x14ac:dyDescent="0.3">
      <c r="A2068" s="1" t="s">
        <v>924</v>
      </c>
      <c r="B2068" s="1" t="s">
        <v>2505</v>
      </c>
      <c r="C2068" s="1">
        <f t="shared" si="197"/>
        <v>1.0405092594737653E-2</v>
      </c>
      <c r="D2068" s="1">
        <v>6</v>
      </c>
      <c r="E2068" s="1">
        <v>18.579999999999998</v>
      </c>
      <c r="F2068" s="1">
        <f>IF(A2068="","",IF(E2068&lt;-1.27,0,E2068*M_a+M_b))</f>
        <v>0.4524782</v>
      </c>
      <c r="G2068" s="1">
        <f t="shared" si="192"/>
        <v>0.20473652147523999</v>
      </c>
      <c r="H2068" s="1">
        <f t="shared" si="193"/>
        <v>8.8977193166119073E-2</v>
      </c>
      <c r="I2068" s="1">
        <f t="shared" si="194"/>
        <v>2.2219582409119854E-2</v>
      </c>
      <c r="J2068" s="1">
        <f>IF(A2068="","",MIN(J2067+I2068,Max_logcfu))</f>
        <v>3.99</v>
      </c>
      <c r="K2068" s="1" cm="1">
        <f t="array" ref="K2068">IF(A2068="","",IF(E2068&lt;-1.27,0,((E2068-Tmin)/(PrefTemp-Tmin))^2))</f>
        <v>33.87100166337023</v>
      </c>
      <c r="L2068" s="1">
        <f t="shared" si="195"/>
        <v>0.35243090858388026</v>
      </c>
      <c r="M2068" s="1">
        <f t="shared" si="196"/>
        <v>-136.38874062437921</v>
      </c>
      <c r="N2068" s="3" t="s">
        <v>866</v>
      </c>
      <c r="O2068" s="1" t="s">
        <v>2973</v>
      </c>
      <c r="P2068" s="1" t="s">
        <v>2968</v>
      </c>
      <c r="Q2068" s="1">
        <v>8360</v>
      </c>
      <c r="R2068" s="1" t="s">
        <v>3035</v>
      </c>
      <c r="S2068" s="1">
        <v>91.12</v>
      </c>
    </row>
    <row r="2069" spans="1:19" x14ac:dyDescent="0.3">
      <c r="A2069" s="1" t="s">
        <v>924</v>
      </c>
      <c r="B2069" s="1" t="s">
        <v>2506</v>
      </c>
      <c r="C2069" s="1">
        <f t="shared" si="197"/>
        <v>1.0416666664241347E-2</v>
      </c>
      <c r="D2069" s="1">
        <v>7</v>
      </c>
      <c r="E2069" s="1">
        <v>18.63</v>
      </c>
      <c r="F2069" s="1">
        <f>IF(A2069="","",IF(E2069&lt;-1.27,0,E2069*M_a+M_b))</f>
        <v>0.45346020000000004</v>
      </c>
      <c r="G2069" s="1">
        <f t="shared" si="192"/>
        <v>0.20562615298404002</v>
      </c>
      <c r="H2069" s="1">
        <f t="shared" si="193"/>
        <v>8.9363821375071706E-2</v>
      </c>
      <c r="I2069" s="1">
        <f t="shared" si="194"/>
        <v>2.2340955338566268E-2</v>
      </c>
      <c r="J2069" s="1">
        <f>IF(A2069="","",MIN(J2068+I2069,Max_logcfu))</f>
        <v>3.99</v>
      </c>
      <c r="K2069" s="1" cm="1">
        <f t="array" ref="K2069">IF(A2069="","",IF(E2069&lt;-1.27,0,((E2069-Tmin)/(PrefTemp-Tmin))^2))</f>
        <v>34.01817965632052</v>
      </c>
      <c r="L2069" s="1">
        <f t="shared" si="195"/>
        <v>0.35435603800416715</v>
      </c>
      <c r="M2069" s="1">
        <f t="shared" si="196"/>
        <v>-136.74309666238338</v>
      </c>
      <c r="N2069" s="3" t="s">
        <v>866</v>
      </c>
      <c r="O2069" s="1" t="s">
        <v>2973</v>
      </c>
      <c r="P2069" s="1" t="s">
        <v>2968</v>
      </c>
      <c r="Q2069" s="1">
        <v>8360</v>
      </c>
      <c r="R2069" s="1" t="s">
        <v>3035</v>
      </c>
      <c r="S2069" s="1">
        <v>91.12</v>
      </c>
    </row>
    <row r="2070" spans="1:19" x14ac:dyDescent="0.3">
      <c r="A2070" s="1" t="s">
        <v>924</v>
      </c>
      <c r="B2070" s="1" t="s">
        <v>2507</v>
      </c>
      <c r="C2070" s="1">
        <f t="shared" si="197"/>
        <v>1.0416666664241347E-2</v>
      </c>
      <c r="D2070" s="1">
        <v>7</v>
      </c>
      <c r="E2070" s="1">
        <v>18.61</v>
      </c>
      <c r="F2070" s="1">
        <f>IF(A2070="","",IF(E2070&lt;-1.27,0,E2070*M_a+M_b))</f>
        <v>0.45306740000000001</v>
      </c>
      <c r="G2070" s="1">
        <f t="shared" si="192"/>
        <v>0.20527006894276001</v>
      </c>
      <c r="H2070" s="1">
        <f t="shared" si="193"/>
        <v>8.9209069510108652E-2</v>
      </c>
      <c r="I2070" s="1">
        <f t="shared" si="194"/>
        <v>2.2302267372334511E-2</v>
      </c>
      <c r="J2070" s="1">
        <f>IF(A2070="","",MIN(J2069+I2070,Max_logcfu))</f>
        <v>3.99</v>
      </c>
      <c r="K2070" s="1" cm="1">
        <f t="array" ref="K2070">IF(A2070="","",IF(E2070&lt;-1.27,0,((E2070-Tmin)/(PrefTemp-Tmin))^2))</f>
        <v>33.959270170765201</v>
      </c>
      <c r="L2070" s="1">
        <f t="shared" si="195"/>
        <v>0.35374239752977543</v>
      </c>
      <c r="M2070" s="1">
        <f t="shared" si="196"/>
        <v>-137.09683905991315</v>
      </c>
      <c r="N2070" s="3" t="s">
        <v>866</v>
      </c>
      <c r="O2070" s="1" t="s">
        <v>2973</v>
      </c>
      <c r="P2070" s="1" t="s">
        <v>2968</v>
      </c>
      <c r="Q2070" s="1">
        <v>8360</v>
      </c>
      <c r="R2070" s="1" t="s">
        <v>3035</v>
      </c>
      <c r="S2070" s="1">
        <v>91.12</v>
      </c>
    </row>
    <row r="2071" spans="1:19" x14ac:dyDescent="0.3">
      <c r="A2071" s="1" t="s">
        <v>924</v>
      </c>
      <c r="B2071" s="1" t="s">
        <v>2508</v>
      </c>
      <c r="C2071" s="1">
        <f t="shared" si="197"/>
        <v>1.0416666671517305E-2</v>
      </c>
      <c r="D2071" s="1">
        <v>7</v>
      </c>
      <c r="E2071" s="1">
        <v>18.61</v>
      </c>
      <c r="F2071" s="1">
        <f>IF(A2071="","",IF(E2071&lt;-1.27,0,E2071*M_a+M_b))</f>
        <v>0.45306740000000001</v>
      </c>
      <c r="G2071" s="1">
        <f t="shared" si="192"/>
        <v>0.20527006894276001</v>
      </c>
      <c r="H2071" s="1">
        <f t="shared" si="193"/>
        <v>8.9209069510108652E-2</v>
      </c>
      <c r="I2071" s="1">
        <f t="shared" si="194"/>
        <v>2.2302267387912467E-2</v>
      </c>
      <c r="J2071" s="1">
        <f>IF(A2071="","",MIN(J2070+I2071,Max_logcfu))</f>
        <v>3.99</v>
      </c>
      <c r="K2071" s="1" cm="1">
        <f t="array" ref="K2071">IF(A2071="","",IF(E2071&lt;-1.27,0,((E2071-Tmin)/(PrefTemp-Tmin))^2))</f>
        <v>33.959270170765201</v>
      </c>
      <c r="L2071" s="1">
        <f t="shared" si="195"/>
        <v>0.35374239777686167</v>
      </c>
      <c r="M2071" s="1">
        <f t="shared" si="196"/>
        <v>-137.45058145769002</v>
      </c>
      <c r="N2071" s="3" t="s">
        <v>866</v>
      </c>
      <c r="O2071" s="1" t="s">
        <v>2973</v>
      </c>
      <c r="P2071" s="1" t="s">
        <v>2968</v>
      </c>
      <c r="Q2071" s="1">
        <v>8360</v>
      </c>
      <c r="R2071" s="1" t="s">
        <v>3035</v>
      </c>
      <c r="S2071" s="1">
        <v>91.12</v>
      </c>
    </row>
    <row r="2072" spans="1:19" x14ac:dyDescent="0.3">
      <c r="A2072" s="1" t="s">
        <v>924</v>
      </c>
      <c r="B2072" s="1" t="s">
        <v>1597</v>
      </c>
      <c r="C2072" s="1">
        <f t="shared" si="197"/>
        <v>1.0428240741021E-2</v>
      </c>
      <c r="D2072" s="1">
        <v>7</v>
      </c>
      <c r="E2072" s="1">
        <v>18.75</v>
      </c>
      <c r="F2072" s="1">
        <f>IF(A2072="","",IF(E2072&lt;-1.27,0,E2072*M_a+M_b))</f>
        <v>0.45581700000000003</v>
      </c>
      <c r="G2072" s="1">
        <f t="shared" si="192"/>
        <v>0.20776913748900003</v>
      </c>
      <c r="H2072" s="1">
        <f t="shared" si="193"/>
        <v>9.0295148843546294E-2</v>
      </c>
      <c r="I2072" s="1">
        <f t="shared" si="194"/>
        <v>2.2598869197283794E-2</v>
      </c>
      <c r="J2072" s="1">
        <f>IF(A2072="","",MIN(J2071+I2072,Max_logcfu))</f>
        <v>3.99</v>
      </c>
      <c r="K2072" s="1" cm="1">
        <f t="array" ref="K2072">IF(A2072="","",IF(E2072&lt;-1.27,0,((E2072-Tmin)/(PrefTemp-Tmin))^2))</f>
        <v>34.372708644158465</v>
      </c>
      <c r="L2072" s="1">
        <f t="shared" si="195"/>
        <v>0.35844688066225799</v>
      </c>
      <c r="M2072" s="1">
        <f t="shared" si="196"/>
        <v>-137.80902833835228</v>
      </c>
      <c r="N2072" s="3" t="s">
        <v>866</v>
      </c>
      <c r="O2072" s="1" t="s">
        <v>2973</v>
      </c>
      <c r="P2072" s="1" t="s">
        <v>2968</v>
      </c>
      <c r="Q2072" s="1">
        <v>8360</v>
      </c>
      <c r="R2072" s="1" t="s">
        <v>3035</v>
      </c>
      <c r="S2072" s="1">
        <v>90.89</v>
      </c>
    </row>
    <row r="2073" spans="1:19" x14ac:dyDescent="0.3">
      <c r="A2073" s="1" t="s">
        <v>924</v>
      </c>
      <c r="B2073" s="1" t="s">
        <v>1598</v>
      </c>
      <c r="C2073" s="1">
        <f t="shared" si="197"/>
        <v>1.0416666664241347E-2</v>
      </c>
      <c r="D2073" s="1">
        <v>7</v>
      </c>
      <c r="E2073" s="1">
        <v>18.739999999999998</v>
      </c>
      <c r="F2073" s="1">
        <f>IF(A2073="","",IF(E2073&lt;-1.27,0,E2073*M_a+M_b))</f>
        <v>0.45562059999999999</v>
      </c>
      <c r="G2073" s="1">
        <f t="shared" si="192"/>
        <v>0.20759013114435998</v>
      </c>
      <c r="H2073" s="1">
        <f t="shared" si="193"/>
        <v>9.0217353821973045E-2</v>
      </c>
      <c r="I2073" s="1">
        <f t="shared" si="194"/>
        <v>2.255433845024192E-2</v>
      </c>
      <c r="J2073" s="1">
        <f>IF(A2073="","",MIN(J2072+I2073,Max_logcfu))</f>
        <v>3.99</v>
      </c>
      <c r="K2073" s="1" cm="1">
        <f t="array" ref="K2073">IF(A2073="","",IF(E2073&lt;-1.27,0,((E2073-Tmin)/(PrefTemp-Tmin))^2))</f>
        <v>34.343094366484074</v>
      </c>
      <c r="L2073" s="1">
        <f t="shared" si="195"/>
        <v>0.35774056623424949</v>
      </c>
      <c r="M2073" s="1">
        <f t="shared" si="196"/>
        <v>-138.16676890458652</v>
      </c>
      <c r="N2073" s="3" t="s">
        <v>866</v>
      </c>
      <c r="O2073" s="1" t="s">
        <v>2973</v>
      </c>
      <c r="P2073" s="1" t="s">
        <v>2968</v>
      </c>
      <c r="Q2073" s="1">
        <v>8360</v>
      </c>
      <c r="R2073" s="1" t="s">
        <v>3035</v>
      </c>
      <c r="S2073" s="1">
        <v>90.89</v>
      </c>
    </row>
    <row r="2074" spans="1:19" x14ac:dyDescent="0.3">
      <c r="A2074" s="1" t="s">
        <v>924</v>
      </c>
      <c r="B2074" s="1" t="s">
        <v>1599</v>
      </c>
      <c r="C2074" s="1">
        <f t="shared" si="197"/>
        <v>1.0416666664241347E-2</v>
      </c>
      <c r="D2074" s="1">
        <v>7</v>
      </c>
      <c r="E2074" s="1">
        <v>18.739999999999998</v>
      </c>
      <c r="F2074" s="1">
        <f>IF(A2074="","",IF(E2074&lt;-1.27,0,E2074*M_a+M_b))</f>
        <v>0.45562059999999999</v>
      </c>
      <c r="G2074" s="1">
        <f t="shared" si="192"/>
        <v>0.20759013114435998</v>
      </c>
      <c r="H2074" s="1">
        <f t="shared" si="193"/>
        <v>9.0217353821973045E-2</v>
      </c>
      <c r="I2074" s="1">
        <f t="shared" si="194"/>
        <v>2.255433845024192E-2</v>
      </c>
      <c r="J2074" s="1">
        <f>IF(A2074="","",MIN(J2073+I2074,Max_logcfu))</f>
        <v>3.99</v>
      </c>
      <c r="K2074" s="1" cm="1">
        <f t="array" ref="K2074">IF(A2074="","",IF(E2074&lt;-1.27,0,((E2074-Tmin)/(PrefTemp-Tmin))^2))</f>
        <v>34.343094366484074</v>
      </c>
      <c r="L2074" s="1">
        <f t="shared" si="195"/>
        <v>0.35774056623424949</v>
      </c>
      <c r="M2074" s="1">
        <f t="shared" si="196"/>
        <v>-138.52450947082076</v>
      </c>
      <c r="N2074" s="3" t="s">
        <v>866</v>
      </c>
      <c r="O2074" s="1" t="s">
        <v>2973</v>
      </c>
      <c r="P2074" s="1" t="s">
        <v>2968</v>
      </c>
      <c r="Q2074" s="1">
        <v>8360</v>
      </c>
      <c r="R2074" s="1" t="s">
        <v>3035</v>
      </c>
      <c r="S2074" s="1">
        <v>90.89</v>
      </c>
    </row>
    <row r="2075" spans="1:19" x14ac:dyDescent="0.3">
      <c r="A2075" s="1" t="s">
        <v>924</v>
      </c>
      <c r="B2075" s="1" t="s">
        <v>1600</v>
      </c>
      <c r="C2075" s="1">
        <f t="shared" si="197"/>
        <v>1.0416666671517305E-2</v>
      </c>
      <c r="D2075" s="1">
        <v>7</v>
      </c>
      <c r="E2075" s="1">
        <v>18.8</v>
      </c>
      <c r="F2075" s="1">
        <f>IF(A2075="","",IF(E2075&lt;-1.27,0,E2075*M_a+M_b))</f>
        <v>0.45679900000000007</v>
      </c>
      <c r="G2075" s="1">
        <f t="shared" si="192"/>
        <v>0.20866532640100005</v>
      </c>
      <c r="H2075" s="1">
        <f t="shared" si="193"/>
        <v>9.0684626858322487E-2</v>
      </c>
      <c r="I2075" s="1">
        <f t="shared" si="194"/>
        <v>2.2671156725137705E-2</v>
      </c>
      <c r="J2075" s="1">
        <f>IF(A2075="","",MIN(J2074+I2075,Max_logcfu))</f>
        <v>3.99</v>
      </c>
      <c r="K2075" s="1" cm="1">
        <f t="array" ref="K2075">IF(A2075="","",IF(E2075&lt;-1.27,0,((E2075-Tmin)/(PrefTemp-Tmin))^2))</f>
        <v>34.520971474406451</v>
      </c>
      <c r="L2075" s="1">
        <f t="shared" si="195"/>
        <v>0.35959345302584927</v>
      </c>
      <c r="M2075" s="1">
        <f t="shared" si="196"/>
        <v>-138.8841029238466</v>
      </c>
      <c r="N2075" s="3" t="s">
        <v>866</v>
      </c>
      <c r="O2075" s="1" t="s">
        <v>2973</v>
      </c>
      <c r="P2075" s="1" t="s">
        <v>2968</v>
      </c>
      <c r="Q2075" s="1">
        <v>8360</v>
      </c>
      <c r="R2075" s="1" t="s">
        <v>3035</v>
      </c>
      <c r="S2075" s="1">
        <v>90.89</v>
      </c>
    </row>
    <row r="2076" spans="1:19" x14ac:dyDescent="0.3">
      <c r="A2076" s="1" t="s">
        <v>924</v>
      </c>
      <c r="B2076" s="1" t="s">
        <v>1601</v>
      </c>
      <c r="C2076" s="1">
        <f t="shared" si="197"/>
        <v>1.0416666664241347E-2</v>
      </c>
      <c r="D2076" s="1">
        <v>7</v>
      </c>
      <c r="E2076" s="1">
        <v>18.89</v>
      </c>
      <c r="F2076" s="1">
        <f>IF(A2076="","",IF(E2076&lt;-1.27,0,E2076*M_a+M_b))</f>
        <v>0.45856660000000005</v>
      </c>
      <c r="G2076" s="1">
        <f t="shared" si="192"/>
        <v>0.21028332663556004</v>
      </c>
      <c r="H2076" s="1">
        <f t="shared" si="193"/>
        <v>9.1387799493941782E-2</v>
      </c>
      <c r="I2076" s="1">
        <f t="shared" si="194"/>
        <v>2.2846949868165975E-2</v>
      </c>
      <c r="J2076" s="1">
        <f>IF(A2076="","",MIN(J2075+I2076,Max_logcfu))</f>
        <v>3.99</v>
      </c>
      <c r="K2076" s="1" cm="1">
        <f t="array" ref="K2076">IF(A2076="","",IF(E2076&lt;-1.27,0,((E2076-Tmin)/(PrefTemp-Tmin))^2))</f>
        <v>34.788648624732282</v>
      </c>
      <c r="L2076" s="1">
        <f t="shared" si="195"/>
        <v>0.36238175642325438</v>
      </c>
      <c r="M2076" s="1">
        <f t="shared" si="196"/>
        <v>-139.24648468026984</v>
      </c>
      <c r="N2076" s="3" t="s">
        <v>866</v>
      </c>
      <c r="O2076" s="1" t="s">
        <v>2973</v>
      </c>
      <c r="P2076" s="1" t="s">
        <v>2968</v>
      </c>
      <c r="Q2076" s="1">
        <v>8360</v>
      </c>
      <c r="R2076" s="1" t="s">
        <v>3035</v>
      </c>
      <c r="S2076" s="1">
        <v>90.75</v>
      </c>
    </row>
    <row r="2077" spans="1:19" x14ac:dyDescent="0.3">
      <c r="A2077" s="1" t="s">
        <v>924</v>
      </c>
      <c r="B2077" s="1" t="s">
        <v>1602</v>
      </c>
      <c r="C2077" s="1">
        <f t="shared" si="197"/>
        <v>1.0416666664241347E-2</v>
      </c>
      <c r="D2077" s="1">
        <v>7</v>
      </c>
      <c r="E2077" s="1">
        <v>18.920000000000002</v>
      </c>
      <c r="F2077" s="1">
        <f>IF(A2077="","",IF(E2077&lt;-1.27,0,E2077*M_a+M_b))</f>
        <v>0.45915580000000006</v>
      </c>
      <c r="G2077" s="1">
        <f t="shared" si="192"/>
        <v>0.21082404867364005</v>
      </c>
      <c r="H2077" s="1">
        <f t="shared" si="193"/>
        <v>9.1622793860773585E-2</v>
      </c>
      <c r="I2077" s="1">
        <f t="shared" si="194"/>
        <v>2.2905698459860246E-2</v>
      </c>
      <c r="J2077" s="1">
        <f>IF(A2077="","",MIN(J2076+I2077,Max_logcfu))</f>
        <v>3.99</v>
      </c>
      <c r="K2077" s="1" cm="1">
        <f t="array" ref="K2077">IF(A2077="","",IF(E2077&lt;-1.27,0,((E2077-Tmin)/(PrefTemp-Tmin))^2))</f>
        <v>34.878104071758834</v>
      </c>
      <c r="L2077" s="1">
        <f t="shared" si="195"/>
        <v>0.36331358399623065</v>
      </c>
      <c r="M2077" s="1">
        <f t="shared" si="196"/>
        <v>-139.60979826426606</v>
      </c>
      <c r="N2077" s="3" t="s">
        <v>866</v>
      </c>
      <c r="O2077" s="1" t="s">
        <v>2973</v>
      </c>
      <c r="P2077" s="1" t="s">
        <v>2968</v>
      </c>
      <c r="Q2077" s="1">
        <v>8360</v>
      </c>
      <c r="R2077" s="1" t="s">
        <v>3035</v>
      </c>
      <c r="S2077" s="1">
        <v>90.75</v>
      </c>
    </row>
    <row r="2078" spans="1:19" x14ac:dyDescent="0.3">
      <c r="A2078" s="1" t="s">
        <v>924</v>
      </c>
      <c r="B2078" s="1" t="s">
        <v>1603</v>
      </c>
      <c r="C2078" s="1">
        <f t="shared" si="197"/>
        <v>1.0416666671517305E-2</v>
      </c>
      <c r="D2078" s="1">
        <v>7</v>
      </c>
      <c r="E2078" s="1">
        <v>18.940000000000001</v>
      </c>
      <c r="F2078" s="1">
        <f>IF(A2078="","",IF(E2078&lt;-1.27,0,E2078*M_a+M_b))</f>
        <v>0.45954860000000003</v>
      </c>
      <c r="G2078" s="1">
        <f t="shared" si="192"/>
        <v>0.21118491576196002</v>
      </c>
      <c r="H2078" s="1">
        <f t="shared" si="193"/>
        <v>9.1779624407631474E-2</v>
      </c>
      <c r="I2078" s="1">
        <f t="shared" si="194"/>
        <v>2.2944906112592423E-2</v>
      </c>
      <c r="J2078" s="1">
        <f>IF(A2078="","",MIN(J2077+I2078,Max_logcfu))</f>
        <v>3.99</v>
      </c>
      <c r="K2078" s="1" cm="1">
        <f t="array" ref="K2078">IF(A2078="","",IF(E2078&lt;-1.27,0,((E2078-Tmin)/(PrefTemp-Tmin))^2))</f>
        <v>34.937804850401882</v>
      </c>
      <c r="L2078" s="1">
        <f t="shared" si="195"/>
        <v>0.36393546736115695</v>
      </c>
      <c r="M2078" s="1">
        <f t="shared" si="196"/>
        <v>-139.97373373162722</v>
      </c>
      <c r="N2078" s="3" t="s">
        <v>866</v>
      </c>
      <c r="O2078" s="1" t="s">
        <v>2973</v>
      </c>
      <c r="P2078" s="1" t="s">
        <v>2968</v>
      </c>
      <c r="Q2078" s="1">
        <v>8360</v>
      </c>
      <c r="R2078" s="1" t="s">
        <v>3035</v>
      </c>
      <c r="S2078" s="1">
        <v>90.75</v>
      </c>
    </row>
    <row r="2079" spans="1:19" x14ac:dyDescent="0.3">
      <c r="A2079" s="1" t="s">
        <v>924</v>
      </c>
      <c r="B2079" s="1" t="s">
        <v>1604</v>
      </c>
      <c r="C2079" s="1">
        <f t="shared" si="197"/>
        <v>1.0416666664241347E-2</v>
      </c>
      <c r="D2079" s="1">
        <v>7</v>
      </c>
      <c r="E2079" s="1">
        <v>18.920000000000002</v>
      </c>
      <c r="F2079" s="1">
        <f>IF(A2079="","",IF(E2079&lt;-1.27,0,E2079*M_a+M_b))</f>
        <v>0.45915580000000006</v>
      </c>
      <c r="G2079" s="1">
        <f t="shared" si="192"/>
        <v>0.21082404867364005</v>
      </c>
      <c r="H2079" s="1">
        <f t="shared" si="193"/>
        <v>9.1622793860773585E-2</v>
      </c>
      <c r="I2079" s="1">
        <f t="shared" si="194"/>
        <v>2.2905698459860246E-2</v>
      </c>
      <c r="J2079" s="1">
        <f>IF(A2079="","",MIN(J2078+I2079,Max_logcfu))</f>
        <v>3.99</v>
      </c>
      <c r="K2079" s="1" cm="1">
        <f t="array" ref="K2079">IF(A2079="","",IF(E2079&lt;-1.27,0,((E2079-Tmin)/(PrefTemp-Tmin))^2))</f>
        <v>34.878104071758834</v>
      </c>
      <c r="L2079" s="1">
        <f t="shared" si="195"/>
        <v>0.36331358399623065</v>
      </c>
      <c r="M2079" s="1">
        <f t="shared" si="196"/>
        <v>-140.33704731562344</v>
      </c>
      <c r="N2079" s="3" t="s">
        <v>866</v>
      </c>
      <c r="O2079" s="1" t="s">
        <v>2973</v>
      </c>
      <c r="P2079" s="1" t="s">
        <v>2968</v>
      </c>
      <c r="Q2079" s="1">
        <v>8360</v>
      </c>
      <c r="R2079" s="1" t="s">
        <v>3035</v>
      </c>
      <c r="S2079" s="1">
        <v>90.75</v>
      </c>
    </row>
    <row r="2080" spans="1:19" x14ac:dyDescent="0.3">
      <c r="A2080" s="1" t="s">
        <v>924</v>
      </c>
      <c r="B2080" s="1" t="s">
        <v>1605</v>
      </c>
      <c r="C2080" s="1">
        <f t="shared" si="197"/>
        <v>1.0416666664241347E-2</v>
      </c>
      <c r="D2080" s="1">
        <v>7</v>
      </c>
      <c r="E2080" s="1">
        <v>19.02</v>
      </c>
      <c r="F2080" s="1">
        <f>IF(A2080="","",IF(E2080&lt;-1.27,0,E2080*M_a+M_b))</f>
        <v>0.46111980000000002</v>
      </c>
      <c r="G2080" s="1">
        <f t="shared" si="192"/>
        <v>0.21263146995204002</v>
      </c>
      <c r="H2080" s="1">
        <f t="shared" si="193"/>
        <v>9.2408287680156451E-2</v>
      </c>
      <c r="I2080" s="1">
        <f t="shared" si="194"/>
        <v>2.3102071914660242E-2</v>
      </c>
      <c r="J2080" s="1">
        <f>IF(A2080="","",MIN(J2079+I2080,Max_logcfu))</f>
        <v>3.99</v>
      </c>
      <c r="K2080" s="1" cm="1">
        <f t="array" ref="K2080">IF(A2080="","",IF(E2080&lt;-1.27,0,((E2080-Tmin)/(PrefTemp-Tmin))^2))</f>
        <v>35.177118476643592</v>
      </c>
      <c r="L2080" s="1">
        <f t="shared" si="195"/>
        <v>0.3664283173797217</v>
      </c>
      <c r="M2080" s="1">
        <f t="shared" si="196"/>
        <v>-140.70347563300317</v>
      </c>
      <c r="N2080" s="3" t="s">
        <v>866</v>
      </c>
      <c r="O2080" s="1" t="s">
        <v>2973</v>
      </c>
      <c r="P2080" s="1" t="s">
        <v>2968</v>
      </c>
      <c r="Q2080" s="1">
        <v>8360</v>
      </c>
      <c r="R2080" s="1" t="s">
        <v>3035</v>
      </c>
      <c r="S2080" s="1">
        <v>90.75</v>
      </c>
    </row>
    <row r="2081" spans="1:19" x14ac:dyDescent="0.3">
      <c r="A2081" s="1" t="s">
        <v>924</v>
      </c>
      <c r="B2081" s="1" t="s">
        <v>1606</v>
      </c>
      <c r="C2081" s="1">
        <f t="shared" si="197"/>
        <v>1.0416666671517305E-2</v>
      </c>
      <c r="D2081" s="1">
        <v>7</v>
      </c>
      <c r="E2081" s="1">
        <v>19</v>
      </c>
      <c r="F2081" s="1">
        <f>IF(A2081="","",IF(E2081&lt;-1.27,0,E2081*M_a+M_b))</f>
        <v>0.46072700000000005</v>
      </c>
      <c r="G2081" s="1">
        <f t="shared" si="192"/>
        <v>0.21226936852900005</v>
      </c>
      <c r="H2081" s="1">
        <f t="shared" si="193"/>
        <v>9.2250920699261205E-2</v>
      </c>
      <c r="I2081" s="1">
        <f t="shared" si="194"/>
        <v>2.3062730185554721E-2</v>
      </c>
      <c r="J2081" s="1">
        <f>IF(A2081="","",MIN(J2080+I2081,Max_logcfu))</f>
        <v>3.99</v>
      </c>
      <c r="K2081" s="1" cm="1">
        <f t="array" ref="K2081">IF(A2081="","",IF(E2081&lt;-1.27,0,((E2081-Tmin)/(PrefTemp-Tmin))^2))</f>
        <v>35.117213493332741</v>
      </c>
      <c r="L2081" s="1">
        <f t="shared" si="195"/>
        <v>0.36580430739255698</v>
      </c>
      <c r="M2081" s="1">
        <f t="shared" si="196"/>
        <v>-141.06927994039572</v>
      </c>
      <c r="N2081" s="3" t="s">
        <v>866</v>
      </c>
      <c r="O2081" s="1" t="s">
        <v>2973</v>
      </c>
      <c r="P2081" s="1" t="s">
        <v>2968</v>
      </c>
      <c r="Q2081" s="1">
        <v>8360</v>
      </c>
      <c r="R2081" s="1" t="s">
        <v>3035</v>
      </c>
      <c r="S2081" s="1">
        <v>90.75</v>
      </c>
    </row>
    <row r="2082" spans="1:19" x14ac:dyDescent="0.3">
      <c r="A2082" s="1" t="s">
        <v>924</v>
      </c>
      <c r="B2082" s="1" t="s">
        <v>1607</v>
      </c>
      <c r="C2082" s="1">
        <f t="shared" si="197"/>
        <v>1.0416666664241347E-2</v>
      </c>
      <c r="D2082" s="1">
        <v>7</v>
      </c>
      <c r="E2082" s="1">
        <v>18.97</v>
      </c>
      <c r="F2082" s="1">
        <f>IF(A2082="","",IF(E2082&lt;-1.27,0,E2082*M_a+M_b))</f>
        <v>0.46013779999999999</v>
      </c>
      <c r="G2082" s="1">
        <f t="shared" si="192"/>
        <v>0.21172679498883998</v>
      </c>
      <c r="H2082" s="1">
        <f t="shared" si="193"/>
        <v>9.2015121681373296E-2</v>
      </c>
      <c r="I2082" s="1">
        <f t="shared" si="194"/>
        <v>2.3003780414987341E-2</v>
      </c>
      <c r="J2082" s="1">
        <f>IF(A2082="","",MIN(J2081+I2082,Max_logcfu))</f>
        <v>3.99</v>
      </c>
      <c r="K2082" s="1" cm="1">
        <f t="array" ref="K2082">IF(A2082="","",IF(E2082&lt;-1.27,0,((E2082-Tmin)/(PrefTemp-Tmin))^2))</f>
        <v>35.027451739304489</v>
      </c>
      <c r="L2082" s="1">
        <f t="shared" si="195"/>
        <v>0.36486928886613568</v>
      </c>
      <c r="M2082" s="1">
        <f t="shared" si="196"/>
        <v>-141.43414922926186</v>
      </c>
      <c r="N2082" s="3" t="s">
        <v>866</v>
      </c>
      <c r="O2082" s="1" t="s">
        <v>2973</v>
      </c>
      <c r="P2082" s="1" t="s">
        <v>2968</v>
      </c>
      <c r="Q2082" s="1">
        <v>8360</v>
      </c>
      <c r="R2082" s="1" t="s">
        <v>3035</v>
      </c>
      <c r="S2082" s="1">
        <v>90.75</v>
      </c>
    </row>
    <row r="2083" spans="1:19" x14ac:dyDescent="0.3">
      <c r="A2083" s="1" t="s">
        <v>924</v>
      </c>
      <c r="B2083" s="1" t="s">
        <v>1608</v>
      </c>
      <c r="C2083" s="1">
        <f t="shared" si="197"/>
        <v>1.0416666664241347E-2</v>
      </c>
      <c r="D2083" s="1">
        <v>7</v>
      </c>
      <c r="E2083" s="1">
        <v>18.97</v>
      </c>
      <c r="F2083" s="1">
        <f>IF(A2083="","",IF(E2083&lt;-1.27,0,E2083*M_a+M_b))</f>
        <v>0.46013779999999999</v>
      </c>
      <c r="G2083" s="1">
        <f t="shared" si="192"/>
        <v>0.21172679498883998</v>
      </c>
      <c r="H2083" s="1">
        <f t="shared" si="193"/>
        <v>9.2015121681373296E-2</v>
      </c>
      <c r="I2083" s="1">
        <f t="shared" si="194"/>
        <v>2.3003780414987341E-2</v>
      </c>
      <c r="J2083" s="1">
        <f>IF(A2083="","",MIN(J2082+I2083,Max_logcfu))</f>
        <v>3.99</v>
      </c>
      <c r="K2083" s="1" cm="1">
        <f t="array" ref="K2083">IF(A2083="","",IF(E2083&lt;-1.27,0,((E2083-Tmin)/(PrefTemp-Tmin))^2))</f>
        <v>35.027451739304489</v>
      </c>
      <c r="L2083" s="1">
        <f t="shared" si="195"/>
        <v>0.36486928886613568</v>
      </c>
      <c r="M2083" s="1">
        <f t="shared" si="196"/>
        <v>-141.79901851812801</v>
      </c>
      <c r="N2083" s="3" t="s">
        <v>866</v>
      </c>
      <c r="O2083" s="1" t="s">
        <v>2973</v>
      </c>
      <c r="P2083" s="1" t="s">
        <v>2968</v>
      </c>
      <c r="Q2083" s="1">
        <v>8360</v>
      </c>
      <c r="R2083" s="1" t="s">
        <v>3035</v>
      </c>
      <c r="S2083" s="1">
        <v>90.75</v>
      </c>
    </row>
    <row r="2084" spans="1:19" x14ac:dyDescent="0.3">
      <c r="A2084" s="1" t="s">
        <v>924</v>
      </c>
      <c r="B2084" s="1" t="s">
        <v>1609</v>
      </c>
      <c r="C2084" s="1">
        <f t="shared" si="197"/>
        <v>1.0416666671517305E-2</v>
      </c>
      <c r="D2084" s="1">
        <v>7</v>
      </c>
      <c r="E2084" s="1">
        <v>19.079999999999998</v>
      </c>
      <c r="F2084" s="1">
        <f>IF(A2084="","",IF(E2084&lt;-1.27,0,E2084*M_a+M_b))</f>
        <v>0.46229819999999999</v>
      </c>
      <c r="G2084" s="1">
        <f t="shared" si="192"/>
        <v>0.21371962572323999</v>
      </c>
      <c r="H2084" s="1">
        <f t="shared" si="193"/>
        <v>9.2881193273898294E-2</v>
      </c>
      <c r="I2084" s="1">
        <f t="shared" si="194"/>
        <v>2.3220298329287365E-2</v>
      </c>
      <c r="J2084" s="1">
        <f>IF(A2084="","",MIN(J2083+I2084,Max_logcfu))</f>
        <v>3.99</v>
      </c>
      <c r="K2084" s="1" cm="1">
        <f t="array" ref="K2084">IF(A2084="","",IF(E2084&lt;-1.27,0,((E2084-Tmin)/(PrefTemp-Tmin))^2))</f>
        <v>35.357139733577853</v>
      </c>
      <c r="L2084" s="1">
        <f t="shared" si="195"/>
        <v>0.36830353906294067</v>
      </c>
      <c r="M2084" s="1">
        <f t="shared" si="196"/>
        <v>-142.16732205719094</v>
      </c>
      <c r="N2084" s="3" t="s">
        <v>866</v>
      </c>
      <c r="O2084" s="1" t="s">
        <v>2973</v>
      </c>
      <c r="P2084" s="1" t="s">
        <v>2968</v>
      </c>
      <c r="Q2084" s="1">
        <v>8360</v>
      </c>
      <c r="R2084" s="1" t="s">
        <v>3035</v>
      </c>
      <c r="S2084" s="1">
        <v>90.89</v>
      </c>
    </row>
    <row r="2085" spans="1:19" x14ac:dyDescent="0.3">
      <c r="A2085" s="1" t="s">
        <v>924</v>
      </c>
      <c r="B2085" s="1" t="s">
        <v>1610</v>
      </c>
      <c r="C2085" s="1">
        <f t="shared" si="197"/>
        <v>1.0416666664241347E-2</v>
      </c>
      <c r="D2085" s="1">
        <v>7</v>
      </c>
      <c r="E2085" s="1">
        <v>18.97</v>
      </c>
      <c r="F2085" s="1">
        <f>IF(A2085="","",IF(E2085&lt;-1.27,0,E2085*M_a+M_b))</f>
        <v>0.46013779999999999</v>
      </c>
      <c r="G2085" s="1">
        <f t="shared" si="192"/>
        <v>0.21172679498883998</v>
      </c>
      <c r="H2085" s="1">
        <f t="shared" si="193"/>
        <v>9.2015121681373296E-2</v>
      </c>
      <c r="I2085" s="1">
        <f t="shared" si="194"/>
        <v>2.3003780414987341E-2</v>
      </c>
      <c r="J2085" s="1">
        <f>IF(A2085="","",MIN(J2084+I2085,Max_logcfu))</f>
        <v>3.99</v>
      </c>
      <c r="K2085" s="1" cm="1">
        <f t="array" ref="K2085">IF(A2085="","",IF(E2085&lt;-1.27,0,((E2085-Tmin)/(PrefTemp-Tmin))^2))</f>
        <v>35.027451739304489</v>
      </c>
      <c r="L2085" s="1">
        <f t="shared" si="195"/>
        <v>0.36486928886613568</v>
      </c>
      <c r="M2085" s="1">
        <f t="shared" si="196"/>
        <v>-142.53219134605709</v>
      </c>
      <c r="N2085" s="3" t="s">
        <v>866</v>
      </c>
      <c r="O2085" s="1" t="s">
        <v>2973</v>
      </c>
      <c r="P2085" s="1" t="s">
        <v>2968</v>
      </c>
      <c r="Q2085" s="1">
        <v>8360</v>
      </c>
      <c r="R2085" s="1" t="s">
        <v>3035</v>
      </c>
      <c r="S2085" s="1">
        <v>90.89</v>
      </c>
    </row>
    <row r="2086" spans="1:19" x14ac:dyDescent="0.3">
      <c r="A2086" s="1" t="s">
        <v>924</v>
      </c>
      <c r="B2086" s="1" t="s">
        <v>1611</v>
      </c>
      <c r="C2086" s="1">
        <f t="shared" si="197"/>
        <v>1.0416666664241347E-2</v>
      </c>
      <c r="D2086" s="1">
        <v>7</v>
      </c>
      <c r="E2086" s="1">
        <v>19.03</v>
      </c>
      <c r="F2086" s="1">
        <f>IF(A2086="","",IF(E2086&lt;-1.27,0,E2086*M_a+M_b))</f>
        <v>0.46131620000000007</v>
      </c>
      <c r="G2086" s="1">
        <f t="shared" si="192"/>
        <v>0.21281263638244005</v>
      </c>
      <c r="H2086" s="1">
        <f t="shared" si="193"/>
        <v>9.2487021461295102E-2</v>
      </c>
      <c r="I2086" s="1">
        <f t="shared" si="194"/>
        <v>2.3121755359940321E-2</v>
      </c>
      <c r="J2086" s="1">
        <f>IF(A2086="","",MIN(J2085+I2086,Max_logcfu))</f>
        <v>3.99</v>
      </c>
      <c r="K2086" s="1" cm="1">
        <f t="array" ref="K2086">IF(A2086="","",IF(E2086&lt;-1.27,0,((E2086-Tmin)/(PrefTemp-Tmin))^2))</f>
        <v>35.207090112486632</v>
      </c>
      <c r="L2086" s="1">
        <f t="shared" si="195"/>
        <v>0.36674052191968065</v>
      </c>
      <c r="M2086" s="1">
        <f t="shared" si="196"/>
        <v>-142.89893186797676</v>
      </c>
      <c r="N2086" s="3" t="s">
        <v>866</v>
      </c>
      <c r="O2086" s="1" t="s">
        <v>2973</v>
      </c>
      <c r="P2086" s="1" t="s">
        <v>2968</v>
      </c>
      <c r="Q2086" s="1">
        <v>8360</v>
      </c>
      <c r="R2086" s="1" t="s">
        <v>3035</v>
      </c>
      <c r="S2086" s="1">
        <v>90.89</v>
      </c>
    </row>
    <row r="2087" spans="1:19" x14ac:dyDescent="0.3">
      <c r="A2087" s="1" t="s">
        <v>924</v>
      </c>
      <c r="B2087" s="1" t="s">
        <v>1612</v>
      </c>
      <c r="C2087" s="1">
        <f t="shared" si="197"/>
        <v>1.0416666671517305E-2</v>
      </c>
      <c r="D2087" s="1">
        <v>7</v>
      </c>
      <c r="E2087" s="1">
        <v>19.059999999999999</v>
      </c>
      <c r="F2087" s="1">
        <f>IF(A2087="","",IF(E2087&lt;-1.27,0,E2087*M_a+M_b))</f>
        <v>0.46190540000000002</v>
      </c>
      <c r="G2087" s="1">
        <f t="shared" si="192"/>
        <v>0.21335659854916003</v>
      </c>
      <c r="H2087" s="1">
        <f t="shared" si="193"/>
        <v>9.2723423967475016E-2</v>
      </c>
      <c r="I2087" s="1">
        <f t="shared" si="194"/>
        <v>2.3180856002663182E-2</v>
      </c>
      <c r="J2087" s="1">
        <f>IF(A2087="","",MIN(J2086+I2087,Max_logcfu))</f>
        <v>3.99</v>
      </c>
      <c r="K2087" s="1" cm="1">
        <f t="array" ref="K2087">IF(A2087="","",IF(E2087&lt;-1.27,0,((E2087-Tmin)/(PrefTemp-Tmin))^2))</f>
        <v>35.297081596766148</v>
      </c>
      <c r="L2087" s="1">
        <f t="shared" si="195"/>
        <v>0.36767793347086075</v>
      </c>
      <c r="M2087" s="1">
        <f t="shared" si="196"/>
        <v>-143.26660980144763</v>
      </c>
      <c r="N2087" s="3" t="s">
        <v>866</v>
      </c>
      <c r="O2087" s="1" t="s">
        <v>2973</v>
      </c>
      <c r="P2087" s="1" t="s">
        <v>2968</v>
      </c>
      <c r="Q2087" s="1">
        <v>8360</v>
      </c>
      <c r="R2087" s="1" t="s">
        <v>3035</v>
      </c>
      <c r="S2087" s="1">
        <v>90.89</v>
      </c>
    </row>
    <row r="2088" spans="1:19" x14ac:dyDescent="0.3">
      <c r="A2088" s="1" t="s">
        <v>924</v>
      </c>
      <c r="B2088" s="1" t="s">
        <v>1613</v>
      </c>
      <c r="C2088" s="1">
        <f t="shared" si="197"/>
        <v>1.0416666664241347E-2</v>
      </c>
      <c r="D2088" s="1">
        <v>7</v>
      </c>
      <c r="E2088" s="1">
        <v>19.190000000000001</v>
      </c>
      <c r="F2088" s="1">
        <f>IF(A2088="","",IF(E2088&lt;-1.27,0,E2088*M_a+M_b))</f>
        <v>0.46445860000000005</v>
      </c>
      <c r="G2088" s="1">
        <f t="shared" si="192"/>
        <v>0.21572179111396006</v>
      </c>
      <c r="H2088" s="1">
        <f t="shared" si="193"/>
        <v>9.375132164883096E-2</v>
      </c>
      <c r="I2088" s="1">
        <f t="shared" si="194"/>
        <v>2.3437830406750695E-2</v>
      </c>
      <c r="J2088" s="1">
        <f>IF(A2088="","",MIN(J2087+I2088,Max_logcfu))</f>
        <v>3.99</v>
      </c>
      <c r="K2088" s="1" cm="1">
        <f t="array" ref="K2088">IF(A2088="","",IF(E2088&lt;-1.27,0,((E2088-Tmin)/(PrefTemp-Tmin))^2))</f>
        <v>35.688372025651468</v>
      </c>
      <c r="L2088" s="1">
        <f t="shared" si="195"/>
        <v>0.37175387518064712</v>
      </c>
      <c r="M2088" s="1">
        <f t="shared" si="196"/>
        <v>-143.63836367662827</v>
      </c>
      <c r="N2088" s="3" t="s">
        <v>866</v>
      </c>
      <c r="O2088" s="1" t="s">
        <v>2973</v>
      </c>
      <c r="P2088" s="1" t="s">
        <v>2968</v>
      </c>
      <c r="Q2088" s="1">
        <v>8360</v>
      </c>
      <c r="R2088" s="1" t="s">
        <v>3035</v>
      </c>
      <c r="S2088" s="1">
        <v>90.64</v>
      </c>
    </row>
    <row r="2089" spans="1:19" x14ac:dyDescent="0.3">
      <c r="A2089" s="1" t="s">
        <v>924</v>
      </c>
      <c r="B2089" s="1" t="s">
        <v>2509</v>
      </c>
      <c r="C2089" s="1">
        <f t="shared" si="197"/>
        <v>1.0416666664241347E-2</v>
      </c>
      <c r="D2089" s="1">
        <v>7</v>
      </c>
      <c r="E2089" s="1">
        <v>19.11</v>
      </c>
      <c r="F2089" s="1">
        <f>IF(A2089="","",IF(E2089&lt;-1.27,0,E2089*M_a+M_b))</f>
        <v>0.4628874</v>
      </c>
      <c r="G2089" s="1">
        <f t="shared" si="192"/>
        <v>0.21426474507876</v>
      </c>
      <c r="H2089" s="1">
        <f t="shared" si="193"/>
        <v>9.3118098686988268E-2</v>
      </c>
      <c r="I2089" s="1">
        <f t="shared" si="194"/>
        <v>2.3279524666326878E-2</v>
      </c>
      <c r="J2089" s="1">
        <f>IF(A2089="","",MIN(J2088+I2089,Max_logcfu))</f>
        <v>3.99</v>
      </c>
      <c r="K2089" s="1" cm="1">
        <f t="array" ref="K2089">IF(A2089="","",IF(E2089&lt;-1.27,0,((E2089-Tmin)/(PrefTemp-Tmin))^2))</f>
        <v>35.447322659733445</v>
      </c>
      <c r="L2089" s="1">
        <f t="shared" si="195"/>
        <v>0.36924294428625232</v>
      </c>
      <c r="M2089" s="1">
        <f t="shared" si="196"/>
        <v>-144.00760662091452</v>
      </c>
      <c r="N2089" s="3" t="s">
        <v>866</v>
      </c>
      <c r="O2089" s="1" t="s">
        <v>2973</v>
      </c>
      <c r="P2089" s="1" t="s">
        <v>2968</v>
      </c>
      <c r="Q2089" s="1">
        <v>8360</v>
      </c>
      <c r="R2089" s="1" t="s">
        <v>3035</v>
      </c>
      <c r="S2089" s="1">
        <v>90.64</v>
      </c>
    </row>
    <row r="2090" spans="1:19" x14ac:dyDescent="0.3">
      <c r="A2090" s="1" t="s">
        <v>924</v>
      </c>
      <c r="B2090" s="1" t="s">
        <v>2510</v>
      </c>
      <c r="C2090" s="1">
        <f t="shared" si="197"/>
        <v>1.0416666671517305E-2</v>
      </c>
      <c r="D2090" s="1">
        <v>7</v>
      </c>
      <c r="E2090" s="1">
        <v>19.190000000000001</v>
      </c>
      <c r="F2090" s="1">
        <f>IF(A2090="","",IF(E2090&lt;-1.27,0,E2090*M_a+M_b))</f>
        <v>0.46445860000000005</v>
      </c>
      <c r="G2090" s="1">
        <f t="shared" si="192"/>
        <v>0.21572179111396006</v>
      </c>
      <c r="H2090" s="1">
        <f t="shared" si="193"/>
        <v>9.375132164883096E-2</v>
      </c>
      <c r="I2090" s="1">
        <f t="shared" si="194"/>
        <v>2.3437830423121832E-2</v>
      </c>
      <c r="J2090" s="1">
        <f>IF(A2090="","",MIN(J2089+I2090,Max_logcfu))</f>
        <v>3.99</v>
      </c>
      <c r="K2090" s="1" cm="1">
        <f t="array" ref="K2090">IF(A2090="","",IF(E2090&lt;-1.27,0,((E2090-Tmin)/(PrefTemp-Tmin))^2))</f>
        <v>35.688372025651468</v>
      </c>
      <c r="L2090" s="1">
        <f t="shared" si="195"/>
        <v>0.37175387544031419</v>
      </c>
      <c r="M2090" s="1">
        <f t="shared" si="196"/>
        <v>-144.37936049635482</v>
      </c>
      <c r="N2090" s="3" t="s">
        <v>866</v>
      </c>
      <c r="O2090" s="1" t="s">
        <v>2973</v>
      </c>
      <c r="P2090" s="1" t="s">
        <v>2968</v>
      </c>
      <c r="Q2090" s="1">
        <v>8360</v>
      </c>
      <c r="R2090" s="1" t="s">
        <v>3035</v>
      </c>
      <c r="S2090" s="1">
        <v>90.64</v>
      </c>
    </row>
    <row r="2091" spans="1:19" x14ac:dyDescent="0.3">
      <c r="A2091" s="1" t="s">
        <v>924</v>
      </c>
      <c r="B2091" s="1" t="s">
        <v>2511</v>
      </c>
      <c r="C2091" s="1">
        <f t="shared" si="197"/>
        <v>1.0416666664241347E-2</v>
      </c>
      <c r="D2091" s="1">
        <v>7</v>
      </c>
      <c r="E2091" s="1">
        <v>19.22</v>
      </c>
      <c r="F2091" s="1">
        <f>IF(A2091="","",IF(E2091&lt;-1.27,0,E2091*M_a+M_b))</f>
        <v>0.46504780000000001</v>
      </c>
      <c r="G2091" s="1">
        <f t="shared" si="192"/>
        <v>0.21626945628484001</v>
      </c>
      <c r="H2091" s="1">
        <f t="shared" si="193"/>
        <v>9.3989333457122987E-2</v>
      </c>
      <c r="I2091" s="1">
        <f t="shared" si="194"/>
        <v>2.3497333358809845E-2</v>
      </c>
      <c r="J2091" s="1">
        <f>IF(A2091="","",MIN(J2090+I2091,Max_logcfu))</f>
        <v>3.99</v>
      </c>
      <c r="K2091" s="1" cm="1">
        <f t="array" ref="K2091">IF(A2091="","",IF(E2091&lt;-1.27,0,((E2091-Tmin)/(PrefTemp-Tmin))^2))</f>
        <v>35.778976123934385</v>
      </c>
      <c r="L2091" s="1">
        <f t="shared" si="195"/>
        <v>0.37269766787087438</v>
      </c>
      <c r="M2091" s="1">
        <f t="shared" si="196"/>
        <v>-144.7520581642257</v>
      </c>
      <c r="N2091" s="3" t="s">
        <v>866</v>
      </c>
      <c r="O2091" s="1" t="s">
        <v>2973</v>
      </c>
      <c r="P2091" s="1" t="s">
        <v>2968</v>
      </c>
      <c r="Q2091" s="1">
        <v>8360</v>
      </c>
      <c r="R2091" s="1" t="s">
        <v>3035</v>
      </c>
      <c r="S2091" s="1">
        <v>90.64</v>
      </c>
    </row>
    <row r="2092" spans="1:19" x14ac:dyDescent="0.3">
      <c r="A2092" s="1" t="s">
        <v>924</v>
      </c>
      <c r="B2092" s="1" t="s">
        <v>2512</v>
      </c>
      <c r="C2092" s="1">
        <f t="shared" si="197"/>
        <v>1.0416666664241347E-2</v>
      </c>
      <c r="D2092" s="1">
        <v>7</v>
      </c>
      <c r="E2092" s="1">
        <v>19.39</v>
      </c>
      <c r="F2092" s="1">
        <f>IF(A2092="","",IF(E2092&lt;-1.27,0,E2092*M_a+M_b))</f>
        <v>0.46838660000000004</v>
      </c>
      <c r="G2092" s="1">
        <f t="shared" si="192"/>
        <v>0.21938600705956005</v>
      </c>
      <c r="H2092" s="1">
        <f t="shared" si="193"/>
        <v>9.5343766649091707E-2</v>
      </c>
      <c r="I2092" s="1">
        <f t="shared" si="194"/>
        <v>2.3835941656723189E-2</v>
      </c>
      <c r="J2092" s="1">
        <f>IF(A2092="","",MIN(J2091+I2092,Max_logcfu))</f>
        <v>3.99</v>
      </c>
      <c r="K2092" s="1" cm="1">
        <f t="array" ref="K2092">IF(A2092="","",IF(E2092&lt;-1.27,0,((E2092-Tmin)/(PrefTemp-Tmin))^2))</f>
        <v>36.294569022132983</v>
      </c>
      <c r="L2092" s="1">
        <f t="shared" si="195"/>
        <v>0.37806842722585932</v>
      </c>
      <c r="M2092" s="1">
        <f t="shared" si="196"/>
        <v>-145.13012659145156</v>
      </c>
      <c r="N2092" s="3" t="s">
        <v>866</v>
      </c>
      <c r="O2092" s="1" t="s">
        <v>2973</v>
      </c>
      <c r="P2092" s="1" t="s">
        <v>2968</v>
      </c>
      <c r="Q2092" s="1">
        <v>8360</v>
      </c>
      <c r="R2092" s="1" t="s">
        <v>3035</v>
      </c>
      <c r="S2092" s="1">
        <v>90.89</v>
      </c>
    </row>
    <row r="2093" spans="1:19" x14ac:dyDescent="0.3">
      <c r="A2093" s="1" t="s">
        <v>924</v>
      </c>
      <c r="B2093" s="1" t="s">
        <v>1618</v>
      </c>
      <c r="C2093" s="1">
        <f t="shared" si="197"/>
        <v>1.0416666671517305E-2</v>
      </c>
      <c r="D2093" s="1">
        <v>7</v>
      </c>
      <c r="E2093" s="1">
        <v>19.53</v>
      </c>
      <c r="F2093" s="1">
        <f>IF(A2093="","",IF(E2093&lt;-1.27,0,E2093*M_a+M_b))</f>
        <v>0.47113620000000006</v>
      </c>
      <c r="G2093" s="1">
        <f t="shared" si="192"/>
        <v>0.22196931895044006</v>
      </c>
      <c r="H2093" s="1">
        <f t="shared" si="193"/>
        <v>9.6466457605580203E-2</v>
      </c>
      <c r="I2093" s="1">
        <f t="shared" si="194"/>
        <v>2.4116614412625224E-2</v>
      </c>
      <c r="J2093" s="1">
        <f>IF(A2093="","",MIN(J2092+I2093,Max_logcfu))</f>
        <v>3.99</v>
      </c>
      <c r="K2093" s="1" cm="1">
        <f t="array" ref="K2093">IF(A2093="","",IF(E2093&lt;-1.27,0,((E2093-Tmin)/(PrefTemp-Tmin))^2))</f>
        <v>36.721944464103572</v>
      </c>
      <c r="L2093" s="1">
        <f t="shared" si="195"/>
        <v>0.38252025501253706</v>
      </c>
      <c r="M2093" s="1">
        <f t="shared" si="196"/>
        <v>-145.51264684646409</v>
      </c>
      <c r="N2093" s="3" t="s">
        <v>866</v>
      </c>
      <c r="O2093" s="1" t="s">
        <v>2973</v>
      </c>
      <c r="P2093" s="1" t="s">
        <v>2968</v>
      </c>
      <c r="Q2093" s="1">
        <v>8360</v>
      </c>
      <c r="R2093" s="1" t="s">
        <v>3035</v>
      </c>
      <c r="S2093" s="1">
        <v>90.89</v>
      </c>
    </row>
    <row r="2094" spans="1:19" x14ac:dyDescent="0.3">
      <c r="A2094" s="1" t="s">
        <v>924</v>
      </c>
      <c r="B2094" s="1" t="s">
        <v>1619</v>
      </c>
      <c r="C2094" s="1">
        <f t="shared" si="197"/>
        <v>1.0416666664241347E-2</v>
      </c>
      <c r="D2094" s="1">
        <v>7</v>
      </c>
      <c r="E2094" s="1">
        <v>19.579999999999998</v>
      </c>
      <c r="F2094" s="1">
        <f>IF(A2094="","",IF(E2094&lt;-1.27,0,E2094*M_a+M_b))</f>
        <v>0.47211819999999999</v>
      </c>
      <c r="G2094" s="1">
        <f t="shared" si="192"/>
        <v>0.22289559477123999</v>
      </c>
      <c r="H2094" s="1">
        <f t="shared" si="193"/>
        <v>9.6869011200017369E-2</v>
      </c>
      <c r="I2094" s="1">
        <f t="shared" si="194"/>
        <v>2.4217252794365825E-2</v>
      </c>
      <c r="J2094" s="1">
        <f>IF(A2094="","",MIN(J2093+I2094,Max_logcfu))</f>
        <v>3.99</v>
      </c>
      <c r="K2094" s="1" cm="1">
        <f t="array" ref="K2094">IF(A2094="","",IF(E2094&lt;-1.27,0,((E2094-Tmin)/(PrefTemp-Tmin))^2))</f>
        <v>36.875184783129157</v>
      </c>
      <c r="L2094" s="1">
        <f t="shared" si="195"/>
        <v>0.38411650806816128</v>
      </c>
      <c r="M2094" s="1">
        <f t="shared" si="196"/>
        <v>-145.89676335453225</v>
      </c>
      <c r="N2094" s="3" t="s">
        <v>866</v>
      </c>
      <c r="O2094" s="1" t="s">
        <v>2973</v>
      </c>
      <c r="P2094" s="1" t="s">
        <v>2968</v>
      </c>
      <c r="Q2094" s="1">
        <v>8360</v>
      </c>
      <c r="R2094" s="1" t="s">
        <v>3035</v>
      </c>
      <c r="S2094" s="1">
        <v>90.89</v>
      </c>
    </row>
    <row r="2095" spans="1:19" x14ac:dyDescent="0.3">
      <c r="A2095" s="1" t="s">
        <v>924</v>
      </c>
      <c r="B2095" s="1" t="s">
        <v>1620</v>
      </c>
      <c r="C2095" s="1">
        <f t="shared" si="197"/>
        <v>1.0416666664241347E-2</v>
      </c>
      <c r="D2095" s="1">
        <v>7</v>
      </c>
      <c r="E2095" s="1">
        <v>19.66</v>
      </c>
      <c r="F2095" s="1">
        <f>IF(A2095="","",IF(E2095&lt;-1.27,0,E2095*M_a+M_b))</f>
        <v>0.47368940000000004</v>
      </c>
      <c r="G2095" s="1">
        <f t="shared" si="192"/>
        <v>0.22438164767236005</v>
      </c>
      <c r="H2095" s="1">
        <f t="shared" si="193"/>
        <v>9.7514840361738395E-2</v>
      </c>
      <c r="I2095" s="1">
        <f t="shared" si="194"/>
        <v>2.4378710084758486E-2</v>
      </c>
      <c r="J2095" s="1">
        <f>IF(A2095="","",MIN(J2094+I2095,Max_logcfu))</f>
        <v>3.99</v>
      </c>
      <c r="K2095" s="1" cm="1">
        <f t="array" ref="K2095">IF(A2095="","",IF(E2095&lt;-1.27,0,((E2095-Tmin)/(PrefTemp-Tmin))^2))</f>
        <v>37.121032958740457</v>
      </c>
      <c r="L2095" s="1">
        <f t="shared" si="195"/>
        <v>0.38667742656351606</v>
      </c>
      <c r="M2095" s="1">
        <f t="shared" si="196"/>
        <v>-146.28344078109578</v>
      </c>
      <c r="N2095" s="3" t="s">
        <v>866</v>
      </c>
      <c r="O2095" s="1" t="s">
        <v>2973</v>
      </c>
      <c r="P2095" s="1" t="s">
        <v>2968</v>
      </c>
      <c r="Q2095" s="1">
        <v>8360</v>
      </c>
      <c r="R2095" s="1" t="s">
        <v>3035</v>
      </c>
      <c r="S2095" s="1">
        <v>90.89</v>
      </c>
    </row>
    <row r="2096" spans="1:19" x14ac:dyDescent="0.3">
      <c r="A2096" s="1" t="s">
        <v>924</v>
      </c>
      <c r="B2096" s="1" t="s">
        <v>1621</v>
      </c>
      <c r="C2096" s="1">
        <f t="shared" si="197"/>
        <v>1.0416666671517305E-2</v>
      </c>
      <c r="D2096" s="1">
        <v>7</v>
      </c>
      <c r="E2096" s="1">
        <v>19.829999999999998</v>
      </c>
      <c r="F2096" s="1">
        <f>IF(A2096="","",IF(E2096&lt;-1.27,0,E2096*M_a+M_b))</f>
        <v>0.47702820000000001</v>
      </c>
      <c r="G2096" s="1">
        <f t="shared" ref="G2096:G2159" si="198">IF(A2096="","",F2096^2)</f>
        <v>0.22755590359524</v>
      </c>
      <c r="H2096" s="1">
        <f t="shared" ref="H2096:H2159" si="199">IF(A2096="","",G2096/2.301)</f>
        <v>9.8894351844954362E-2</v>
      </c>
      <c r="I2096" s="1">
        <f t="shared" ref="I2096:I2159" si="200">IF(A2096="","",H2096*24*(B2096-B2095))</f>
        <v>2.4723587972751405E-2</v>
      </c>
      <c r="J2096" s="1">
        <f>IF(A2096="","",MIN(J2095+I2096,Max_logcfu))</f>
        <v>3.99</v>
      </c>
      <c r="K2096" s="1" cm="1">
        <f t="array" ref="K2096">IF(A2096="","",IF(E2096&lt;-1.27,0,((E2096-Tmin)/(PrefTemp-Tmin))^2))</f>
        <v>37.646172425158682</v>
      </c>
      <c r="L2096" s="1">
        <f t="shared" ref="L2096:L2159" si="201">IF(A2096="","",K2096*(B2096-B2095))</f>
        <v>0.39214762961134425</v>
      </c>
      <c r="M2096" s="1">
        <f t="shared" ref="M2096:M2159" si="202">IF(A2096="","",M2095-L2096)</f>
        <v>-146.67558841070712</v>
      </c>
      <c r="N2096" s="3" t="s">
        <v>866</v>
      </c>
      <c r="O2096" s="1" t="s">
        <v>2973</v>
      </c>
      <c r="P2096" s="1" t="s">
        <v>2968</v>
      </c>
      <c r="Q2096" s="1">
        <v>8360</v>
      </c>
      <c r="R2096" s="1" t="s">
        <v>3035</v>
      </c>
      <c r="S2096" s="1">
        <v>90.51</v>
      </c>
    </row>
    <row r="2097" spans="1:19" x14ac:dyDescent="0.3">
      <c r="A2097" s="1" t="s">
        <v>924</v>
      </c>
      <c r="B2097" s="1" t="s">
        <v>1622</v>
      </c>
      <c r="C2097" s="1">
        <f t="shared" si="197"/>
        <v>1.0416666664241347E-2</v>
      </c>
      <c r="D2097" s="1">
        <v>7</v>
      </c>
      <c r="E2097" s="1">
        <v>19.86</v>
      </c>
      <c r="F2097" s="1">
        <f>IF(A2097="","",IF(E2097&lt;-1.27,0,E2097*M_a+M_b))</f>
        <v>0.47761740000000003</v>
      </c>
      <c r="G2097" s="1">
        <f t="shared" si="198"/>
        <v>0.22811838078276003</v>
      </c>
      <c r="H2097" s="1">
        <f t="shared" si="199"/>
        <v>9.9138800861694923E-2</v>
      </c>
      <c r="I2097" s="1">
        <f t="shared" si="200"/>
        <v>2.4784700209653093E-2</v>
      </c>
      <c r="J2097" s="1">
        <f>IF(A2097="","",MIN(J2096+I2097,Max_logcfu))</f>
        <v>3.99</v>
      </c>
      <c r="K2097" s="1" cm="1">
        <f t="array" ref="K2097">IF(A2097="","",IF(E2097&lt;-1.27,0,((E2097-Tmin)/(PrefTemp-Tmin))^2))</f>
        <v>37.739226979455204</v>
      </c>
      <c r="L2097" s="1">
        <f t="shared" si="201"/>
        <v>0.3931169476111287</v>
      </c>
      <c r="M2097" s="1">
        <f t="shared" si="202"/>
        <v>-147.06870535831825</v>
      </c>
      <c r="N2097" s="3" t="s">
        <v>866</v>
      </c>
      <c r="O2097" s="1" t="s">
        <v>2973</v>
      </c>
      <c r="P2097" s="1" t="s">
        <v>2968</v>
      </c>
      <c r="Q2097" s="1">
        <v>8360</v>
      </c>
      <c r="R2097" s="1" t="s">
        <v>3035</v>
      </c>
      <c r="S2097" s="1">
        <v>90.51</v>
      </c>
    </row>
    <row r="2098" spans="1:19" x14ac:dyDescent="0.3">
      <c r="A2098" s="1" t="s">
        <v>924</v>
      </c>
      <c r="B2098" s="1" t="s">
        <v>1623</v>
      </c>
      <c r="C2098" s="1">
        <f t="shared" si="197"/>
        <v>1.0416666664241347E-2</v>
      </c>
      <c r="D2098" s="1">
        <v>7</v>
      </c>
      <c r="E2098" s="1">
        <v>19.89</v>
      </c>
      <c r="F2098" s="1">
        <f>IF(A2098="","",IF(E2098&lt;-1.27,0,E2098*M_a+M_b))</f>
        <v>0.47820660000000004</v>
      </c>
      <c r="G2098" s="1">
        <f t="shared" si="198"/>
        <v>0.22868155228356005</v>
      </c>
      <c r="H2098" s="1">
        <f t="shared" si="199"/>
        <v>9.9383551622581501E-2</v>
      </c>
      <c r="I2098" s="1">
        <f t="shared" si="200"/>
        <v>2.4845887899860492E-2</v>
      </c>
      <c r="J2098" s="1">
        <f>IF(A2098="","",MIN(J2097+I2098,Max_logcfu))</f>
        <v>3.99</v>
      </c>
      <c r="K2098" s="1" cm="1">
        <f t="array" ref="K2098">IF(A2098="","",IF(E2098&lt;-1.27,0,((E2098-Tmin)/(PrefTemp-Tmin))^2))</f>
        <v>37.832396398877364</v>
      </c>
      <c r="L2098" s="1">
        <f t="shared" si="201"/>
        <v>0.39408746239655024</v>
      </c>
      <c r="M2098" s="1">
        <f t="shared" si="202"/>
        <v>-147.46279282071481</v>
      </c>
      <c r="N2098" s="3" t="s">
        <v>866</v>
      </c>
      <c r="O2098" s="1" t="s">
        <v>2973</v>
      </c>
      <c r="P2098" s="1" t="s">
        <v>2968</v>
      </c>
      <c r="Q2098" s="1">
        <v>8360</v>
      </c>
      <c r="R2098" s="1" t="s">
        <v>3035</v>
      </c>
      <c r="S2098" s="1">
        <v>90.51</v>
      </c>
    </row>
    <row r="2099" spans="1:19" x14ac:dyDescent="0.3">
      <c r="A2099" s="1" t="s">
        <v>924</v>
      </c>
      <c r="B2099" s="1" t="s">
        <v>1624</v>
      </c>
      <c r="C2099" s="1">
        <f t="shared" si="197"/>
        <v>1.0416666671517305E-2</v>
      </c>
      <c r="D2099" s="1">
        <v>7</v>
      </c>
      <c r="E2099" s="1">
        <v>19.95</v>
      </c>
      <c r="F2099" s="1">
        <f>IF(A2099="","",IF(E2099&lt;-1.27,0,E2099*M_a+M_b))</f>
        <v>0.47938500000000001</v>
      </c>
      <c r="G2099" s="1">
        <f t="shared" si="198"/>
        <v>0.22980997822500002</v>
      </c>
      <c r="H2099" s="1">
        <f t="shared" si="199"/>
        <v>9.9873958376792693E-2</v>
      </c>
      <c r="I2099" s="1">
        <f t="shared" si="200"/>
        <v>2.4968489605825032E-2</v>
      </c>
      <c r="J2099" s="1">
        <f>IF(A2099="","",MIN(J2098+I2099,Max_logcfu))</f>
        <v>3.99</v>
      </c>
      <c r="K2099" s="1" cm="1">
        <f t="array" ref="K2099">IF(A2099="","",IF(E2099&lt;-1.27,0,((E2099-Tmin)/(PrefTemp-Tmin))^2))</f>
        <v>38.01907983309858</v>
      </c>
      <c r="L2099" s="1">
        <f t="shared" si="201"/>
        <v>0.39603208177919369</v>
      </c>
      <c r="M2099" s="1">
        <f t="shared" si="202"/>
        <v>-147.85882490249401</v>
      </c>
      <c r="N2099" s="3" t="s">
        <v>866</v>
      </c>
      <c r="O2099" s="1" t="s">
        <v>2973</v>
      </c>
      <c r="P2099" s="1" t="s">
        <v>2968</v>
      </c>
      <c r="Q2099" s="1">
        <v>8360</v>
      </c>
      <c r="R2099" s="1" t="s">
        <v>3035</v>
      </c>
      <c r="S2099" s="1">
        <v>90.51</v>
      </c>
    </row>
    <row r="2100" spans="1:19" x14ac:dyDescent="0.3">
      <c r="A2100" s="1" t="s">
        <v>924</v>
      </c>
      <c r="B2100" s="1" t="s">
        <v>1625</v>
      </c>
      <c r="C2100" s="1">
        <f t="shared" si="197"/>
        <v>1.0416666664241347E-2</v>
      </c>
      <c r="D2100" s="1">
        <v>7</v>
      </c>
      <c r="E2100" s="1">
        <v>20.03</v>
      </c>
      <c r="F2100" s="1">
        <f>IF(A2100="","",IF(E2100&lt;-1.27,0,E2100*M_a+M_b))</f>
        <v>0.48095620000000006</v>
      </c>
      <c r="G2100" s="1">
        <f t="shared" si="198"/>
        <v>0.23131886631844006</v>
      </c>
      <c r="H2100" s="1">
        <f t="shared" si="199"/>
        <v>0.10052971156820514</v>
      </c>
      <c r="I2100" s="1">
        <f t="shared" si="200"/>
        <v>2.5132427886199689E-2</v>
      </c>
      <c r="J2100" s="1">
        <f>IF(A2100="","",MIN(J2099+I2100,Max_logcfu))</f>
        <v>3.99</v>
      </c>
      <c r="K2100" s="1" cm="1">
        <f t="array" ref="K2100">IF(A2100="","",IF(E2100&lt;-1.27,0,((E2100-Tmin)/(PrefTemp-Tmin))^2))</f>
        <v>38.268705795064172</v>
      </c>
      <c r="L2100" s="1">
        <f t="shared" si="201"/>
        <v>0.39863235193910462</v>
      </c>
      <c r="M2100" s="1">
        <f t="shared" si="202"/>
        <v>-148.25745725443312</v>
      </c>
      <c r="N2100" s="3" t="s">
        <v>866</v>
      </c>
      <c r="O2100" s="1" t="s">
        <v>2973</v>
      </c>
      <c r="P2100" s="1" t="s">
        <v>2968</v>
      </c>
      <c r="Q2100" s="1">
        <v>8360</v>
      </c>
      <c r="R2100" s="1" t="s">
        <v>3035</v>
      </c>
      <c r="S2100" s="1">
        <v>90.4</v>
      </c>
    </row>
    <row r="2101" spans="1:19" x14ac:dyDescent="0.3">
      <c r="A2101" s="1" t="s">
        <v>924</v>
      </c>
      <c r="B2101" s="1" t="s">
        <v>1626</v>
      </c>
      <c r="C2101" s="1">
        <f t="shared" si="197"/>
        <v>1.0416666664241347E-2</v>
      </c>
      <c r="D2101" s="1">
        <v>7</v>
      </c>
      <c r="E2101" s="1">
        <v>20.03</v>
      </c>
      <c r="F2101" s="1">
        <f>IF(A2101="","",IF(E2101&lt;-1.27,0,E2101*M_a+M_b))</f>
        <v>0.48095620000000006</v>
      </c>
      <c r="G2101" s="1">
        <f t="shared" si="198"/>
        <v>0.23131886631844006</v>
      </c>
      <c r="H2101" s="1">
        <f t="shared" si="199"/>
        <v>0.10052971156820514</v>
      </c>
      <c r="I2101" s="1">
        <f t="shared" si="200"/>
        <v>2.5132427886199689E-2</v>
      </c>
      <c r="J2101" s="1">
        <f>IF(A2101="","",MIN(J2100+I2101,Max_logcfu))</f>
        <v>3.99</v>
      </c>
      <c r="K2101" s="1" cm="1">
        <f t="array" ref="K2101">IF(A2101="","",IF(E2101&lt;-1.27,0,((E2101-Tmin)/(PrefTemp-Tmin))^2))</f>
        <v>38.268705795064172</v>
      </c>
      <c r="L2101" s="1">
        <f t="shared" si="201"/>
        <v>0.39863235193910462</v>
      </c>
      <c r="M2101" s="1">
        <f t="shared" si="202"/>
        <v>-148.65608960637223</v>
      </c>
      <c r="N2101" s="3" t="s">
        <v>866</v>
      </c>
      <c r="O2101" s="1" t="s">
        <v>2973</v>
      </c>
      <c r="P2101" s="1" t="s">
        <v>2968</v>
      </c>
      <c r="Q2101" s="1">
        <v>8360</v>
      </c>
      <c r="R2101" s="1" t="s">
        <v>3035</v>
      </c>
      <c r="S2101" s="1">
        <v>90.4</v>
      </c>
    </row>
    <row r="2102" spans="1:19" x14ac:dyDescent="0.3">
      <c r="A2102" s="1" t="s">
        <v>924</v>
      </c>
      <c r="B2102" s="1" t="s">
        <v>1627</v>
      </c>
      <c r="C2102" s="1">
        <f t="shared" si="197"/>
        <v>1.0416666671517305E-2</v>
      </c>
      <c r="D2102" s="1">
        <v>7</v>
      </c>
      <c r="E2102" s="1">
        <v>20.02</v>
      </c>
      <c r="F2102" s="1">
        <f>IF(A2102="","",IF(E2102&lt;-1.27,0,E2102*M_a+M_b))</f>
        <v>0.48075980000000001</v>
      </c>
      <c r="G2102" s="1">
        <f t="shared" si="198"/>
        <v>0.23112998529604001</v>
      </c>
      <c r="H2102" s="1">
        <f t="shared" si="199"/>
        <v>0.1004476250743329</v>
      </c>
      <c r="I2102" s="1">
        <f t="shared" si="200"/>
        <v>2.5111906280276867E-2</v>
      </c>
      <c r="J2102" s="1">
        <f>IF(A2102="","",MIN(J2101+I2102,Max_logcfu))</f>
        <v>3.99</v>
      </c>
      <c r="K2102" s="1" cm="1">
        <f t="array" ref="K2102">IF(A2102="","",IF(E2102&lt;-1.27,0,((E2102-Tmin)/(PrefTemp-Tmin))^2))</f>
        <v>38.237457880047387</v>
      </c>
      <c r="L2102" s="1">
        <f t="shared" si="201"/>
        <v>0.39830685310263636</v>
      </c>
      <c r="M2102" s="1">
        <f t="shared" si="202"/>
        <v>-149.05439645947487</v>
      </c>
      <c r="N2102" s="3" t="s">
        <v>866</v>
      </c>
      <c r="O2102" s="1" t="s">
        <v>2973</v>
      </c>
      <c r="P2102" s="1" t="s">
        <v>2968</v>
      </c>
      <c r="Q2102" s="1">
        <v>8360</v>
      </c>
      <c r="R2102" s="1" t="s">
        <v>3035</v>
      </c>
      <c r="S2102" s="1">
        <v>90.4</v>
      </c>
    </row>
    <row r="2103" spans="1:19" x14ac:dyDescent="0.3">
      <c r="A2103" s="1" t="s">
        <v>924</v>
      </c>
      <c r="B2103" s="1" t="s">
        <v>1628</v>
      </c>
      <c r="C2103" s="1">
        <f t="shared" si="197"/>
        <v>1.0416666664241347E-2</v>
      </c>
      <c r="D2103" s="1">
        <v>7</v>
      </c>
      <c r="E2103" s="1">
        <v>19.97</v>
      </c>
      <c r="F2103" s="1">
        <f>IF(A2103="","",IF(E2103&lt;-1.27,0,E2103*M_a+M_b))</f>
        <v>0.47977780000000003</v>
      </c>
      <c r="G2103" s="1">
        <f t="shared" si="198"/>
        <v>0.23018673737284004</v>
      </c>
      <c r="H2103" s="1">
        <f t="shared" si="199"/>
        <v>0.1000376955118818</v>
      </c>
      <c r="I2103" s="1">
        <f t="shared" si="200"/>
        <v>2.5009423872147489E-2</v>
      </c>
      <c r="J2103" s="1">
        <f>IF(A2103="","",MIN(J2102+I2103,Max_logcfu))</f>
        <v>3.99</v>
      </c>
      <c r="K2103" s="1" cm="1">
        <f t="array" ref="K2103">IF(A2103="","",IF(E2103&lt;-1.27,0,((E2103-Tmin)/(PrefTemp-Tmin))^2))</f>
        <v>38.08140974683954</v>
      </c>
      <c r="L2103" s="1">
        <f t="shared" si="201"/>
        <v>0.39668135143721894</v>
      </c>
      <c r="M2103" s="1">
        <f t="shared" si="202"/>
        <v>-149.4510778109121</v>
      </c>
      <c r="N2103" s="3" t="s">
        <v>866</v>
      </c>
      <c r="O2103" s="1" t="s">
        <v>2973</v>
      </c>
      <c r="P2103" s="1" t="s">
        <v>2968</v>
      </c>
      <c r="Q2103" s="1">
        <v>8360</v>
      </c>
      <c r="R2103" s="1" t="s">
        <v>3035</v>
      </c>
      <c r="S2103" s="1">
        <v>90.4</v>
      </c>
    </row>
    <row r="2104" spans="1:19" x14ac:dyDescent="0.3">
      <c r="A2104" s="1" t="s">
        <v>924</v>
      </c>
      <c r="B2104" s="1" t="s">
        <v>2513</v>
      </c>
      <c r="C2104" s="1">
        <f t="shared" si="197"/>
        <v>1.0405092594737653E-2</v>
      </c>
      <c r="D2104" s="1">
        <v>7</v>
      </c>
      <c r="E2104" s="1">
        <v>20.02</v>
      </c>
      <c r="F2104" s="1">
        <f>IF(A2104="","",IF(E2104&lt;-1.27,0,E2104*M_a+M_b))</f>
        <v>0.48075980000000001</v>
      </c>
      <c r="G2104" s="1">
        <f t="shared" si="198"/>
        <v>0.23112998529604001</v>
      </c>
      <c r="H2104" s="1">
        <f t="shared" si="199"/>
        <v>0.1004476250743329</v>
      </c>
      <c r="I2104" s="1">
        <f t="shared" si="200"/>
        <v>2.508400415567821E-2</v>
      </c>
      <c r="J2104" s="1">
        <f>IF(A2104="","",MIN(J2103+I2104,Max_logcfu))</f>
        <v>3.99</v>
      </c>
      <c r="K2104" s="1" cm="1">
        <f t="array" ref="K2104">IF(A2104="","",IF(E2104&lt;-1.27,0,((E2104-Tmin)/(PrefTemp-Tmin))^2))</f>
        <v>38.237457880047387</v>
      </c>
      <c r="L2104" s="1">
        <f t="shared" si="201"/>
        <v>0.39786428982927396</v>
      </c>
      <c r="M2104" s="1">
        <f t="shared" si="202"/>
        <v>-149.84894210074137</v>
      </c>
      <c r="N2104" s="3" t="s">
        <v>866</v>
      </c>
      <c r="O2104" s="1" t="s">
        <v>2973</v>
      </c>
      <c r="P2104" s="1" t="s">
        <v>2968</v>
      </c>
      <c r="Q2104" s="1">
        <v>8360</v>
      </c>
      <c r="R2104" s="1" t="s">
        <v>3035</v>
      </c>
      <c r="S2104" s="1">
        <v>90.51</v>
      </c>
    </row>
    <row r="2105" spans="1:19" x14ac:dyDescent="0.3">
      <c r="A2105" s="1" t="s">
        <v>924</v>
      </c>
      <c r="B2105" s="1" t="s">
        <v>2514</v>
      </c>
      <c r="C2105" s="1">
        <f t="shared" si="197"/>
        <v>1.0416666664241347E-2</v>
      </c>
      <c r="D2105" s="1">
        <v>7</v>
      </c>
      <c r="E2105" s="1">
        <v>19.989999999999998</v>
      </c>
      <c r="F2105" s="1">
        <f>IF(A2105="","",IF(E2105&lt;-1.27,0,E2105*M_a+M_b))</f>
        <v>0.4801706</v>
      </c>
      <c r="G2105" s="1">
        <f t="shared" si="198"/>
        <v>0.23056380510436</v>
      </c>
      <c r="H2105" s="1">
        <f t="shared" si="199"/>
        <v>0.10020156675548023</v>
      </c>
      <c r="I2105" s="1">
        <f t="shared" si="200"/>
        <v>2.5050391683037559E-2</v>
      </c>
      <c r="J2105" s="1">
        <f>IF(A2105="","",MIN(J2104+I2105,Max_logcfu))</f>
        <v>3.99</v>
      </c>
      <c r="K2105" s="1" cm="1">
        <f t="array" ref="K2105">IF(A2105="","",IF(E2105&lt;-1.27,0,((E2105-Tmin)/(PrefTemp-Tmin))^2))</f>
        <v>38.143790711747471</v>
      </c>
      <c r="L2105" s="1">
        <f t="shared" si="201"/>
        <v>0.39733115315485862</v>
      </c>
      <c r="M2105" s="1">
        <f t="shared" si="202"/>
        <v>-150.24627325389622</v>
      </c>
      <c r="N2105" s="3" t="s">
        <v>866</v>
      </c>
      <c r="O2105" s="1" t="s">
        <v>2973</v>
      </c>
      <c r="P2105" s="1" t="s">
        <v>2968</v>
      </c>
      <c r="Q2105" s="1">
        <v>8360</v>
      </c>
      <c r="R2105" s="1" t="s">
        <v>3035</v>
      </c>
      <c r="S2105" s="1">
        <v>90.51</v>
      </c>
    </row>
    <row r="2106" spans="1:19" x14ac:dyDescent="0.3">
      <c r="A2106" s="1" t="s">
        <v>924</v>
      </c>
      <c r="B2106" s="1" t="s">
        <v>2515</v>
      </c>
      <c r="C2106" s="1">
        <f t="shared" si="197"/>
        <v>1.0416666664241347E-2</v>
      </c>
      <c r="D2106" s="1">
        <v>7</v>
      </c>
      <c r="E2106" s="1">
        <v>19.8</v>
      </c>
      <c r="F2106" s="1">
        <f>IF(A2106="","",IF(E2106&lt;-1.27,0,E2106*M_a+M_b))</f>
        <v>0.47643900000000006</v>
      </c>
      <c r="G2106" s="1">
        <f t="shared" si="198"/>
        <v>0.22699412072100006</v>
      </c>
      <c r="H2106" s="1">
        <f t="shared" si="199"/>
        <v>9.8650204572359859E-2</v>
      </c>
      <c r="I2106" s="1">
        <f t="shared" si="200"/>
        <v>2.466255113734777E-2</v>
      </c>
      <c r="J2106" s="1">
        <f>IF(A2106="","",MIN(J2105+I2106,Max_logcfu))</f>
        <v>3.99</v>
      </c>
      <c r="K2106" s="1" cm="1">
        <f t="array" ref="K2106">IF(A2106="","",IF(E2106&lt;-1.27,0,((E2106-Tmin)/(PrefTemp-Tmin))^2))</f>
        <v>37.553232735987812</v>
      </c>
      <c r="L2106" s="1">
        <f t="shared" si="201"/>
        <v>0.39117950757546116</v>
      </c>
      <c r="M2106" s="1">
        <f t="shared" si="202"/>
        <v>-150.63745276147168</v>
      </c>
      <c r="N2106" s="3" t="s">
        <v>866</v>
      </c>
      <c r="O2106" s="1" t="s">
        <v>2973</v>
      </c>
      <c r="P2106" s="1" t="s">
        <v>2968</v>
      </c>
      <c r="Q2106" s="1">
        <v>8360</v>
      </c>
      <c r="R2106" s="1" t="s">
        <v>3035</v>
      </c>
      <c r="S2106" s="1">
        <v>90.51</v>
      </c>
    </row>
    <row r="2107" spans="1:19" x14ac:dyDescent="0.3">
      <c r="A2107" s="1" t="s">
        <v>924</v>
      </c>
      <c r="B2107" s="1" t="s">
        <v>2516</v>
      </c>
      <c r="C2107" s="1">
        <f t="shared" si="197"/>
        <v>1.0416666671517305E-2</v>
      </c>
      <c r="D2107" s="1">
        <v>7</v>
      </c>
      <c r="E2107" s="1">
        <v>19.72</v>
      </c>
      <c r="F2107" s="1">
        <f>IF(A2107="","",IF(E2107&lt;-1.27,0,E2107*M_a+M_b))</f>
        <v>0.47486780000000001</v>
      </c>
      <c r="G2107" s="1">
        <f t="shared" si="198"/>
        <v>0.22549942747684001</v>
      </c>
      <c r="H2107" s="1">
        <f t="shared" si="199"/>
        <v>9.8000620372377223E-2</v>
      </c>
      <c r="I2107" s="1">
        <f t="shared" si="200"/>
        <v>2.4500155104503079E-2</v>
      </c>
      <c r="J2107" s="1">
        <f>IF(A2107="","",MIN(J2106+I2107,Max_logcfu))</f>
        <v>3.99</v>
      </c>
      <c r="K2107" s="1" cm="1">
        <f t="array" ref="K2107">IF(A2107="","",IF(E2107&lt;-1.27,0,((E2107-Tmin)/(PrefTemp-Tmin))^2))</f>
        <v>37.305955127701907</v>
      </c>
      <c r="L2107" s="1">
        <f t="shared" si="201"/>
        <v>0.38860369942785256</v>
      </c>
      <c r="M2107" s="1">
        <f t="shared" si="202"/>
        <v>-151.02605646089953</v>
      </c>
      <c r="N2107" s="3" t="s">
        <v>866</v>
      </c>
      <c r="O2107" s="1" t="s">
        <v>2973</v>
      </c>
      <c r="P2107" s="1" t="s">
        <v>2968</v>
      </c>
      <c r="Q2107" s="1">
        <v>8360</v>
      </c>
      <c r="R2107" s="1" t="s">
        <v>3035</v>
      </c>
      <c r="S2107" s="1">
        <v>90.51</v>
      </c>
    </row>
    <row r="2108" spans="1:19" x14ac:dyDescent="0.3">
      <c r="A2108" s="1" t="s">
        <v>924</v>
      </c>
      <c r="B2108" s="1" t="s">
        <v>1633</v>
      </c>
      <c r="C2108" s="1">
        <f t="shared" si="197"/>
        <v>1.0428240741021E-2</v>
      </c>
      <c r="D2108" s="1">
        <v>7</v>
      </c>
      <c r="E2108" s="1">
        <v>19.739999999999998</v>
      </c>
      <c r="F2108" s="1">
        <f>IF(A2108="","",IF(E2108&lt;-1.27,0,E2108*M_a+M_b))</f>
        <v>0.47526059999999998</v>
      </c>
      <c r="G2108" s="1">
        <f t="shared" si="198"/>
        <v>0.22587263791235998</v>
      </c>
      <c r="H2108" s="1">
        <f t="shared" si="199"/>
        <v>9.8162815259608849E-2</v>
      </c>
      <c r="I2108" s="1">
        <f t="shared" si="200"/>
        <v>2.4567971264245703E-2</v>
      </c>
      <c r="J2108" s="1">
        <f>IF(A2108="","",MIN(J2107+I2108,Max_logcfu))</f>
        <v>3.99</v>
      </c>
      <c r="K2108" s="1" cm="1">
        <f t="array" ref="K2108">IF(A2108="","",IF(E2108&lt;-1.27,0,((E2108-Tmin)/(PrefTemp-Tmin))^2))</f>
        <v>37.367697953022954</v>
      </c>
      <c r="L2108" s="1">
        <f t="shared" si="201"/>
        <v>0.38967935019188099</v>
      </c>
      <c r="M2108" s="1">
        <f t="shared" si="202"/>
        <v>-151.41573581109139</v>
      </c>
      <c r="N2108" s="3" t="s">
        <v>866</v>
      </c>
      <c r="O2108" s="1" t="s">
        <v>2973</v>
      </c>
      <c r="P2108" s="1" t="s">
        <v>2968</v>
      </c>
      <c r="Q2108" s="1">
        <v>8360</v>
      </c>
      <c r="R2108" s="1" t="s">
        <v>3035</v>
      </c>
      <c r="S2108" s="1">
        <v>90.4</v>
      </c>
    </row>
    <row r="2109" spans="1:19" x14ac:dyDescent="0.3">
      <c r="A2109" s="1" t="s">
        <v>924</v>
      </c>
      <c r="B2109" s="1" t="s">
        <v>1634</v>
      </c>
      <c r="C2109" s="1">
        <f t="shared" si="197"/>
        <v>1.0416666664241347E-2</v>
      </c>
      <c r="D2109" s="1">
        <v>7</v>
      </c>
      <c r="E2109" s="1">
        <v>19.55</v>
      </c>
      <c r="F2109" s="1">
        <f>IF(A2109="","",IF(E2109&lt;-1.27,0,E2109*M_a+M_b))</f>
        <v>0.47152900000000003</v>
      </c>
      <c r="G2109" s="1">
        <f t="shared" si="198"/>
        <v>0.22233959784100002</v>
      </c>
      <c r="H2109" s="1">
        <f t="shared" si="199"/>
        <v>9.6627378461973057E-2</v>
      </c>
      <c r="I2109" s="1">
        <f t="shared" si="200"/>
        <v>2.4156844609868812E-2</v>
      </c>
      <c r="J2109" s="1">
        <f>IF(A2109="","",MIN(J2108+I2109,Max_logcfu))</f>
        <v>3.99</v>
      </c>
      <c r="K2109" s="1" cm="1">
        <f t="array" ref="K2109">IF(A2109="","",IF(E2109&lt;-1.27,0,((E2109-Tmin)/(PrefTemp-Tmin))^2))</f>
        <v>36.783202303338598</v>
      </c>
      <c r="L2109" s="1">
        <f t="shared" si="201"/>
        <v>0.38315835723723274</v>
      </c>
      <c r="M2109" s="1">
        <f t="shared" si="202"/>
        <v>-151.79889416832862</v>
      </c>
      <c r="N2109" s="3" t="s">
        <v>866</v>
      </c>
      <c r="O2109" s="1" t="s">
        <v>2973</v>
      </c>
      <c r="P2109" s="1" t="s">
        <v>2968</v>
      </c>
      <c r="Q2109" s="1">
        <v>8360</v>
      </c>
      <c r="R2109" s="1" t="s">
        <v>3035</v>
      </c>
      <c r="S2109" s="1">
        <v>90.4</v>
      </c>
    </row>
    <row r="2110" spans="1:19" x14ac:dyDescent="0.3">
      <c r="A2110" s="1" t="s">
        <v>924</v>
      </c>
      <c r="B2110" s="1" t="s">
        <v>1635</v>
      </c>
      <c r="C2110" s="1">
        <f t="shared" si="197"/>
        <v>1.0416666664241347E-2</v>
      </c>
      <c r="D2110" s="1">
        <v>7</v>
      </c>
      <c r="E2110" s="1">
        <v>19.440000000000001</v>
      </c>
      <c r="F2110" s="1">
        <f>IF(A2110="","",IF(E2110&lt;-1.27,0,E2110*M_a+M_b))</f>
        <v>0.46936860000000008</v>
      </c>
      <c r="G2110" s="1">
        <f t="shared" si="198"/>
        <v>0.22030688266596007</v>
      </c>
      <c r="H2110" s="1">
        <f t="shared" si="199"/>
        <v>9.5743973344615416E-2</v>
      </c>
      <c r="I2110" s="1">
        <f t="shared" si="200"/>
        <v>2.3935993330580819E-2</v>
      </c>
      <c r="J2110" s="1">
        <f>IF(A2110="","",MIN(J2109+I2110,Max_logcfu))</f>
        <v>3.99</v>
      </c>
      <c r="K2110" s="1" cm="1">
        <f t="array" ref="K2110">IF(A2110="","",IF(E2110&lt;-1.27,0,((E2110-Tmin)/(PrefTemp-Tmin))^2))</f>
        <v>36.446915945736961</v>
      </c>
      <c r="L2110" s="1">
        <f t="shared" si="201"/>
        <v>0.37965537434636459</v>
      </c>
      <c r="M2110" s="1">
        <f t="shared" si="202"/>
        <v>-152.17854954267497</v>
      </c>
      <c r="N2110" s="3" t="s">
        <v>866</v>
      </c>
      <c r="O2110" s="1" t="s">
        <v>2973</v>
      </c>
      <c r="P2110" s="1" t="s">
        <v>2968</v>
      </c>
      <c r="Q2110" s="1">
        <v>8360</v>
      </c>
      <c r="R2110" s="1" t="s">
        <v>3035</v>
      </c>
      <c r="S2110" s="1">
        <v>90.4</v>
      </c>
    </row>
    <row r="2111" spans="1:19" x14ac:dyDescent="0.3">
      <c r="A2111" s="1" t="s">
        <v>924</v>
      </c>
      <c r="B2111" s="1" t="s">
        <v>1636</v>
      </c>
      <c r="C2111" s="1">
        <f t="shared" si="197"/>
        <v>1.0416666671517305E-2</v>
      </c>
      <c r="D2111" s="1">
        <v>7</v>
      </c>
      <c r="E2111" s="1">
        <v>19.36</v>
      </c>
      <c r="F2111" s="1">
        <f>IF(A2111="","",IF(E2111&lt;-1.27,0,E2111*M_a+M_b))</f>
        <v>0.46779740000000003</v>
      </c>
      <c r="G2111" s="1">
        <f t="shared" si="198"/>
        <v>0.21883440744676003</v>
      </c>
      <c r="H2111" s="1">
        <f t="shared" si="199"/>
        <v>9.5104044957305525E-2</v>
      </c>
      <c r="I2111" s="1">
        <f t="shared" si="200"/>
        <v>2.3776011250397952E-2</v>
      </c>
      <c r="J2111" s="1">
        <f>IF(A2111="","",MIN(J2110+I2111,Max_logcfu))</f>
        <v>3.99</v>
      </c>
      <c r="K2111" s="1" cm="1">
        <f t="array" ref="K2111">IF(A2111="","",IF(E2111&lt;-1.27,0,((E2111-Tmin)/(PrefTemp-Tmin))^2))</f>
        <v>36.203314021471442</v>
      </c>
      <c r="L2111" s="1">
        <f t="shared" si="201"/>
        <v>0.37711785456593672</v>
      </c>
      <c r="M2111" s="1">
        <f t="shared" si="202"/>
        <v>-152.55566739724091</v>
      </c>
      <c r="N2111" s="3" t="s">
        <v>866</v>
      </c>
      <c r="O2111" s="1" t="s">
        <v>2973</v>
      </c>
      <c r="P2111" s="1" t="s">
        <v>2968</v>
      </c>
      <c r="Q2111" s="1">
        <v>8360</v>
      </c>
      <c r="R2111" s="1" t="s">
        <v>3035</v>
      </c>
      <c r="S2111" s="1">
        <v>90.4</v>
      </c>
    </row>
    <row r="2112" spans="1:19" x14ac:dyDescent="0.3">
      <c r="A2112" s="1" t="s">
        <v>924</v>
      </c>
      <c r="B2112" s="1" t="s">
        <v>1637</v>
      </c>
      <c r="C2112" s="1">
        <f t="shared" si="197"/>
        <v>1.0416666664241347E-2</v>
      </c>
      <c r="D2112" s="1">
        <v>7</v>
      </c>
      <c r="E2112" s="1">
        <v>19.38</v>
      </c>
      <c r="F2112" s="1">
        <f>IF(A2112="","",IF(E2112&lt;-1.27,0,E2112*M_a+M_b))</f>
        <v>0.4681902</v>
      </c>
      <c r="G2112" s="1">
        <f t="shared" si="198"/>
        <v>0.21920206337604001</v>
      </c>
      <c r="H2112" s="1">
        <f t="shared" si="199"/>
        <v>9.5263825891368961E-2</v>
      </c>
      <c r="I2112" s="1">
        <f t="shared" si="200"/>
        <v>2.3815956467297159E-2</v>
      </c>
      <c r="J2112" s="1">
        <f>IF(A2112="","",MIN(J2111+I2112,Max_logcfu))</f>
        <v>3.99</v>
      </c>
      <c r="K2112" s="1" cm="1">
        <f t="array" ref="K2112">IF(A2112="","",IF(E2112&lt;-1.27,0,((E2112-Tmin)/(PrefTemp-Tmin))^2))</f>
        <v>36.264137925787395</v>
      </c>
      <c r="L2112" s="1">
        <f t="shared" si="201"/>
        <v>0.3777514366389999</v>
      </c>
      <c r="M2112" s="1">
        <f t="shared" si="202"/>
        <v>-152.9334188338799</v>
      </c>
      <c r="N2112" s="3" t="s">
        <v>866</v>
      </c>
      <c r="O2112" s="1" t="s">
        <v>2973</v>
      </c>
      <c r="P2112" s="1" t="s">
        <v>2968</v>
      </c>
      <c r="Q2112" s="1">
        <v>8360</v>
      </c>
      <c r="R2112" s="1" t="s">
        <v>3035</v>
      </c>
      <c r="S2112" s="1">
        <v>90.4</v>
      </c>
    </row>
    <row r="2113" spans="1:19" x14ac:dyDescent="0.3">
      <c r="A2113" s="1" t="s">
        <v>924</v>
      </c>
      <c r="B2113" s="1" t="s">
        <v>1638</v>
      </c>
      <c r="C2113" s="1">
        <f t="shared" si="197"/>
        <v>1.0416666664241347E-2</v>
      </c>
      <c r="D2113" s="1">
        <v>7</v>
      </c>
      <c r="E2113" s="1">
        <v>19.38</v>
      </c>
      <c r="F2113" s="1">
        <f>IF(A2113="","",IF(E2113&lt;-1.27,0,E2113*M_a+M_b))</f>
        <v>0.4681902</v>
      </c>
      <c r="G2113" s="1">
        <f t="shared" si="198"/>
        <v>0.21920206337604001</v>
      </c>
      <c r="H2113" s="1">
        <f t="shared" si="199"/>
        <v>9.5263825891368961E-2</v>
      </c>
      <c r="I2113" s="1">
        <f t="shared" si="200"/>
        <v>2.3815956467297159E-2</v>
      </c>
      <c r="J2113" s="1">
        <f>IF(A2113="","",MIN(J2112+I2113,Max_logcfu))</f>
        <v>3.99</v>
      </c>
      <c r="K2113" s="1" cm="1">
        <f t="array" ref="K2113">IF(A2113="","",IF(E2113&lt;-1.27,0,((E2113-Tmin)/(PrefTemp-Tmin))^2))</f>
        <v>36.264137925787395</v>
      </c>
      <c r="L2113" s="1">
        <f t="shared" si="201"/>
        <v>0.3777514366389999</v>
      </c>
      <c r="M2113" s="1">
        <f t="shared" si="202"/>
        <v>-153.31117027051889</v>
      </c>
      <c r="N2113" s="3" t="s">
        <v>866</v>
      </c>
      <c r="O2113" s="1" t="s">
        <v>2973</v>
      </c>
      <c r="P2113" s="1" t="s">
        <v>2968</v>
      </c>
      <c r="Q2113" s="1">
        <v>8360</v>
      </c>
      <c r="R2113" s="1" t="s">
        <v>3035</v>
      </c>
      <c r="S2113" s="1">
        <v>90.4</v>
      </c>
    </row>
    <row r="2114" spans="1:19" x14ac:dyDescent="0.3">
      <c r="A2114" s="1" t="s">
        <v>924</v>
      </c>
      <c r="B2114" s="1" t="s">
        <v>1639</v>
      </c>
      <c r="C2114" s="1">
        <f t="shared" si="197"/>
        <v>1.0416666671517305E-2</v>
      </c>
      <c r="D2114" s="1">
        <v>7</v>
      </c>
      <c r="E2114" s="1">
        <v>19.350000000000001</v>
      </c>
      <c r="F2114" s="1">
        <f>IF(A2114="","",IF(E2114&lt;-1.27,0,E2114*M_a+M_b))</f>
        <v>0.46760100000000004</v>
      </c>
      <c r="G2114" s="1">
        <f t="shared" si="198"/>
        <v>0.21865069520100003</v>
      </c>
      <c r="H2114" s="1">
        <f t="shared" si="199"/>
        <v>9.5024204780964808E-2</v>
      </c>
      <c r="I2114" s="1">
        <f t="shared" si="200"/>
        <v>2.3756051206303478E-2</v>
      </c>
      <c r="J2114" s="1">
        <f>IF(A2114="","",MIN(J2113+I2114,Max_logcfu))</f>
        <v>3.99</v>
      </c>
      <c r="K2114" s="1" cm="1">
        <f t="array" ref="K2114">IF(A2114="","",IF(E2114&lt;-1.27,0,((E2114-Tmin)/(PrefTemp-Tmin))^2))</f>
        <v>36.172921213501084</v>
      </c>
      <c r="L2114" s="1">
        <f t="shared" si="201"/>
        <v>0.37680126281609805</v>
      </c>
      <c r="M2114" s="1">
        <f t="shared" si="202"/>
        <v>-153.68797153333497</v>
      </c>
      <c r="N2114" s="3" t="s">
        <v>866</v>
      </c>
      <c r="O2114" s="1" t="s">
        <v>2973</v>
      </c>
      <c r="P2114" s="1" t="s">
        <v>2968</v>
      </c>
      <c r="Q2114" s="1">
        <v>8360</v>
      </c>
      <c r="R2114" s="1" t="s">
        <v>3035</v>
      </c>
      <c r="S2114" s="1">
        <v>90.4</v>
      </c>
    </row>
    <row r="2115" spans="1:19" x14ac:dyDescent="0.3">
      <c r="A2115" s="1" t="s">
        <v>924</v>
      </c>
      <c r="B2115" s="1" t="s">
        <v>1640</v>
      </c>
      <c r="C2115" s="1">
        <f t="shared" si="197"/>
        <v>1.0416666664241347E-2</v>
      </c>
      <c r="D2115" s="1">
        <v>7</v>
      </c>
      <c r="E2115" s="1">
        <v>19.38</v>
      </c>
      <c r="F2115" s="1">
        <f>IF(A2115="","",IF(E2115&lt;-1.27,0,E2115*M_a+M_b))</f>
        <v>0.4681902</v>
      </c>
      <c r="G2115" s="1">
        <f t="shared" si="198"/>
        <v>0.21920206337604001</v>
      </c>
      <c r="H2115" s="1">
        <f t="shared" si="199"/>
        <v>9.5263825891368961E-2</v>
      </c>
      <c r="I2115" s="1">
        <f t="shared" si="200"/>
        <v>2.3815956467297159E-2</v>
      </c>
      <c r="J2115" s="1">
        <f>IF(A2115="","",MIN(J2114+I2115,Max_logcfu))</f>
        <v>3.99</v>
      </c>
      <c r="K2115" s="1" cm="1">
        <f t="array" ref="K2115">IF(A2115="","",IF(E2115&lt;-1.27,0,((E2115-Tmin)/(PrefTemp-Tmin))^2))</f>
        <v>36.264137925787395</v>
      </c>
      <c r="L2115" s="1">
        <f t="shared" si="201"/>
        <v>0.3777514366389999</v>
      </c>
      <c r="M2115" s="1">
        <f t="shared" si="202"/>
        <v>-154.06572296997396</v>
      </c>
      <c r="N2115" s="3" t="s">
        <v>866</v>
      </c>
      <c r="O2115" s="1" t="s">
        <v>2973</v>
      </c>
      <c r="P2115" s="1" t="s">
        <v>2968</v>
      </c>
      <c r="Q2115" s="1">
        <v>8360</v>
      </c>
      <c r="R2115" s="1" t="s">
        <v>3035</v>
      </c>
      <c r="S2115" s="1">
        <v>90.4</v>
      </c>
    </row>
    <row r="2116" spans="1:19" x14ac:dyDescent="0.3">
      <c r="A2116" s="1" t="s">
        <v>924</v>
      </c>
      <c r="B2116" s="1" t="s">
        <v>1641</v>
      </c>
      <c r="C2116" s="1">
        <f t="shared" ref="C2116:C2179" si="203">IF(A2116="","",B2116-B2115)</f>
        <v>1.0416666664241347E-2</v>
      </c>
      <c r="D2116" s="1">
        <v>7</v>
      </c>
      <c r="E2116" s="1">
        <v>19.5</v>
      </c>
      <c r="F2116" s="1">
        <f>IF(A2116="","",IF(E2116&lt;-1.27,0,E2116*M_a+M_b))</f>
        <v>0.47054700000000005</v>
      </c>
      <c r="G2116" s="1">
        <f t="shared" si="198"/>
        <v>0.22141447920900004</v>
      </c>
      <c r="H2116" s="1">
        <f t="shared" si="199"/>
        <v>9.6225327774445896E-2</v>
      </c>
      <c r="I2116" s="1">
        <f t="shared" si="200"/>
        <v>2.405633193801042E-2</v>
      </c>
      <c r="J2116" s="1">
        <f>IF(A2116="","",MIN(J2115+I2116,Max_logcfu))</f>
        <v>3.99</v>
      </c>
      <c r="K2116" s="1" cm="1">
        <f t="array" ref="K2116">IF(A2116="","",IF(E2116&lt;-1.27,0,((E2116-Tmin)/(PrefTemp-Tmin))^2))</f>
        <v>36.630153426189061</v>
      </c>
      <c r="L2116" s="1">
        <f t="shared" si="201"/>
        <v>0.38156409810062958</v>
      </c>
      <c r="M2116" s="1">
        <f t="shared" si="202"/>
        <v>-154.44728706807459</v>
      </c>
      <c r="N2116" s="3" t="s">
        <v>866</v>
      </c>
      <c r="O2116" s="1" t="s">
        <v>2973</v>
      </c>
      <c r="P2116" s="1" t="s">
        <v>2968</v>
      </c>
      <c r="Q2116" s="1">
        <v>8360</v>
      </c>
      <c r="R2116" s="1" t="s">
        <v>3035</v>
      </c>
      <c r="S2116" s="1">
        <v>90.28</v>
      </c>
    </row>
    <row r="2117" spans="1:19" x14ac:dyDescent="0.3">
      <c r="A2117" s="1" t="s">
        <v>924</v>
      </c>
      <c r="B2117" s="1" t="s">
        <v>1642</v>
      </c>
      <c r="C2117" s="1">
        <f t="shared" si="203"/>
        <v>1.0416666671517305E-2</v>
      </c>
      <c r="D2117" s="1">
        <v>7</v>
      </c>
      <c r="E2117" s="1">
        <v>19.47</v>
      </c>
      <c r="F2117" s="1">
        <f>IF(A2117="","",IF(E2117&lt;-1.27,0,E2117*M_a+M_b))</f>
        <v>0.46995779999999998</v>
      </c>
      <c r="G2117" s="1">
        <f t="shared" si="198"/>
        <v>0.22086033378084</v>
      </c>
      <c r="H2117" s="1">
        <f t="shared" si="199"/>
        <v>9.598449968745762E-2</v>
      </c>
      <c r="I2117" s="1">
        <f t="shared" si="200"/>
        <v>2.3996124933038473E-2</v>
      </c>
      <c r="J2117" s="1">
        <f>IF(A2117="","",MIN(J2116+I2117,Max_logcfu))</f>
        <v>3.99</v>
      </c>
      <c r="K2117" s="1" cm="1">
        <f t="array" ref="K2117">IF(A2117="","",IF(E2117&lt;-1.27,0,((E2117-Tmin)/(PrefTemp-Tmin))^2))</f>
        <v>36.538477253400181</v>
      </c>
      <c r="L2117" s="1">
        <f t="shared" si="201"/>
        <v>0.38060913823348685</v>
      </c>
      <c r="M2117" s="1">
        <f t="shared" si="202"/>
        <v>-154.82789620630808</v>
      </c>
      <c r="N2117" s="3" t="s">
        <v>866</v>
      </c>
      <c r="O2117" s="1" t="s">
        <v>2973</v>
      </c>
      <c r="P2117" s="1" t="s">
        <v>2968</v>
      </c>
      <c r="Q2117" s="1">
        <v>8360</v>
      </c>
      <c r="R2117" s="1" t="s">
        <v>3035</v>
      </c>
      <c r="S2117" s="1">
        <v>90.28</v>
      </c>
    </row>
    <row r="2118" spans="1:19" x14ac:dyDescent="0.3">
      <c r="A2118" s="1" t="s">
        <v>924</v>
      </c>
      <c r="B2118" s="1" t="s">
        <v>1643</v>
      </c>
      <c r="C2118" s="1">
        <f t="shared" si="203"/>
        <v>1.0416666664241347E-2</v>
      </c>
      <c r="D2118" s="1">
        <v>7</v>
      </c>
      <c r="E2118" s="1">
        <v>19.45</v>
      </c>
      <c r="F2118" s="1">
        <f>IF(A2118="","",IF(E2118&lt;-1.27,0,E2118*M_a+M_b))</f>
        <v>0.46956500000000001</v>
      </c>
      <c r="G2118" s="1">
        <f t="shared" si="198"/>
        <v>0.220491289225</v>
      </c>
      <c r="H2118" s="1">
        <f t="shared" si="199"/>
        <v>9.5824115265102122E-2</v>
      </c>
      <c r="I2118" s="1">
        <f t="shared" si="200"/>
        <v>2.3956028810697829E-2</v>
      </c>
      <c r="J2118" s="1">
        <f>IF(A2118="","",MIN(J2117+I2118,Max_logcfu))</f>
        <v>3.99</v>
      </c>
      <c r="K2118" s="1" cm="1">
        <f t="array" ref="K2118">IF(A2118="","",IF(E2118&lt;-1.27,0,((E2118-Tmin)/(PrefTemp-Tmin))^2))</f>
        <v>36.477423618832958</v>
      </c>
      <c r="L2118" s="1">
        <f t="shared" si="201"/>
        <v>0.37997316260770725</v>
      </c>
      <c r="M2118" s="1">
        <f t="shared" si="202"/>
        <v>-155.20786936891579</v>
      </c>
      <c r="N2118" s="3" t="s">
        <v>866</v>
      </c>
      <c r="O2118" s="1" t="s">
        <v>2973</v>
      </c>
      <c r="P2118" s="1" t="s">
        <v>2968</v>
      </c>
      <c r="Q2118" s="1">
        <v>8360</v>
      </c>
      <c r="R2118" s="1" t="s">
        <v>3035</v>
      </c>
      <c r="S2118" s="1">
        <v>90.28</v>
      </c>
    </row>
    <row r="2119" spans="1:19" x14ac:dyDescent="0.3">
      <c r="A2119" s="1" t="s">
        <v>924</v>
      </c>
      <c r="B2119" s="1" t="s">
        <v>1644</v>
      </c>
      <c r="C2119" s="1">
        <f t="shared" si="203"/>
        <v>1.0416666664241347E-2</v>
      </c>
      <c r="D2119" s="1">
        <v>7</v>
      </c>
      <c r="E2119" s="1">
        <v>19.41</v>
      </c>
      <c r="F2119" s="1">
        <f>IF(A2119="","",IF(E2119&lt;-1.27,0,E2119*M_a+M_b))</f>
        <v>0.46877940000000001</v>
      </c>
      <c r="G2119" s="1">
        <f t="shared" si="198"/>
        <v>0.21975412586436002</v>
      </c>
      <c r="H2119" s="1">
        <f t="shared" si="199"/>
        <v>9.5503748745919173E-2</v>
      </c>
      <c r="I2119" s="1">
        <f t="shared" si="200"/>
        <v>2.3875937180920744E-2</v>
      </c>
      <c r="J2119" s="1">
        <f>IF(A2119="","",MIN(J2118+I2119,Max_logcfu))</f>
        <v>3.99</v>
      </c>
      <c r="K2119" s="1" cm="1">
        <f t="array" ref="K2119">IF(A2119="","",IF(E2119&lt;-1.27,0,((E2119-Tmin)/(PrefTemp-Tmin))^2))</f>
        <v>36.355469503199359</v>
      </c>
      <c r="L2119" s="1">
        <f t="shared" si="201"/>
        <v>0.37870280723681971</v>
      </c>
      <c r="M2119" s="1">
        <f t="shared" si="202"/>
        <v>-155.5865721761526</v>
      </c>
      <c r="N2119" s="3" t="s">
        <v>866</v>
      </c>
      <c r="O2119" s="1" t="s">
        <v>2973</v>
      </c>
      <c r="P2119" s="1" t="s">
        <v>2968</v>
      </c>
      <c r="Q2119" s="1">
        <v>8360</v>
      </c>
      <c r="R2119" s="1" t="s">
        <v>3035</v>
      </c>
      <c r="S2119" s="1">
        <v>90.28</v>
      </c>
    </row>
    <row r="2120" spans="1:19" x14ac:dyDescent="0.3">
      <c r="A2120" s="1" t="s">
        <v>924</v>
      </c>
      <c r="B2120" s="1" t="s">
        <v>1645</v>
      </c>
      <c r="C2120" s="1">
        <f t="shared" si="203"/>
        <v>1.0416666671517305E-2</v>
      </c>
      <c r="D2120" s="1">
        <v>7</v>
      </c>
      <c r="E2120" s="1">
        <v>19.489999999999998</v>
      </c>
      <c r="F2120" s="1">
        <f>IF(A2120="","",IF(E2120&lt;-1.27,0,E2120*M_a+M_b))</f>
        <v>0.47035060000000001</v>
      </c>
      <c r="G2120" s="1">
        <f t="shared" si="198"/>
        <v>0.22122968692036002</v>
      </c>
      <c r="H2120" s="1">
        <f t="shared" si="199"/>
        <v>9.614501821832247E-2</v>
      </c>
      <c r="I2120" s="1">
        <f t="shared" si="200"/>
        <v>2.4036254565773373E-2</v>
      </c>
      <c r="J2120" s="1">
        <f>IF(A2120="","",MIN(J2119+I2120,Max_logcfu))</f>
        <v>3.99</v>
      </c>
      <c r="K2120" s="1" cm="1">
        <f t="array" ref="K2120">IF(A2120="","",IF(E2120&lt;-1.27,0,((E2120-Tmin)/(PrefTemp-Tmin))^2))</f>
        <v>36.59958193913436</v>
      </c>
      <c r="L2120" s="1">
        <f t="shared" si="201"/>
        <v>0.38124564537684758</v>
      </c>
      <c r="M2120" s="1">
        <f t="shared" si="202"/>
        <v>-155.96781782152945</v>
      </c>
      <c r="N2120" s="3" t="s">
        <v>866</v>
      </c>
      <c r="O2120" s="1" t="s">
        <v>2973</v>
      </c>
      <c r="P2120" s="1" t="s">
        <v>2968</v>
      </c>
      <c r="Q2120" s="1">
        <v>8360</v>
      </c>
      <c r="R2120" s="1" t="s">
        <v>3035</v>
      </c>
      <c r="S2120" s="1">
        <v>90.28</v>
      </c>
    </row>
    <row r="2121" spans="1:19" x14ac:dyDescent="0.3">
      <c r="A2121" s="1" t="s">
        <v>924</v>
      </c>
      <c r="B2121" s="1" t="s">
        <v>1646</v>
      </c>
      <c r="C2121" s="1">
        <f t="shared" si="203"/>
        <v>1.0416666664241347E-2</v>
      </c>
      <c r="D2121" s="1">
        <v>7</v>
      </c>
      <c r="E2121" s="1">
        <v>19.47</v>
      </c>
      <c r="F2121" s="1">
        <f>IF(A2121="","",IF(E2121&lt;-1.27,0,E2121*M_a+M_b))</f>
        <v>0.46995779999999998</v>
      </c>
      <c r="G2121" s="1">
        <f t="shared" si="198"/>
        <v>0.22086033378084</v>
      </c>
      <c r="H2121" s="1">
        <f t="shared" si="199"/>
        <v>9.598449968745762E-2</v>
      </c>
      <c r="I2121" s="1">
        <f t="shared" si="200"/>
        <v>2.3996124916277374E-2</v>
      </c>
      <c r="J2121" s="1">
        <f>IF(A2121="","",MIN(J2120+I2121,Max_logcfu))</f>
        <v>3.99</v>
      </c>
      <c r="K2121" s="1" cm="1">
        <f t="array" ref="K2121">IF(A2121="","",IF(E2121&lt;-1.27,0,((E2121-Tmin)/(PrefTemp-Tmin))^2))</f>
        <v>36.538477253400181</v>
      </c>
      <c r="L2121" s="1">
        <f t="shared" si="201"/>
        <v>0.3806091379676344</v>
      </c>
      <c r="M2121" s="1">
        <f t="shared" si="202"/>
        <v>-156.34842695949709</v>
      </c>
      <c r="N2121" s="3" t="s">
        <v>866</v>
      </c>
      <c r="O2121" s="1" t="s">
        <v>2973</v>
      </c>
      <c r="P2121" s="1" t="s">
        <v>2968</v>
      </c>
      <c r="Q2121" s="1">
        <v>8360</v>
      </c>
      <c r="R2121" s="1" t="s">
        <v>3035</v>
      </c>
      <c r="S2121" s="1">
        <v>90.28</v>
      </c>
    </row>
    <row r="2122" spans="1:19" x14ac:dyDescent="0.3">
      <c r="A2122" s="1" t="s">
        <v>924</v>
      </c>
      <c r="B2122" s="1" t="s">
        <v>1647</v>
      </c>
      <c r="C2122" s="1">
        <f t="shared" si="203"/>
        <v>1.0416666664241347E-2</v>
      </c>
      <c r="D2122" s="1">
        <v>7</v>
      </c>
      <c r="E2122" s="1">
        <v>19.45</v>
      </c>
      <c r="F2122" s="1">
        <f>IF(A2122="","",IF(E2122&lt;-1.27,0,E2122*M_a+M_b))</f>
        <v>0.46956500000000001</v>
      </c>
      <c r="G2122" s="1">
        <f t="shared" si="198"/>
        <v>0.220491289225</v>
      </c>
      <c r="H2122" s="1">
        <f t="shared" si="199"/>
        <v>9.5824115265102122E-2</v>
      </c>
      <c r="I2122" s="1">
        <f t="shared" si="200"/>
        <v>2.3956028810697829E-2</v>
      </c>
      <c r="J2122" s="1">
        <f>IF(A2122="","",MIN(J2121+I2122,Max_logcfu))</f>
        <v>3.99</v>
      </c>
      <c r="K2122" s="1" cm="1">
        <f t="array" ref="K2122">IF(A2122="","",IF(E2122&lt;-1.27,0,((E2122-Tmin)/(PrefTemp-Tmin))^2))</f>
        <v>36.477423618832958</v>
      </c>
      <c r="L2122" s="1">
        <f t="shared" si="201"/>
        <v>0.37997316260770725</v>
      </c>
      <c r="M2122" s="1">
        <f t="shared" si="202"/>
        <v>-156.7284001221048</v>
      </c>
      <c r="N2122" s="3" t="s">
        <v>866</v>
      </c>
      <c r="O2122" s="1" t="s">
        <v>2973</v>
      </c>
      <c r="P2122" s="1" t="s">
        <v>2968</v>
      </c>
      <c r="Q2122" s="1">
        <v>8360</v>
      </c>
      <c r="R2122" s="1" t="s">
        <v>3035</v>
      </c>
      <c r="S2122" s="1">
        <v>90.28</v>
      </c>
    </row>
    <row r="2123" spans="1:19" x14ac:dyDescent="0.3">
      <c r="A2123" s="1" t="s">
        <v>924</v>
      </c>
      <c r="B2123" s="1" t="s">
        <v>1648</v>
      </c>
      <c r="C2123" s="1">
        <f t="shared" si="203"/>
        <v>1.0416666671517305E-2</v>
      </c>
      <c r="D2123" s="1">
        <v>7</v>
      </c>
      <c r="E2123" s="1">
        <v>19.41</v>
      </c>
      <c r="F2123" s="1">
        <f>IF(A2123="","",IF(E2123&lt;-1.27,0,E2123*M_a+M_b))</f>
        <v>0.46877940000000001</v>
      </c>
      <c r="G2123" s="1">
        <f t="shared" si="198"/>
        <v>0.21975412586436002</v>
      </c>
      <c r="H2123" s="1">
        <f t="shared" si="199"/>
        <v>9.5503748745919173E-2</v>
      </c>
      <c r="I2123" s="1">
        <f t="shared" si="200"/>
        <v>2.3875937197597893E-2</v>
      </c>
      <c r="J2123" s="1">
        <f>IF(A2123="","",MIN(J2122+I2123,Max_logcfu))</f>
        <v>3.99</v>
      </c>
      <c r="K2123" s="1" cm="1">
        <f t="array" ref="K2123">IF(A2123="","",IF(E2123&lt;-1.27,0,((E2123-Tmin)/(PrefTemp-Tmin))^2))</f>
        <v>36.355469503199359</v>
      </c>
      <c r="L2123" s="1">
        <f t="shared" si="201"/>
        <v>0.37870280750134055</v>
      </c>
      <c r="M2123" s="1">
        <f t="shared" si="202"/>
        <v>-157.10710292960613</v>
      </c>
      <c r="N2123" s="3" t="s">
        <v>866</v>
      </c>
      <c r="O2123" s="1" t="s">
        <v>2973</v>
      </c>
      <c r="P2123" s="1" t="s">
        <v>2968</v>
      </c>
      <c r="Q2123" s="1">
        <v>8360</v>
      </c>
      <c r="R2123" s="1" t="s">
        <v>3035</v>
      </c>
      <c r="S2123" s="1">
        <v>90.28</v>
      </c>
    </row>
    <row r="2124" spans="1:19" x14ac:dyDescent="0.3">
      <c r="A2124" s="1" t="s">
        <v>924</v>
      </c>
      <c r="B2124" s="1" t="s">
        <v>1649</v>
      </c>
      <c r="C2124" s="1">
        <f t="shared" si="203"/>
        <v>1.0416666664241347E-2</v>
      </c>
      <c r="D2124" s="1">
        <v>7</v>
      </c>
      <c r="E2124" s="1">
        <v>19.53</v>
      </c>
      <c r="F2124" s="1">
        <f>IF(A2124="","",IF(E2124&lt;-1.27,0,E2124*M_a+M_b))</f>
        <v>0.47113620000000006</v>
      </c>
      <c r="G2124" s="1">
        <f t="shared" si="198"/>
        <v>0.22196931895044006</v>
      </c>
      <c r="H2124" s="1">
        <f t="shared" si="199"/>
        <v>9.6466457605580203E-2</v>
      </c>
      <c r="I2124" s="1">
        <f t="shared" si="200"/>
        <v>2.4116614395779962E-2</v>
      </c>
      <c r="J2124" s="1">
        <f>IF(A2124="","",MIN(J2123+I2124,Max_logcfu))</f>
        <v>3.99</v>
      </c>
      <c r="K2124" s="1" cm="1">
        <f t="array" ref="K2124">IF(A2124="","",IF(E2124&lt;-1.27,0,((E2124-Tmin)/(PrefTemp-Tmin))^2))</f>
        <v>36.721944464103572</v>
      </c>
      <c r="L2124" s="1">
        <f t="shared" si="201"/>
        <v>0.38252025474534979</v>
      </c>
      <c r="M2124" s="1">
        <f t="shared" si="202"/>
        <v>-157.48962318435147</v>
      </c>
      <c r="N2124" s="3" t="s">
        <v>866</v>
      </c>
      <c r="O2124" s="1" t="s">
        <v>2973</v>
      </c>
      <c r="P2124" s="1" t="s">
        <v>2968</v>
      </c>
      <c r="Q2124" s="1">
        <v>8360</v>
      </c>
      <c r="R2124" s="1" t="s">
        <v>3035</v>
      </c>
      <c r="S2124" s="1">
        <v>90.03</v>
      </c>
    </row>
    <row r="2125" spans="1:19" x14ac:dyDescent="0.3">
      <c r="A2125" s="1" t="s">
        <v>924</v>
      </c>
      <c r="B2125" s="1" t="s">
        <v>1650</v>
      </c>
      <c r="C2125" s="1">
        <f t="shared" si="203"/>
        <v>1.0416666664241347E-2</v>
      </c>
      <c r="D2125" s="1">
        <v>7</v>
      </c>
      <c r="E2125" s="1">
        <v>19.47</v>
      </c>
      <c r="F2125" s="1">
        <f>IF(A2125="","",IF(E2125&lt;-1.27,0,E2125*M_a+M_b))</f>
        <v>0.46995779999999998</v>
      </c>
      <c r="G2125" s="1">
        <f t="shared" si="198"/>
        <v>0.22086033378084</v>
      </c>
      <c r="H2125" s="1">
        <f t="shared" si="199"/>
        <v>9.598449968745762E-2</v>
      </c>
      <c r="I2125" s="1">
        <f t="shared" si="200"/>
        <v>2.3996124916277374E-2</v>
      </c>
      <c r="J2125" s="1">
        <f>IF(A2125="","",MIN(J2124+I2125,Max_logcfu))</f>
        <v>3.99</v>
      </c>
      <c r="K2125" s="1" cm="1">
        <f t="array" ref="K2125">IF(A2125="","",IF(E2125&lt;-1.27,0,((E2125-Tmin)/(PrefTemp-Tmin))^2))</f>
        <v>36.538477253400181</v>
      </c>
      <c r="L2125" s="1">
        <f t="shared" si="201"/>
        <v>0.3806091379676344</v>
      </c>
      <c r="M2125" s="1">
        <f t="shared" si="202"/>
        <v>-157.87023232231911</v>
      </c>
      <c r="N2125" s="3" t="s">
        <v>866</v>
      </c>
      <c r="O2125" s="1" t="s">
        <v>2973</v>
      </c>
      <c r="P2125" s="1" t="s">
        <v>2968</v>
      </c>
      <c r="Q2125" s="1">
        <v>8360</v>
      </c>
      <c r="R2125" s="1" t="s">
        <v>3035</v>
      </c>
      <c r="S2125" s="1">
        <v>90.03</v>
      </c>
    </row>
    <row r="2126" spans="1:19" x14ac:dyDescent="0.3">
      <c r="A2126" s="1" t="s">
        <v>924</v>
      </c>
      <c r="B2126" s="1" t="s">
        <v>1651</v>
      </c>
      <c r="C2126" s="1">
        <f t="shared" si="203"/>
        <v>1.0416666671517305E-2</v>
      </c>
      <c r="D2126" s="1">
        <v>7</v>
      </c>
      <c r="E2126" s="1">
        <v>19.489999999999998</v>
      </c>
      <c r="F2126" s="1">
        <f>IF(A2126="","",IF(E2126&lt;-1.27,0,E2126*M_a+M_b))</f>
        <v>0.47035060000000001</v>
      </c>
      <c r="G2126" s="1">
        <f t="shared" si="198"/>
        <v>0.22122968692036002</v>
      </c>
      <c r="H2126" s="1">
        <f t="shared" si="199"/>
        <v>9.614501821832247E-2</v>
      </c>
      <c r="I2126" s="1">
        <f t="shared" si="200"/>
        <v>2.4036254565773373E-2</v>
      </c>
      <c r="J2126" s="1">
        <f>IF(A2126="","",MIN(J2125+I2126,Max_logcfu))</f>
        <v>3.99</v>
      </c>
      <c r="K2126" s="1" cm="1">
        <f t="array" ref="K2126">IF(A2126="","",IF(E2126&lt;-1.27,0,((E2126-Tmin)/(PrefTemp-Tmin))^2))</f>
        <v>36.59958193913436</v>
      </c>
      <c r="L2126" s="1">
        <f t="shared" si="201"/>
        <v>0.38124564537684758</v>
      </c>
      <c r="M2126" s="1">
        <f t="shared" si="202"/>
        <v>-158.25147796769596</v>
      </c>
      <c r="N2126" s="3" t="s">
        <v>866</v>
      </c>
      <c r="O2126" s="1" t="s">
        <v>2973</v>
      </c>
      <c r="P2126" s="1" t="s">
        <v>2968</v>
      </c>
      <c r="Q2126" s="1">
        <v>8360</v>
      </c>
      <c r="R2126" s="1" t="s">
        <v>3035</v>
      </c>
      <c r="S2126" s="1">
        <v>90.03</v>
      </c>
    </row>
    <row r="2127" spans="1:19" x14ac:dyDescent="0.3">
      <c r="A2127" s="1" t="s">
        <v>924</v>
      </c>
      <c r="B2127" s="1" t="s">
        <v>1652</v>
      </c>
      <c r="C2127" s="1">
        <f t="shared" si="203"/>
        <v>1.0416666664241347E-2</v>
      </c>
      <c r="D2127" s="1">
        <v>7</v>
      </c>
      <c r="E2127" s="1">
        <v>19.489999999999998</v>
      </c>
      <c r="F2127" s="1">
        <f>IF(A2127="","",IF(E2127&lt;-1.27,0,E2127*M_a+M_b))</f>
        <v>0.47035060000000001</v>
      </c>
      <c r="G2127" s="1">
        <f t="shared" si="198"/>
        <v>0.22122968692036002</v>
      </c>
      <c r="H2127" s="1">
        <f t="shared" si="199"/>
        <v>9.614501821832247E-2</v>
      </c>
      <c r="I2127" s="1">
        <f t="shared" si="200"/>
        <v>2.4036254548984243E-2</v>
      </c>
      <c r="J2127" s="1">
        <f>IF(A2127="","",MIN(J2126+I2127,Max_logcfu))</f>
        <v>3.99</v>
      </c>
      <c r="K2127" s="1" cm="1">
        <f t="array" ref="K2127">IF(A2127="","",IF(E2127&lt;-1.27,0,((E2127-Tmin)/(PrefTemp-Tmin))^2))</f>
        <v>36.59958193913436</v>
      </c>
      <c r="L2127" s="1">
        <f t="shared" si="201"/>
        <v>0.38124564511055059</v>
      </c>
      <c r="M2127" s="1">
        <f t="shared" si="202"/>
        <v>-158.6327236128065</v>
      </c>
      <c r="N2127" s="3" t="s">
        <v>866</v>
      </c>
      <c r="O2127" s="1" t="s">
        <v>2973</v>
      </c>
      <c r="P2127" s="1" t="s">
        <v>2968</v>
      </c>
      <c r="Q2127" s="1">
        <v>8360</v>
      </c>
      <c r="R2127" s="1" t="s">
        <v>3035</v>
      </c>
      <c r="S2127" s="1">
        <v>90.03</v>
      </c>
    </row>
    <row r="2128" spans="1:19" x14ac:dyDescent="0.3">
      <c r="A2128" s="1" t="s">
        <v>924</v>
      </c>
      <c r="B2128" s="1" t="s">
        <v>1653</v>
      </c>
      <c r="C2128" s="1">
        <f t="shared" si="203"/>
        <v>1.0416666664241347E-2</v>
      </c>
      <c r="D2128" s="1">
        <v>7</v>
      </c>
      <c r="E2128" s="1">
        <v>19.61</v>
      </c>
      <c r="F2128" s="1">
        <f>IF(A2128="","",IF(E2128&lt;-1.27,0,E2128*M_a+M_b))</f>
        <v>0.4727074</v>
      </c>
      <c r="G2128" s="1">
        <f t="shared" si="198"/>
        <v>0.22345228601476</v>
      </c>
      <c r="H2128" s="1">
        <f t="shared" si="199"/>
        <v>9.7110945682207725E-2</v>
      </c>
      <c r="I2128" s="1">
        <f t="shared" si="200"/>
        <v>2.4277736414899328E-2</v>
      </c>
      <c r="J2128" s="1">
        <f>IF(A2128="","",MIN(J2127+I2128,Max_logcfu))</f>
        <v>3.99</v>
      </c>
      <c r="K2128" s="1" cm="1">
        <f t="array" ref="K2128">IF(A2128="","",IF(E2128&lt;-1.27,0,((E2128-Tmin)/(PrefTemp-Tmin))^2))</f>
        <v>36.967282128045369</v>
      </c>
      <c r="L2128" s="1">
        <f t="shared" si="201"/>
        <v>0.38507585541081513</v>
      </c>
      <c r="M2128" s="1">
        <f t="shared" si="202"/>
        <v>-159.01779946821731</v>
      </c>
      <c r="N2128" s="3" t="s">
        <v>866</v>
      </c>
      <c r="O2128" s="1" t="s">
        <v>2973</v>
      </c>
      <c r="P2128" s="1" t="s">
        <v>2968</v>
      </c>
      <c r="Q2128" s="1">
        <v>8360</v>
      </c>
      <c r="R2128" s="1" t="s">
        <v>3035</v>
      </c>
      <c r="S2128" s="1">
        <v>90.03</v>
      </c>
    </row>
    <row r="2129" spans="1:19" x14ac:dyDescent="0.3">
      <c r="A2129" s="1" t="s">
        <v>924</v>
      </c>
      <c r="B2129" s="1" t="s">
        <v>1654</v>
      </c>
      <c r="C2129" s="1">
        <f t="shared" si="203"/>
        <v>1.0416666671517305E-2</v>
      </c>
      <c r="D2129" s="1">
        <v>7</v>
      </c>
      <c r="E2129" s="1">
        <v>19.55</v>
      </c>
      <c r="F2129" s="1">
        <f>IF(A2129="","",IF(E2129&lt;-1.27,0,E2129*M_a+M_b))</f>
        <v>0.47152900000000003</v>
      </c>
      <c r="G2129" s="1">
        <f t="shared" si="198"/>
        <v>0.22233959784100002</v>
      </c>
      <c r="H2129" s="1">
        <f t="shared" si="199"/>
        <v>9.6627378461973057E-2</v>
      </c>
      <c r="I2129" s="1">
        <f t="shared" si="200"/>
        <v>2.4156844626742172E-2</v>
      </c>
      <c r="J2129" s="1">
        <f>IF(A2129="","",MIN(J2128+I2129,Max_logcfu))</f>
        <v>3.99</v>
      </c>
      <c r="K2129" s="1" cm="1">
        <f t="array" ref="K2129">IF(A2129="","",IF(E2129&lt;-1.27,0,((E2129-Tmin)/(PrefTemp-Tmin))^2))</f>
        <v>36.783202303338598</v>
      </c>
      <c r="L2129" s="1">
        <f t="shared" si="201"/>
        <v>0.38315835750486577</v>
      </c>
      <c r="M2129" s="1">
        <f t="shared" si="202"/>
        <v>-159.40095782572217</v>
      </c>
      <c r="N2129" s="3" t="s">
        <v>866</v>
      </c>
      <c r="O2129" s="1" t="s">
        <v>2973</v>
      </c>
      <c r="P2129" s="1" t="s">
        <v>2968</v>
      </c>
      <c r="Q2129" s="1">
        <v>8360</v>
      </c>
      <c r="R2129" s="1" t="s">
        <v>3035</v>
      </c>
      <c r="S2129" s="1">
        <v>90.03</v>
      </c>
    </row>
    <row r="2130" spans="1:19" x14ac:dyDescent="0.3">
      <c r="A2130" s="1" t="s">
        <v>924</v>
      </c>
      <c r="B2130" s="1" t="s">
        <v>1655</v>
      </c>
      <c r="C2130" s="1">
        <f t="shared" si="203"/>
        <v>1.0416666664241347E-2</v>
      </c>
      <c r="D2130" s="1">
        <v>7</v>
      </c>
      <c r="E2130" s="1">
        <v>19.489999999999998</v>
      </c>
      <c r="F2130" s="1">
        <f>IF(A2130="","",IF(E2130&lt;-1.27,0,E2130*M_a+M_b))</f>
        <v>0.47035060000000001</v>
      </c>
      <c r="G2130" s="1">
        <f t="shared" si="198"/>
        <v>0.22122968692036002</v>
      </c>
      <c r="H2130" s="1">
        <f t="shared" si="199"/>
        <v>9.614501821832247E-2</v>
      </c>
      <c r="I2130" s="1">
        <f t="shared" si="200"/>
        <v>2.4036254548984243E-2</v>
      </c>
      <c r="J2130" s="1">
        <f>IF(A2130="","",MIN(J2129+I2130,Max_logcfu))</f>
        <v>3.99</v>
      </c>
      <c r="K2130" s="1" cm="1">
        <f t="array" ref="K2130">IF(A2130="","",IF(E2130&lt;-1.27,0,((E2130-Tmin)/(PrefTemp-Tmin))^2))</f>
        <v>36.59958193913436</v>
      </c>
      <c r="L2130" s="1">
        <f t="shared" si="201"/>
        <v>0.38124564511055059</v>
      </c>
      <c r="M2130" s="1">
        <f t="shared" si="202"/>
        <v>-159.78220347083271</v>
      </c>
      <c r="N2130" s="3" t="s">
        <v>866</v>
      </c>
      <c r="O2130" s="1" t="s">
        <v>2973</v>
      </c>
      <c r="P2130" s="1" t="s">
        <v>2968</v>
      </c>
      <c r="Q2130" s="1">
        <v>8360</v>
      </c>
      <c r="R2130" s="1" t="s">
        <v>3035</v>
      </c>
      <c r="S2130" s="1">
        <v>90.03</v>
      </c>
    </row>
    <row r="2131" spans="1:19" x14ac:dyDescent="0.3">
      <c r="A2131" s="1" t="s">
        <v>924</v>
      </c>
      <c r="B2131" s="1" t="s">
        <v>1656</v>
      </c>
      <c r="C2131" s="1">
        <f t="shared" si="203"/>
        <v>1.0416666664241347E-2</v>
      </c>
      <c r="D2131" s="1">
        <v>7</v>
      </c>
      <c r="E2131" s="1">
        <v>19.52</v>
      </c>
      <c r="F2131" s="1">
        <f>IF(A2131="","",IF(E2131&lt;-1.27,0,E2131*M_a+M_b))</f>
        <v>0.47093980000000002</v>
      </c>
      <c r="G2131" s="1">
        <f t="shared" si="198"/>
        <v>0.22178429522404003</v>
      </c>
      <c r="H2131" s="1">
        <f t="shared" si="199"/>
        <v>9.6386047468074762E-2</v>
      </c>
      <c r="I2131" s="1">
        <f t="shared" si="200"/>
        <v>2.4096511861408283E-2</v>
      </c>
      <c r="J2131" s="1">
        <f>IF(A2131="","",MIN(J2130+I2131,Max_logcfu))</f>
        <v>3.99</v>
      </c>
      <c r="K2131" s="1" cm="1">
        <f t="array" ref="K2131">IF(A2131="","",IF(E2131&lt;-1.27,0,((E2131-Tmin)/(PrefTemp-Tmin))^2))</f>
        <v>36.691334688673663</v>
      </c>
      <c r="L2131" s="1">
        <f t="shared" si="201"/>
        <v>0.38220140291802912</v>
      </c>
      <c r="M2131" s="1">
        <f t="shared" si="202"/>
        <v>-160.16440487375075</v>
      </c>
      <c r="N2131" s="3" t="s">
        <v>866</v>
      </c>
      <c r="O2131" s="1" t="s">
        <v>2973</v>
      </c>
      <c r="P2131" s="1" t="s">
        <v>2968</v>
      </c>
      <c r="Q2131" s="1">
        <v>8360</v>
      </c>
      <c r="R2131" s="1" t="s">
        <v>3035</v>
      </c>
      <c r="S2131" s="1">
        <v>90.03</v>
      </c>
    </row>
    <row r="2132" spans="1:19" x14ac:dyDescent="0.3">
      <c r="A2132" s="1" t="s">
        <v>924</v>
      </c>
      <c r="B2132" s="1" t="s">
        <v>2517</v>
      </c>
      <c r="C2132" s="1">
        <f t="shared" si="203"/>
        <v>1.0405092594737653E-2</v>
      </c>
      <c r="D2132" s="1">
        <v>7</v>
      </c>
      <c r="E2132" s="1">
        <v>19.600000000000001</v>
      </c>
      <c r="F2132" s="1">
        <f>IF(A2132="","",IF(E2132&lt;-1.27,0,E2132*M_a+M_b))</f>
        <v>0.47251100000000007</v>
      </c>
      <c r="G2132" s="1">
        <f t="shared" si="198"/>
        <v>0.22326664512100006</v>
      </c>
      <c r="H2132" s="1">
        <f t="shared" si="199"/>
        <v>9.7030267327683634E-2</v>
      </c>
      <c r="I2132" s="1">
        <f t="shared" si="200"/>
        <v>2.4230613984880703E-2</v>
      </c>
      <c r="J2132" s="1">
        <f>IF(A2132="","",MIN(J2131+I2132,Max_logcfu))</f>
        <v>3.99</v>
      </c>
      <c r="K2132" s="1" cm="1">
        <f t="array" ref="K2132">IF(A2132="","",IF(E2132&lt;-1.27,0,((E2132-Tmin)/(PrefTemp-Tmin))^2))</f>
        <v>36.936570250281562</v>
      </c>
      <c r="L2132" s="1">
        <f t="shared" si="201"/>
        <v>0.38432843358621177</v>
      </c>
      <c r="M2132" s="1">
        <f t="shared" si="202"/>
        <v>-160.54873330733696</v>
      </c>
      <c r="N2132" s="3" t="s">
        <v>866</v>
      </c>
      <c r="O2132" s="1" t="s">
        <v>2973</v>
      </c>
      <c r="P2132" s="1" t="s">
        <v>2968</v>
      </c>
      <c r="Q2132" s="1">
        <v>8360</v>
      </c>
      <c r="R2132" s="1" t="s">
        <v>3035</v>
      </c>
      <c r="S2132" s="1">
        <v>89.93</v>
      </c>
    </row>
    <row r="2133" spans="1:19" x14ac:dyDescent="0.3">
      <c r="A2133" s="1" t="s">
        <v>924</v>
      </c>
      <c r="B2133" s="1" t="s">
        <v>2518</v>
      </c>
      <c r="C2133" s="1">
        <f t="shared" si="203"/>
        <v>1.0416666664241347E-2</v>
      </c>
      <c r="D2133" s="1">
        <v>7</v>
      </c>
      <c r="E2133" s="1">
        <v>19.559999999999999</v>
      </c>
      <c r="F2133" s="1">
        <f>IF(A2133="","",IF(E2133&lt;-1.27,0,E2133*M_a+M_b))</f>
        <v>0.47172540000000002</v>
      </c>
      <c r="G2133" s="1">
        <f t="shared" si="198"/>
        <v>0.22252485300516001</v>
      </c>
      <c r="H2133" s="1">
        <f t="shared" si="199"/>
        <v>9.6707889180860485E-2</v>
      </c>
      <c r="I2133" s="1">
        <f t="shared" si="200"/>
        <v>2.4176972289585982E-2</v>
      </c>
      <c r="J2133" s="1">
        <f>IF(A2133="","",MIN(J2132+I2133,Max_logcfu))</f>
        <v>3.99</v>
      </c>
      <c r="K2133" s="1" cm="1">
        <f t="array" ref="K2133">IF(A2133="","",IF(E2133&lt;-1.27,0,((E2133-Tmin)/(PrefTemp-Tmin))^2))</f>
        <v>36.813850367143708</v>
      </c>
      <c r="L2133" s="1">
        <f t="shared" si="201"/>
        <v>0.38347760790179497</v>
      </c>
      <c r="M2133" s="1">
        <f t="shared" si="202"/>
        <v>-160.93221091523876</v>
      </c>
      <c r="N2133" s="3" t="s">
        <v>866</v>
      </c>
      <c r="O2133" s="1" t="s">
        <v>2973</v>
      </c>
      <c r="P2133" s="1" t="s">
        <v>2968</v>
      </c>
      <c r="Q2133" s="1">
        <v>8360</v>
      </c>
      <c r="R2133" s="1" t="s">
        <v>3035</v>
      </c>
      <c r="S2133" s="1">
        <v>89.93</v>
      </c>
    </row>
    <row r="2134" spans="1:19" x14ac:dyDescent="0.3">
      <c r="A2134" s="1" t="s">
        <v>924</v>
      </c>
      <c r="B2134" s="1" t="s">
        <v>2519</v>
      </c>
      <c r="C2134" s="1">
        <f t="shared" si="203"/>
        <v>1.0416666671517305E-2</v>
      </c>
      <c r="D2134" s="1">
        <v>7</v>
      </c>
      <c r="E2134" s="1">
        <v>19.559999999999999</v>
      </c>
      <c r="F2134" s="1">
        <f>IF(A2134="","",IF(E2134&lt;-1.27,0,E2134*M_a+M_b))</f>
        <v>0.47172540000000002</v>
      </c>
      <c r="G2134" s="1">
        <f t="shared" si="198"/>
        <v>0.22252485300516001</v>
      </c>
      <c r="H2134" s="1">
        <f t="shared" si="199"/>
        <v>9.6707889180860485E-2</v>
      </c>
      <c r="I2134" s="1">
        <f t="shared" si="200"/>
        <v>2.41769723064734E-2</v>
      </c>
      <c r="J2134" s="1">
        <f>IF(A2134="","",MIN(J2133+I2134,Max_logcfu))</f>
        <v>3.99</v>
      </c>
      <c r="K2134" s="1" cm="1">
        <f t="array" ref="K2134">IF(A2134="","",IF(E2134&lt;-1.27,0,((E2134-Tmin)/(PrefTemp-Tmin))^2))</f>
        <v>36.813850367143708</v>
      </c>
      <c r="L2134" s="1">
        <f t="shared" si="201"/>
        <v>0.38347760816965099</v>
      </c>
      <c r="M2134" s="1">
        <f t="shared" si="202"/>
        <v>-161.3156885234084</v>
      </c>
      <c r="N2134" s="3" t="s">
        <v>866</v>
      </c>
      <c r="O2134" s="1" t="s">
        <v>2973</v>
      </c>
      <c r="P2134" s="1" t="s">
        <v>2968</v>
      </c>
      <c r="Q2134" s="1">
        <v>8360</v>
      </c>
      <c r="R2134" s="1" t="s">
        <v>3035</v>
      </c>
      <c r="S2134" s="1">
        <v>89.93</v>
      </c>
    </row>
    <row r="2135" spans="1:19" x14ac:dyDescent="0.3">
      <c r="A2135" s="1" t="s">
        <v>924</v>
      </c>
      <c r="B2135" s="1" t="s">
        <v>2520</v>
      </c>
      <c r="C2135" s="1">
        <f t="shared" si="203"/>
        <v>1.0416666664241347E-2</v>
      </c>
      <c r="D2135" s="1">
        <v>7</v>
      </c>
      <c r="E2135" s="1">
        <v>19.47</v>
      </c>
      <c r="F2135" s="1">
        <f>IF(A2135="","",IF(E2135&lt;-1.27,0,E2135*M_a+M_b))</f>
        <v>0.46995779999999998</v>
      </c>
      <c r="G2135" s="1">
        <f t="shared" si="198"/>
        <v>0.22086033378084</v>
      </c>
      <c r="H2135" s="1">
        <f t="shared" si="199"/>
        <v>9.598449968745762E-2</v>
      </c>
      <c r="I2135" s="1">
        <f t="shared" si="200"/>
        <v>2.3996124916277374E-2</v>
      </c>
      <c r="J2135" s="1">
        <f>IF(A2135="","",MIN(J2134+I2135,Max_logcfu))</f>
        <v>3.99</v>
      </c>
      <c r="K2135" s="1" cm="1">
        <f t="array" ref="K2135">IF(A2135="","",IF(E2135&lt;-1.27,0,((E2135-Tmin)/(PrefTemp-Tmin))^2))</f>
        <v>36.538477253400181</v>
      </c>
      <c r="L2135" s="1">
        <f t="shared" si="201"/>
        <v>0.3806091379676344</v>
      </c>
      <c r="M2135" s="1">
        <f t="shared" si="202"/>
        <v>-161.69629766137604</v>
      </c>
      <c r="N2135" s="3" t="s">
        <v>866</v>
      </c>
      <c r="O2135" s="1" t="s">
        <v>2973</v>
      </c>
      <c r="P2135" s="1" t="s">
        <v>2968</v>
      </c>
      <c r="Q2135" s="1">
        <v>8360</v>
      </c>
      <c r="R2135" s="1" t="s">
        <v>3035</v>
      </c>
      <c r="S2135" s="1">
        <v>89.93</v>
      </c>
    </row>
    <row r="2136" spans="1:19" x14ac:dyDescent="0.3">
      <c r="A2136" s="1" t="s">
        <v>924</v>
      </c>
      <c r="B2136" s="1" t="s">
        <v>2521</v>
      </c>
      <c r="C2136" s="1">
        <f t="shared" si="203"/>
        <v>1.0416666664241347E-2</v>
      </c>
      <c r="D2136" s="1">
        <v>7</v>
      </c>
      <c r="E2136" s="1">
        <v>19.559999999999999</v>
      </c>
      <c r="F2136" s="1">
        <f>IF(A2136="","",IF(E2136&lt;-1.27,0,E2136*M_a+M_b))</f>
        <v>0.47172540000000002</v>
      </c>
      <c r="G2136" s="1">
        <f t="shared" si="198"/>
        <v>0.22252485300516001</v>
      </c>
      <c r="H2136" s="1">
        <f t="shared" si="199"/>
        <v>9.6707889180860485E-2</v>
      </c>
      <c r="I2136" s="1">
        <f t="shared" si="200"/>
        <v>2.4176972289585982E-2</v>
      </c>
      <c r="J2136" s="1">
        <f>IF(A2136="","",MIN(J2135+I2136,Max_logcfu))</f>
        <v>3.99</v>
      </c>
      <c r="K2136" s="1" cm="1">
        <f t="array" ref="K2136">IF(A2136="","",IF(E2136&lt;-1.27,0,((E2136-Tmin)/(PrefTemp-Tmin))^2))</f>
        <v>36.813850367143708</v>
      </c>
      <c r="L2136" s="1">
        <f t="shared" si="201"/>
        <v>0.38347760790179497</v>
      </c>
      <c r="M2136" s="1">
        <f t="shared" si="202"/>
        <v>-162.07977526927783</v>
      </c>
      <c r="N2136" s="3" t="s">
        <v>866</v>
      </c>
      <c r="O2136" s="1" t="s">
        <v>2973</v>
      </c>
      <c r="P2136" s="1" t="s">
        <v>2968</v>
      </c>
      <c r="Q2136" s="1">
        <v>8360</v>
      </c>
      <c r="R2136" s="1" t="s">
        <v>3035</v>
      </c>
      <c r="S2136" s="1">
        <v>89.8</v>
      </c>
    </row>
    <row r="2137" spans="1:19" x14ac:dyDescent="0.3">
      <c r="A2137" s="1" t="s">
        <v>924</v>
      </c>
      <c r="B2137" s="1" t="s">
        <v>2522</v>
      </c>
      <c r="C2137" s="1">
        <f t="shared" si="203"/>
        <v>1.0416666671517305E-2</v>
      </c>
      <c r="D2137" s="1">
        <v>7</v>
      </c>
      <c r="E2137" s="1">
        <v>19.52</v>
      </c>
      <c r="F2137" s="1">
        <f>IF(A2137="","",IF(E2137&lt;-1.27,0,E2137*M_a+M_b))</f>
        <v>0.47093980000000002</v>
      </c>
      <c r="G2137" s="1">
        <f t="shared" si="198"/>
        <v>0.22178429522404003</v>
      </c>
      <c r="H2137" s="1">
        <f t="shared" si="199"/>
        <v>9.6386047468074762E-2</v>
      </c>
      <c r="I2137" s="1">
        <f t="shared" si="200"/>
        <v>2.4096511878239503E-2</v>
      </c>
      <c r="J2137" s="1">
        <f>IF(A2137="","",MIN(J2136+I2137,Max_logcfu))</f>
        <v>3.99</v>
      </c>
      <c r="K2137" s="1" cm="1">
        <f t="array" ref="K2137">IF(A2137="","",IF(E2137&lt;-1.27,0,((E2137-Tmin)/(PrefTemp-Tmin))^2))</f>
        <v>36.691334688673663</v>
      </c>
      <c r="L2137" s="1">
        <f t="shared" si="201"/>
        <v>0.38220140318499374</v>
      </c>
      <c r="M2137" s="1">
        <f t="shared" si="202"/>
        <v>-162.46197667246284</v>
      </c>
      <c r="N2137" s="3" t="s">
        <v>866</v>
      </c>
      <c r="O2137" s="1" t="s">
        <v>2973</v>
      </c>
      <c r="P2137" s="1" t="s">
        <v>2968</v>
      </c>
      <c r="Q2137" s="1">
        <v>8360</v>
      </c>
      <c r="R2137" s="1" t="s">
        <v>3035</v>
      </c>
      <c r="S2137" s="1">
        <v>89.8</v>
      </c>
    </row>
    <row r="2138" spans="1:19" x14ac:dyDescent="0.3">
      <c r="A2138" s="1" t="s">
        <v>924</v>
      </c>
      <c r="B2138" s="1" t="s">
        <v>2523</v>
      </c>
      <c r="C2138" s="1">
        <f t="shared" si="203"/>
        <v>1.0416666664241347E-2</v>
      </c>
      <c r="D2138" s="1">
        <v>7</v>
      </c>
      <c r="E2138" s="1">
        <v>19.38</v>
      </c>
      <c r="F2138" s="1">
        <f>IF(A2138="","",IF(E2138&lt;-1.27,0,E2138*M_a+M_b))</f>
        <v>0.4681902</v>
      </c>
      <c r="G2138" s="1">
        <f t="shared" si="198"/>
        <v>0.21920206337604001</v>
      </c>
      <c r="H2138" s="1">
        <f t="shared" si="199"/>
        <v>9.5263825891368961E-2</v>
      </c>
      <c r="I2138" s="1">
        <f t="shared" si="200"/>
        <v>2.3815956467297159E-2</v>
      </c>
      <c r="J2138" s="1">
        <f>IF(A2138="","",MIN(J2137+I2138,Max_logcfu))</f>
        <v>3.99</v>
      </c>
      <c r="K2138" s="1" cm="1">
        <f t="array" ref="K2138">IF(A2138="","",IF(E2138&lt;-1.27,0,((E2138-Tmin)/(PrefTemp-Tmin))^2))</f>
        <v>36.264137925787395</v>
      </c>
      <c r="L2138" s="1">
        <f t="shared" si="201"/>
        <v>0.3777514366389999</v>
      </c>
      <c r="M2138" s="1">
        <f t="shared" si="202"/>
        <v>-162.83972810910183</v>
      </c>
      <c r="N2138" s="3" t="s">
        <v>866</v>
      </c>
      <c r="O2138" s="1" t="s">
        <v>2973</v>
      </c>
      <c r="P2138" s="1" t="s">
        <v>2968</v>
      </c>
      <c r="Q2138" s="1">
        <v>8360</v>
      </c>
      <c r="R2138" s="1" t="s">
        <v>3035</v>
      </c>
      <c r="S2138" s="1">
        <v>89.8</v>
      </c>
    </row>
    <row r="2139" spans="1:19" x14ac:dyDescent="0.3">
      <c r="A2139" s="1" t="s">
        <v>924</v>
      </c>
      <c r="B2139" s="1" t="s">
        <v>2524</v>
      </c>
      <c r="C2139" s="1">
        <f t="shared" si="203"/>
        <v>1.0416666664241347E-2</v>
      </c>
      <c r="D2139" s="1">
        <v>7</v>
      </c>
      <c r="E2139" s="1">
        <v>19.329999999999998</v>
      </c>
      <c r="F2139" s="1">
        <f>IF(A2139="","",IF(E2139&lt;-1.27,0,E2139*M_a+M_b))</f>
        <v>0.46720820000000002</v>
      </c>
      <c r="G2139" s="1">
        <f t="shared" si="198"/>
        <v>0.21828350214724002</v>
      </c>
      <c r="H2139" s="1">
        <f t="shared" si="199"/>
        <v>9.486462500966536E-2</v>
      </c>
      <c r="I2139" s="1">
        <f t="shared" si="200"/>
        <v>2.3716156246894493E-2</v>
      </c>
      <c r="J2139" s="1">
        <f>IF(A2139="","",MIN(J2138+I2139,Max_logcfu))</f>
        <v>3.99</v>
      </c>
      <c r="K2139" s="1" cm="1">
        <f t="array" ref="K2139">IF(A2139="","",IF(E2139&lt;-1.27,0,((E2139-Tmin)/(PrefTemp-Tmin))^2))</f>
        <v>36.11217388593554</v>
      </c>
      <c r="L2139" s="1">
        <f t="shared" si="201"/>
        <v>0.37616847789091168</v>
      </c>
      <c r="M2139" s="1">
        <f t="shared" si="202"/>
        <v>-163.21589658699273</v>
      </c>
      <c r="N2139" s="3" t="s">
        <v>866</v>
      </c>
      <c r="O2139" s="1" t="s">
        <v>2973</v>
      </c>
      <c r="P2139" s="1" t="s">
        <v>2968</v>
      </c>
      <c r="Q2139" s="1">
        <v>8360</v>
      </c>
      <c r="R2139" s="1" t="s">
        <v>3035</v>
      </c>
      <c r="S2139" s="1">
        <v>89.8</v>
      </c>
    </row>
    <row r="2140" spans="1:19" x14ac:dyDescent="0.3">
      <c r="A2140" s="1" t="s">
        <v>924</v>
      </c>
      <c r="B2140" s="1" t="s">
        <v>1665</v>
      </c>
      <c r="C2140" s="1">
        <f t="shared" si="203"/>
        <v>1.0428240741021E-2</v>
      </c>
      <c r="D2140" s="1">
        <v>7</v>
      </c>
      <c r="E2140" s="1">
        <v>19.41</v>
      </c>
      <c r="F2140" s="1">
        <f>IF(A2140="","",IF(E2140&lt;-1.27,0,E2140*M_a+M_b))</f>
        <v>0.46877940000000001</v>
      </c>
      <c r="G2140" s="1">
        <f t="shared" si="198"/>
        <v>0.21975412586436002</v>
      </c>
      <c r="H2140" s="1">
        <f t="shared" si="199"/>
        <v>9.5503748745919173E-2</v>
      </c>
      <c r="I2140" s="1">
        <f t="shared" si="200"/>
        <v>2.3902466006218263E-2</v>
      </c>
      <c r="J2140" s="1">
        <f>IF(A2140="","",MIN(J2139+I2140,Max_logcfu))</f>
        <v>3.99</v>
      </c>
      <c r="K2140" s="1" cm="1">
        <f t="array" ref="K2140">IF(A2140="","",IF(E2140&lt;-1.27,0,((E2140-Tmin)/(PrefTemp-Tmin))^2))</f>
        <v>36.355469503199359</v>
      </c>
      <c r="L2140" s="1">
        <f t="shared" si="201"/>
        <v>0.37912358823221004</v>
      </c>
      <c r="M2140" s="1">
        <f t="shared" si="202"/>
        <v>-163.59502017522493</v>
      </c>
      <c r="N2140" s="3" t="s">
        <v>866</v>
      </c>
      <c r="O2140" s="1" t="s">
        <v>2973</v>
      </c>
      <c r="P2140" s="1" t="s">
        <v>2968</v>
      </c>
      <c r="Q2140" s="1">
        <v>8360</v>
      </c>
      <c r="R2140" s="1" t="s">
        <v>3035</v>
      </c>
      <c r="S2140" s="1">
        <v>89.54</v>
      </c>
    </row>
    <row r="2141" spans="1:19" x14ac:dyDescent="0.3">
      <c r="A2141" s="1" t="s">
        <v>924</v>
      </c>
      <c r="B2141" s="1" t="s">
        <v>2525</v>
      </c>
      <c r="C2141" s="1">
        <f t="shared" si="203"/>
        <v>1.0416666671517305E-2</v>
      </c>
      <c r="D2141" s="1">
        <v>7</v>
      </c>
      <c r="E2141" s="1">
        <v>19.41</v>
      </c>
      <c r="F2141" s="1">
        <f>IF(A2141="","",IF(E2141&lt;-1.27,0,E2141*M_a+M_b))</f>
        <v>0.46877940000000001</v>
      </c>
      <c r="G2141" s="1">
        <f t="shared" si="198"/>
        <v>0.21975412586436002</v>
      </c>
      <c r="H2141" s="1">
        <f t="shared" si="199"/>
        <v>9.5503748745919173E-2</v>
      </c>
      <c r="I2141" s="1">
        <f t="shared" si="200"/>
        <v>2.3875937197597893E-2</v>
      </c>
      <c r="J2141" s="1">
        <f>IF(A2141="","",MIN(J2140+I2141,Max_logcfu))</f>
        <v>3.99</v>
      </c>
      <c r="K2141" s="1" cm="1">
        <f t="array" ref="K2141">IF(A2141="","",IF(E2141&lt;-1.27,0,((E2141-Tmin)/(PrefTemp-Tmin))^2))</f>
        <v>36.355469503199359</v>
      </c>
      <c r="L2141" s="1">
        <f t="shared" si="201"/>
        <v>0.37870280750134055</v>
      </c>
      <c r="M2141" s="1">
        <f t="shared" si="202"/>
        <v>-163.97372298272626</v>
      </c>
      <c r="N2141" s="3" t="s">
        <v>866</v>
      </c>
      <c r="O2141" s="1" t="s">
        <v>2973</v>
      </c>
      <c r="P2141" s="1" t="s">
        <v>2968</v>
      </c>
      <c r="Q2141" s="1">
        <v>8360</v>
      </c>
      <c r="R2141" s="1" t="s">
        <v>3035</v>
      </c>
      <c r="S2141" s="1">
        <v>89.54</v>
      </c>
    </row>
    <row r="2142" spans="1:19" x14ac:dyDescent="0.3">
      <c r="A2142" s="1" t="s">
        <v>924</v>
      </c>
      <c r="B2142" s="1" t="s">
        <v>2526</v>
      </c>
      <c r="C2142" s="1">
        <f t="shared" si="203"/>
        <v>1.0416666664241347E-2</v>
      </c>
      <c r="D2142" s="1">
        <v>7</v>
      </c>
      <c r="E2142" s="1">
        <v>19.47</v>
      </c>
      <c r="F2142" s="1">
        <f>IF(A2142="","",IF(E2142&lt;-1.27,0,E2142*M_a+M_b))</f>
        <v>0.46995779999999998</v>
      </c>
      <c r="G2142" s="1">
        <f t="shared" si="198"/>
        <v>0.22086033378084</v>
      </c>
      <c r="H2142" s="1">
        <f t="shared" si="199"/>
        <v>9.598449968745762E-2</v>
      </c>
      <c r="I2142" s="1">
        <f t="shared" si="200"/>
        <v>2.3996124916277374E-2</v>
      </c>
      <c r="J2142" s="1">
        <f>IF(A2142="","",MIN(J2141+I2142,Max_logcfu))</f>
        <v>3.99</v>
      </c>
      <c r="K2142" s="1" cm="1">
        <f t="array" ref="K2142">IF(A2142="","",IF(E2142&lt;-1.27,0,((E2142-Tmin)/(PrefTemp-Tmin))^2))</f>
        <v>36.538477253400181</v>
      </c>
      <c r="L2142" s="1">
        <f t="shared" si="201"/>
        <v>0.3806091379676344</v>
      </c>
      <c r="M2142" s="1">
        <f t="shared" si="202"/>
        <v>-164.3543321206939</v>
      </c>
      <c r="N2142" s="3" t="s">
        <v>866</v>
      </c>
      <c r="O2142" s="1" t="s">
        <v>2973</v>
      </c>
      <c r="P2142" s="1" t="s">
        <v>2968</v>
      </c>
      <c r="Q2142" s="1">
        <v>8360</v>
      </c>
      <c r="R2142" s="1" t="s">
        <v>3035</v>
      </c>
      <c r="S2142" s="1">
        <v>89.54</v>
      </c>
    </row>
    <row r="2143" spans="1:19" x14ac:dyDescent="0.3">
      <c r="A2143" s="1" t="s">
        <v>924</v>
      </c>
      <c r="B2143" s="1" t="s">
        <v>2527</v>
      </c>
      <c r="C2143" s="1">
        <f t="shared" si="203"/>
        <v>1.0416666664241347E-2</v>
      </c>
      <c r="D2143" s="1">
        <v>7</v>
      </c>
      <c r="E2143" s="1">
        <v>19.440000000000001</v>
      </c>
      <c r="F2143" s="1">
        <f>IF(A2143="","",IF(E2143&lt;-1.27,0,E2143*M_a+M_b))</f>
        <v>0.46936860000000008</v>
      </c>
      <c r="G2143" s="1">
        <f t="shared" si="198"/>
        <v>0.22030688266596007</v>
      </c>
      <c r="H2143" s="1">
        <f t="shared" si="199"/>
        <v>9.5743973344615416E-2</v>
      </c>
      <c r="I2143" s="1">
        <f t="shared" si="200"/>
        <v>2.3935993330580819E-2</v>
      </c>
      <c r="J2143" s="1">
        <f>IF(A2143="","",MIN(J2142+I2143,Max_logcfu))</f>
        <v>3.99</v>
      </c>
      <c r="K2143" s="1" cm="1">
        <f t="array" ref="K2143">IF(A2143="","",IF(E2143&lt;-1.27,0,((E2143-Tmin)/(PrefTemp-Tmin))^2))</f>
        <v>36.446915945736961</v>
      </c>
      <c r="L2143" s="1">
        <f t="shared" si="201"/>
        <v>0.37965537434636459</v>
      </c>
      <c r="M2143" s="1">
        <f t="shared" si="202"/>
        <v>-164.73398749504025</v>
      </c>
      <c r="N2143" s="3" t="s">
        <v>866</v>
      </c>
      <c r="O2143" s="1" t="s">
        <v>2973</v>
      </c>
      <c r="P2143" s="1" t="s">
        <v>2968</v>
      </c>
      <c r="Q2143" s="1">
        <v>8360</v>
      </c>
      <c r="R2143" s="1" t="s">
        <v>3035</v>
      </c>
      <c r="S2143" s="1">
        <v>89.54</v>
      </c>
    </row>
    <row r="2144" spans="1:19" x14ac:dyDescent="0.3">
      <c r="A2144" s="1" t="s">
        <v>924</v>
      </c>
      <c r="B2144" s="1" t="s">
        <v>1669</v>
      </c>
      <c r="C2144" s="1">
        <f t="shared" si="203"/>
        <v>1.0405092594737653E-2</v>
      </c>
      <c r="D2144" s="1">
        <v>7</v>
      </c>
      <c r="E2144" s="1">
        <v>19.55</v>
      </c>
      <c r="F2144" s="1">
        <f>IF(A2144="","",IF(E2144&lt;-1.27,0,E2144*M_a+M_b))</f>
        <v>0.47152900000000003</v>
      </c>
      <c r="G2144" s="1">
        <f t="shared" si="198"/>
        <v>0.22233959784100002</v>
      </c>
      <c r="H2144" s="1">
        <f t="shared" si="199"/>
        <v>9.6627378461973057E-2</v>
      </c>
      <c r="I2144" s="1">
        <f t="shared" si="200"/>
        <v>2.4130003682006122E-2</v>
      </c>
      <c r="J2144" s="1">
        <f>IF(A2144="","",MIN(J2143+I2144,Max_logcfu))</f>
        <v>3.99</v>
      </c>
      <c r="K2144" s="1" cm="1">
        <f t="array" ref="K2144">IF(A2144="","",IF(E2144&lt;-1.27,0,((E2144-Tmin)/(PrefTemp-Tmin))^2))</f>
        <v>36.783202303338598</v>
      </c>
      <c r="L2144" s="1">
        <f t="shared" si="201"/>
        <v>0.38273262589720541</v>
      </c>
      <c r="M2144" s="1">
        <f t="shared" si="202"/>
        <v>-165.11672012093746</v>
      </c>
      <c r="N2144" s="3" t="s">
        <v>866</v>
      </c>
      <c r="O2144" s="1" t="s">
        <v>2973</v>
      </c>
      <c r="P2144" s="1" t="s">
        <v>2968</v>
      </c>
      <c r="Q2144" s="1">
        <v>8360</v>
      </c>
      <c r="R2144" s="1" t="s">
        <v>3035</v>
      </c>
      <c r="S2144" s="1">
        <v>89.66</v>
      </c>
    </row>
    <row r="2145" spans="1:19" x14ac:dyDescent="0.3">
      <c r="A2145" s="1" t="s">
        <v>924</v>
      </c>
      <c r="B2145" s="1" t="s">
        <v>1670</v>
      </c>
      <c r="C2145" s="1">
        <f t="shared" si="203"/>
        <v>1.0416666664241347E-2</v>
      </c>
      <c r="D2145" s="1">
        <v>7</v>
      </c>
      <c r="E2145" s="1">
        <v>19.55</v>
      </c>
      <c r="F2145" s="1">
        <f>IF(A2145="","",IF(E2145&lt;-1.27,0,E2145*M_a+M_b))</f>
        <v>0.47152900000000003</v>
      </c>
      <c r="G2145" s="1">
        <f t="shared" si="198"/>
        <v>0.22233959784100002</v>
      </c>
      <c r="H2145" s="1">
        <f t="shared" si="199"/>
        <v>9.6627378461973057E-2</v>
      </c>
      <c r="I2145" s="1">
        <f t="shared" si="200"/>
        <v>2.4156844609868812E-2</v>
      </c>
      <c r="J2145" s="1">
        <f>IF(A2145="","",MIN(J2144+I2145,Max_logcfu))</f>
        <v>3.99</v>
      </c>
      <c r="K2145" s="1" cm="1">
        <f t="array" ref="K2145">IF(A2145="","",IF(E2145&lt;-1.27,0,((E2145-Tmin)/(PrefTemp-Tmin))^2))</f>
        <v>36.783202303338598</v>
      </c>
      <c r="L2145" s="1">
        <f t="shared" si="201"/>
        <v>0.38315835723723274</v>
      </c>
      <c r="M2145" s="1">
        <f t="shared" si="202"/>
        <v>-165.49987847817468</v>
      </c>
      <c r="N2145" s="3" t="s">
        <v>866</v>
      </c>
      <c r="O2145" s="1" t="s">
        <v>2973</v>
      </c>
      <c r="P2145" s="1" t="s">
        <v>2968</v>
      </c>
      <c r="Q2145" s="1">
        <v>8360</v>
      </c>
      <c r="R2145" s="1" t="s">
        <v>3035</v>
      </c>
      <c r="S2145" s="1">
        <v>89.66</v>
      </c>
    </row>
    <row r="2146" spans="1:19" x14ac:dyDescent="0.3">
      <c r="A2146" s="1" t="s">
        <v>924</v>
      </c>
      <c r="B2146" s="1" t="s">
        <v>1671</v>
      </c>
      <c r="C2146" s="1">
        <f t="shared" si="203"/>
        <v>1.0416666671517305E-2</v>
      </c>
      <c r="D2146" s="1">
        <v>7</v>
      </c>
      <c r="E2146" s="1">
        <v>19.55</v>
      </c>
      <c r="F2146" s="1">
        <f>IF(A2146="","",IF(E2146&lt;-1.27,0,E2146*M_a+M_b))</f>
        <v>0.47152900000000003</v>
      </c>
      <c r="G2146" s="1">
        <f t="shared" si="198"/>
        <v>0.22233959784100002</v>
      </c>
      <c r="H2146" s="1">
        <f t="shared" si="199"/>
        <v>9.6627378461973057E-2</v>
      </c>
      <c r="I2146" s="1">
        <f t="shared" si="200"/>
        <v>2.4156844626742172E-2</v>
      </c>
      <c r="J2146" s="1">
        <f>IF(A2146="","",MIN(J2145+I2146,Max_logcfu))</f>
        <v>3.99</v>
      </c>
      <c r="K2146" s="1" cm="1">
        <f t="array" ref="K2146">IF(A2146="","",IF(E2146&lt;-1.27,0,((E2146-Tmin)/(PrefTemp-Tmin))^2))</f>
        <v>36.783202303338598</v>
      </c>
      <c r="L2146" s="1">
        <f t="shared" si="201"/>
        <v>0.38315835750486577</v>
      </c>
      <c r="M2146" s="1">
        <f t="shared" si="202"/>
        <v>-165.88303683567955</v>
      </c>
      <c r="N2146" s="3" t="s">
        <v>866</v>
      </c>
      <c r="O2146" s="1" t="s">
        <v>2973</v>
      </c>
      <c r="P2146" s="1" t="s">
        <v>2968</v>
      </c>
      <c r="Q2146" s="1">
        <v>8360</v>
      </c>
      <c r="R2146" s="1" t="s">
        <v>3035</v>
      </c>
      <c r="S2146" s="1">
        <v>89.66</v>
      </c>
    </row>
    <row r="2147" spans="1:19" x14ac:dyDescent="0.3">
      <c r="A2147" s="1" t="s">
        <v>924</v>
      </c>
      <c r="B2147" s="1" t="s">
        <v>1672</v>
      </c>
      <c r="C2147" s="1">
        <f t="shared" si="203"/>
        <v>1.0416666664241347E-2</v>
      </c>
      <c r="D2147" s="1">
        <v>7</v>
      </c>
      <c r="E2147" s="1">
        <v>19.579999999999998</v>
      </c>
      <c r="F2147" s="1">
        <f>IF(A2147="","",IF(E2147&lt;-1.27,0,E2147*M_a+M_b))</f>
        <v>0.47211819999999999</v>
      </c>
      <c r="G2147" s="1">
        <f t="shared" si="198"/>
        <v>0.22289559477123999</v>
      </c>
      <c r="H2147" s="1">
        <f t="shared" si="199"/>
        <v>9.6869011200017369E-2</v>
      </c>
      <c r="I2147" s="1">
        <f t="shared" si="200"/>
        <v>2.4217252794365825E-2</v>
      </c>
      <c r="J2147" s="1">
        <f>IF(A2147="","",MIN(J2146+I2147,Max_logcfu))</f>
        <v>3.99</v>
      </c>
      <c r="K2147" s="1" cm="1">
        <f t="array" ref="K2147">IF(A2147="","",IF(E2147&lt;-1.27,0,((E2147-Tmin)/(PrefTemp-Tmin))^2))</f>
        <v>36.875184783129157</v>
      </c>
      <c r="L2147" s="1">
        <f t="shared" si="201"/>
        <v>0.38411650806816128</v>
      </c>
      <c r="M2147" s="1">
        <f t="shared" si="202"/>
        <v>-166.26715334374771</v>
      </c>
      <c r="N2147" s="3" t="s">
        <v>866</v>
      </c>
      <c r="O2147" s="1" t="s">
        <v>2973</v>
      </c>
      <c r="P2147" s="1" t="s">
        <v>2968</v>
      </c>
      <c r="Q2147" s="1">
        <v>8360</v>
      </c>
      <c r="R2147" s="1" t="s">
        <v>3035</v>
      </c>
      <c r="S2147" s="1">
        <v>89.66</v>
      </c>
    </row>
    <row r="2148" spans="1:19" x14ac:dyDescent="0.3">
      <c r="A2148" s="1" t="s">
        <v>924</v>
      </c>
      <c r="B2148" s="1" t="s">
        <v>2528</v>
      </c>
      <c r="C2148" s="1">
        <f t="shared" si="203"/>
        <v>1.0428240741021E-2</v>
      </c>
      <c r="D2148" s="1">
        <v>7</v>
      </c>
      <c r="E2148" s="1">
        <v>19.690000000000001</v>
      </c>
      <c r="F2148" s="1">
        <f>IF(A2148="","",IF(E2148&lt;-1.27,0,E2148*M_a+M_b))</f>
        <v>0.47427860000000005</v>
      </c>
      <c r="G2148" s="1">
        <f t="shared" si="198"/>
        <v>0.22494019041796004</v>
      </c>
      <c r="H2148" s="1">
        <f t="shared" si="199"/>
        <v>9.77575794949848E-2</v>
      </c>
      <c r="I2148" s="1">
        <f t="shared" si="200"/>
        <v>2.4466549757596788E-2</v>
      </c>
      <c r="J2148" s="1">
        <f>IF(A2148="","",MIN(J2147+I2148,Max_logcfu))</f>
        <v>3.99</v>
      </c>
      <c r="K2148" s="1" cm="1">
        <f t="array" ref="K2148">IF(A2148="","",IF(E2148&lt;-1.27,0,((E2148-Tmin)/(PrefTemp-Tmin))^2))</f>
        <v>37.21343661065837</v>
      </c>
      <c r="L2148" s="1">
        <f t="shared" si="201"/>
        <v>0.38807067577667004</v>
      </c>
      <c r="M2148" s="1">
        <f t="shared" si="202"/>
        <v>-166.65522401952438</v>
      </c>
      <c r="N2148" s="3" t="s">
        <v>866</v>
      </c>
      <c r="O2148" s="1" t="s">
        <v>2973</v>
      </c>
      <c r="P2148" s="1" t="s">
        <v>2968</v>
      </c>
      <c r="Q2148" s="1">
        <v>8360</v>
      </c>
      <c r="R2148" s="1" t="s">
        <v>3035</v>
      </c>
      <c r="S2148" s="1">
        <v>89.8</v>
      </c>
    </row>
    <row r="2149" spans="1:19" x14ac:dyDescent="0.3">
      <c r="A2149" s="1" t="s">
        <v>924</v>
      </c>
      <c r="B2149" s="1" t="s">
        <v>2529</v>
      </c>
      <c r="C2149" s="1">
        <f t="shared" si="203"/>
        <v>1.0416666664241347E-2</v>
      </c>
      <c r="D2149" s="1">
        <v>7</v>
      </c>
      <c r="E2149" s="1">
        <v>19.7</v>
      </c>
      <c r="F2149" s="1">
        <f>IF(A2149="","",IF(E2149&lt;-1.27,0,E2149*M_a+M_b))</f>
        <v>0.47447500000000004</v>
      </c>
      <c r="G2149" s="1">
        <f t="shared" si="198"/>
        <v>0.22512652562500005</v>
      </c>
      <c r="H2149" s="1">
        <f t="shared" si="199"/>
        <v>9.783855959365495E-2</v>
      </c>
      <c r="I2149" s="1">
        <f t="shared" si="200"/>
        <v>2.4459639892718783E-2</v>
      </c>
      <c r="J2149" s="1">
        <f>IF(A2149="","",MIN(J2148+I2149,Max_logcfu))</f>
        <v>3.99</v>
      </c>
      <c r="K2149" s="1" cm="1">
        <f t="array" ref="K2149">IF(A2149="","",IF(E2149&lt;-1.27,0,((E2149-Tmin)/(PrefTemp-Tmin))^2))</f>
        <v>37.244263353547815</v>
      </c>
      <c r="L2149" s="1">
        <f t="shared" si="201"/>
        <v>0.3879610765091272</v>
      </c>
      <c r="M2149" s="1">
        <f t="shared" si="202"/>
        <v>-167.04318509603351</v>
      </c>
      <c r="N2149" s="3" t="s">
        <v>866</v>
      </c>
      <c r="O2149" s="1" t="s">
        <v>2973</v>
      </c>
      <c r="P2149" s="1" t="s">
        <v>2968</v>
      </c>
      <c r="Q2149" s="1">
        <v>8360</v>
      </c>
      <c r="R2149" s="1" t="s">
        <v>3035</v>
      </c>
      <c r="S2149" s="1">
        <v>89.8</v>
      </c>
    </row>
    <row r="2150" spans="1:19" x14ac:dyDescent="0.3">
      <c r="A2150" s="1" t="s">
        <v>924</v>
      </c>
      <c r="B2150" s="1" t="s">
        <v>2530</v>
      </c>
      <c r="C2150" s="1">
        <f t="shared" si="203"/>
        <v>1.0416666671517305E-2</v>
      </c>
      <c r="D2150" s="1">
        <v>7</v>
      </c>
      <c r="E2150" s="1">
        <v>19.670000000000002</v>
      </c>
      <c r="F2150" s="1">
        <f>IF(A2150="","",IF(E2150&lt;-1.27,0,E2150*M_a+M_b))</f>
        <v>0.47388580000000008</v>
      </c>
      <c r="G2150" s="1">
        <f t="shared" si="198"/>
        <v>0.22456775144164007</v>
      </c>
      <c r="H2150" s="1">
        <f t="shared" si="199"/>
        <v>9.759571987902653E-2</v>
      </c>
      <c r="I2150" s="1">
        <f t="shared" si="200"/>
        <v>2.439892998111827E-2</v>
      </c>
      <c r="J2150" s="1">
        <f>IF(A2150="","",MIN(J2149+I2150,Max_logcfu))</f>
        <v>3.99</v>
      </c>
      <c r="K2150" s="1" cm="1">
        <f t="array" ref="K2150">IF(A2150="","",IF(E2150&lt;-1.27,0,((E2150-Tmin)/(PrefTemp-Tmin))^2))</f>
        <v>37.151821413254702</v>
      </c>
      <c r="L2150" s="1">
        <f t="shared" si="201"/>
        <v>0.38699813990161319</v>
      </c>
      <c r="M2150" s="1">
        <f t="shared" si="202"/>
        <v>-167.43018323593512</v>
      </c>
      <c r="N2150" s="3" t="s">
        <v>866</v>
      </c>
      <c r="O2150" s="1" t="s">
        <v>2973</v>
      </c>
      <c r="P2150" s="1" t="s">
        <v>2968</v>
      </c>
      <c r="Q2150" s="1">
        <v>8360</v>
      </c>
      <c r="R2150" s="1" t="s">
        <v>3035</v>
      </c>
      <c r="S2150" s="1">
        <v>89.8</v>
      </c>
    </row>
    <row r="2151" spans="1:19" x14ac:dyDescent="0.3">
      <c r="A2151" s="1" t="s">
        <v>924</v>
      </c>
      <c r="B2151" s="1" t="s">
        <v>2531</v>
      </c>
      <c r="C2151" s="1">
        <f t="shared" si="203"/>
        <v>1.0416666664241347E-2</v>
      </c>
      <c r="D2151" s="1">
        <v>7</v>
      </c>
      <c r="E2151" s="1">
        <v>19.739999999999998</v>
      </c>
      <c r="F2151" s="1">
        <f>IF(A2151="","",IF(E2151&lt;-1.27,0,E2151*M_a+M_b))</f>
        <v>0.47526059999999998</v>
      </c>
      <c r="G2151" s="1">
        <f t="shared" si="198"/>
        <v>0.22587263791235998</v>
      </c>
      <c r="H2151" s="1">
        <f t="shared" si="199"/>
        <v>9.8162815259608849E-2</v>
      </c>
      <c r="I2151" s="1">
        <f t="shared" si="200"/>
        <v>2.4540703809188383E-2</v>
      </c>
      <c r="J2151" s="1">
        <f>IF(A2151="","",MIN(J2150+I2151,Max_logcfu))</f>
        <v>3.99</v>
      </c>
      <c r="K2151" s="1" cm="1">
        <f t="array" ref="K2151">IF(A2151="","",IF(E2151&lt;-1.27,0,((E2151-Tmin)/(PrefTemp-Tmin))^2))</f>
        <v>37.367697953022954</v>
      </c>
      <c r="L2151" s="1">
        <f t="shared" si="201"/>
        <v>0.38924685358669386</v>
      </c>
      <c r="M2151" s="1">
        <f t="shared" si="202"/>
        <v>-167.8194300895218</v>
      </c>
      <c r="N2151" s="3" t="s">
        <v>866</v>
      </c>
      <c r="O2151" s="1" t="s">
        <v>2973</v>
      </c>
      <c r="P2151" s="1" t="s">
        <v>2968</v>
      </c>
      <c r="Q2151" s="1">
        <v>8360</v>
      </c>
      <c r="R2151" s="1" t="s">
        <v>3035</v>
      </c>
      <c r="S2151" s="1">
        <v>89.8</v>
      </c>
    </row>
    <row r="2152" spans="1:19" x14ac:dyDescent="0.3">
      <c r="A2152" s="1" t="s">
        <v>924</v>
      </c>
      <c r="B2152" s="1" t="s">
        <v>2532</v>
      </c>
      <c r="C2152" s="1">
        <f t="shared" si="203"/>
        <v>1.0416666664241347E-2</v>
      </c>
      <c r="D2152" s="1">
        <v>7</v>
      </c>
      <c r="E2152" s="1">
        <v>19.850000000000001</v>
      </c>
      <c r="F2152" s="1">
        <f>IF(A2152="","",IF(E2152&lt;-1.27,0,E2152*M_a+M_b))</f>
        <v>0.47742100000000004</v>
      </c>
      <c r="G2152" s="1">
        <f t="shared" si="198"/>
        <v>0.22793081124100004</v>
      </c>
      <c r="H2152" s="1">
        <f t="shared" si="199"/>
        <v>9.9057284328987402E-2</v>
      </c>
      <c r="I2152" s="1">
        <f t="shared" si="200"/>
        <v>2.4764321076480956E-2</v>
      </c>
      <c r="J2152" s="1">
        <f>IF(A2152="","",MIN(J2151+I2152,Max_logcfu))</f>
        <v>3.99</v>
      </c>
      <c r="K2152" s="1" cm="1">
        <f t="array" ref="K2152">IF(A2152="","",IF(E2152&lt;-1.27,0,((E2152-Tmin)/(PrefTemp-Tmin))^2))</f>
        <v>37.708196031897963</v>
      </c>
      <c r="L2152" s="1">
        <f t="shared" si="201"/>
        <v>0.39279370857414936</v>
      </c>
      <c r="M2152" s="1">
        <f t="shared" si="202"/>
        <v>-168.21222379809595</v>
      </c>
      <c r="N2152" s="3" t="s">
        <v>866</v>
      </c>
      <c r="O2152" s="1" t="s">
        <v>2973</v>
      </c>
      <c r="P2152" s="1" t="s">
        <v>2968</v>
      </c>
      <c r="Q2152" s="1">
        <v>8360</v>
      </c>
      <c r="R2152" s="1" t="s">
        <v>3035</v>
      </c>
      <c r="S2152" s="1">
        <v>89.54</v>
      </c>
    </row>
    <row r="2153" spans="1:19" x14ac:dyDescent="0.3">
      <c r="A2153" s="1" t="s">
        <v>924</v>
      </c>
      <c r="B2153" s="1" t="s">
        <v>1678</v>
      </c>
      <c r="C2153" s="1">
        <f t="shared" si="203"/>
        <v>1.0416666671517305E-2</v>
      </c>
      <c r="D2153" s="1">
        <v>7</v>
      </c>
      <c r="E2153" s="1">
        <v>19.89</v>
      </c>
      <c r="F2153" s="1">
        <f>IF(A2153="","",IF(E2153&lt;-1.27,0,E2153*M_a+M_b))</f>
        <v>0.47820660000000004</v>
      </c>
      <c r="G2153" s="1">
        <f t="shared" si="198"/>
        <v>0.22868155228356005</v>
      </c>
      <c r="H2153" s="1">
        <f t="shared" si="199"/>
        <v>9.9383551622581501E-2</v>
      </c>
      <c r="I2153" s="1">
        <f t="shared" si="200"/>
        <v>2.4845887917215145E-2</v>
      </c>
      <c r="J2153" s="1">
        <f>IF(A2153="","",MIN(J2152+I2153,Max_logcfu))</f>
        <v>3.99</v>
      </c>
      <c r="K2153" s="1" cm="1">
        <f t="array" ref="K2153">IF(A2153="","",IF(E2153&lt;-1.27,0,((E2153-Tmin)/(PrefTemp-Tmin))^2))</f>
        <v>37.832396398877364</v>
      </c>
      <c r="L2153" s="1">
        <f t="shared" si="201"/>
        <v>0.39408746267181716</v>
      </c>
      <c r="M2153" s="1">
        <f t="shared" si="202"/>
        <v>-168.60631126076777</v>
      </c>
      <c r="N2153" s="3" t="s">
        <v>866</v>
      </c>
      <c r="O2153" s="1" t="s">
        <v>2973</v>
      </c>
      <c r="P2153" s="1" t="s">
        <v>2968</v>
      </c>
      <c r="Q2153" s="1">
        <v>8360</v>
      </c>
      <c r="R2153" s="1" t="s">
        <v>3035</v>
      </c>
      <c r="S2153" s="1">
        <v>89.54</v>
      </c>
    </row>
    <row r="2154" spans="1:19" x14ac:dyDescent="0.3">
      <c r="A2154" s="1" t="s">
        <v>924</v>
      </c>
      <c r="B2154" s="1" t="s">
        <v>1679</v>
      </c>
      <c r="C2154" s="1">
        <f t="shared" si="203"/>
        <v>1.0416666664241347E-2</v>
      </c>
      <c r="D2154" s="1">
        <v>7</v>
      </c>
      <c r="E2154" s="1">
        <v>19.940000000000001</v>
      </c>
      <c r="F2154" s="1">
        <f>IF(A2154="","",IF(E2154&lt;-1.27,0,E2154*M_a+M_b))</f>
        <v>0.47918860000000008</v>
      </c>
      <c r="G2154" s="1">
        <f t="shared" si="198"/>
        <v>0.22962171436996007</v>
      </c>
      <c r="H2154" s="1">
        <f t="shared" si="199"/>
        <v>9.9792140099939183E-2</v>
      </c>
      <c r="I2154" s="1">
        <f t="shared" si="200"/>
        <v>2.4948035019176126E-2</v>
      </c>
      <c r="J2154" s="1">
        <f>IF(A2154="","",MIN(J2153+I2154,Max_logcfu))</f>
        <v>3.99</v>
      </c>
      <c r="K2154" s="1" cm="1">
        <f t="array" ref="K2154">IF(A2154="","",IF(E2154&lt;-1.27,0,((E2154-Tmin)/(PrefTemp-Tmin))^2))</f>
        <v>37.9879340204157</v>
      </c>
      <c r="L2154" s="1">
        <f t="shared" si="201"/>
        <v>0.39570764595386404</v>
      </c>
      <c r="M2154" s="1">
        <f t="shared" si="202"/>
        <v>-169.00201890672164</v>
      </c>
      <c r="N2154" s="3" t="s">
        <v>866</v>
      </c>
      <c r="O2154" s="1" t="s">
        <v>2973</v>
      </c>
      <c r="P2154" s="1" t="s">
        <v>2968</v>
      </c>
      <c r="Q2154" s="1">
        <v>8360</v>
      </c>
      <c r="R2154" s="1" t="s">
        <v>3035</v>
      </c>
      <c r="S2154" s="1">
        <v>89.54</v>
      </c>
    </row>
    <row r="2155" spans="1:19" x14ac:dyDescent="0.3">
      <c r="A2155" s="1" t="s">
        <v>924</v>
      </c>
      <c r="B2155" s="1" t="s">
        <v>1680</v>
      </c>
      <c r="C2155" s="1">
        <f t="shared" si="203"/>
        <v>1.0416666664241347E-2</v>
      </c>
      <c r="D2155" s="1">
        <v>7</v>
      </c>
      <c r="E2155" s="1">
        <v>20.02</v>
      </c>
      <c r="F2155" s="1">
        <f>IF(A2155="","",IF(E2155&lt;-1.27,0,E2155*M_a+M_b))</f>
        <v>0.48075980000000001</v>
      </c>
      <c r="G2155" s="1">
        <f t="shared" si="198"/>
        <v>0.23112998529604001</v>
      </c>
      <c r="H2155" s="1">
        <f t="shared" si="199"/>
        <v>0.1004476250743329</v>
      </c>
      <c r="I2155" s="1">
        <f t="shared" si="200"/>
        <v>2.5111906262736402E-2</v>
      </c>
      <c r="J2155" s="1">
        <f>IF(A2155="","",MIN(J2154+I2155,Max_logcfu))</f>
        <v>3.99</v>
      </c>
      <c r="K2155" s="1" cm="1">
        <f t="array" ref="K2155">IF(A2155="","",IF(E2155&lt;-1.27,0,((E2155-Tmin)/(PrefTemp-Tmin))^2))</f>
        <v>38.237457880047387</v>
      </c>
      <c r="L2155" s="1">
        <f t="shared" si="201"/>
        <v>0.39830685282442224</v>
      </c>
      <c r="M2155" s="1">
        <f t="shared" si="202"/>
        <v>-169.40032575954606</v>
      </c>
      <c r="N2155" s="3" t="s">
        <v>866</v>
      </c>
      <c r="O2155" s="1" t="s">
        <v>2973</v>
      </c>
      <c r="P2155" s="1" t="s">
        <v>2968</v>
      </c>
      <c r="Q2155" s="1">
        <v>8360</v>
      </c>
      <c r="R2155" s="1" t="s">
        <v>3035</v>
      </c>
      <c r="S2155" s="1">
        <v>89.54</v>
      </c>
    </row>
    <row r="2156" spans="1:19" x14ac:dyDescent="0.3">
      <c r="A2156" s="1" t="s">
        <v>924</v>
      </c>
      <c r="B2156" s="1" t="s">
        <v>1681</v>
      </c>
      <c r="C2156" s="1">
        <f t="shared" si="203"/>
        <v>1.0416666671517305E-2</v>
      </c>
      <c r="D2156" s="1">
        <v>7</v>
      </c>
      <c r="E2156" s="1">
        <v>20.16</v>
      </c>
      <c r="F2156" s="1">
        <f>IF(A2156="","",IF(E2156&lt;-1.27,0,E2156*M_a+M_b))</f>
        <v>0.48350940000000003</v>
      </c>
      <c r="G2156" s="1">
        <f t="shared" si="198"/>
        <v>0.23378133988836003</v>
      </c>
      <c r="H2156" s="1">
        <f t="shared" si="199"/>
        <v>0.10159988695713169</v>
      </c>
      <c r="I2156" s="1">
        <f t="shared" si="200"/>
        <v>2.5399971751110709E-2</v>
      </c>
      <c r="J2156" s="1">
        <f>IF(A2156="","",MIN(J2155+I2156,Max_logcfu))</f>
        <v>3.99</v>
      </c>
      <c r="K2156" s="1" cm="1">
        <f t="array" ref="K2156">IF(A2156="","",IF(E2156&lt;-1.27,0,((E2156-Tmin)/(PrefTemp-Tmin))^2))</f>
        <v>38.676090104330427</v>
      </c>
      <c r="L2156" s="1">
        <f t="shared" si="201"/>
        <v>0.40287593877437899</v>
      </c>
      <c r="M2156" s="1">
        <f t="shared" si="202"/>
        <v>-169.80320169832044</v>
      </c>
      <c r="N2156" s="3" t="s">
        <v>866</v>
      </c>
      <c r="O2156" s="1" t="s">
        <v>2973</v>
      </c>
      <c r="P2156" s="1" t="s">
        <v>2968</v>
      </c>
      <c r="Q2156" s="1">
        <v>8360</v>
      </c>
      <c r="R2156" s="1" t="s">
        <v>3035</v>
      </c>
      <c r="S2156" s="1">
        <v>89.54</v>
      </c>
    </row>
    <row r="2157" spans="1:19" x14ac:dyDescent="0.3">
      <c r="A2157" s="1" t="s">
        <v>924</v>
      </c>
      <c r="B2157" s="1" t="s">
        <v>1682</v>
      </c>
      <c r="C2157" s="1">
        <f t="shared" si="203"/>
        <v>1.0416666664241347E-2</v>
      </c>
      <c r="D2157" s="1">
        <v>7</v>
      </c>
      <c r="E2157" s="1">
        <v>20.25</v>
      </c>
      <c r="F2157" s="1">
        <f>IF(A2157="","",IF(E2157&lt;-1.27,0,E2157*M_a+M_b))</f>
        <v>0.48527700000000001</v>
      </c>
      <c r="G2157" s="1">
        <f t="shared" si="198"/>
        <v>0.23549376672900002</v>
      </c>
      <c r="H2157" s="1">
        <f t="shared" si="199"/>
        <v>0.10234409679661018</v>
      </c>
      <c r="I2157" s="1">
        <f t="shared" si="200"/>
        <v>2.5586024193195334E-2</v>
      </c>
      <c r="J2157" s="1">
        <f>IF(A2157="","",MIN(J2156+I2157,Max_logcfu))</f>
        <v>3.99</v>
      </c>
      <c r="K2157" s="1" cm="1">
        <f t="array" ref="K2157">IF(A2157="","",IF(E2157&lt;-1.27,0,((E2157-Tmin)/(PrefTemp-Tmin))^2))</f>
        <v>38.959388911742913</v>
      </c>
      <c r="L2157" s="1">
        <f t="shared" si="201"/>
        <v>0.40582696773616639</v>
      </c>
      <c r="M2157" s="1">
        <f t="shared" si="202"/>
        <v>-170.20902866605661</v>
      </c>
      <c r="N2157" s="3" t="s">
        <v>866</v>
      </c>
      <c r="O2157" s="1" t="s">
        <v>2973</v>
      </c>
      <c r="P2157" s="1" t="s">
        <v>2968</v>
      </c>
      <c r="Q2157" s="1">
        <v>8360</v>
      </c>
      <c r="R2157" s="1" t="s">
        <v>3035</v>
      </c>
      <c r="S2157" s="1">
        <v>89.54</v>
      </c>
    </row>
    <row r="2158" spans="1:19" x14ac:dyDescent="0.3">
      <c r="A2158" s="1" t="s">
        <v>924</v>
      </c>
      <c r="B2158" s="1" t="s">
        <v>1683</v>
      </c>
      <c r="C2158" s="1">
        <f t="shared" si="203"/>
        <v>1.0416666664241347E-2</v>
      </c>
      <c r="D2158" s="1">
        <v>7</v>
      </c>
      <c r="E2158" s="1">
        <v>20.27</v>
      </c>
      <c r="F2158" s="1">
        <f>IF(A2158="","",IF(E2158&lt;-1.27,0,E2158*M_a+M_b))</f>
        <v>0.48566980000000004</v>
      </c>
      <c r="G2158" s="1">
        <f t="shared" si="198"/>
        <v>0.23587515463204003</v>
      </c>
      <c r="H2158" s="1">
        <f t="shared" si="199"/>
        <v>0.10250984555933942</v>
      </c>
      <c r="I2158" s="1">
        <f t="shared" si="200"/>
        <v>2.5627461383868001E-2</v>
      </c>
      <c r="J2158" s="1">
        <f>IF(A2158="","",MIN(J2157+I2158,Max_logcfu))</f>
        <v>3.99</v>
      </c>
      <c r="K2158" s="1" cm="1">
        <f t="array" ref="K2158">IF(A2158="","",IF(E2158&lt;-1.27,0,((E2158-Tmin)/(PrefTemp-Tmin))^2))</f>
        <v>39.022484592988128</v>
      </c>
      <c r="L2158" s="1">
        <f t="shared" si="201"/>
        <v>0.40648421441565102</v>
      </c>
      <c r="M2158" s="1">
        <f t="shared" si="202"/>
        <v>-170.61551288047227</v>
      </c>
      <c r="N2158" s="3" t="s">
        <v>866</v>
      </c>
      <c r="O2158" s="1" t="s">
        <v>2973</v>
      </c>
      <c r="P2158" s="1" t="s">
        <v>2968</v>
      </c>
      <c r="Q2158" s="1">
        <v>8360</v>
      </c>
      <c r="R2158" s="1" t="s">
        <v>3035</v>
      </c>
      <c r="S2158" s="1">
        <v>89.54</v>
      </c>
    </row>
    <row r="2159" spans="1:19" x14ac:dyDescent="0.3">
      <c r="A2159" s="1" t="s">
        <v>924</v>
      </c>
      <c r="B2159" s="1" t="s">
        <v>1684</v>
      </c>
      <c r="C2159" s="1">
        <f t="shared" si="203"/>
        <v>1.0416666671517305E-2</v>
      </c>
      <c r="D2159" s="1">
        <v>7</v>
      </c>
      <c r="E2159" s="1">
        <v>20.36</v>
      </c>
      <c r="F2159" s="1">
        <f>IF(A2159="","",IF(E2159&lt;-1.27,0,E2159*M_a+M_b))</f>
        <v>0.48743740000000002</v>
      </c>
      <c r="G2159" s="1">
        <f t="shared" si="198"/>
        <v>0.23759521891876001</v>
      </c>
      <c r="H2159" s="1">
        <f t="shared" si="199"/>
        <v>0.10325737458442416</v>
      </c>
      <c r="I2159" s="1">
        <f t="shared" si="200"/>
        <v>2.5814343658126779E-2</v>
      </c>
      <c r="J2159" s="1">
        <f>IF(A2159="","",MIN(J2158+I2159,Max_logcfu))</f>
        <v>3.99</v>
      </c>
      <c r="K2159" s="1" cm="1">
        <f t="array" ref="K2159">IF(A2159="","",IF(E2159&lt;-1.27,0,((E2159-Tmin)/(PrefTemp-Tmin))^2))</f>
        <v>39.307046916782625</v>
      </c>
      <c r="L2159" s="1">
        <f t="shared" si="201"/>
        <v>0.40944840557381662</v>
      </c>
      <c r="M2159" s="1">
        <f t="shared" si="202"/>
        <v>-171.02496128604608</v>
      </c>
      <c r="N2159" s="3" t="s">
        <v>866</v>
      </c>
      <c r="O2159" s="1" t="s">
        <v>2973</v>
      </c>
      <c r="P2159" s="1" t="s">
        <v>2968</v>
      </c>
      <c r="Q2159" s="1">
        <v>8360</v>
      </c>
      <c r="R2159" s="1" t="s">
        <v>3035</v>
      </c>
      <c r="S2159" s="1">
        <v>89.54</v>
      </c>
    </row>
    <row r="2160" spans="1:19" x14ac:dyDescent="0.3">
      <c r="A2160" s="1" t="s">
        <v>924</v>
      </c>
      <c r="B2160" s="1" t="s">
        <v>1685</v>
      </c>
      <c r="C2160" s="1">
        <f t="shared" si="203"/>
        <v>1.0416666664241347E-2</v>
      </c>
      <c r="D2160" s="1">
        <v>7</v>
      </c>
      <c r="E2160" s="1">
        <v>20.45</v>
      </c>
      <c r="F2160" s="1">
        <f>IF(A2160="","",IF(E2160&lt;-1.27,0,E2160*M_a+M_b))</f>
        <v>0.489205</v>
      </c>
      <c r="G2160" s="1">
        <f t="shared" ref="G2160:G2223" si="204">IF(A2160="","",F2160^2)</f>
        <v>0.23932153202500001</v>
      </c>
      <c r="H2160" s="1">
        <f t="shared" ref="H2160:H2223" si="205">IF(A2160="","",G2160/2.301)</f>
        <v>0.10400761930682312</v>
      </c>
      <c r="I2160" s="1">
        <f t="shared" ref="I2160:I2223" si="206">IF(A2160="","",H2160*24*(B2160-B2159))</f>
        <v>2.600190482065174E-2</v>
      </c>
      <c r="J2160" s="1">
        <f>IF(A2160="","",MIN(J2159+I2160,Max_logcfu))</f>
        <v>3.99</v>
      </c>
      <c r="K2160" s="1" cm="1">
        <f t="array" ref="K2160">IF(A2160="","",IF(E2160&lt;-1.27,0,((E2160-Tmin)/(PrefTemp-Tmin))^2))</f>
        <v>39.592643026707862</v>
      </c>
      <c r="L2160" s="1">
        <f t="shared" ref="L2160:L2223" si="207">IF(A2160="","",K2160*(B2160-B2159))</f>
        <v>0.41242336476551544</v>
      </c>
      <c r="M2160" s="1">
        <f t="shared" ref="M2160:M2223" si="208">IF(A2160="","",M2159-L2160)</f>
        <v>-171.43738465081159</v>
      </c>
      <c r="N2160" s="3" t="s">
        <v>866</v>
      </c>
      <c r="O2160" s="1" t="s">
        <v>2973</v>
      </c>
      <c r="P2160" s="1" t="s">
        <v>2968</v>
      </c>
      <c r="Q2160" s="1">
        <v>8360</v>
      </c>
      <c r="R2160" s="1" t="s">
        <v>3035</v>
      </c>
      <c r="S2160" s="1">
        <v>89.54</v>
      </c>
    </row>
    <row r="2161" spans="1:19" x14ac:dyDescent="0.3">
      <c r="A2161" s="1" t="s">
        <v>924</v>
      </c>
      <c r="B2161" s="1" t="s">
        <v>1686</v>
      </c>
      <c r="C2161" s="1">
        <f t="shared" si="203"/>
        <v>1.0416666664241347E-2</v>
      </c>
      <c r="D2161" s="1">
        <v>7</v>
      </c>
      <c r="E2161" s="1">
        <v>20.49</v>
      </c>
      <c r="F2161" s="1">
        <f>IF(A2161="","",IF(E2161&lt;-1.27,0,E2161*M_a+M_b))</f>
        <v>0.4899906</v>
      </c>
      <c r="G2161" s="1">
        <f t="shared" si="204"/>
        <v>0.24009078808835999</v>
      </c>
      <c r="H2161" s="1">
        <f t="shared" si="205"/>
        <v>0.10434193311097782</v>
      </c>
      <c r="I2161" s="1">
        <f t="shared" si="206"/>
        <v>2.6085483271670956E-2</v>
      </c>
      <c r="J2161" s="1">
        <f>IF(A2161="","",MIN(J2160+I2161,Max_logcfu))</f>
        <v>3.99</v>
      </c>
      <c r="K2161" s="1" cm="1">
        <f t="array" ref="K2161">IF(A2161="","",IF(E2161&lt;-1.27,0,((E2161-Tmin)/(PrefTemp-Tmin))^2))</f>
        <v>39.719906463704255</v>
      </c>
      <c r="L2161" s="1">
        <f t="shared" si="207"/>
        <v>0.41374902556725252</v>
      </c>
      <c r="M2161" s="1">
        <f t="shared" si="208"/>
        <v>-171.85113367637885</v>
      </c>
      <c r="N2161" s="3" t="s">
        <v>866</v>
      </c>
      <c r="O2161" s="1" t="s">
        <v>2973</v>
      </c>
      <c r="P2161" s="1" t="s">
        <v>2968</v>
      </c>
      <c r="Q2161" s="1">
        <v>8360</v>
      </c>
      <c r="R2161" s="1" t="s">
        <v>3035</v>
      </c>
      <c r="S2161" s="1">
        <v>89.54</v>
      </c>
    </row>
    <row r="2162" spans="1:19" x14ac:dyDescent="0.3">
      <c r="A2162" s="1" t="s">
        <v>924</v>
      </c>
      <c r="B2162" s="1" t="s">
        <v>1687</v>
      </c>
      <c r="C2162" s="1">
        <f t="shared" si="203"/>
        <v>1.0416666671517305E-2</v>
      </c>
      <c r="D2162" s="1">
        <v>7</v>
      </c>
      <c r="E2162" s="1">
        <v>20.49</v>
      </c>
      <c r="F2162" s="1">
        <f>IF(A2162="","",IF(E2162&lt;-1.27,0,E2162*M_a+M_b))</f>
        <v>0.4899906</v>
      </c>
      <c r="G2162" s="1">
        <f t="shared" si="204"/>
        <v>0.24009078808835999</v>
      </c>
      <c r="H2162" s="1">
        <f t="shared" si="205"/>
        <v>0.10434193311097782</v>
      </c>
      <c r="I2162" s="1">
        <f t="shared" si="206"/>
        <v>2.6085483289891454E-2</v>
      </c>
      <c r="J2162" s="1">
        <f>IF(A2162="","",MIN(J2161+I2162,Max_logcfu))</f>
        <v>3.99</v>
      </c>
      <c r="K2162" s="1" cm="1">
        <f t="array" ref="K2162">IF(A2162="","",IF(E2162&lt;-1.27,0,((E2162-Tmin)/(PrefTemp-Tmin))^2))</f>
        <v>39.719906463704255</v>
      </c>
      <c r="L2162" s="1">
        <f t="shared" si="207"/>
        <v>0.41374902585625289</v>
      </c>
      <c r="M2162" s="1">
        <f t="shared" si="208"/>
        <v>-172.2648827022351</v>
      </c>
      <c r="N2162" s="3" t="s">
        <v>866</v>
      </c>
      <c r="O2162" s="1" t="s">
        <v>2973</v>
      </c>
      <c r="P2162" s="1" t="s">
        <v>2968</v>
      </c>
      <c r="Q2162" s="1">
        <v>8360</v>
      </c>
      <c r="R2162" s="1" t="s">
        <v>3035</v>
      </c>
      <c r="S2162" s="1">
        <v>89.54</v>
      </c>
    </row>
    <row r="2163" spans="1:19" x14ac:dyDescent="0.3">
      <c r="A2163" s="1" t="s">
        <v>924</v>
      </c>
      <c r="B2163" s="1" t="s">
        <v>1688</v>
      </c>
      <c r="C2163" s="1">
        <f t="shared" si="203"/>
        <v>1.0416666664241347E-2</v>
      </c>
      <c r="D2163" s="1">
        <v>7</v>
      </c>
      <c r="E2163" s="1">
        <v>20.55</v>
      </c>
      <c r="F2163" s="1">
        <f>IF(A2163="","",IF(E2163&lt;-1.27,0,E2163*M_a+M_b))</f>
        <v>0.49116900000000002</v>
      </c>
      <c r="G2163" s="1">
        <f t="shared" si="204"/>
        <v>0.24124698656100002</v>
      </c>
      <c r="H2163" s="1">
        <f t="shared" si="205"/>
        <v>0.10484440963102999</v>
      </c>
      <c r="I2163" s="1">
        <f t="shared" si="206"/>
        <v>2.6211102401654751E-2</v>
      </c>
      <c r="J2163" s="1">
        <f>IF(A2163="","",MIN(J2162+I2163,Max_logcfu))</f>
        <v>3.99</v>
      </c>
      <c r="K2163" s="1" cm="1">
        <f t="array" ref="K2163">IF(A2163="","",IF(E2163&lt;-1.27,0,((E2163-Tmin)/(PrefTemp-Tmin))^2))</f>
        <v>39.911184502950974</v>
      </c>
      <c r="L2163" s="1">
        <f t="shared" si="207"/>
        <v>0.41574150514227526</v>
      </c>
      <c r="M2163" s="1">
        <f t="shared" si="208"/>
        <v>-172.68062420737738</v>
      </c>
      <c r="N2163" s="3" t="s">
        <v>866</v>
      </c>
      <c r="O2163" s="1" t="s">
        <v>2973</v>
      </c>
      <c r="P2163" s="1" t="s">
        <v>2968</v>
      </c>
      <c r="Q2163" s="1">
        <v>8360</v>
      </c>
      <c r="R2163" s="1" t="s">
        <v>3035</v>
      </c>
      <c r="S2163" s="1">
        <v>89.54</v>
      </c>
    </row>
    <row r="2164" spans="1:19" x14ac:dyDescent="0.3">
      <c r="A2164" s="1" t="s">
        <v>924</v>
      </c>
      <c r="B2164" s="1" t="s">
        <v>1689</v>
      </c>
      <c r="C2164" s="1">
        <f t="shared" si="203"/>
        <v>1.0416666664241347E-2</v>
      </c>
      <c r="D2164" s="1">
        <v>7</v>
      </c>
      <c r="E2164" s="1">
        <v>20.69</v>
      </c>
      <c r="F2164" s="1">
        <f>IF(A2164="","",IF(E2164&lt;-1.27,0,E2164*M_a+M_b))</f>
        <v>0.49391860000000004</v>
      </c>
      <c r="G2164" s="1">
        <f t="shared" si="204"/>
        <v>0.24395558342596005</v>
      </c>
      <c r="H2164" s="1">
        <f t="shared" si="205"/>
        <v>0.10602154864231206</v>
      </c>
      <c r="I2164" s="1">
        <f t="shared" si="206"/>
        <v>2.650538715440675E-2</v>
      </c>
      <c r="J2164" s="1">
        <f>IF(A2164="","",MIN(J2163+I2164,Max_logcfu))</f>
        <v>3.99</v>
      </c>
      <c r="K2164" s="1" cm="1">
        <f t="array" ref="K2164">IF(A2164="","",IF(E2164&lt;-1.27,0,((E2164-Tmin)/(PrefTemp-Tmin))^2))</f>
        <v>40.359286718703203</v>
      </c>
      <c r="L2164" s="1">
        <f t="shared" si="207"/>
        <v>0.42040923655527423</v>
      </c>
      <c r="M2164" s="1">
        <f t="shared" si="208"/>
        <v>-173.10103344393266</v>
      </c>
      <c r="N2164" s="3" t="s">
        <v>866</v>
      </c>
      <c r="O2164" s="1" t="s">
        <v>2973</v>
      </c>
      <c r="P2164" s="1" t="s">
        <v>2968</v>
      </c>
      <c r="Q2164" s="1">
        <v>8360</v>
      </c>
      <c r="R2164" s="1" t="s">
        <v>3035</v>
      </c>
      <c r="S2164" s="1">
        <v>89.54</v>
      </c>
    </row>
    <row r="2165" spans="1:19" x14ac:dyDescent="0.3">
      <c r="A2165" s="1" t="s">
        <v>924</v>
      </c>
      <c r="B2165" s="1" t="s">
        <v>1690</v>
      </c>
      <c r="C2165" s="1">
        <f t="shared" si="203"/>
        <v>1.0416666671517305E-2</v>
      </c>
      <c r="D2165" s="1">
        <v>8</v>
      </c>
      <c r="E2165" s="1">
        <v>20.75</v>
      </c>
      <c r="F2165" s="1">
        <f>IF(A2165="","",IF(E2165&lt;-1.27,0,E2165*M_a+M_b))</f>
        <v>0.49509700000000001</v>
      </c>
      <c r="G2165" s="1">
        <f t="shared" si="204"/>
        <v>0.24512103940900001</v>
      </c>
      <c r="H2165" s="1">
        <f t="shared" si="205"/>
        <v>0.1065280484176445</v>
      </c>
      <c r="I2165" s="1">
        <f t="shared" si="206"/>
        <v>2.6632012116812622E-2</v>
      </c>
      <c r="J2165" s="1">
        <f>IF(A2165="","",MIN(J2164+I2165,Max_logcfu))</f>
        <v>3.99</v>
      </c>
      <c r="K2165" s="1" cm="1">
        <f t="array" ref="K2165">IF(A2165="","",IF(E2165&lt;-1.27,0,((E2165-Tmin)/(PrefTemp-Tmin))^2))</f>
        <v>40.552096292958403</v>
      </c>
      <c r="L2165" s="1">
        <f t="shared" si="207"/>
        <v>0.42241766991502028</v>
      </c>
      <c r="M2165" s="1">
        <f t="shared" si="208"/>
        <v>-173.52345111384767</v>
      </c>
      <c r="N2165" s="3" t="s">
        <v>866</v>
      </c>
      <c r="O2165" s="1" t="s">
        <v>2973</v>
      </c>
      <c r="P2165" s="1" t="s">
        <v>2968</v>
      </c>
      <c r="Q2165" s="1">
        <v>8360</v>
      </c>
      <c r="R2165" s="1" t="s">
        <v>3035</v>
      </c>
      <c r="S2165" s="1">
        <v>89.54</v>
      </c>
    </row>
    <row r="2166" spans="1:19" x14ac:dyDescent="0.3">
      <c r="A2166" s="1" t="s">
        <v>924</v>
      </c>
      <c r="B2166" s="1" t="s">
        <v>1691</v>
      </c>
      <c r="C2166" s="1">
        <f t="shared" si="203"/>
        <v>1.0416666664241347E-2</v>
      </c>
      <c r="D2166" s="1">
        <v>8</v>
      </c>
      <c r="E2166" s="1">
        <v>20.78</v>
      </c>
      <c r="F2166" s="1">
        <f>IF(A2166="","",IF(E2166&lt;-1.27,0,E2166*M_a+M_b))</f>
        <v>0.49568620000000008</v>
      </c>
      <c r="G2166" s="1">
        <f t="shared" si="204"/>
        <v>0.24570480887044008</v>
      </c>
      <c r="H2166" s="1">
        <f t="shared" si="205"/>
        <v>0.10678175092152979</v>
      </c>
      <c r="I2166" s="1">
        <f t="shared" si="206"/>
        <v>2.669543772416693E-2</v>
      </c>
      <c r="J2166" s="1">
        <f>IF(A2166="","",MIN(J2165+I2166,Max_logcfu))</f>
        <v>3.99</v>
      </c>
      <c r="K2166" s="1" cm="1">
        <f t="array" ref="K2166">IF(A2166="","",IF(E2166&lt;-1.27,0,((E2166-Tmin)/(PrefTemp-Tmin))^2))</f>
        <v>40.648673377774465</v>
      </c>
      <c r="L2166" s="1">
        <f t="shared" si="207"/>
        <v>0.42342368091989802</v>
      </c>
      <c r="M2166" s="1">
        <f t="shared" si="208"/>
        <v>-173.94687479476758</v>
      </c>
      <c r="N2166" s="3" t="s">
        <v>866</v>
      </c>
      <c r="O2166" s="1" t="s">
        <v>2973</v>
      </c>
      <c r="P2166" s="1" t="s">
        <v>2968</v>
      </c>
      <c r="Q2166" s="1">
        <v>8360</v>
      </c>
      <c r="R2166" s="1" t="s">
        <v>3035</v>
      </c>
      <c r="S2166" s="1">
        <v>89.54</v>
      </c>
    </row>
    <row r="2167" spans="1:19" x14ac:dyDescent="0.3">
      <c r="A2167" s="1" t="s">
        <v>924</v>
      </c>
      <c r="B2167" s="1" t="s">
        <v>1692</v>
      </c>
      <c r="C2167" s="1">
        <f t="shared" si="203"/>
        <v>1.0416666664241347E-2</v>
      </c>
      <c r="D2167" s="1">
        <v>8</v>
      </c>
      <c r="E2167" s="1">
        <v>20.85</v>
      </c>
      <c r="F2167" s="1">
        <f>IF(A2167="","",IF(E2167&lt;-1.27,0,E2167*M_a+M_b))</f>
        <v>0.49706100000000009</v>
      </c>
      <c r="G2167" s="1">
        <f t="shared" si="204"/>
        <v>0.24706963772100007</v>
      </c>
      <c r="H2167" s="1">
        <f t="shared" si="205"/>
        <v>0.10737489688005218</v>
      </c>
      <c r="I2167" s="1">
        <f t="shared" si="206"/>
        <v>2.6843724213763003E-2</v>
      </c>
      <c r="J2167" s="1">
        <f>IF(A2167="","",MIN(J2166+I2167,Max_logcfu))</f>
        <v>3.99</v>
      </c>
      <c r="K2167" s="1" cm="1">
        <f t="array" ref="K2167">IF(A2167="","",IF(E2167&lt;-1.27,0,((E2167-Tmin)/(PrefTemp-Tmin))^2))</f>
        <v>40.874466606722748</v>
      </c>
      <c r="L2167" s="1">
        <f t="shared" si="207"/>
        <v>0.42577569372089502</v>
      </c>
      <c r="M2167" s="1">
        <f t="shared" si="208"/>
        <v>-174.37265048848849</v>
      </c>
      <c r="N2167" s="3" t="s">
        <v>866</v>
      </c>
      <c r="O2167" s="1" t="s">
        <v>2973</v>
      </c>
      <c r="P2167" s="1" t="s">
        <v>2968</v>
      </c>
      <c r="Q2167" s="1">
        <v>8360</v>
      </c>
      <c r="R2167" s="1" t="s">
        <v>3035</v>
      </c>
      <c r="S2167" s="1">
        <v>89.54</v>
      </c>
    </row>
    <row r="2168" spans="1:19" x14ac:dyDescent="0.3">
      <c r="A2168" s="1" t="s">
        <v>924</v>
      </c>
      <c r="B2168" s="1" t="s">
        <v>1693</v>
      </c>
      <c r="C2168" s="1">
        <f t="shared" si="203"/>
        <v>1.0416666671517305E-2</v>
      </c>
      <c r="D2168" s="1">
        <v>8</v>
      </c>
      <c r="E2168" s="1">
        <v>20.95</v>
      </c>
      <c r="F2168" s="1">
        <f>IF(A2168="","",IF(E2168&lt;-1.27,0,E2168*M_a+M_b))</f>
        <v>0.499025</v>
      </c>
      <c r="G2168" s="1">
        <f t="shared" si="204"/>
        <v>0.24902595062499999</v>
      </c>
      <c r="H2168" s="1">
        <f t="shared" si="205"/>
        <v>0.10822509805519338</v>
      </c>
      <c r="I2168" s="1">
        <f t="shared" si="206"/>
        <v>2.7056274526397407E-2</v>
      </c>
      <c r="J2168" s="1">
        <f>IF(A2168="","",MIN(J2167+I2168,Max_logcfu))</f>
        <v>3.99</v>
      </c>
      <c r="K2168" s="1" cm="1">
        <f t="array" ref="K2168">IF(A2168="","",IF(E2168&lt;-1.27,0,((E2168-Tmin)/(PrefTemp-Tmin))^2))</f>
        <v>41.198113199660824</v>
      </c>
      <c r="L2168" s="1">
        <f t="shared" si="207"/>
        <v>0.42914701269630406</v>
      </c>
      <c r="M2168" s="1">
        <f t="shared" si="208"/>
        <v>-174.80179750118478</v>
      </c>
      <c r="N2168" s="3" t="s">
        <v>866</v>
      </c>
      <c r="O2168" s="1" t="s">
        <v>2973</v>
      </c>
      <c r="P2168" s="1" t="s">
        <v>2968</v>
      </c>
      <c r="Q2168" s="1">
        <v>8360</v>
      </c>
      <c r="R2168" s="1" t="s">
        <v>3035</v>
      </c>
      <c r="S2168" s="1">
        <v>89.2</v>
      </c>
    </row>
    <row r="2169" spans="1:19" x14ac:dyDescent="0.3">
      <c r="A2169" s="1" t="s">
        <v>924</v>
      </c>
      <c r="B2169" s="1" t="s">
        <v>1694</v>
      </c>
      <c r="C2169" s="1">
        <f t="shared" si="203"/>
        <v>1.0416666664241347E-2</v>
      </c>
      <c r="D2169" s="1">
        <v>8</v>
      </c>
      <c r="E2169" s="1">
        <v>21.03</v>
      </c>
      <c r="F2169" s="1">
        <f>IF(A2169="","",IF(E2169&lt;-1.27,0,E2169*M_a+M_b))</f>
        <v>0.50059620000000005</v>
      </c>
      <c r="G2169" s="1">
        <f t="shared" si="204"/>
        <v>0.25059655545444004</v>
      </c>
      <c r="H2169" s="1">
        <f t="shared" si="205"/>
        <v>0.10890767294847459</v>
      </c>
      <c r="I2169" s="1">
        <f t="shared" si="206"/>
        <v>2.7226918230779384E-2</v>
      </c>
      <c r="J2169" s="1">
        <f>IF(A2169="","",MIN(J2168+I2169,Max_logcfu))</f>
        <v>3.99</v>
      </c>
      <c r="K2169" s="1" cm="1">
        <f t="array" ref="K2169">IF(A2169="","",IF(E2169&lt;-1.27,0,((E2169-Tmin)/(PrefTemp-Tmin))^2))</f>
        <v>41.457949395016392</v>
      </c>
      <c r="L2169" s="1">
        <f t="shared" si="207"/>
        <v>0.43185363943087202</v>
      </c>
      <c r="M2169" s="1">
        <f t="shared" si="208"/>
        <v>-175.23365114061565</v>
      </c>
      <c r="N2169" s="3" t="s">
        <v>866</v>
      </c>
      <c r="O2169" s="1" t="s">
        <v>2973</v>
      </c>
      <c r="P2169" s="1" t="s">
        <v>2968</v>
      </c>
      <c r="Q2169" s="1">
        <v>8360</v>
      </c>
      <c r="R2169" s="1" t="s">
        <v>3035</v>
      </c>
      <c r="S2169" s="1">
        <v>89.2</v>
      </c>
    </row>
    <row r="2170" spans="1:19" x14ac:dyDescent="0.3">
      <c r="A2170" s="1" t="s">
        <v>924</v>
      </c>
      <c r="B2170" s="1" t="s">
        <v>1695</v>
      </c>
      <c r="C2170" s="1">
        <f t="shared" si="203"/>
        <v>1.0416666664241347E-2</v>
      </c>
      <c r="D2170" s="1">
        <v>8</v>
      </c>
      <c r="E2170" s="1">
        <v>21.08</v>
      </c>
      <c r="F2170" s="1">
        <f>IF(A2170="","",IF(E2170&lt;-1.27,0,E2170*M_a+M_b))</f>
        <v>0.50157819999999997</v>
      </c>
      <c r="G2170" s="1">
        <f t="shared" si="204"/>
        <v>0.25158069071523997</v>
      </c>
      <c r="H2170" s="1">
        <f t="shared" si="205"/>
        <v>0.10933537188841372</v>
      </c>
      <c r="I2170" s="1">
        <f t="shared" si="206"/>
        <v>2.7333842965739277E-2</v>
      </c>
      <c r="J2170" s="1">
        <f>IF(A2170="","",MIN(J2169+I2170,Max_logcfu))</f>
        <v>3.99</v>
      </c>
      <c r="K2170" s="1" cm="1">
        <f t="array" ref="K2170">IF(A2170="","",IF(E2170&lt;-1.27,0,((E2170-Tmin)/(PrefTemp-Tmin))^2))</f>
        <v>41.620761807845085</v>
      </c>
      <c r="L2170" s="1">
        <f t="shared" si="207"/>
        <v>0.43354960206410936</v>
      </c>
      <c r="M2170" s="1">
        <f t="shared" si="208"/>
        <v>-175.66720074267977</v>
      </c>
      <c r="N2170" s="3" t="s">
        <v>866</v>
      </c>
      <c r="O2170" s="1" t="s">
        <v>2973</v>
      </c>
      <c r="P2170" s="1" t="s">
        <v>2968</v>
      </c>
      <c r="Q2170" s="1">
        <v>8360</v>
      </c>
      <c r="R2170" s="1" t="s">
        <v>3035</v>
      </c>
      <c r="S2170" s="1">
        <v>89.2</v>
      </c>
    </row>
    <row r="2171" spans="1:19" x14ac:dyDescent="0.3">
      <c r="A2171" s="1" t="s">
        <v>924</v>
      </c>
      <c r="B2171" s="1" t="s">
        <v>1696</v>
      </c>
      <c r="C2171" s="1">
        <f t="shared" si="203"/>
        <v>1.0416666671517305E-2</v>
      </c>
      <c r="D2171" s="1">
        <v>8</v>
      </c>
      <c r="E2171" s="1">
        <v>21.16</v>
      </c>
      <c r="F2171" s="1">
        <f>IF(A2171="","",IF(E2171&lt;-1.27,0,E2171*M_a+M_b))</f>
        <v>0.50314940000000008</v>
      </c>
      <c r="G2171" s="1">
        <f t="shared" si="204"/>
        <v>0.25315931872036007</v>
      </c>
      <c r="H2171" s="1">
        <f t="shared" si="205"/>
        <v>0.11002143360293788</v>
      </c>
      <c r="I2171" s="1">
        <f t="shared" si="206"/>
        <v>2.7505358413542652E-2</v>
      </c>
      <c r="J2171" s="1">
        <f>IF(A2171="","",MIN(J2170+I2171,Max_logcfu))</f>
        <v>3.99</v>
      </c>
      <c r="K2171" s="1" cm="1">
        <f t="array" ref="K2171">IF(A2171="","",IF(E2171&lt;-1.27,0,((E2171-Tmin)/(PrefTemp-Tmin))^2))</f>
        <v>41.881925333541353</v>
      </c>
      <c r="L2171" s="1">
        <f t="shared" si="207"/>
        <v>0.43627005576087652</v>
      </c>
      <c r="M2171" s="1">
        <f t="shared" si="208"/>
        <v>-176.10347079844064</v>
      </c>
      <c r="N2171" s="3" t="s">
        <v>866</v>
      </c>
      <c r="O2171" s="1" t="s">
        <v>2973</v>
      </c>
      <c r="P2171" s="1" t="s">
        <v>2968</v>
      </c>
      <c r="Q2171" s="1">
        <v>8360</v>
      </c>
      <c r="R2171" s="1" t="s">
        <v>3035</v>
      </c>
      <c r="S2171" s="1">
        <v>89.2</v>
      </c>
    </row>
    <row r="2172" spans="1:19" x14ac:dyDescent="0.3">
      <c r="A2172" s="1" t="s">
        <v>924</v>
      </c>
      <c r="B2172" s="1" t="s">
        <v>1697</v>
      </c>
      <c r="C2172" s="1">
        <f t="shared" si="203"/>
        <v>1.0416666664241347E-2</v>
      </c>
      <c r="D2172" s="1">
        <v>8</v>
      </c>
      <c r="E2172" s="1">
        <v>21.28</v>
      </c>
      <c r="F2172" s="1">
        <f>IF(A2172="","",IF(E2172&lt;-1.27,0,E2172*M_a+M_b))</f>
        <v>0.50550620000000013</v>
      </c>
      <c r="G2172" s="1">
        <f t="shared" si="204"/>
        <v>0.25553651823844015</v>
      </c>
      <c r="H2172" s="1">
        <f t="shared" si="205"/>
        <v>0.1110545494300044</v>
      </c>
      <c r="I2172" s="1">
        <f t="shared" si="206"/>
        <v>2.7763637351036877E-2</v>
      </c>
      <c r="J2172" s="1">
        <f>IF(A2172="","",MIN(J2171+I2172,Max_logcfu))</f>
        <v>3.99</v>
      </c>
      <c r="K2172" s="1" cm="1">
        <f t="array" ref="K2172">IF(A2172="","",IF(E2172&lt;-1.27,0,((E2172-Tmin)/(PrefTemp-Tmin))^2))</f>
        <v>42.275202157094249</v>
      </c>
      <c r="L2172" s="1">
        <f t="shared" si="207"/>
        <v>0.44036668903386755</v>
      </c>
      <c r="M2172" s="1">
        <f t="shared" si="208"/>
        <v>-176.54383748747452</v>
      </c>
      <c r="N2172" s="3" t="s">
        <v>866</v>
      </c>
      <c r="O2172" s="1" t="s">
        <v>2973</v>
      </c>
      <c r="P2172" s="1" t="s">
        <v>2968</v>
      </c>
      <c r="Q2172" s="1">
        <v>8360</v>
      </c>
      <c r="R2172" s="1" t="s">
        <v>3035</v>
      </c>
      <c r="S2172" s="1">
        <v>89.31</v>
      </c>
    </row>
    <row r="2173" spans="1:19" x14ac:dyDescent="0.3">
      <c r="A2173" s="1" t="s">
        <v>924</v>
      </c>
      <c r="B2173" s="1" t="s">
        <v>2533</v>
      </c>
      <c r="C2173" s="1">
        <f t="shared" si="203"/>
        <v>1.0416666664241347E-2</v>
      </c>
      <c r="D2173" s="1">
        <v>8</v>
      </c>
      <c r="E2173" s="1">
        <v>21.33</v>
      </c>
      <c r="F2173" s="1">
        <f>IF(A2173="","",IF(E2173&lt;-1.27,0,E2173*M_a+M_b))</f>
        <v>0.50648819999999994</v>
      </c>
      <c r="G2173" s="1">
        <f t="shared" si="204"/>
        <v>0.25653029673923994</v>
      </c>
      <c r="H2173" s="1">
        <f t="shared" si="205"/>
        <v>0.11148643926086046</v>
      </c>
      <c r="I2173" s="1">
        <f t="shared" si="206"/>
        <v>2.7871609808725755E-2</v>
      </c>
      <c r="J2173" s="1">
        <f>IF(A2173="","",MIN(J2172+I2173,Max_logcfu))</f>
        <v>3.99</v>
      </c>
      <c r="K2173" s="1" cm="1">
        <f t="array" ref="K2173">IF(A2173="","",IF(E2173&lt;-1.27,0,((E2173-Tmin)/(PrefTemp-Tmin))^2))</f>
        <v>42.439609918890113</v>
      </c>
      <c r="L2173" s="1">
        <f t="shared" si="207"/>
        <v>0.44207926988550905</v>
      </c>
      <c r="M2173" s="1">
        <f t="shared" si="208"/>
        <v>-176.98591675736003</v>
      </c>
      <c r="N2173" s="3" t="s">
        <v>866</v>
      </c>
      <c r="O2173" s="1" t="s">
        <v>2973</v>
      </c>
      <c r="P2173" s="1" t="s">
        <v>2968</v>
      </c>
      <c r="Q2173" s="1">
        <v>8360</v>
      </c>
      <c r="R2173" s="1" t="s">
        <v>3035</v>
      </c>
      <c r="S2173" s="1">
        <v>89.31</v>
      </c>
    </row>
    <row r="2174" spans="1:19" x14ac:dyDescent="0.3">
      <c r="A2174" s="1" t="s">
        <v>924</v>
      </c>
      <c r="B2174" s="1" t="s">
        <v>2534</v>
      </c>
      <c r="C2174" s="1">
        <f t="shared" si="203"/>
        <v>1.0416666671517305E-2</v>
      </c>
      <c r="D2174" s="1">
        <v>8</v>
      </c>
      <c r="E2174" s="1">
        <v>21.33</v>
      </c>
      <c r="F2174" s="1">
        <f>IF(A2174="","",IF(E2174&lt;-1.27,0,E2174*M_a+M_b))</f>
        <v>0.50648819999999994</v>
      </c>
      <c r="G2174" s="1">
        <f t="shared" si="204"/>
        <v>0.25653029673923994</v>
      </c>
      <c r="H2174" s="1">
        <f t="shared" si="205"/>
        <v>0.11148643926086046</v>
      </c>
      <c r="I2174" s="1">
        <f t="shared" si="206"/>
        <v>2.7871609828193849E-2</v>
      </c>
      <c r="J2174" s="1">
        <f>IF(A2174="","",MIN(J2173+I2174,Max_logcfu))</f>
        <v>3.99</v>
      </c>
      <c r="K2174" s="1" cm="1">
        <f t="array" ref="K2174">IF(A2174="","",IF(E2174&lt;-1.27,0,((E2174-Tmin)/(PrefTemp-Tmin))^2))</f>
        <v>42.439609918890113</v>
      </c>
      <c r="L2174" s="1">
        <f t="shared" si="207"/>
        <v>0.44207927019429788</v>
      </c>
      <c r="M2174" s="1">
        <f t="shared" si="208"/>
        <v>-177.42799602755431</v>
      </c>
      <c r="N2174" s="3" t="s">
        <v>866</v>
      </c>
      <c r="O2174" s="1" t="s">
        <v>2973</v>
      </c>
      <c r="P2174" s="1" t="s">
        <v>2968</v>
      </c>
      <c r="Q2174" s="1">
        <v>8360</v>
      </c>
      <c r="R2174" s="1" t="s">
        <v>3035</v>
      </c>
      <c r="S2174" s="1">
        <v>89.31</v>
      </c>
    </row>
    <row r="2175" spans="1:19" x14ac:dyDescent="0.3">
      <c r="A2175" s="1" t="s">
        <v>924</v>
      </c>
      <c r="B2175" s="1" t="s">
        <v>2535</v>
      </c>
      <c r="C2175" s="1">
        <f t="shared" si="203"/>
        <v>1.0416666664241347E-2</v>
      </c>
      <c r="D2175" s="1">
        <v>8</v>
      </c>
      <c r="E2175" s="1">
        <v>21.39</v>
      </c>
      <c r="F2175" s="1">
        <f>IF(A2175="","",IF(E2175&lt;-1.27,0,E2175*M_a+M_b))</f>
        <v>0.50766660000000008</v>
      </c>
      <c r="G2175" s="1">
        <f t="shared" si="204"/>
        <v>0.25772537675556006</v>
      </c>
      <c r="H2175" s="1">
        <f t="shared" si="205"/>
        <v>0.11200581345308998</v>
      </c>
      <c r="I2175" s="1">
        <f t="shared" si="206"/>
        <v>2.8001453356752901E-2</v>
      </c>
      <c r="J2175" s="1">
        <f>IF(A2175="","",MIN(J2174+I2175,Max_logcfu))</f>
        <v>3.99</v>
      </c>
      <c r="K2175" s="1" cm="1">
        <f t="array" ref="K2175">IF(A2175="","",IF(E2175&lt;-1.27,0,((E2175-Tmin)/(PrefTemp-Tmin))^2))</f>
        <v>42.637320405172517</v>
      </c>
      <c r="L2175" s="1">
        <f t="shared" si="207"/>
        <v>0.44413875411713793</v>
      </c>
      <c r="M2175" s="1">
        <f t="shared" si="208"/>
        <v>-177.87213478167146</v>
      </c>
      <c r="N2175" s="3" t="s">
        <v>866</v>
      </c>
      <c r="O2175" s="1" t="s">
        <v>2973</v>
      </c>
      <c r="P2175" s="1" t="s">
        <v>2968</v>
      </c>
      <c r="Q2175" s="1">
        <v>8360</v>
      </c>
      <c r="R2175" s="1" t="s">
        <v>3035</v>
      </c>
      <c r="S2175" s="1">
        <v>89.31</v>
      </c>
    </row>
    <row r="2176" spans="1:19" x14ac:dyDescent="0.3">
      <c r="A2176" s="1" t="s">
        <v>924</v>
      </c>
      <c r="B2176" s="1" t="s">
        <v>2536</v>
      </c>
      <c r="C2176" s="1">
        <f t="shared" si="203"/>
        <v>1.0416666664241347E-2</v>
      </c>
      <c r="D2176" s="1">
        <v>8</v>
      </c>
      <c r="E2176" s="1">
        <v>21.38</v>
      </c>
      <c r="F2176" s="1">
        <f>IF(A2176="","",IF(E2176&lt;-1.27,0,E2176*M_a+M_b))</f>
        <v>0.50747019999999998</v>
      </c>
      <c r="G2176" s="1">
        <f t="shared" si="204"/>
        <v>0.25752600388803998</v>
      </c>
      <c r="H2176" s="1">
        <f t="shared" si="205"/>
        <v>0.11191916726990003</v>
      </c>
      <c r="I2176" s="1">
        <f t="shared" si="206"/>
        <v>2.7979791810960455E-2</v>
      </c>
      <c r="J2176" s="1">
        <f>IF(A2176="","",MIN(J2175+I2176,Max_logcfu))</f>
        <v>3.99</v>
      </c>
      <c r="K2176" s="1" cm="1">
        <f t="array" ref="K2176">IF(A2176="","",IF(E2176&lt;-1.27,0,((E2176-Tmin)/(PrefTemp-Tmin))^2))</f>
        <v>42.60433675047944</v>
      </c>
      <c r="L2176" s="1">
        <f t="shared" si="207"/>
        <v>0.44379517438083171</v>
      </c>
      <c r="M2176" s="1">
        <f t="shared" si="208"/>
        <v>-178.31592995605229</v>
      </c>
      <c r="N2176" s="3" t="s">
        <v>866</v>
      </c>
      <c r="O2176" s="1" t="s">
        <v>2973</v>
      </c>
      <c r="P2176" s="1" t="s">
        <v>2968</v>
      </c>
      <c r="Q2176" s="1">
        <v>8360</v>
      </c>
      <c r="R2176" s="1" t="s">
        <v>3035</v>
      </c>
      <c r="S2176" s="1">
        <v>89.31</v>
      </c>
    </row>
    <row r="2177" spans="1:19" x14ac:dyDescent="0.3">
      <c r="A2177" s="1" t="s">
        <v>924</v>
      </c>
      <c r="B2177" s="1" t="s">
        <v>1702</v>
      </c>
      <c r="C2177" s="1">
        <f t="shared" si="203"/>
        <v>1.0416666671517305E-2</v>
      </c>
      <c r="D2177" s="1">
        <v>8</v>
      </c>
      <c r="E2177" s="1">
        <v>21.08</v>
      </c>
      <c r="F2177" s="1">
        <f>IF(A2177="","",IF(E2177&lt;-1.27,0,E2177*M_a+M_b))</f>
        <v>0.50157819999999997</v>
      </c>
      <c r="G2177" s="1">
        <f t="shared" si="204"/>
        <v>0.25158069071523997</v>
      </c>
      <c r="H2177" s="1">
        <f t="shared" si="205"/>
        <v>0.10933537188841372</v>
      </c>
      <c r="I2177" s="1">
        <f t="shared" si="206"/>
        <v>2.7333842984831744E-2</v>
      </c>
      <c r="J2177" s="1">
        <f>IF(A2177="","",MIN(J2176+I2177,Max_logcfu))</f>
        <v>3.99</v>
      </c>
      <c r="K2177" s="1" cm="1">
        <f t="array" ref="K2177">IF(A2177="","",IF(E2177&lt;-1.27,0,((E2177-Tmin)/(PrefTemp-Tmin))^2))</f>
        <v>41.620761807845085</v>
      </c>
      <c r="L2177" s="1">
        <f t="shared" si="207"/>
        <v>0.43354960236694023</v>
      </c>
      <c r="M2177" s="1">
        <f t="shared" si="208"/>
        <v>-178.74947955841924</v>
      </c>
      <c r="N2177" s="3" t="s">
        <v>866</v>
      </c>
      <c r="O2177" s="1" t="s">
        <v>2973</v>
      </c>
      <c r="P2177" s="1" t="s">
        <v>2968</v>
      </c>
      <c r="Q2177" s="1">
        <v>8360</v>
      </c>
      <c r="R2177" s="1" t="s">
        <v>3035</v>
      </c>
      <c r="S2177" s="1">
        <v>89.31</v>
      </c>
    </row>
    <row r="2178" spans="1:19" x14ac:dyDescent="0.3">
      <c r="A2178" s="1" t="s">
        <v>924</v>
      </c>
      <c r="B2178" s="1" t="s">
        <v>1703</v>
      </c>
      <c r="C2178" s="1">
        <f t="shared" si="203"/>
        <v>1.0416666664241347E-2</v>
      </c>
      <c r="D2178" s="1">
        <v>8</v>
      </c>
      <c r="E2178" s="1">
        <v>20.81</v>
      </c>
      <c r="F2178" s="1">
        <f>IF(A2178="","",IF(E2178&lt;-1.27,0,E2178*M_a+M_b))</f>
        <v>0.49627540000000003</v>
      </c>
      <c r="G2178" s="1">
        <f t="shared" si="204"/>
        <v>0.24628927264516004</v>
      </c>
      <c r="H2178" s="1">
        <f t="shared" si="205"/>
        <v>0.10703575516956107</v>
      </c>
      <c r="I2178" s="1">
        <f t="shared" si="206"/>
        <v>2.6758938786159963E-2</v>
      </c>
      <c r="J2178" s="1">
        <f>IF(A2178="","",MIN(J2177+I2178,Max_logcfu))</f>
        <v>3.99</v>
      </c>
      <c r="K2178" s="1" cm="1">
        <f t="array" ref="K2178">IF(A2178="","",IF(E2178&lt;-1.27,0,((E2178-Tmin)/(PrefTemp-Tmin))^2))</f>
        <v>40.745365327716151</v>
      </c>
      <c r="L2178" s="1">
        <f t="shared" si="207"/>
        <v>0.42443088873155604</v>
      </c>
      <c r="M2178" s="1">
        <f t="shared" si="208"/>
        <v>-179.1739104471508</v>
      </c>
      <c r="N2178" s="3" t="s">
        <v>866</v>
      </c>
      <c r="O2178" s="1" t="s">
        <v>2973</v>
      </c>
      <c r="P2178" s="1" t="s">
        <v>2968</v>
      </c>
      <c r="Q2178" s="1">
        <v>8360</v>
      </c>
      <c r="R2178" s="1" t="s">
        <v>3035</v>
      </c>
      <c r="S2178" s="1">
        <v>89.31</v>
      </c>
    </row>
    <row r="2179" spans="1:19" x14ac:dyDescent="0.3">
      <c r="A2179" s="1" t="s">
        <v>924</v>
      </c>
      <c r="B2179" s="1" t="s">
        <v>1704</v>
      </c>
      <c r="C2179" s="1">
        <f t="shared" si="203"/>
        <v>1.0416666664241347E-2</v>
      </c>
      <c r="D2179" s="1">
        <v>8</v>
      </c>
      <c r="E2179" s="1">
        <v>20.6</v>
      </c>
      <c r="F2179" s="1">
        <f>IF(A2179="","",IF(E2179&lt;-1.27,0,E2179*M_a+M_b))</f>
        <v>0.49215100000000006</v>
      </c>
      <c r="G2179" s="1">
        <f t="shared" si="204"/>
        <v>0.24221260680100007</v>
      </c>
      <c r="H2179" s="1">
        <f t="shared" si="205"/>
        <v>0.10526406206040854</v>
      </c>
      <c r="I2179" s="1">
        <f t="shared" si="206"/>
        <v>2.6316015508974961E-2</v>
      </c>
      <c r="J2179" s="1">
        <f>IF(A2179="","",MIN(J2178+I2179,Max_logcfu))</f>
        <v>3.99</v>
      </c>
      <c r="K2179" s="1" cm="1">
        <f t="array" ref="K2179">IF(A2179="","",IF(E2179&lt;-1.27,0,((E2179-Tmin)/(PrefTemp-Tmin))^2))</f>
        <v>40.070933845762674</v>
      </c>
      <c r="L2179" s="1">
        <f t="shared" si="207"/>
        <v>0.41740556079617641</v>
      </c>
      <c r="M2179" s="1">
        <f t="shared" si="208"/>
        <v>-179.59131600794697</v>
      </c>
      <c r="N2179" s="3" t="s">
        <v>866</v>
      </c>
      <c r="O2179" s="1" t="s">
        <v>2973</v>
      </c>
      <c r="P2179" s="1" t="s">
        <v>2968</v>
      </c>
      <c r="Q2179" s="1">
        <v>8360</v>
      </c>
      <c r="R2179" s="1" t="s">
        <v>3035</v>
      </c>
      <c r="S2179" s="1">
        <v>89.31</v>
      </c>
    </row>
    <row r="2180" spans="1:19" x14ac:dyDescent="0.3">
      <c r="A2180" s="1" t="s">
        <v>924</v>
      </c>
      <c r="B2180" s="1" t="s">
        <v>1705</v>
      </c>
      <c r="C2180" s="1">
        <f t="shared" ref="C2180:C2243" si="209">IF(A2180="","",B2180-B2179)</f>
        <v>1.0416666671517305E-2</v>
      </c>
      <c r="D2180" s="1">
        <v>8</v>
      </c>
      <c r="E2180" s="1">
        <v>20.56</v>
      </c>
      <c r="F2180" s="1">
        <f>IF(A2180="","",IF(E2180&lt;-1.27,0,E2180*M_a+M_b))</f>
        <v>0.49136540000000001</v>
      </c>
      <c r="G2180" s="1">
        <f t="shared" si="204"/>
        <v>0.24143995631716</v>
      </c>
      <c r="H2180" s="1">
        <f t="shared" si="205"/>
        <v>0.10492827306265101</v>
      </c>
      <c r="I2180" s="1">
        <f t="shared" si="206"/>
        <v>2.6232068277878013E-2</v>
      </c>
      <c r="J2180" s="1">
        <f>IF(A2180="","",MIN(J2179+I2180,Max_logcfu))</f>
        <v>3.99</v>
      </c>
      <c r="K2180" s="1" cm="1">
        <f t="array" ref="K2180">IF(A2180="","",IF(E2180&lt;-1.27,0,((E2180-Tmin)/(PrefTemp-Tmin))^2))</f>
        <v>39.943108845929828</v>
      </c>
      <c r="L2180" s="1">
        <f t="shared" si="207"/>
        <v>0.41607405067218528</v>
      </c>
      <c r="M2180" s="1">
        <f t="shared" si="208"/>
        <v>-180.00739005861917</v>
      </c>
      <c r="N2180" s="3" t="s">
        <v>866</v>
      </c>
      <c r="O2180" s="1" t="s">
        <v>2973</v>
      </c>
      <c r="P2180" s="1" t="s">
        <v>2968</v>
      </c>
      <c r="Q2180" s="1">
        <v>8360</v>
      </c>
      <c r="R2180" s="1" t="s">
        <v>3035</v>
      </c>
      <c r="S2180" s="1">
        <v>89.45</v>
      </c>
    </row>
    <row r="2181" spans="1:19" x14ac:dyDescent="0.3">
      <c r="A2181" s="1" t="s">
        <v>924</v>
      </c>
      <c r="B2181" s="1" t="s">
        <v>1706</v>
      </c>
      <c r="C2181" s="1">
        <f t="shared" si="209"/>
        <v>1.0416666664241347E-2</v>
      </c>
      <c r="D2181" s="1">
        <v>8</v>
      </c>
      <c r="E2181" s="1">
        <v>20.36</v>
      </c>
      <c r="F2181" s="1">
        <f>IF(A2181="","",IF(E2181&lt;-1.27,0,E2181*M_a+M_b))</f>
        <v>0.48743740000000002</v>
      </c>
      <c r="G2181" s="1">
        <f t="shared" si="204"/>
        <v>0.23759521891876001</v>
      </c>
      <c r="H2181" s="1">
        <f t="shared" si="205"/>
        <v>0.10325737458442416</v>
      </c>
      <c r="I2181" s="1">
        <f t="shared" si="206"/>
        <v>2.5814343640095667E-2</v>
      </c>
      <c r="J2181" s="1">
        <f>IF(A2181="","",MIN(J2180+I2181,Max_logcfu))</f>
        <v>3.99</v>
      </c>
      <c r="K2181" s="1" cm="1">
        <f t="array" ref="K2181">IF(A2181="","",IF(E2181&lt;-1.27,0,((E2181-Tmin)/(PrefTemp-Tmin))^2))</f>
        <v>39.307046916782625</v>
      </c>
      <c r="L2181" s="1">
        <f t="shared" si="207"/>
        <v>0.40944840528782023</v>
      </c>
      <c r="M2181" s="1">
        <f t="shared" si="208"/>
        <v>-180.416838463907</v>
      </c>
      <c r="N2181" s="3" t="s">
        <v>866</v>
      </c>
      <c r="O2181" s="1" t="s">
        <v>2973</v>
      </c>
      <c r="P2181" s="1" t="s">
        <v>2968</v>
      </c>
      <c r="Q2181" s="1">
        <v>8360</v>
      </c>
      <c r="R2181" s="1" t="s">
        <v>3035</v>
      </c>
      <c r="S2181" s="1">
        <v>89.45</v>
      </c>
    </row>
    <row r="2182" spans="1:19" x14ac:dyDescent="0.3">
      <c r="A2182" s="1" t="s">
        <v>924</v>
      </c>
      <c r="B2182" s="1" t="s">
        <v>1707</v>
      </c>
      <c r="C2182" s="1">
        <f t="shared" si="209"/>
        <v>1.0416666664241347E-2</v>
      </c>
      <c r="D2182" s="1">
        <v>8</v>
      </c>
      <c r="E2182" s="1">
        <v>20.190000000000001</v>
      </c>
      <c r="F2182" s="1">
        <f>IF(A2182="","",IF(E2182&lt;-1.27,0,E2182*M_a+M_b))</f>
        <v>0.48409860000000005</v>
      </c>
      <c r="G2182" s="1">
        <f t="shared" si="204"/>
        <v>0.23435145452196005</v>
      </c>
      <c r="H2182" s="1">
        <f t="shared" si="205"/>
        <v>0.1018476551594785</v>
      </c>
      <c r="I2182" s="1">
        <f t="shared" si="206"/>
        <v>2.5461913783941314E-2</v>
      </c>
      <c r="J2182" s="1">
        <f>IF(A2182="","",MIN(J2181+I2182,Max_logcfu))</f>
        <v>3.99</v>
      </c>
      <c r="K2182" s="1" cm="1">
        <f t="array" ref="K2182">IF(A2182="","",IF(E2182&lt;-1.27,0,((E2182-Tmin)/(PrefTemp-Tmin))^2))</f>
        <v>38.770408175008953</v>
      </c>
      <c r="L2182" s="1">
        <f t="shared" si="207"/>
        <v>0.40385841839564596</v>
      </c>
      <c r="M2182" s="1">
        <f t="shared" si="208"/>
        <v>-180.82069688230266</v>
      </c>
      <c r="N2182" s="3" t="s">
        <v>866</v>
      </c>
      <c r="O2182" s="1" t="s">
        <v>2973</v>
      </c>
      <c r="P2182" s="1" t="s">
        <v>2968</v>
      </c>
      <c r="Q2182" s="1">
        <v>8360</v>
      </c>
      <c r="R2182" s="1" t="s">
        <v>3035</v>
      </c>
      <c r="S2182" s="1">
        <v>89.45</v>
      </c>
    </row>
    <row r="2183" spans="1:19" x14ac:dyDescent="0.3">
      <c r="A2183" s="1" t="s">
        <v>924</v>
      </c>
      <c r="B2183" s="1" t="s">
        <v>1708</v>
      </c>
      <c r="C2183" s="1">
        <f t="shared" si="209"/>
        <v>1.0416666671517305E-2</v>
      </c>
      <c r="D2183" s="1">
        <v>8</v>
      </c>
      <c r="E2183" s="1">
        <v>20</v>
      </c>
      <c r="F2183" s="1">
        <f>IF(A2183="","",IF(E2183&lt;-1.27,0,E2183*M_a+M_b))</f>
        <v>0.48036700000000004</v>
      </c>
      <c r="G2183" s="1">
        <f t="shared" si="204"/>
        <v>0.23075245468900005</v>
      </c>
      <c r="H2183" s="1">
        <f t="shared" si="205"/>
        <v>0.10028355266797045</v>
      </c>
      <c r="I2183" s="1">
        <f t="shared" si="206"/>
        <v>2.5070888178667157E-2</v>
      </c>
      <c r="J2183" s="1">
        <f>IF(A2183="","",MIN(J2182+I2183,Max_logcfu))</f>
        <v>3.99</v>
      </c>
      <c r="K2183" s="1" cm="1">
        <f t="array" ref="K2183">IF(A2183="","",IF(E2183&lt;-1.27,0,((E2183-Tmin)/(PrefTemp-Tmin))^2))</f>
        <v>38.17500033838904</v>
      </c>
      <c r="L2183" s="1">
        <f t="shared" si="207"/>
        <v>0.39765625371005897</v>
      </c>
      <c r="M2183" s="1">
        <f t="shared" si="208"/>
        <v>-181.21835313601272</v>
      </c>
      <c r="N2183" s="3" t="s">
        <v>866</v>
      </c>
      <c r="O2183" s="1" t="s">
        <v>2973</v>
      </c>
      <c r="P2183" s="1" t="s">
        <v>2968</v>
      </c>
      <c r="Q2183" s="1">
        <v>8360</v>
      </c>
      <c r="R2183" s="1" t="s">
        <v>3035</v>
      </c>
      <c r="S2183" s="1">
        <v>89.45</v>
      </c>
    </row>
    <row r="2184" spans="1:19" x14ac:dyDescent="0.3">
      <c r="A2184" s="1" t="s">
        <v>924</v>
      </c>
      <c r="B2184" s="1" t="s">
        <v>1709</v>
      </c>
      <c r="C2184" s="1">
        <f t="shared" si="209"/>
        <v>1.0416666664241347E-2</v>
      </c>
      <c r="D2184" s="1">
        <v>8</v>
      </c>
      <c r="E2184" s="1">
        <v>19.940000000000001</v>
      </c>
      <c r="F2184" s="1">
        <f>IF(A2184="","",IF(E2184&lt;-1.27,0,E2184*M_a+M_b))</f>
        <v>0.47918860000000008</v>
      </c>
      <c r="G2184" s="1">
        <f t="shared" si="204"/>
        <v>0.22962171436996007</v>
      </c>
      <c r="H2184" s="1">
        <f t="shared" si="205"/>
        <v>9.9792140099939183E-2</v>
      </c>
      <c r="I2184" s="1">
        <f t="shared" si="206"/>
        <v>2.4948035019176126E-2</v>
      </c>
      <c r="J2184" s="1">
        <f>IF(A2184="","",MIN(J2183+I2184,Max_logcfu))</f>
        <v>3.99</v>
      </c>
      <c r="K2184" s="1" cm="1">
        <f t="array" ref="K2184">IF(A2184="","",IF(E2184&lt;-1.27,0,((E2184-Tmin)/(PrefTemp-Tmin))^2))</f>
        <v>37.9879340204157</v>
      </c>
      <c r="L2184" s="1">
        <f t="shared" si="207"/>
        <v>0.39570764595386404</v>
      </c>
      <c r="M2184" s="1">
        <f t="shared" si="208"/>
        <v>-181.6140607819666</v>
      </c>
      <c r="N2184" s="3" t="s">
        <v>866</v>
      </c>
      <c r="O2184" s="1" t="s">
        <v>2973</v>
      </c>
      <c r="P2184" s="1" t="s">
        <v>2968</v>
      </c>
      <c r="Q2184" s="1">
        <v>8360</v>
      </c>
      <c r="R2184" s="1" t="s">
        <v>3035</v>
      </c>
      <c r="S2184" s="1">
        <v>89.09</v>
      </c>
    </row>
    <row r="2185" spans="1:19" x14ac:dyDescent="0.3">
      <c r="A2185" s="1" t="s">
        <v>924</v>
      </c>
      <c r="B2185" s="1" t="s">
        <v>1710</v>
      </c>
      <c r="C2185" s="1">
        <f t="shared" si="209"/>
        <v>1.0416666664241347E-2</v>
      </c>
      <c r="D2185" s="1">
        <v>8</v>
      </c>
      <c r="E2185" s="1">
        <v>19.8</v>
      </c>
      <c r="F2185" s="1">
        <f>IF(A2185="","",IF(E2185&lt;-1.27,0,E2185*M_a+M_b))</f>
        <v>0.47643900000000006</v>
      </c>
      <c r="G2185" s="1">
        <f t="shared" si="204"/>
        <v>0.22699412072100006</v>
      </c>
      <c r="H2185" s="1">
        <f t="shared" si="205"/>
        <v>9.8650204572359859E-2</v>
      </c>
      <c r="I2185" s="1">
        <f t="shared" si="206"/>
        <v>2.466255113734777E-2</v>
      </c>
      <c r="J2185" s="1">
        <f>IF(A2185="","",MIN(J2184+I2185,Max_logcfu))</f>
        <v>3.99</v>
      </c>
      <c r="K2185" s="1" cm="1">
        <f t="array" ref="K2185">IF(A2185="","",IF(E2185&lt;-1.27,0,((E2185-Tmin)/(PrefTemp-Tmin))^2))</f>
        <v>37.553232735987812</v>
      </c>
      <c r="L2185" s="1">
        <f t="shared" si="207"/>
        <v>0.39117950757546116</v>
      </c>
      <c r="M2185" s="1">
        <f t="shared" si="208"/>
        <v>-182.00524028954206</v>
      </c>
      <c r="N2185" s="3" t="s">
        <v>866</v>
      </c>
      <c r="O2185" s="1" t="s">
        <v>2973</v>
      </c>
      <c r="P2185" s="1" t="s">
        <v>2968</v>
      </c>
      <c r="Q2185" s="1">
        <v>8360</v>
      </c>
      <c r="R2185" s="1" t="s">
        <v>3035</v>
      </c>
      <c r="S2185" s="1">
        <v>89.09</v>
      </c>
    </row>
    <row r="2186" spans="1:19" x14ac:dyDescent="0.3">
      <c r="A2186" s="1" t="s">
        <v>924</v>
      </c>
      <c r="B2186" s="1" t="s">
        <v>1711</v>
      </c>
      <c r="C2186" s="1">
        <f t="shared" si="209"/>
        <v>1.0416666671517305E-2</v>
      </c>
      <c r="D2186" s="1">
        <v>8</v>
      </c>
      <c r="E2186" s="1">
        <v>19.7</v>
      </c>
      <c r="F2186" s="1">
        <f>IF(A2186="","",IF(E2186&lt;-1.27,0,E2186*M_a+M_b))</f>
        <v>0.47447500000000004</v>
      </c>
      <c r="G2186" s="1">
        <f t="shared" si="204"/>
        <v>0.22512652562500005</v>
      </c>
      <c r="H2186" s="1">
        <f t="shared" si="205"/>
        <v>9.783855959365495E-2</v>
      </c>
      <c r="I2186" s="1">
        <f t="shared" si="206"/>
        <v>2.4459639909803644E-2</v>
      </c>
      <c r="J2186" s="1">
        <f>IF(A2186="","",MIN(J2185+I2186,Max_logcfu))</f>
        <v>3.99</v>
      </c>
      <c r="K2186" s="1" cm="1">
        <f t="array" ref="K2186">IF(A2186="","",IF(E2186&lt;-1.27,0,((E2186-Tmin)/(PrefTemp-Tmin))^2))</f>
        <v>37.244263353547815</v>
      </c>
      <c r="L2186" s="1">
        <f t="shared" si="207"/>
        <v>0.38796107678011488</v>
      </c>
      <c r="M2186" s="1">
        <f t="shared" si="208"/>
        <v>-182.39320136632216</v>
      </c>
      <c r="N2186" s="3" t="s">
        <v>866</v>
      </c>
      <c r="O2186" s="1" t="s">
        <v>2973</v>
      </c>
      <c r="P2186" s="1" t="s">
        <v>2968</v>
      </c>
      <c r="Q2186" s="1">
        <v>8360</v>
      </c>
      <c r="R2186" s="1" t="s">
        <v>3035</v>
      </c>
      <c r="S2186" s="1">
        <v>89.09</v>
      </c>
    </row>
    <row r="2187" spans="1:19" x14ac:dyDescent="0.3">
      <c r="A2187" s="1" t="s">
        <v>924</v>
      </c>
      <c r="B2187" s="1" t="s">
        <v>1712</v>
      </c>
      <c r="C2187" s="1">
        <f t="shared" si="209"/>
        <v>1.0416666664241347E-2</v>
      </c>
      <c r="D2187" s="1">
        <v>8</v>
      </c>
      <c r="E2187" s="1">
        <v>19.690000000000001</v>
      </c>
      <c r="F2187" s="1">
        <f>IF(A2187="","",IF(E2187&lt;-1.27,0,E2187*M_a+M_b))</f>
        <v>0.47427860000000005</v>
      </c>
      <c r="G2187" s="1">
        <f t="shared" si="204"/>
        <v>0.22494019041796004</v>
      </c>
      <c r="H2187" s="1">
        <f t="shared" si="205"/>
        <v>9.77575794949848E-2</v>
      </c>
      <c r="I2187" s="1">
        <f t="shared" si="206"/>
        <v>2.443939486805596E-2</v>
      </c>
      <c r="J2187" s="1">
        <f>IF(A2187="","",MIN(J2186+I2187,Max_logcfu))</f>
        <v>3.99</v>
      </c>
      <c r="K2187" s="1" cm="1">
        <f t="array" ref="K2187">IF(A2187="","",IF(E2187&lt;-1.27,0,((E2187-Tmin)/(PrefTemp-Tmin))^2))</f>
        <v>37.21343661065837</v>
      </c>
      <c r="L2187" s="1">
        <f t="shared" si="207"/>
        <v>0.38763996460410355</v>
      </c>
      <c r="M2187" s="1">
        <f t="shared" si="208"/>
        <v>-182.78084133092625</v>
      </c>
      <c r="N2187" s="3" t="s">
        <v>866</v>
      </c>
      <c r="O2187" s="1" t="s">
        <v>2973</v>
      </c>
      <c r="P2187" s="1" t="s">
        <v>2968</v>
      </c>
      <c r="Q2187" s="1">
        <v>8360</v>
      </c>
      <c r="R2187" s="1" t="s">
        <v>3035</v>
      </c>
      <c r="S2187" s="1">
        <v>89.09</v>
      </c>
    </row>
    <row r="2188" spans="1:19" x14ac:dyDescent="0.3">
      <c r="A2188" s="1" t="s">
        <v>924</v>
      </c>
      <c r="B2188" s="1" t="s">
        <v>1713</v>
      </c>
      <c r="C2188" s="1">
        <f t="shared" si="209"/>
        <v>1.0416666664241347E-2</v>
      </c>
      <c r="D2188" s="1">
        <v>8</v>
      </c>
      <c r="E2188" s="1">
        <v>19.77</v>
      </c>
      <c r="F2188" s="1">
        <f>IF(A2188="","",IF(E2188&lt;-1.27,0,E2188*M_a+M_b))</f>
        <v>0.47584980000000004</v>
      </c>
      <c r="G2188" s="1">
        <f t="shared" si="204"/>
        <v>0.22643303216004004</v>
      </c>
      <c r="H2188" s="1">
        <f t="shared" si="205"/>
        <v>9.8406359043911359E-2</v>
      </c>
      <c r="I2188" s="1">
        <f t="shared" si="206"/>
        <v>2.4601589755249835E-2</v>
      </c>
      <c r="J2188" s="1">
        <f>IF(A2188="","",MIN(J2187+I2188,Max_logcfu))</f>
        <v>3.99</v>
      </c>
      <c r="K2188" s="1" cm="1">
        <f t="array" ref="K2188">IF(A2188="","",IF(E2188&lt;-1.27,0,((E2188-Tmin)/(PrefTemp-Tmin))^2))</f>
        <v>37.460407911942568</v>
      </c>
      <c r="L2188" s="1">
        <f t="shared" si="207"/>
        <v>0.39021258232521494</v>
      </c>
      <c r="M2188" s="1">
        <f t="shared" si="208"/>
        <v>-183.17105391325146</v>
      </c>
      <c r="N2188" s="3" t="s">
        <v>866</v>
      </c>
      <c r="O2188" s="1" t="s">
        <v>2973</v>
      </c>
      <c r="P2188" s="1" t="s">
        <v>2968</v>
      </c>
      <c r="Q2188" s="1">
        <v>8360</v>
      </c>
      <c r="R2188" s="1" t="s">
        <v>3035</v>
      </c>
      <c r="S2188" s="1">
        <v>89.2</v>
      </c>
    </row>
    <row r="2189" spans="1:19" x14ac:dyDescent="0.3">
      <c r="A2189" s="1" t="s">
        <v>924</v>
      </c>
      <c r="B2189" s="1" t="s">
        <v>1714</v>
      </c>
      <c r="C2189" s="1">
        <f t="shared" si="209"/>
        <v>1.0416666671517305E-2</v>
      </c>
      <c r="D2189" s="1">
        <v>8</v>
      </c>
      <c r="E2189" s="1">
        <v>19.8</v>
      </c>
      <c r="F2189" s="1">
        <f>IF(A2189="","",IF(E2189&lt;-1.27,0,E2189*M_a+M_b))</f>
        <v>0.47643900000000006</v>
      </c>
      <c r="G2189" s="1">
        <f t="shared" si="204"/>
        <v>0.22699412072100006</v>
      </c>
      <c r="H2189" s="1">
        <f t="shared" si="205"/>
        <v>9.8650204572359859E-2</v>
      </c>
      <c r="I2189" s="1">
        <f t="shared" si="206"/>
        <v>2.4662551154574362E-2</v>
      </c>
      <c r="J2189" s="1">
        <f>IF(A2189="","",MIN(J2188+I2189,Max_logcfu))</f>
        <v>3.99</v>
      </c>
      <c r="K2189" s="1" cm="1">
        <f t="array" ref="K2189">IF(A2189="","",IF(E2189&lt;-1.27,0,((E2189-Tmin)/(PrefTemp-Tmin))^2))</f>
        <v>37.553232735987812</v>
      </c>
      <c r="L2189" s="1">
        <f t="shared" si="207"/>
        <v>0.39117950784869687</v>
      </c>
      <c r="M2189" s="1">
        <f t="shared" si="208"/>
        <v>-183.56223342110016</v>
      </c>
      <c r="N2189" s="3" t="s">
        <v>866</v>
      </c>
      <c r="O2189" s="1" t="s">
        <v>2973</v>
      </c>
      <c r="P2189" s="1" t="s">
        <v>2968</v>
      </c>
      <c r="Q2189" s="1">
        <v>8360</v>
      </c>
      <c r="R2189" s="1" t="s">
        <v>3035</v>
      </c>
      <c r="S2189" s="1">
        <v>89.2</v>
      </c>
    </row>
    <row r="2190" spans="1:19" x14ac:dyDescent="0.3">
      <c r="A2190" s="1" t="s">
        <v>924</v>
      </c>
      <c r="B2190" s="1" t="s">
        <v>1715</v>
      </c>
      <c r="C2190" s="1">
        <f t="shared" si="209"/>
        <v>1.0416666664241347E-2</v>
      </c>
      <c r="D2190" s="1">
        <v>8</v>
      </c>
      <c r="E2190" s="1">
        <v>19.77</v>
      </c>
      <c r="F2190" s="1">
        <f>IF(A2190="","",IF(E2190&lt;-1.27,0,E2190*M_a+M_b))</f>
        <v>0.47584980000000004</v>
      </c>
      <c r="G2190" s="1">
        <f t="shared" si="204"/>
        <v>0.22643303216004004</v>
      </c>
      <c r="H2190" s="1">
        <f t="shared" si="205"/>
        <v>9.8406359043911359E-2</v>
      </c>
      <c r="I2190" s="1">
        <f t="shared" si="206"/>
        <v>2.4601589755249835E-2</v>
      </c>
      <c r="J2190" s="1">
        <f>IF(A2190="","",MIN(J2189+I2190,Max_logcfu))</f>
        <v>3.99</v>
      </c>
      <c r="K2190" s="1" cm="1">
        <f t="array" ref="K2190">IF(A2190="","",IF(E2190&lt;-1.27,0,((E2190-Tmin)/(PrefTemp-Tmin))^2))</f>
        <v>37.460407911942568</v>
      </c>
      <c r="L2190" s="1">
        <f t="shared" si="207"/>
        <v>0.39021258232521494</v>
      </c>
      <c r="M2190" s="1">
        <f t="shared" si="208"/>
        <v>-183.95244600342537</v>
      </c>
      <c r="N2190" s="3" t="s">
        <v>866</v>
      </c>
      <c r="O2190" s="1" t="s">
        <v>2973</v>
      </c>
      <c r="P2190" s="1" t="s">
        <v>2968</v>
      </c>
      <c r="Q2190" s="1">
        <v>8360</v>
      </c>
      <c r="R2190" s="1" t="s">
        <v>3035</v>
      </c>
      <c r="S2190" s="1">
        <v>89.2</v>
      </c>
    </row>
    <row r="2191" spans="1:19" x14ac:dyDescent="0.3">
      <c r="A2191" s="1" t="s">
        <v>924</v>
      </c>
      <c r="B2191" s="1" t="s">
        <v>1716</v>
      </c>
      <c r="C2191" s="1">
        <f t="shared" si="209"/>
        <v>1.0416666664241347E-2</v>
      </c>
      <c r="D2191" s="1">
        <v>8</v>
      </c>
      <c r="E2191" s="1">
        <v>19.77</v>
      </c>
      <c r="F2191" s="1">
        <f>IF(A2191="","",IF(E2191&lt;-1.27,0,E2191*M_a+M_b))</f>
        <v>0.47584980000000004</v>
      </c>
      <c r="G2191" s="1">
        <f t="shared" si="204"/>
        <v>0.22643303216004004</v>
      </c>
      <c r="H2191" s="1">
        <f t="shared" si="205"/>
        <v>9.8406359043911359E-2</v>
      </c>
      <c r="I2191" s="1">
        <f t="shared" si="206"/>
        <v>2.4601589755249835E-2</v>
      </c>
      <c r="J2191" s="1">
        <f>IF(A2191="","",MIN(J2190+I2191,Max_logcfu))</f>
        <v>3.99</v>
      </c>
      <c r="K2191" s="1" cm="1">
        <f t="array" ref="K2191">IF(A2191="","",IF(E2191&lt;-1.27,0,((E2191-Tmin)/(PrefTemp-Tmin))^2))</f>
        <v>37.460407911942568</v>
      </c>
      <c r="L2191" s="1">
        <f t="shared" si="207"/>
        <v>0.39021258232521494</v>
      </c>
      <c r="M2191" s="1">
        <f t="shared" si="208"/>
        <v>-184.34265858575057</v>
      </c>
      <c r="N2191" s="3" t="s">
        <v>866</v>
      </c>
      <c r="O2191" s="1" t="s">
        <v>2973</v>
      </c>
      <c r="P2191" s="1" t="s">
        <v>2968</v>
      </c>
      <c r="Q2191" s="1">
        <v>8360</v>
      </c>
      <c r="R2191" s="1" t="s">
        <v>3035</v>
      </c>
      <c r="S2191" s="1">
        <v>89.2</v>
      </c>
    </row>
    <row r="2192" spans="1:19" x14ac:dyDescent="0.3">
      <c r="A2192" s="1" t="s">
        <v>924</v>
      </c>
      <c r="B2192" s="1" t="s">
        <v>1717</v>
      </c>
      <c r="C2192" s="1">
        <f t="shared" si="209"/>
        <v>1.0416666671517305E-2</v>
      </c>
      <c r="D2192" s="1">
        <v>8</v>
      </c>
      <c r="E2192" s="1">
        <v>19.8</v>
      </c>
      <c r="F2192" s="1">
        <f>IF(A2192="","",IF(E2192&lt;-1.27,0,E2192*M_a+M_b))</f>
        <v>0.47643900000000006</v>
      </c>
      <c r="G2192" s="1">
        <f t="shared" si="204"/>
        <v>0.22699412072100006</v>
      </c>
      <c r="H2192" s="1">
        <f t="shared" si="205"/>
        <v>9.8650204572359859E-2</v>
      </c>
      <c r="I2192" s="1">
        <f t="shared" si="206"/>
        <v>2.4662551154574362E-2</v>
      </c>
      <c r="J2192" s="1">
        <f>IF(A2192="","",MIN(J2191+I2192,Max_logcfu))</f>
        <v>3.99</v>
      </c>
      <c r="K2192" s="1" cm="1">
        <f t="array" ref="K2192">IF(A2192="","",IF(E2192&lt;-1.27,0,((E2192-Tmin)/(PrefTemp-Tmin))^2))</f>
        <v>37.553232735987812</v>
      </c>
      <c r="L2192" s="1">
        <f t="shared" si="207"/>
        <v>0.39117950784869687</v>
      </c>
      <c r="M2192" s="1">
        <f t="shared" si="208"/>
        <v>-184.73383809359927</v>
      </c>
      <c r="N2192" s="3" t="s">
        <v>866</v>
      </c>
      <c r="O2192" s="1" t="s">
        <v>2973</v>
      </c>
      <c r="P2192" s="1" t="s">
        <v>2968</v>
      </c>
      <c r="Q2192" s="1">
        <v>8360</v>
      </c>
      <c r="R2192" s="1" t="s">
        <v>3035</v>
      </c>
      <c r="S2192" s="1">
        <v>89.09</v>
      </c>
    </row>
    <row r="2193" spans="1:19" x14ac:dyDescent="0.3">
      <c r="A2193" s="1" t="s">
        <v>924</v>
      </c>
      <c r="B2193" s="1" t="s">
        <v>1718</v>
      </c>
      <c r="C2193" s="1">
        <f t="shared" si="209"/>
        <v>1.0416666664241347E-2</v>
      </c>
      <c r="D2193" s="1">
        <v>8</v>
      </c>
      <c r="E2193" s="1">
        <v>19.739999999999998</v>
      </c>
      <c r="F2193" s="1">
        <f>IF(A2193="","",IF(E2193&lt;-1.27,0,E2193*M_a+M_b))</f>
        <v>0.47526059999999998</v>
      </c>
      <c r="G2193" s="1">
        <f t="shared" si="204"/>
        <v>0.22587263791235998</v>
      </c>
      <c r="H2193" s="1">
        <f t="shared" si="205"/>
        <v>9.8162815259608849E-2</v>
      </c>
      <c r="I2193" s="1">
        <f t="shared" si="206"/>
        <v>2.4540703809188383E-2</v>
      </c>
      <c r="J2193" s="1">
        <f>IF(A2193="","",MIN(J2192+I2193,Max_logcfu))</f>
        <v>3.99</v>
      </c>
      <c r="K2193" s="1" cm="1">
        <f t="array" ref="K2193">IF(A2193="","",IF(E2193&lt;-1.27,0,((E2193-Tmin)/(PrefTemp-Tmin))^2))</f>
        <v>37.367697953022954</v>
      </c>
      <c r="L2193" s="1">
        <f t="shared" si="207"/>
        <v>0.38924685358669386</v>
      </c>
      <c r="M2193" s="1">
        <f t="shared" si="208"/>
        <v>-185.12308494718596</v>
      </c>
      <c r="N2193" s="3" t="s">
        <v>866</v>
      </c>
      <c r="O2193" s="1" t="s">
        <v>2973</v>
      </c>
      <c r="P2193" s="1" t="s">
        <v>2968</v>
      </c>
      <c r="Q2193" s="1">
        <v>8360</v>
      </c>
      <c r="R2193" s="1" t="s">
        <v>3035</v>
      </c>
      <c r="S2193" s="1">
        <v>89.09</v>
      </c>
    </row>
    <row r="2194" spans="1:19" x14ac:dyDescent="0.3">
      <c r="A2194" s="1" t="s">
        <v>924</v>
      </c>
      <c r="B2194" s="1" t="s">
        <v>1719</v>
      </c>
      <c r="C2194" s="1">
        <f t="shared" si="209"/>
        <v>1.0416666664241347E-2</v>
      </c>
      <c r="D2194" s="1">
        <v>8</v>
      </c>
      <c r="E2194" s="1">
        <v>19.64</v>
      </c>
      <c r="F2194" s="1">
        <f>IF(A2194="","",IF(E2194&lt;-1.27,0,E2194*M_a+M_b))</f>
        <v>0.47329660000000007</v>
      </c>
      <c r="G2194" s="1">
        <f t="shared" si="204"/>
        <v>0.22400967157156007</v>
      </c>
      <c r="H2194" s="1">
        <f t="shared" si="205"/>
        <v>9.735318190854414E-2</v>
      </c>
      <c r="I2194" s="1">
        <f t="shared" si="206"/>
        <v>2.4338295471469335E-2</v>
      </c>
      <c r="J2194" s="1">
        <f>IF(A2194="","",MIN(J2193+I2194,Max_logcfu))</f>
        <v>3.99</v>
      </c>
      <c r="K2194" s="1" cm="1">
        <f t="array" ref="K2194">IF(A2194="","",IF(E2194&lt;-1.27,0,((E2194-Tmin)/(PrefTemp-Tmin))^2))</f>
        <v>37.059494338087219</v>
      </c>
      <c r="L2194" s="1">
        <f t="shared" si="207"/>
        <v>0.38603639926519412</v>
      </c>
      <c r="M2194" s="1">
        <f t="shared" si="208"/>
        <v>-185.50912134645117</v>
      </c>
      <c r="N2194" s="3" t="s">
        <v>866</v>
      </c>
      <c r="O2194" s="1" t="s">
        <v>2973</v>
      </c>
      <c r="P2194" s="1" t="s">
        <v>2968</v>
      </c>
      <c r="Q2194" s="1">
        <v>8360</v>
      </c>
      <c r="R2194" s="1" t="s">
        <v>3035</v>
      </c>
      <c r="S2194" s="1">
        <v>89.09</v>
      </c>
    </row>
    <row r="2195" spans="1:19" x14ac:dyDescent="0.3">
      <c r="A2195" s="1" t="s">
        <v>924</v>
      </c>
      <c r="B2195" s="1" t="s">
        <v>1720</v>
      </c>
      <c r="C2195" s="1">
        <f t="shared" si="209"/>
        <v>1.0416666671517305E-2</v>
      </c>
      <c r="D2195" s="1">
        <v>8</v>
      </c>
      <c r="E2195" s="1">
        <v>19.63</v>
      </c>
      <c r="F2195" s="1">
        <f>IF(A2195="","",IF(E2195&lt;-1.27,0,E2195*M_a+M_b))</f>
        <v>0.47310020000000003</v>
      </c>
      <c r="G2195" s="1">
        <f t="shared" si="204"/>
        <v>0.22382379924004003</v>
      </c>
      <c r="H2195" s="1">
        <f t="shared" si="205"/>
        <v>9.7272402972637992E-2</v>
      </c>
      <c r="I2195" s="1">
        <f t="shared" si="206"/>
        <v>2.4318100754483495E-2</v>
      </c>
      <c r="J2195" s="1">
        <f>IF(A2195="","",MIN(J2194+I2195,Max_logcfu))</f>
        <v>3.99</v>
      </c>
      <c r="K2195" s="1" cm="1">
        <f t="array" ref="K2195">IF(A2195="","",IF(E2195&lt;-1.27,0,((E2195-Tmin)/(PrefTemp-Tmin))^2))</f>
        <v>37.028744171948183</v>
      </c>
      <c r="L2195" s="1">
        <f t="shared" si="207"/>
        <v>0.38571608530407331</v>
      </c>
      <c r="M2195" s="1">
        <f t="shared" si="208"/>
        <v>-185.89483743175524</v>
      </c>
      <c r="N2195" s="3" t="s">
        <v>866</v>
      </c>
      <c r="O2195" s="1" t="s">
        <v>2973</v>
      </c>
      <c r="P2195" s="1" t="s">
        <v>2968</v>
      </c>
      <c r="Q2195" s="1">
        <v>8360</v>
      </c>
      <c r="R2195" s="1" t="s">
        <v>3035</v>
      </c>
      <c r="S2195" s="1">
        <v>89.09</v>
      </c>
    </row>
    <row r="2196" spans="1:19" x14ac:dyDescent="0.3">
      <c r="A2196" s="1" t="s">
        <v>924</v>
      </c>
      <c r="B2196" s="1" t="s">
        <v>1721</v>
      </c>
      <c r="C2196" s="1">
        <f t="shared" si="209"/>
        <v>1.0416666664241347E-2</v>
      </c>
      <c r="D2196" s="1">
        <v>8</v>
      </c>
      <c r="E2196" s="1">
        <v>19.72</v>
      </c>
      <c r="F2196" s="1">
        <f>IF(A2196="","",IF(E2196&lt;-1.27,0,E2196*M_a+M_b))</f>
        <v>0.47486780000000001</v>
      </c>
      <c r="G2196" s="1">
        <f t="shared" si="204"/>
        <v>0.22549942747684001</v>
      </c>
      <c r="H2196" s="1">
        <f t="shared" si="205"/>
        <v>9.8000620372377223E-2</v>
      </c>
      <c r="I2196" s="1">
        <f t="shared" si="206"/>
        <v>2.4500155087389917E-2</v>
      </c>
      <c r="J2196" s="1">
        <f>IF(A2196="","",MIN(J2195+I2196,Max_logcfu))</f>
        <v>3.99</v>
      </c>
      <c r="K2196" s="1" cm="1">
        <f t="array" ref="K2196">IF(A2196="","",IF(E2196&lt;-1.27,0,((E2196-Tmin)/(PrefTemp-Tmin))^2))</f>
        <v>37.305955127701907</v>
      </c>
      <c r="L2196" s="1">
        <f t="shared" si="207"/>
        <v>0.38860369915641602</v>
      </c>
      <c r="M2196" s="1">
        <f t="shared" si="208"/>
        <v>-186.28344113091165</v>
      </c>
      <c r="N2196" s="3" t="s">
        <v>866</v>
      </c>
      <c r="O2196" s="1" t="s">
        <v>2973</v>
      </c>
      <c r="P2196" s="1" t="s">
        <v>2968</v>
      </c>
      <c r="Q2196" s="1">
        <v>8360</v>
      </c>
      <c r="R2196" s="1" t="s">
        <v>3035</v>
      </c>
      <c r="S2196" s="1">
        <v>89.09</v>
      </c>
    </row>
    <row r="2197" spans="1:19" x14ac:dyDescent="0.3">
      <c r="A2197" s="1" t="s">
        <v>924</v>
      </c>
      <c r="B2197" s="1" t="s">
        <v>1722</v>
      </c>
      <c r="C2197" s="1">
        <f t="shared" si="209"/>
        <v>1.0416666664241347E-2</v>
      </c>
      <c r="D2197" s="1">
        <v>8</v>
      </c>
      <c r="E2197" s="1">
        <v>19.61</v>
      </c>
      <c r="F2197" s="1">
        <f>IF(A2197="","",IF(E2197&lt;-1.27,0,E2197*M_a+M_b))</f>
        <v>0.4727074</v>
      </c>
      <c r="G2197" s="1">
        <f t="shared" si="204"/>
        <v>0.22345228601476</v>
      </c>
      <c r="H2197" s="1">
        <f t="shared" si="205"/>
        <v>9.7110945682207725E-2</v>
      </c>
      <c r="I2197" s="1">
        <f t="shared" si="206"/>
        <v>2.4277736414899328E-2</v>
      </c>
      <c r="J2197" s="1">
        <f>IF(A2197="","",MIN(J2196+I2197,Max_logcfu))</f>
        <v>3.99</v>
      </c>
      <c r="K2197" s="1" cm="1">
        <f t="array" ref="K2197">IF(A2197="","",IF(E2197&lt;-1.27,0,((E2197-Tmin)/(PrefTemp-Tmin))^2))</f>
        <v>36.967282128045369</v>
      </c>
      <c r="L2197" s="1">
        <f t="shared" si="207"/>
        <v>0.38507585541081513</v>
      </c>
      <c r="M2197" s="1">
        <f t="shared" si="208"/>
        <v>-186.66851698632246</v>
      </c>
      <c r="N2197" s="3" t="s">
        <v>866</v>
      </c>
      <c r="O2197" s="1" t="s">
        <v>2973</v>
      </c>
      <c r="P2197" s="1" t="s">
        <v>2968</v>
      </c>
      <c r="Q2197" s="1">
        <v>8360</v>
      </c>
      <c r="R2197" s="1" t="s">
        <v>3035</v>
      </c>
      <c r="S2197" s="1">
        <v>89.09</v>
      </c>
    </row>
    <row r="2198" spans="1:19" x14ac:dyDescent="0.3">
      <c r="A2198" s="1" t="s">
        <v>924</v>
      </c>
      <c r="B2198" s="1" t="s">
        <v>1723</v>
      </c>
      <c r="C2198" s="1">
        <f t="shared" si="209"/>
        <v>1.0416666671517305E-2</v>
      </c>
      <c r="D2198" s="1">
        <v>8</v>
      </c>
      <c r="E2198" s="1">
        <v>19.55</v>
      </c>
      <c r="F2198" s="1">
        <f>IF(A2198="","",IF(E2198&lt;-1.27,0,E2198*M_a+M_b))</f>
        <v>0.47152900000000003</v>
      </c>
      <c r="G2198" s="1">
        <f t="shared" si="204"/>
        <v>0.22233959784100002</v>
      </c>
      <c r="H2198" s="1">
        <f t="shared" si="205"/>
        <v>9.6627378461973057E-2</v>
      </c>
      <c r="I2198" s="1">
        <f t="shared" si="206"/>
        <v>2.4156844626742172E-2</v>
      </c>
      <c r="J2198" s="1">
        <f>IF(A2198="","",MIN(J2197+I2198,Max_logcfu))</f>
        <v>3.99</v>
      </c>
      <c r="K2198" s="1" cm="1">
        <f t="array" ref="K2198">IF(A2198="","",IF(E2198&lt;-1.27,0,((E2198-Tmin)/(PrefTemp-Tmin))^2))</f>
        <v>36.783202303338598</v>
      </c>
      <c r="L2198" s="1">
        <f t="shared" si="207"/>
        <v>0.38315835750486577</v>
      </c>
      <c r="M2198" s="1">
        <f t="shared" si="208"/>
        <v>-187.05167534382733</v>
      </c>
      <c r="N2198" s="3" t="s">
        <v>866</v>
      </c>
      <c r="O2198" s="1" t="s">
        <v>2973</v>
      </c>
      <c r="P2198" s="1" t="s">
        <v>2968</v>
      </c>
      <c r="Q2198" s="1">
        <v>8360</v>
      </c>
      <c r="R2198" s="1" t="s">
        <v>3035</v>
      </c>
      <c r="S2198" s="1">
        <v>89.09</v>
      </c>
    </row>
    <row r="2199" spans="1:19" x14ac:dyDescent="0.3">
      <c r="A2199" s="1" t="s">
        <v>924</v>
      </c>
      <c r="B2199" s="1" t="s">
        <v>1724</v>
      </c>
      <c r="C2199" s="1">
        <f t="shared" si="209"/>
        <v>1.0416666664241347E-2</v>
      </c>
      <c r="D2199" s="1">
        <v>8</v>
      </c>
      <c r="E2199" s="1">
        <v>19.39</v>
      </c>
      <c r="F2199" s="1">
        <f>IF(A2199="","",IF(E2199&lt;-1.27,0,E2199*M_a+M_b))</f>
        <v>0.46838660000000004</v>
      </c>
      <c r="G2199" s="1">
        <f t="shared" si="204"/>
        <v>0.21938600705956005</v>
      </c>
      <c r="H2199" s="1">
        <f t="shared" si="205"/>
        <v>9.5343766649091707E-2</v>
      </c>
      <c r="I2199" s="1">
        <f t="shared" si="206"/>
        <v>2.3835941656723189E-2</v>
      </c>
      <c r="J2199" s="1">
        <f>IF(A2199="","",MIN(J2198+I2199,Max_logcfu))</f>
        <v>3.99</v>
      </c>
      <c r="K2199" s="1" cm="1">
        <f t="array" ref="K2199">IF(A2199="","",IF(E2199&lt;-1.27,0,((E2199-Tmin)/(PrefTemp-Tmin))^2))</f>
        <v>36.294569022132983</v>
      </c>
      <c r="L2199" s="1">
        <f t="shared" si="207"/>
        <v>0.37806842722585932</v>
      </c>
      <c r="M2199" s="1">
        <f t="shared" si="208"/>
        <v>-187.42974377105318</v>
      </c>
      <c r="N2199" s="3" t="s">
        <v>866</v>
      </c>
      <c r="O2199" s="1" t="s">
        <v>2973</v>
      </c>
      <c r="P2199" s="1" t="s">
        <v>2968</v>
      </c>
      <c r="Q2199" s="1">
        <v>8360</v>
      </c>
      <c r="R2199" s="1" t="s">
        <v>3035</v>
      </c>
      <c r="S2199" s="1">
        <v>89.09</v>
      </c>
    </row>
    <row r="2200" spans="1:19" x14ac:dyDescent="0.3">
      <c r="A2200" s="1" t="s">
        <v>924</v>
      </c>
      <c r="B2200" s="1" t="s">
        <v>1725</v>
      </c>
      <c r="C2200" s="1">
        <f t="shared" si="209"/>
        <v>1.0416666664241347E-2</v>
      </c>
      <c r="D2200" s="1">
        <v>8</v>
      </c>
      <c r="E2200" s="1">
        <v>19.38</v>
      </c>
      <c r="F2200" s="1">
        <f>IF(A2200="","",IF(E2200&lt;-1.27,0,E2200*M_a+M_b))</f>
        <v>0.4681902</v>
      </c>
      <c r="G2200" s="1">
        <f t="shared" si="204"/>
        <v>0.21920206337604001</v>
      </c>
      <c r="H2200" s="1">
        <f t="shared" si="205"/>
        <v>9.5263825891368961E-2</v>
      </c>
      <c r="I2200" s="1">
        <f t="shared" si="206"/>
        <v>2.3815956467297159E-2</v>
      </c>
      <c r="J2200" s="1">
        <f>IF(A2200="","",MIN(J2199+I2200,Max_logcfu))</f>
        <v>3.99</v>
      </c>
      <c r="K2200" s="1" cm="1">
        <f t="array" ref="K2200">IF(A2200="","",IF(E2200&lt;-1.27,0,((E2200-Tmin)/(PrefTemp-Tmin))^2))</f>
        <v>36.264137925787395</v>
      </c>
      <c r="L2200" s="1">
        <f t="shared" si="207"/>
        <v>0.3777514366389999</v>
      </c>
      <c r="M2200" s="1">
        <f t="shared" si="208"/>
        <v>-187.80749520769217</v>
      </c>
      <c r="N2200" s="3" t="s">
        <v>866</v>
      </c>
      <c r="O2200" s="1" t="s">
        <v>2973</v>
      </c>
      <c r="P2200" s="1" t="s">
        <v>2968</v>
      </c>
      <c r="Q2200" s="1">
        <v>8360</v>
      </c>
      <c r="R2200" s="1" t="s">
        <v>3035</v>
      </c>
      <c r="S2200" s="1">
        <v>89.09</v>
      </c>
    </row>
    <row r="2201" spans="1:19" x14ac:dyDescent="0.3">
      <c r="A2201" s="1" t="s">
        <v>924</v>
      </c>
      <c r="B2201" s="1" t="s">
        <v>1726</v>
      </c>
      <c r="C2201" s="1">
        <f t="shared" si="209"/>
        <v>1.0416666671517305E-2</v>
      </c>
      <c r="D2201" s="1">
        <v>8</v>
      </c>
      <c r="E2201" s="1">
        <v>19.329999999999998</v>
      </c>
      <c r="F2201" s="1">
        <f>IF(A2201="","",IF(E2201&lt;-1.27,0,E2201*M_a+M_b))</f>
        <v>0.46720820000000002</v>
      </c>
      <c r="G2201" s="1">
        <f t="shared" si="204"/>
        <v>0.21828350214724002</v>
      </c>
      <c r="H2201" s="1">
        <f t="shared" si="205"/>
        <v>9.486462500966536E-2</v>
      </c>
      <c r="I2201" s="1">
        <f t="shared" si="206"/>
        <v>2.3716156263460037E-2</v>
      </c>
      <c r="J2201" s="1">
        <f>IF(A2201="","",MIN(J2200+I2201,Max_logcfu))</f>
        <v>3.99</v>
      </c>
      <c r="K2201" s="1" cm="1">
        <f t="array" ref="K2201">IF(A2201="","",IF(E2201&lt;-1.27,0,((E2201-Tmin)/(PrefTemp-Tmin))^2))</f>
        <v>36.11217388593554</v>
      </c>
      <c r="L2201" s="1">
        <f t="shared" si="207"/>
        <v>0.37616847815366233</v>
      </c>
      <c r="M2201" s="1">
        <f t="shared" si="208"/>
        <v>-188.18366368584583</v>
      </c>
      <c r="N2201" s="3" t="s">
        <v>866</v>
      </c>
      <c r="O2201" s="1" t="s">
        <v>2973</v>
      </c>
      <c r="P2201" s="1" t="s">
        <v>2968</v>
      </c>
      <c r="Q2201" s="1">
        <v>8360</v>
      </c>
      <c r="R2201" s="1" t="s">
        <v>3035</v>
      </c>
      <c r="S2201" s="1">
        <v>89.09</v>
      </c>
    </row>
    <row r="2202" spans="1:19" x14ac:dyDescent="0.3">
      <c r="A2202" s="1" t="s">
        <v>924</v>
      </c>
      <c r="B2202" s="1" t="s">
        <v>1727</v>
      </c>
      <c r="C2202" s="1">
        <f t="shared" si="209"/>
        <v>1.0416666664241347E-2</v>
      </c>
      <c r="D2202" s="1">
        <v>8</v>
      </c>
      <c r="E2202" s="1">
        <v>19.25</v>
      </c>
      <c r="F2202" s="1">
        <f>IF(A2202="","",IF(E2202&lt;-1.27,0,E2202*M_a+M_b))</f>
        <v>0.46563700000000002</v>
      </c>
      <c r="G2202" s="1">
        <f t="shared" si="204"/>
        <v>0.21681781576900003</v>
      </c>
      <c r="H2202" s="1">
        <f t="shared" si="205"/>
        <v>9.4227647009561072E-2</v>
      </c>
      <c r="I2202" s="1">
        <f t="shared" si="206"/>
        <v>2.3556911746905496E-2</v>
      </c>
      <c r="J2202" s="1">
        <f>IF(A2202="","",MIN(J2201+I2202,Max_logcfu))</f>
        <v>3.99</v>
      </c>
      <c r="K2202" s="1" cm="1">
        <f t="array" ref="K2202">IF(A2202="","",IF(E2202&lt;-1.27,0,((E2202-Tmin)/(PrefTemp-Tmin))^2))</f>
        <v>35.869695087342947</v>
      </c>
      <c r="L2202" s="1">
        <f t="shared" si="207"/>
        <v>0.3736426570728269</v>
      </c>
      <c r="M2202" s="1">
        <f t="shared" si="208"/>
        <v>-188.55730634291865</v>
      </c>
      <c r="N2202" s="3" t="s">
        <v>866</v>
      </c>
      <c r="O2202" s="1" t="s">
        <v>2973</v>
      </c>
      <c r="P2202" s="1" t="s">
        <v>2968</v>
      </c>
      <c r="Q2202" s="1">
        <v>8360</v>
      </c>
      <c r="R2202" s="1" t="s">
        <v>3035</v>
      </c>
      <c r="S2202" s="1">
        <v>89.09</v>
      </c>
    </row>
    <row r="2203" spans="1:19" x14ac:dyDescent="0.3">
      <c r="A2203" s="1" t="s">
        <v>924</v>
      </c>
      <c r="B2203" s="1" t="s">
        <v>1728</v>
      </c>
      <c r="C2203" s="1">
        <f t="shared" si="209"/>
        <v>1.0416666664241347E-2</v>
      </c>
      <c r="D2203" s="1">
        <v>8</v>
      </c>
      <c r="E2203" s="1">
        <v>19.2</v>
      </c>
      <c r="F2203" s="1">
        <f>IF(A2203="","",IF(E2203&lt;-1.27,0,E2203*M_a+M_b))</f>
        <v>0.46465500000000004</v>
      </c>
      <c r="G2203" s="1">
        <f t="shared" si="204"/>
        <v>0.21590426902500004</v>
      </c>
      <c r="H2203" s="1">
        <f t="shared" si="205"/>
        <v>9.3830625391134306E-2</v>
      </c>
      <c r="I2203" s="1">
        <f t="shared" si="206"/>
        <v>2.3457656342321918E-2</v>
      </c>
      <c r="J2203" s="1">
        <f>IF(A2203="","",MIN(J2202+I2203,Max_logcfu))</f>
        <v>3.99</v>
      </c>
      <c r="K2203" s="1" cm="1">
        <f t="array" ref="K2203">IF(A2203="","",IF(E2203&lt;-1.27,0,((E2203-Tmin)/(PrefTemp-Tmin))^2))</f>
        <v>35.718560628954023</v>
      </c>
      <c r="L2203" s="1">
        <f t="shared" si="207"/>
        <v>0.37206833979830883</v>
      </c>
      <c r="M2203" s="1">
        <f t="shared" si="208"/>
        <v>-188.92937468271697</v>
      </c>
      <c r="N2203" s="3" t="s">
        <v>866</v>
      </c>
      <c r="O2203" s="1" t="s">
        <v>2973</v>
      </c>
      <c r="P2203" s="1" t="s">
        <v>2968</v>
      </c>
      <c r="Q2203" s="1">
        <v>8360</v>
      </c>
      <c r="R2203" s="1" t="s">
        <v>3035</v>
      </c>
      <c r="S2203" s="1">
        <v>89.09</v>
      </c>
    </row>
    <row r="2204" spans="1:19" x14ac:dyDescent="0.3">
      <c r="A2204" s="1" t="s">
        <v>924</v>
      </c>
      <c r="B2204" s="1" t="s">
        <v>2537</v>
      </c>
      <c r="C2204" s="1">
        <f t="shared" si="209"/>
        <v>1.0405092594737653E-2</v>
      </c>
      <c r="D2204" s="1">
        <v>8</v>
      </c>
      <c r="E2204" s="1">
        <v>19.27</v>
      </c>
      <c r="F2204" s="1">
        <f>IF(A2204="","",IF(E2204&lt;-1.27,0,E2204*M_a+M_b))</f>
        <v>0.46602979999999999</v>
      </c>
      <c r="G2204" s="1">
        <f t="shared" si="204"/>
        <v>0.21718377448803999</v>
      </c>
      <c r="H2204" s="1">
        <f t="shared" si="205"/>
        <v>9.4386690346823107E-2</v>
      </c>
      <c r="I2204" s="1">
        <f t="shared" si="206"/>
        <v>2.3570454066468599E-2</v>
      </c>
      <c r="J2204" s="1">
        <f>IF(A2204="","",MIN(J2203+I2204,Max_logcfu))</f>
        <v>3.99</v>
      </c>
      <c r="K2204" s="1" cm="1">
        <f t="array" ref="K2204">IF(A2204="","",IF(E2204&lt;-1.27,0,((E2204-Tmin)/(PrefTemp-Tmin))^2))</f>
        <v>35.930238210240667</v>
      </c>
      <c r="L2204" s="1">
        <f t="shared" si="207"/>
        <v>0.373857455528535</v>
      </c>
      <c r="M2204" s="1">
        <f t="shared" si="208"/>
        <v>-189.30323213824551</v>
      </c>
      <c r="N2204" s="3" t="s">
        <v>866</v>
      </c>
      <c r="O2204" s="1" t="s">
        <v>2973</v>
      </c>
      <c r="P2204" s="1" t="s">
        <v>2968</v>
      </c>
      <c r="Q2204" s="1">
        <v>8360</v>
      </c>
      <c r="R2204" s="1" t="s">
        <v>3035</v>
      </c>
      <c r="S2204" s="1">
        <v>88.82</v>
      </c>
    </row>
    <row r="2205" spans="1:19" x14ac:dyDescent="0.3">
      <c r="A2205" s="1" t="s">
        <v>924</v>
      </c>
      <c r="B2205" s="1" t="s">
        <v>2538</v>
      </c>
      <c r="C2205" s="1">
        <f t="shared" si="209"/>
        <v>1.0416666664241347E-2</v>
      </c>
      <c r="D2205" s="1">
        <v>8</v>
      </c>
      <c r="E2205" s="1">
        <v>19.13</v>
      </c>
      <c r="F2205" s="1">
        <f>IF(A2205="","",IF(E2205&lt;-1.27,0,E2205*M_a+M_b))</f>
        <v>0.46328020000000003</v>
      </c>
      <c r="G2205" s="1">
        <f t="shared" si="204"/>
        <v>0.21462854371204002</v>
      </c>
      <c r="H2205" s="1">
        <f t="shared" si="205"/>
        <v>9.3276203264684915E-2</v>
      </c>
      <c r="I2205" s="1">
        <f t="shared" si="206"/>
        <v>2.3319050810741843E-2</v>
      </c>
      <c r="J2205" s="1">
        <f>IF(A2205="","",MIN(J2204+I2205,Max_logcfu))</f>
        <v>3.99</v>
      </c>
      <c r="K2205" s="1" cm="1">
        <f t="array" ref="K2205">IF(A2205="","",IF(E2205&lt;-1.27,0,((E2205-Tmin)/(PrefTemp-Tmin))^2))</f>
        <v>35.507508424462522</v>
      </c>
      <c r="L2205" s="1">
        <f t="shared" si="207"/>
        <v>0.36986987933536758</v>
      </c>
      <c r="M2205" s="1">
        <f t="shared" si="208"/>
        <v>-189.67310201758087</v>
      </c>
      <c r="N2205" s="3" t="s">
        <v>866</v>
      </c>
      <c r="O2205" s="1" t="s">
        <v>2973</v>
      </c>
      <c r="P2205" s="1" t="s">
        <v>2968</v>
      </c>
      <c r="Q2205" s="1">
        <v>8360</v>
      </c>
      <c r="R2205" s="1" t="s">
        <v>3035</v>
      </c>
      <c r="S2205" s="1">
        <v>88.82</v>
      </c>
    </row>
    <row r="2206" spans="1:19" x14ac:dyDescent="0.3">
      <c r="A2206" s="1" t="s">
        <v>924</v>
      </c>
      <c r="B2206" s="1" t="s">
        <v>2539</v>
      </c>
      <c r="C2206" s="1">
        <f t="shared" si="209"/>
        <v>1.0416666671517305E-2</v>
      </c>
      <c r="D2206" s="1">
        <v>8</v>
      </c>
      <c r="E2206" s="1">
        <v>19.079999999999998</v>
      </c>
      <c r="F2206" s="1">
        <f>IF(A2206="","",IF(E2206&lt;-1.27,0,E2206*M_a+M_b))</f>
        <v>0.46229819999999999</v>
      </c>
      <c r="G2206" s="1">
        <f t="shared" si="204"/>
        <v>0.21371962572323999</v>
      </c>
      <c r="H2206" s="1">
        <f t="shared" si="205"/>
        <v>9.2881193273898294E-2</v>
      </c>
      <c r="I2206" s="1">
        <f t="shared" si="206"/>
        <v>2.3220298329287365E-2</v>
      </c>
      <c r="J2206" s="1">
        <f>IF(A2206="","",MIN(J2205+I2206,Max_logcfu))</f>
        <v>3.99</v>
      </c>
      <c r="K2206" s="1" cm="1">
        <f t="array" ref="K2206">IF(A2206="","",IF(E2206&lt;-1.27,0,((E2206-Tmin)/(PrefTemp-Tmin))^2))</f>
        <v>35.357139733577853</v>
      </c>
      <c r="L2206" s="1">
        <f t="shared" si="207"/>
        <v>0.36830353906294067</v>
      </c>
      <c r="M2206" s="1">
        <f t="shared" si="208"/>
        <v>-190.04140555664381</v>
      </c>
      <c r="N2206" s="3" t="s">
        <v>866</v>
      </c>
      <c r="O2206" s="1" t="s">
        <v>2973</v>
      </c>
      <c r="P2206" s="1" t="s">
        <v>2968</v>
      </c>
      <c r="Q2206" s="1">
        <v>8360</v>
      </c>
      <c r="R2206" s="1" t="s">
        <v>3035</v>
      </c>
      <c r="S2206" s="1">
        <v>88.82</v>
      </c>
    </row>
    <row r="2207" spans="1:19" x14ac:dyDescent="0.3">
      <c r="A2207" s="1" t="s">
        <v>924</v>
      </c>
      <c r="B2207" s="1" t="s">
        <v>2540</v>
      </c>
      <c r="C2207" s="1">
        <f t="shared" si="209"/>
        <v>1.0416666664241347E-2</v>
      </c>
      <c r="D2207" s="1">
        <v>8</v>
      </c>
      <c r="E2207" s="1">
        <v>18.940000000000001</v>
      </c>
      <c r="F2207" s="1">
        <f>IF(A2207="","",IF(E2207&lt;-1.27,0,E2207*M_a+M_b))</f>
        <v>0.45954860000000003</v>
      </c>
      <c r="G2207" s="1">
        <f t="shared" si="204"/>
        <v>0.21118491576196002</v>
      </c>
      <c r="H2207" s="1">
        <f t="shared" si="205"/>
        <v>9.1779624407631474E-2</v>
      </c>
      <c r="I2207" s="1">
        <f t="shared" si="206"/>
        <v>2.294490609656559E-2</v>
      </c>
      <c r="J2207" s="1">
        <f>IF(A2207="","",MIN(J2206+I2207,Max_logcfu))</f>
        <v>3.99</v>
      </c>
      <c r="K2207" s="1" cm="1">
        <f t="array" ref="K2207">IF(A2207="","",IF(E2207&lt;-1.27,0,((E2207-Tmin)/(PrefTemp-Tmin))^2))</f>
        <v>34.937804850401882</v>
      </c>
      <c r="L2207" s="1">
        <f t="shared" si="207"/>
        <v>0.36393546710695096</v>
      </c>
      <c r="M2207" s="1">
        <f t="shared" si="208"/>
        <v>-190.40534102375076</v>
      </c>
      <c r="N2207" s="3" t="s">
        <v>866</v>
      </c>
      <c r="O2207" s="1" t="s">
        <v>2973</v>
      </c>
      <c r="P2207" s="1" t="s">
        <v>2968</v>
      </c>
      <c r="Q2207" s="1">
        <v>8360</v>
      </c>
      <c r="R2207" s="1" t="s">
        <v>3035</v>
      </c>
      <c r="S2207" s="1">
        <v>88.82</v>
      </c>
    </row>
    <row r="2208" spans="1:19" x14ac:dyDescent="0.3">
      <c r="A2208" s="1" t="s">
        <v>924</v>
      </c>
      <c r="B2208" s="1" t="s">
        <v>1733</v>
      </c>
      <c r="C2208" s="1">
        <f t="shared" si="209"/>
        <v>1.0428240741021E-2</v>
      </c>
      <c r="D2208" s="1">
        <v>8</v>
      </c>
      <c r="E2208" s="1">
        <v>18.88</v>
      </c>
      <c r="F2208" s="1">
        <f>IF(A2208="","",IF(E2208&lt;-1.27,0,E2208*M_a+M_b))</f>
        <v>0.45837020000000001</v>
      </c>
      <c r="G2208" s="1">
        <f t="shared" si="204"/>
        <v>0.21010324024804</v>
      </c>
      <c r="H2208" s="1">
        <f t="shared" si="205"/>
        <v>9.1309535092585825E-2</v>
      </c>
      <c r="I2208" s="1">
        <f t="shared" si="206"/>
        <v>2.2852747533508563E-2</v>
      </c>
      <c r="J2208" s="1">
        <f>IF(A2208="","",MIN(J2207+I2208,Max_logcfu))</f>
        <v>3.99</v>
      </c>
      <c r="K2208" s="1" cm="1">
        <f t="array" ref="K2208">IF(A2208="","",IF(E2208&lt;-1.27,0,((E2208-Tmin)/(PrefTemp-Tmin))^2))</f>
        <v>34.758855667973556</v>
      </c>
      <c r="L2208" s="1">
        <f t="shared" si="207"/>
        <v>0.36247371478803053</v>
      </c>
      <c r="M2208" s="1">
        <f t="shared" si="208"/>
        <v>-190.76781473853879</v>
      </c>
      <c r="N2208" s="3" t="s">
        <v>866</v>
      </c>
      <c r="O2208" s="1" t="s">
        <v>2973</v>
      </c>
      <c r="P2208" s="1" t="s">
        <v>2968</v>
      </c>
      <c r="Q2208" s="1">
        <v>8360</v>
      </c>
      <c r="R2208" s="1" t="s">
        <v>3035</v>
      </c>
      <c r="S2208" s="1">
        <v>88.71</v>
      </c>
    </row>
    <row r="2209" spans="1:19" x14ac:dyDescent="0.3">
      <c r="A2209" s="1" t="s">
        <v>924</v>
      </c>
      <c r="B2209" s="1" t="s">
        <v>1734</v>
      </c>
      <c r="C2209" s="1">
        <f t="shared" si="209"/>
        <v>1.0416666664241347E-2</v>
      </c>
      <c r="D2209" s="1">
        <v>8</v>
      </c>
      <c r="E2209" s="1">
        <v>18.739999999999998</v>
      </c>
      <c r="F2209" s="1">
        <f>IF(A2209="","",IF(E2209&lt;-1.27,0,E2209*M_a+M_b))</f>
        <v>0.45562059999999999</v>
      </c>
      <c r="G2209" s="1">
        <f t="shared" si="204"/>
        <v>0.20759013114435998</v>
      </c>
      <c r="H2209" s="1">
        <f t="shared" si="205"/>
        <v>9.0217353821973045E-2</v>
      </c>
      <c r="I2209" s="1">
        <f t="shared" si="206"/>
        <v>2.255433845024192E-2</v>
      </c>
      <c r="J2209" s="1">
        <f>IF(A2209="","",MIN(J2208+I2209,Max_logcfu))</f>
        <v>3.99</v>
      </c>
      <c r="K2209" s="1" cm="1">
        <f t="array" ref="K2209">IF(A2209="","",IF(E2209&lt;-1.27,0,((E2209-Tmin)/(PrefTemp-Tmin))^2))</f>
        <v>34.343094366484074</v>
      </c>
      <c r="L2209" s="1">
        <f t="shared" si="207"/>
        <v>0.35774056623424949</v>
      </c>
      <c r="M2209" s="1">
        <f t="shared" si="208"/>
        <v>-191.12555530477303</v>
      </c>
      <c r="N2209" s="3" t="s">
        <v>866</v>
      </c>
      <c r="O2209" s="1" t="s">
        <v>2973</v>
      </c>
      <c r="P2209" s="1" t="s">
        <v>2968</v>
      </c>
      <c r="Q2209" s="1">
        <v>8360</v>
      </c>
      <c r="R2209" s="1" t="s">
        <v>3035</v>
      </c>
      <c r="S2209" s="1">
        <v>88.71</v>
      </c>
    </row>
    <row r="2210" spans="1:19" x14ac:dyDescent="0.3">
      <c r="A2210" s="1" t="s">
        <v>924</v>
      </c>
      <c r="B2210" s="1" t="s">
        <v>1735</v>
      </c>
      <c r="C2210" s="1">
        <f t="shared" si="209"/>
        <v>1.0416666671517305E-2</v>
      </c>
      <c r="D2210" s="1">
        <v>8</v>
      </c>
      <c r="E2210" s="1">
        <v>18.55</v>
      </c>
      <c r="F2210" s="1">
        <f>IF(A2210="","",IF(E2210&lt;-1.27,0,E2210*M_a+M_b))</f>
        <v>0.45188900000000004</v>
      </c>
      <c r="G2210" s="1">
        <f t="shared" si="204"/>
        <v>0.20420366832100004</v>
      </c>
      <c r="H2210" s="1">
        <f t="shared" si="205"/>
        <v>8.8745618566275539E-2</v>
      </c>
      <c r="I2210" s="1">
        <f t="shared" si="206"/>
        <v>2.2186404651900232E-2</v>
      </c>
      <c r="J2210" s="1">
        <f>IF(A2210="","",MIN(J2209+I2210,Max_logcfu))</f>
        <v>3.99</v>
      </c>
      <c r="K2210" s="1" cm="1">
        <f t="array" ref="K2210">IF(A2210="","",IF(E2210&lt;-1.27,0,((E2210-Tmin)/(PrefTemp-Tmin))^2))</f>
        <v>33.782848021100904</v>
      </c>
      <c r="L2210" s="1">
        <f t="shared" si="207"/>
        <v>0.35190466705033613</v>
      </c>
      <c r="M2210" s="1">
        <f t="shared" si="208"/>
        <v>-191.47745997182338</v>
      </c>
      <c r="N2210" s="3" t="s">
        <v>866</v>
      </c>
      <c r="O2210" s="1" t="s">
        <v>2973</v>
      </c>
      <c r="P2210" s="1" t="s">
        <v>2968</v>
      </c>
      <c r="Q2210" s="1">
        <v>8360</v>
      </c>
      <c r="R2210" s="1" t="s">
        <v>3035</v>
      </c>
      <c r="S2210" s="1">
        <v>88.71</v>
      </c>
    </row>
    <row r="2211" spans="1:19" x14ac:dyDescent="0.3">
      <c r="A2211" s="1" t="s">
        <v>924</v>
      </c>
      <c r="B2211" s="1" t="s">
        <v>1736</v>
      </c>
      <c r="C2211" s="1">
        <f t="shared" si="209"/>
        <v>1.0416666664241347E-2</v>
      </c>
      <c r="D2211" s="1">
        <v>8</v>
      </c>
      <c r="E2211" s="1">
        <v>18.39</v>
      </c>
      <c r="F2211" s="1">
        <f>IF(A2211="","",IF(E2211&lt;-1.27,0,E2211*M_a+M_b))</f>
        <v>0.44874660000000005</v>
      </c>
      <c r="G2211" s="1">
        <f t="shared" si="204"/>
        <v>0.20137351101156004</v>
      </c>
      <c r="H2211" s="1">
        <f t="shared" si="205"/>
        <v>8.7515650157131697E-2</v>
      </c>
      <c r="I2211" s="1">
        <f t="shared" si="206"/>
        <v>2.1878912534188843E-2</v>
      </c>
      <c r="J2211" s="1">
        <f>IF(A2211="","",MIN(J2210+I2211,Max_logcfu))</f>
        <v>3.99</v>
      </c>
      <c r="K2211" s="1" cm="1">
        <f t="array" ref="K2211">IF(A2211="","",IF(E2211&lt;-1.27,0,((E2211-Tmin)/(PrefTemp-Tmin))^2))</f>
        <v>33.314635206675241</v>
      </c>
      <c r="L2211" s="1">
        <f t="shared" si="207"/>
        <v>0.34702744998873514</v>
      </c>
      <c r="M2211" s="1">
        <f t="shared" si="208"/>
        <v>-191.82448742181211</v>
      </c>
      <c r="N2211" s="3" t="s">
        <v>866</v>
      </c>
      <c r="O2211" s="1" t="s">
        <v>2973</v>
      </c>
      <c r="P2211" s="1" t="s">
        <v>2968</v>
      </c>
      <c r="Q2211" s="1">
        <v>8360</v>
      </c>
      <c r="R2211" s="1" t="s">
        <v>3035</v>
      </c>
      <c r="S2211" s="1">
        <v>88.71</v>
      </c>
    </row>
    <row r="2212" spans="1:19" x14ac:dyDescent="0.3">
      <c r="A2212" s="1" t="s">
        <v>924</v>
      </c>
      <c r="B2212" s="1" t="s">
        <v>1737</v>
      </c>
      <c r="C2212" s="1">
        <f t="shared" si="209"/>
        <v>1.0416666664241347E-2</v>
      </c>
      <c r="D2212" s="1">
        <v>8</v>
      </c>
      <c r="E2212" s="1">
        <v>18.309999999999999</v>
      </c>
      <c r="F2212" s="1">
        <f>IF(A2212="","",IF(E2212&lt;-1.27,0,E2212*M_a+M_b))</f>
        <v>0.4471754</v>
      </c>
      <c r="G2212" s="1">
        <f t="shared" si="204"/>
        <v>0.19996583836515999</v>
      </c>
      <c r="H2212" s="1">
        <f t="shared" si="205"/>
        <v>8.6903884556783995E-2</v>
      </c>
      <c r="I2212" s="1">
        <f t="shared" si="206"/>
        <v>2.1725971134137528E-2</v>
      </c>
      <c r="J2212" s="1">
        <f>IF(A2212="","",MIN(J2211+I2212,Max_logcfu))</f>
        <v>3.99</v>
      </c>
      <c r="K2212" s="1" cm="1">
        <f t="array" ref="K2212">IF(A2212="","",IF(E2212&lt;-1.27,0,((E2212-Tmin)/(PrefTemp-Tmin))^2))</f>
        <v>33.081754027469209</v>
      </c>
      <c r="L2212" s="1">
        <f t="shared" si="207"/>
        <v>0.34460160437257042</v>
      </c>
      <c r="M2212" s="1">
        <f t="shared" si="208"/>
        <v>-192.16908902618468</v>
      </c>
      <c r="N2212" s="3" t="s">
        <v>866</v>
      </c>
      <c r="O2212" s="1" t="s">
        <v>2973</v>
      </c>
      <c r="P2212" s="1" t="s">
        <v>2968</v>
      </c>
      <c r="Q2212" s="1">
        <v>8360</v>
      </c>
      <c r="R2212" s="1" t="s">
        <v>3035</v>
      </c>
      <c r="S2212" s="1">
        <v>88.71</v>
      </c>
    </row>
    <row r="2213" spans="1:19" x14ac:dyDescent="0.3">
      <c r="A2213" s="1" t="s">
        <v>924</v>
      </c>
      <c r="B2213" s="1" t="s">
        <v>1738</v>
      </c>
      <c r="C2213" s="1">
        <f t="shared" si="209"/>
        <v>1.0416666671517305E-2</v>
      </c>
      <c r="D2213" s="1">
        <v>8</v>
      </c>
      <c r="E2213" s="1">
        <v>18.170000000000002</v>
      </c>
      <c r="F2213" s="1">
        <f>IF(A2213="","",IF(E2213&lt;-1.27,0,E2213*M_a+M_b))</f>
        <v>0.44442580000000004</v>
      </c>
      <c r="G2213" s="1">
        <f t="shared" si="204"/>
        <v>0.19751429170564003</v>
      </c>
      <c r="H2213" s="1">
        <f t="shared" si="205"/>
        <v>8.583845793378532E-2</v>
      </c>
      <c r="I2213" s="1">
        <f t="shared" si="206"/>
        <v>2.1459614493439243E-2</v>
      </c>
      <c r="J2213" s="1">
        <f>IF(A2213="","",MIN(J2212+I2213,Max_logcfu))</f>
        <v>3.99</v>
      </c>
      <c r="K2213" s="1" cm="1">
        <f t="array" ref="K2213">IF(A2213="","",IF(E2213&lt;-1.27,0,((E2213-Tmin)/(PrefTemp-Tmin))^2))</f>
        <v>32.676177433786222</v>
      </c>
      <c r="L2213" s="1">
        <f t="shared" si="207"/>
        <v>0.3403768484271068</v>
      </c>
      <c r="M2213" s="1">
        <f t="shared" si="208"/>
        <v>-192.50946587461178</v>
      </c>
      <c r="N2213" s="3" t="s">
        <v>866</v>
      </c>
      <c r="O2213" s="1" t="s">
        <v>2973</v>
      </c>
      <c r="P2213" s="1" t="s">
        <v>2968</v>
      </c>
      <c r="Q2213" s="1">
        <v>8360</v>
      </c>
      <c r="R2213" s="1" t="s">
        <v>3035</v>
      </c>
      <c r="S2213" s="1">
        <v>88.71</v>
      </c>
    </row>
    <row r="2214" spans="1:19" x14ac:dyDescent="0.3">
      <c r="A2214" s="1" t="s">
        <v>924</v>
      </c>
      <c r="B2214" s="1" t="s">
        <v>1739</v>
      </c>
      <c r="C2214" s="1">
        <f t="shared" si="209"/>
        <v>1.0416666664241347E-2</v>
      </c>
      <c r="D2214" s="1">
        <v>8</v>
      </c>
      <c r="E2214" s="1">
        <v>18.03</v>
      </c>
      <c r="F2214" s="1">
        <f>IF(A2214="","",IF(E2214&lt;-1.27,0,E2214*M_a+M_b))</f>
        <v>0.44167620000000007</v>
      </c>
      <c r="G2214" s="1">
        <f t="shared" si="204"/>
        <v>0.19507786564644006</v>
      </c>
      <c r="H2214" s="1">
        <f t="shared" si="205"/>
        <v>8.4779602627744477E-2</v>
      </c>
      <c r="I2214" s="1">
        <f t="shared" si="206"/>
        <v>2.1194900652001296E-2</v>
      </c>
      <c r="J2214" s="1">
        <f>IF(A2214="","",MIN(J2213+I2214,Max_logcfu))</f>
        <v>3.99</v>
      </c>
      <c r="K2214" s="1" cm="1">
        <f t="array" ref="K2214">IF(A2214="","",IF(E2214&lt;-1.27,0,((E2214-Tmin)/(PrefTemp-Tmin))^2))</f>
        <v>32.273102347283775</v>
      </c>
      <c r="L2214" s="1">
        <f t="shared" si="207"/>
        <v>0.3361781493726001</v>
      </c>
      <c r="M2214" s="1">
        <f t="shared" si="208"/>
        <v>-192.84564402398439</v>
      </c>
      <c r="N2214" s="3" t="s">
        <v>866</v>
      </c>
      <c r="O2214" s="1" t="s">
        <v>2973</v>
      </c>
      <c r="P2214" s="1" t="s">
        <v>2968</v>
      </c>
      <c r="Q2214" s="1">
        <v>8360</v>
      </c>
      <c r="R2214" s="1" t="s">
        <v>3035</v>
      </c>
      <c r="S2214" s="1">
        <v>88.71</v>
      </c>
    </row>
    <row r="2215" spans="1:19" x14ac:dyDescent="0.3">
      <c r="A2215" s="1" t="s">
        <v>924</v>
      </c>
      <c r="B2215" s="1" t="s">
        <v>1740</v>
      </c>
      <c r="C2215" s="1">
        <f t="shared" si="209"/>
        <v>1.0416666664241347E-2</v>
      </c>
      <c r="D2215" s="1">
        <v>8</v>
      </c>
      <c r="E2215" s="1">
        <v>17.940000000000001</v>
      </c>
      <c r="F2215" s="1">
        <f>IF(A2215="","",IF(E2215&lt;-1.27,0,E2215*M_a+M_b))</f>
        <v>0.43990860000000004</v>
      </c>
      <c r="G2215" s="1">
        <f t="shared" si="204"/>
        <v>0.19351957635396003</v>
      </c>
      <c r="H2215" s="1">
        <f t="shared" si="205"/>
        <v>8.4102379988683182E-2</v>
      </c>
      <c r="I2215" s="1">
        <f t="shared" si="206"/>
        <v>2.1025594992275392E-2</v>
      </c>
      <c r="J2215" s="1">
        <f>IF(A2215="","",MIN(J2214+I2215,Max_logcfu))</f>
        <v>3.99</v>
      </c>
      <c r="K2215" s="1" cm="1">
        <f t="array" ref="K2215">IF(A2215="","",IF(E2215&lt;-1.27,0,((E2215-Tmin)/(PrefTemp-Tmin))^2))</f>
        <v>32.015303597762745</v>
      </c>
      <c r="L2215" s="1">
        <f t="shared" si="207"/>
        <v>0.33349274573238125</v>
      </c>
      <c r="M2215" s="1">
        <f t="shared" si="208"/>
        <v>-193.17913676971676</v>
      </c>
      <c r="N2215" s="3" t="s">
        <v>866</v>
      </c>
      <c r="O2215" s="1" t="s">
        <v>2973</v>
      </c>
      <c r="P2215" s="1" t="s">
        <v>2968</v>
      </c>
      <c r="Q2215" s="1">
        <v>8360</v>
      </c>
      <c r="R2215" s="1" t="s">
        <v>3035</v>
      </c>
      <c r="S2215" s="1">
        <v>88.71</v>
      </c>
    </row>
    <row r="2216" spans="1:19" x14ac:dyDescent="0.3">
      <c r="A2216" s="1" t="s">
        <v>924</v>
      </c>
      <c r="B2216" s="1" t="s">
        <v>1741</v>
      </c>
      <c r="C2216" s="1">
        <f t="shared" si="209"/>
        <v>1.0416666671517305E-2</v>
      </c>
      <c r="D2216" s="1">
        <v>8</v>
      </c>
      <c r="E2216" s="1">
        <v>17.989999999999998</v>
      </c>
      <c r="F2216" s="1">
        <f>IF(A2216="","",IF(E2216&lt;-1.27,0,E2216*M_a+M_b))</f>
        <v>0.44089060000000002</v>
      </c>
      <c r="G2216" s="1">
        <f t="shared" si="204"/>
        <v>0.19438452116836002</v>
      </c>
      <c r="H2216" s="1">
        <f t="shared" si="205"/>
        <v>8.4478279516888313E-2</v>
      </c>
      <c r="I2216" s="1">
        <f t="shared" si="206"/>
        <v>2.1119569889056646E-2</v>
      </c>
      <c r="J2216" s="1">
        <f>IF(A2216="","",MIN(J2215+I2216,Max_logcfu))</f>
        <v>3.99</v>
      </c>
      <c r="K2216" s="1" cm="1">
        <f t="array" ref="K2216">IF(A2216="","",IF(E2216&lt;-1.27,0,((E2216-Tmin)/(PrefTemp-Tmin))^2))</f>
        <v>32.158397497357051</v>
      </c>
      <c r="L2216" s="1">
        <f t="shared" si="207"/>
        <v>0.33498330742012472</v>
      </c>
      <c r="M2216" s="1">
        <f t="shared" si="208"/>
        <v>-193.51412007713688</v>
      </c>
      <c r="N2216" s="3" t="s">
        <v>866</v>
      </c>
      <c r="O2216" s="1" t="s">
        <v>2973</v>
      </c>
      <c r="P2216" s="1" t="s">
        <v>2968</v>
      </c>
      <c r="Q2216" s="1">
        <v>8360</v>
      </c>
      <c r="R2216" s="1" t="s">
        <v>3035</v>
      </c>
      <c r="S2216" s="1">
        <v>88.6</v>
      </c>
    </row>
    <row r="2217" spans="1:19" x14ac:dyDescent="0.3">
      <c r="A2217" s="1" t="s">
        <v>924</v>
      </c>
      <c r="B2217" s="1" t="s">
        <v>1742</v>
      </c>
      <c r="C2217" s="1">
        <f t="shared" si="209"/>
        <v>1.0416666664241347E-2</v>
      </c>
      <c r="D2217" s="1">
        <v>8</v>
      </c>
      <c r="E2217" s="1">
        <v>17.920000000000002</v>
      </c>
      <c r="F2217" s="1">
        <f>IF(A2217="","",IF(E2217&lt;-1.27,0,E2217*M_a+M_b))</f>
        <v>0.43951580000000007</v>
      </c>
      <c r="G2217" s="1">
        <f t="shared" si="204"/>
        <v>0.19317413844964007</v>
      </c>
      <c r="H2217" s="1">
        <f t="shared" si="205"/>
        <v>8.3952254867292506E-2</v>
      </c>
      <c r="I2217" s="1">
        <f t="shared" si="206"/>
        <v>2.0988063711936462E-2</v>
      </c>
      <c r="J2217" s="1">
        <f>IF(A2217="","",MIN(J2216+I2217,Max_logcfu))</f>
        <v>3.99</v>
      </c>
      <c r="K2217" s="1" cm="1">
        <f t="array" ref="K2217">IF(A2217="","",IF(E2217&lt;-1.27,0,((E2217-Tmin)/(PrefTemp-Tmin))^2))</f>
        <v>31.958155377467193</v>
      </c>
      <c r="L2217" s="1">
        <f t="shared" si="207"/>
        <v>0.33289745177110786</v>
      </c>
      <c r="M2217" s="1">
        <f t="shared" si="208"/>
        <v>-193.847017528908</v>
      </c>
      <c r="N2217" s="3" t="s">
        <v>866</v>
      </c>
      <c r="O2217" s="1" t="s">
        <v>2973</v>
      </c>
      <c r="P2217" s="1" t="s">
        <v>2968</v>
      </c>
      <c r="Q2217" s="1">
        <v>8360</v>
      </c>
      <c r="R2217" s="1" t="s">
        <v>3035</v>
      </c>
      <c r="S2217" s="1">
        <v>88.6</v>
      </c>
    </row>
    <row r="2218" spans="1:19" x14ac:dyDescent="0.3">
      <c r="A2218" s="1" t="s">
        <v>924</v>
      </c>
      <c r="B2218" s="1" t="s">
        <v>1743</v>
      </c>
      <c r="C2218" s="1">
        <f t="shared" si="209"/>
        <v>1.0416666664241347E-2</v>
      </c>
      <c r="D2218" s="1">
        <v>8</v>
      </c>
      <c r="E2218" s="1">
        <v>17.809999999999999</v>
      </c>
      <c r="F2218" s="1">
        <f>IF(A2218="","",IF(E2218&lt;-1.27,0,E2218*M_a+M_b))</f>
        <v>0.43735540000000001</v>
      </c>
      <c r="G2218" s="1">
        <f t="shared" si="204"/>
        <v>0.19127974590916</v>
      </c>
      <c r="H2218" s="1">
        <f t="shared" si="205"/>
        <v>8.3128963889248148E-2</v>
      </c>
      <c r="I2218" s="1">
        <f t="shared" si="206"/>
        <v>2.0782240967473293E-2</v>
      </c>
      <c r="J2218" s="1">
        <f>IF(A2218="","",MIN(J2217+I2218,Max_logcfu))</f>
        <v>3.99</v>
      </c>
      <c r="K2218" s="1" cm="1">
        <f t="array" ref="K2218">IF(A2218="","",IF(E2218&lt;-1.27,0,((E2218-Tmin)/(PrefTemp-Tmin))^2))</f>
        <v>31.644752705450827</v>
      </c>
      <c r="L2218" s="1">
        <f t="shared" si="207"/>
        <v>0.32963284060503084</v>
      </c>
      <c r="M2218" s="1">
        <f t="shared" si="208"/>
        <v>-194.17665036951303</v>
      </c>
      <c r="N2218" s="3" t="s">
        <v>866</v>
      </c>
      <c r="O2218" s="1" t="s">
        <v>2973</v>
      </c>
      <c r="P2218" s="1" t="s">
        <v>2968</v>
      </c>
      <c r="Q2218" s="1">
        <v>8360</v>
      </c>
      <c r="R2218" s="1" t="s">
        <v>3035</v>
      </c>
      <c r="S2218" s="1">
        <v>88.6</v>
      </c>
    </row>
    <row r="2219" spans="1:19" x14ac:dyDescent="0.3">
      <c r="A2219" s="1" t="s">
        <v>924</v>
      </c>
      <c r="B2219" s="1" t="s">
        <v>1744</v>
      </c>
      <c r="C2219" s="1">
        <f t="shared" si="209"/>
        <v>1.0416666671517305E-2</v>
      </c>
      <c r="D2219" s="1">
        <v>8</v>
      </c>
      <c r="E2219" s="1">
        <v>17.690000000000001</v>
      </c>
      <c r="F2219" s="1">
        <f>IF(A2219="","",IF(E2219&lt;-1.27,0,E2219*M_a+M_b))</f>
        <v>0.43499860000000007</v>
      </c>
      <c r="G2219" s="1">
        <f t="shared" si="204"/>
        <v>0.18922378200196005</v>
      </c>
      <c r="H2219" s="1">
        <f t="shared" si="205"/>
        <v>8.2235455020408535E-2</v>
      </c>
      <c r="I2219" s="1">
        <f t="shared" si="206"/>
        <v>2.0558863764675601E-2</v>
      </c>
      <c r="J2219" s="1">
        <f>IF(A2219="","",MIN(J2218+I2219,Max_logcfu))</f>
        <v>3.99</v>
      </c>
      <c r="K2219" s="1" cm="1">
        <f t="array" ref="K2219">IF(A2219="","",IF(E2219&lt;-1.27,0,((E2219-Tmin)/(PrefTemp-Tmin))^2))</f>
        <v>31.304620146692763</v>
      </c>
      <c r="L2219" s="1">
        <f t="shared" si="207"/>
        <v>0.32608979334656368</v>
      </c>
      <c r="M2219" s="1">
        <f t="shared" si="208"/>
        <v>-194.5027401628596</v>
      </c>
      <c r="N2219" s="3" t="s">
        <v>866</v>
      </c>
      <c r="O2219" s="1" t="s">
        <v>2973</v>
      </c>
      <c r="P2219" s="1" t="s">
        <v>2968</v>
      </c>
      <c r="Q2219" s="1">
        <v>8360</v>
      </c>
      <c r="R2219" s="1" t="s">
        <v>3035</v>
      </c>
      <c r="S2219" s="1">
        <v>88.6</v>
      </c>
    </row>
    <row r="2220" spans="1:19" x14ac:dyDescent="0.3">
      <c r="A2220" s="1" t="s">
        <v>924</v>
      </c>
      <c r="B2220" s="1" t="s">
        <v>1745</v>
      </c>
      <c r="C2220" s="1">
        <f t="shared" si="209"/>
        <v>1.0416666664241347E-2</v>
      </c>
      <c r="D2220" s="1">
        <v>8</v>
      </c>
      <c r="E2220" s="1">
        <v>17.690000000000001</v>
      </c>
      <c r="F2220" s="1">
        <f>IF(A2220="","",IF(E2220&lt;-1.27,0,E2220*M_a+M_b))</f>
        <v>0.43499860000000007</v>
      </c>
      <c r="G2220" s="1">
        <f t="shared" si="204"/>
        <v>0.18922378200196005</v>
      </c>
      <c r="H2220" s="1">
        <f t="shared" si="205"/>
        <v>8.2235455020408535E-2</v>
      </c>
      <c r="I2220" s="1">
        <f t="shared" si="206"/>
        <v>2.05588637503154E-2</v>
      </c>
      <c r="J2220" s="1">
        <f>IF(A2220="","",MIN(J2219+I2220,Max_logcfu))</f>
        <v>3.99</v>
      </c>
      <c r="K2220" s="1" cm="1">
        <f t="array" ref="K2220">IF(A2220="","",IF(E2220&lt;-1.27,0,((E2220-Tmin)/(PrefTemp-Tmin))^2))</f>
        <v>31.304620146692763</v>
      </c>
      <c r="L2220" s="1">
        <f t="shared" si="207"/>
        <v>0.3260897931187926</v>
      </c>
      <c r="M2220" s="1">
        <f t="shared" si="208"/>
        <v>-194.82882995597839</v>
      </c>
      <c r="N2220" s="3" t="s">
        <v>866</v>
      </c>
      <c r="O2220" s="1" t="s">
        <v>2973</v>
      </c>
      <c r="P2220" s="1" t="s">
        <v>2968</v>
      </c>
      <c r="Q2220" s="1">
        <v>8360</v>
      </c>
      <c r="R2220" s="1" t="s">
        <v>3035</v>
      </c>
      <c r="S2220" s="1">
        <v>88.71</v>
      </c>
    </row>
    <row r="2221" spans="1:19" x14ac:dyDescent="0.3">
      <c r="A2221" s="1" t="s">
        <v>924</v>
      </c>
      <c r="B2221" s="1" t="s">
        <v>2541</v>
      </c>
      <c r="C2221" s="1">
        <f t="shared" si="209"/>
        <v>1.0416666664241347E-2</v>
      </c>
      <c r="D2221" s="1">
        <v>8</v>
      </c>
      <c r="E2221" s="1">
        <v>17.670000000000002</v>
      </c>
      <c r="F2221" s="1">
        <f>IF(A2221="","",IF(E2221&lt;-1.27,0,E2221*M_a+M_b))</f>
        <v>0.43460580000000004</v>
      </c>
      <c r="G2221" s="1">
        <f t="shared" si="204"/>
        <v>0.18888220139364004</v>
      </c>
      <c r="H2221" s="1">
        <f t="shared" si="205"/>
        <v>8.208700625538462E-2</v>
      </c>
      <c r="I2221" s="1">
        <f t="shared" si="206"/>
        <v>2.0521751559068064E-2</v>
      </c>
      <c r="J2221" s="1">
        <f>IF(A2221="","",MIN(J2220+I2221,Max_logcfu))</f>
        <v>3.99</v>
      </c>
      <c r="K2221" s="1" cm="1">
        <f t="array" ref="K2221">IF(A2221="","",IF(E2221&lt;-1.27,0,((E2221-Tmin)/(PrefTemp-Tmin))^2))</f>
        <v>31.248110065984072</v>
      </c>
      <c r="L2221" s="1">
        <f t="shared" si="207"/>
        <v>0.32550114644488076</v>
      </c>
      <c r="M2221" s="1">
        <f t="shared" si="208"/>
        <v>-195.15433110242327</v>
      </c>
      <c r="N2221" s="3" t="s">
        <v>866</v>
      </c>
      <c r="O2221" s="1" t="s">
        <v>2973</v>
      </c>
      <c r="P2221" s="1" t="s">
        <v>2968</v>
      </c>
      <c r="Q2221" s="1">
        <v>8360</v>
      </c>
      <c r="R2221" s="1" t="s">
        <v>3035</v>
      </c>
      <c r="S2221" s="1">
        <v>88.71</v>
      </c>
    </row>
    <row r="2222" spans="1:19" x14ac:dyDescent="0.3">
      <c r="A2222" s="1" t="s">
        <v>924</v>
      </c>
      <c r="B2222" s="1" t="s">
        <v>2542</v>
      </c>
      <c r="C2222" s="1">
        <f t="shared" si="209"/>
        <v>1.0416666671517305E-2</v>
      </c>
      <c r="D2222" s="1">
        <v>8</v>
      </c>
      <c r="E2222" s="1">
        <v>17.690000000000001</v>
      </c>
      <c r="F2222" s="1">
        <f>IF(A2222="","",IF(E2222&lt;-1.27,0,E2222*M_a+M_b))</f>
        <v>0.43499860000000007</v>
      </c>
      <c r="G2222" s="1">
        <f t="shared" si="204"/>
        <v>0.18922378200196005</v>
      </c>
      <c r="H2222" s="1">
        <f t="shared" si="205"/>
        <v>8.2235455020408535E-2</v>
      </c>
      <c r="I2222" s="1">
        <f t="shared" si="206"/>
        <v>2.0558863764675601E-2</v>
      </c>
      <c r="J2222" s="1">
        <f>IF(A2222="","",MIN(J2221+I2222,Max_logcfu))</f>
        <v>3.99</v>
      </c>
      <c r="K2222" s="1" cm="1">
        <f t="array" ref="K2222">IF(A2222="","",IF(E2222&lt;-1.27,0,((E2222-Tmin)/(PrefTemp-Tmin))^2))</f>
        <v>31.304620146692763</v>
      </c>
      <c r="L2222" s="1">
        <f t="shared" si="207"/>
        <v>0.32608979334656368</v>
      </c>
      <c r="M2222" s="1">
        <f t="shared" si="208"/>
        <v>-195.48042089576984</v>
      </c>
      <c r="N2222" s="3" t="s">
        <v>866</v>
      </c>
      <c r="O2222" s="1" t="s">
        <v>2973</v>
      </c>
      <c r="P2222" s="1" t="s">
        <v>2968</v>
      </c>
      <c r="Q2222" s="1">
        <v>8360</v>
      </c>
      <c r="R2222" s="1" t="s">
        <v>3035</v>
      </c>
      <c r="S2222" s="1">
        <v>88.71</v>
      </c>
    </row>
    <row r="2223" spans="1:19" x14ac:dyDescent="0.3">
      <c r="A2223" s="1" t="s">
        <v>924</v>
      </c>
      <c r="B2223" s="1" t="s">
        <v>2543</v>
      </c>
      <c r="C2223" s="1">
        <f t="shared" si="209"/>
        <v>1.0416666664241347E-2</v>
      </c>
      <c r="D2223" s="1">
        <v>8</v>
      </c>
      <c r="E2223" s="1">
        <v>17.690000000000001</v>
      </c>
      <c r="F2223" s="1">
        <f>IF(A2223="","",IF(E2223&lt;-1.27,0,E2223*M_a+M_b))</f>
        <v>0.43499860000000007</v>
      </c>
      <c r="G2223" s="1">
        <f t="shared" si="204"/>
        <v>0.18922378200196005</v>
      </c>
      <c r="H2223" s="1">
        <f t="shared" si="205"/>
        <v>8.2235455020408535E-2</v>
      </c>
      <c r="I2223" s="1">
        <f t="shared" si="206"/>
        <v>2.05588637503154E-2</v>
      </c>
      <c r="J2223" s="1">
        <f>IF(A2223="","",MIN(J2222+I2223,Max_logcfu))</f>
        <v>3.99</v>
      </c>
      <c r="K2223" s="1" cm="1">
        <f t="array" ref="K2223">IF(A2223="","",IF(E2223&lt;-1.27,0,((E2223-Tmin)/(PrefTemp-Tmin))^2))</f>
        <v>31.304620146692763</v>
      </c>
      <c r="L2223" s="1">
        <f t="shared" si="207"/>
        <v>0.3260897931187926</v>
      </c>
      <c r="M2223" s="1">
        <f t="shared" si="208"/>
        <v>-195.80651068888864</v>
      </c>
      <c r="N2223" s="3" t="s">
        <v>866</v>
      </c>
      <c r="O2223" s="1" t="s">
        <v>2973</v>
      </c>
      <c r="P2223" s="1" t="s">
        <v>2968</v>
      </c>
      <c r="Q2223" s="1">
        <v>8360</v>
      </c>
      <c r="R2223" s="1" t="s">
        <v>3035</v>
      </c>
      <c r="S2223" s="1">
        <v>88.71</v>
      </c>
    </row>
    <row r="2224" spans="1:19" x14ac:dyDescent="0.3">
      <c r="A2224" s="1" t="s">
        <v>924</v>
      </c>
      <c r="B2224" s="1" t="s">
        <v>2544</v>
      </c>
      <c r="C2224" s="1">
        <f t="shared" si="209"/>
        <v>1.0416666664241347E-2</v>
      </c>
      <c r="D2224" s="1">
        <v>8</v>
      </c>
      <c r="E2224" s="1">
        <v>17.77</v>
      </c>
      <c r="F2224" s="1">
        <f>IF(A2224="","",IF(E2224&lt;-1.27,0,E2224*M_a+M_b))</f>
        <v>0.43656980000000001</v>
      </c>
      <c r="G2224" s="1">
        <f t="shared" ref="G2224:G2287" si="210">IF(A2224="","",F2224^2)</f>
        <v>0.19059319027204</v>
      </c>
      <c r="H2224" s="1">
        <f t="shared" ref="H2224:H2287" si="211">IF(A2224="","",G2224/2.301)</f>
        <v>8.2830591165597559E-2</v>
      </c>
      <c r="I2224" s="1">
        <f t="shared" ref="I2224:I2287" si="212">IF(A2224="","",H2224*24*(B2224-B2223))</f>
        <v>2.0707647786578017E-2</v>
      </c>
      <c r="J2224" s="1">
        <f>IF(A2224="","",MIN(J2223+I2224,Max_logcfu))</f>
        <v>3.99</v>
      </c>
      <c r="K2224" s="1" cm="1">
        <f t="array" ref="K2224">IF(A2224="","",IF(E2224&lt;-1.27,0,((E2224-Tmin)/(PrefTemp-Tmin))^2))</f>
        <v>31.531170981197008</v>
      </c>
      <c r="L2224" s="1">
        <f t="shared" ref="L2224:L2287" si="213">IF(A2224="","",K2224*(B2224-B2223))</f>
        <v>0.32844969764432902</v>
      </c>
      <c r="M2224" s="1">
        <f t="shared" ref="M2224:M2287" si="214">IF(A2224="","",M2223-L2224)</f>
        <v>-196.13496038653295</v>
      </c>
      <c r="N2224" s="3" t="s">
        <v>866</v>
      </c>
      <c r="O2224" s="1" t="s">
        <v>2973</v>
      </c>
      <c r="P2224" s="1" t="s">
        <v>2968</v>
      </c>
      <c r="Q2224" s="1">
        <v>8360</v>
      </c>
      <c r="R2224" s="1" t="s">
        <v>3035</v>
      </c>
      <c r="S2224" s="1">
        <v>88.6</v>
      </c>
    </row>
    <row r="2225" spans="1:19" x14ac:dyDescent="0.3">
      <c r="A2225" s="1" t="s">
        <v>924</v>
      </c>
      <c r="B2225" s="1" t="s">
        <v>1750</v>
      </c>
      <c r="C2225" s="1">
        <f t="shared" si="209"/>
        <v>1.0416666671517305E-2</v>
      </c>
      <c r="D2225" s="1">
        <v>8</v>
      </c>
      <c r="E2225" s="1">
        <v>17.78</v>
      </c>
      <c r="F2225" s="1">
        <f>IF(A2225="","",IF(E2225&lt;-1.27,0,E2225*M_a+M_b))</f>
        <v>0.43676620000000005</v>
      </c>
      <c r="G2225" s="1">
        <f t="shared" si="210"/>
        <v>0.19076471346244003</v>
      </c>
      <c r="H2225" s="1">
        <f t="shared" si="211"/>
        <v>8.2905134055819216E-2</v>
      </c>
      <c r="I2225" s="1">
        <f t="shared" si="212"/>
        <v>2.0726283523606229E-2</v>
      </c>
      <c r="J2225" s="1">
        <f>IF(A2225="","",MIN(J2224+I2225,Max_logcfu))</f>
        <v>3.99</v>
      </c>
      <c r="K2225" s="1" cm="1">
        <f t="array" ref="K2225">IF(A2225="","",IF(E2225&lt;-1.27,0,((E2225-Tmin)/(PrefTemp-Tmin))^2))</f>
        <v>31.559547268072858</v>
      </c>
      <c r="L2225" s="1">
        <f t="shared" si="213"/>
        <v>0.32874528419550958</v>
      </c>
      <c r="M2225" s="1">
        <f t="shared" si="214"/>
        <v>-196.46370567072847</v>
      </c>
      <c r="N2225" s="3" t="s">
        <v>866</v>
      </c>
      <c r="O2225" s="1" t="s">
        <v>2973</v>
      </c>
      <c r="P2225" s="1" t="s">
        <v>2968</v>
      </c>
      <c r="Q2225" s="1">
        <v>8360</v>
      </c>
      <c r="R2225" s="1" t="s">
        <v>3035</v>
      </c>
      <c r="S2225" s="1">
        <v>88.6</v>
      </c>
    </row>
    <row r="2226" spans="1:19" x14ac:dyDescent="0.3">
      <c r="A2226" s="1" t="s">
        <v>924</v>
      </c>
      <c r="B2226" s="1" t="s">
        <v>1751</v>
      </c>
      <c r="C2226" s="1">
        <f t="shared" si="209"/>
        <v>1.0416666664241347E-2</v>
      </c>
      <c r="D2226" s="1">
        <v>8</v>
      </c>
      <c r="E2226" s="1">
        <v>17.77</v>
      </c>
      <c r="F2226" s="1">
        <f>IF(A2226="","",IF(E2226&lt;-1.27,0,E2226*M_a+M_b))</f>
        <v>0.43656980000000001</v>
      </c>
      <c r="G2226" s="1">
        <f t="shared" si="210"/>
        <v>0.19059319027204</v>
      </c>
      <c r="H2226" s="1">
        <f t="shared" si="211"/>
        <v>8.2830591165597559E-2</v>
      </c>
      <c r="I2226" s="1">
        <f t="shared" si="212"/>
        <v>2.0707647786578017E-2</v>
      </c>
      <c r="J2226" s="1">
        <f>IF(A2226="","",MIN(J2225+I2226,Max_logcfu))</f>
        <v>3.99</v>
      </c>
      <c r="K2226" s="1" cm="1">
        <f t="array" ref="K2226">IF(A2226="","",IF(E2226&lt;-1.27,0,((E2226-Tmin)/(PrefTemp-Tmin))^2))</f>
        <v>31.531170981197008</v>
      </c>
      <c r="L2226" s="1">
        <f t="shared" si="213"/>
        <v>0.32844969764432902</v>
      </c>
      <c r="M2226" s="1">
        <f t="shared" si="214"/>
        <v>-196.79215536837279</v>
      </c>
      <c r="N2226" s="3" t="s">
        <v>866</v>
      </c>
      <c r="O2226" s="1" t="s">
        <v>2973</v>
      </c>
      <c r="P2226" s="1" t="s">
        <v>2968</v>
      </c>
      <c r="Q2226" s="1">
        <v>8360</v>
      </c>
      <c r="R2226" s="1" t="s">
        <v>3035</v>
      </c>
      <c r="S2226" s="1">
        <v>88.6</v>
      </c>
    </row>
    <row r="2227" spans="1:19" x14ac:dyDescent="0.3">
      <c r="A2227" s="1" t="s">
        <v>924</v>
      </c>
      <c r="B2227" s="1" t="s">
        <v>1752</v>
      </c>
      <c r="C2227" s="1">
        <f t="shared" si="209"/>
        <v>1.0416666664241347E-2</v>
      </c>
      <c r="D2227" s="1">
        <v>8</v>
      </c>
      <c r="E2227" s="1">
        <v>17.75</v>
      </c>
      <c r="F2227" s="1">
        <f>IF(A2227="","",IF(E2227&lt;-1.27,0,E2227*M_a+M_b))</f>
        <v>0.43617700000000004</v>
      </c>
      <c r="G2227" s="1">
        <f t="shared" si="210"/>
        <v>0.19025037532900002</v>
      </c>
      <c r="H2227" s="1">
        <f t="shared" si="211"/>
        <v>8.2681605966536287E-2</v>
      </c>
      <c r="I2227" s="1">
        <f t="shared" si="212"/>
        <v>2.0670401486821369E-2</v>
      </c>
      <c r="J2227" s="1">
        <f>IF(A2227="","",MIN(J2226+I2227,Max_logcfu))</f>
        <v>3.99</v>
      </c>
      <c r="K2227" s="1" cm="1">
        <f t="array" ref="K2227">IF(A2227="","",IF(E2227&lt;-1.27,0,((E2227-Tmin)/(PrefTemp-Tmin))^2))</f>
        <v>31.474456695820518</v>
      </c>
      <c r="L2227" s="1">
        <f t="shared" si="213"/>
        <v>0.32785892383846144</v>
      </c>
      <c r="M2227" s="1">
        <f t="shared" si="214"/>
        <v>-197.12001429221124</v>
      </c>
      <c r="N2227" s="3" t="s">
        <v>866</v>
      </c>
      <c r="O2227" s="1" t="s">
        <v>2973</v>
      </c>
      <c r="P2227" s="1" t="s">
        <v>2968</v>
      </c>
      <c r="Q2227" s="1">
        <v>8360</v>
      </c>
      <c r="R2227" s="1" t="s">
        <v>3035</v>
      </c>
      <c r="S2227" s="1">
        <v>88.6</v>
      </c>
    </row>
    <row r="2228" spans="1:19" x14ac:dyDescent="0.3">
      <c r="A2228" s="1" t="s">
        <v>924</v>
      </c>
      <c r="B2228" s="1" t="s">
        <v>1753</v>
      </c>
      <c r="C2228" s="1">
        <f t="shared" si="209"/>
        <v>1.0416666671517305E-2</v>
      </c>
      <c r="D2228" s="1">
        <v>8</v>
      </c>
      <c r="E2228" s="1">
        <v>17.8</v>
      </c>
      <c r="F2228" s="1">
        <f>IF(A2228="","",IF(E2228&lt;-1.27,0,E2228*M_a+M_b))</f>
        <v>0.43715900000000002</v>
      </c>
      <c r="G2228" s="1">
        <f t="shared" si="210"/>
        <v>0.19110799128100001</v>
      </c>
      <c r="H2228" s="1">
        <f t="shared" si="211"/>
        <v>8.3054320417644503E-2</v>
      </c>
      <c r="I2228" s="1">
        <f t="shared" si="212"/>
        <v>2.0763580114079923E-2</v>
      </c>
      <c r="J2228" s="1">
        <f>IF(A2228="","",MIN(J2227+I2228,Max_logcfu))</f>
        <v>3.99</v>
      </c>
      <c r="K2228" s="1" cm="1">
        <f t="array" ref="K2228">IF(A2228="","",IF(E2228&lt;-1.27,0,((E2228-Tmin)/(PrefTemp-Tmin))^2))</f>
        <v>31.616338130199772</v>
      </c>
      <c r="L2228" s="1">
        <f t="shared" si="213"/>
        <v>0.32933685567627369</v>
      </c>
      <c r="M2228" s="1">
        <f t="shared" si="214"/>
        <v>-197.44935114788751</v>
      </c>
      <c r="N2228" s="3" t="s">
        <v>866</v>
      </c>
      <c r="O2228" s="1" t="s">
        <v>2973</v>
      </c>
      <c r="P2228" s="1" t="s">
        <v>2968</v>
      </c>
      <c r="Q2228" s="1">
        <v>8360</v>
      </c>
      <c r="R2228" s="1" t="s">
        <v>3035</v>
      </c>
      <c r="S2228" s="1">
        <v>88.25</v>
      </c>
    </row>
    <row r="2229" spans="1:19" x14ac:dyDescent="0.3">
      <c r="A2229" s="1" t="s">
        <v>924</v>
      </c>
      <c r="B2229" s="1" t="s">
        <v>2545</v>
      </c>
      <c r="C2229" s="1">
        <f t="shared" si="209"/>
        <v>1.0416666664241347E-2</v>
      </c>
      <c r="D2229" s="1">
        <v>8</v>
      </c>
      <c r="E2229" s="1">
        <v>17.75</v>
      </c>
      <c r="F2229" s="1">
        <f>IF(A2229="","",IF(E2229&lt;-1.27,0,E2229*M_a+M_b))</f>
        <v>0.43617700000000004</v>
      </c>
      <c r="G2229" s="1">
        <f t="shared" si="210"/>
        <v>0.19025037532900002</v>
      </c>
      <c r="H2229" s="1">
        <f t="shared" si="211"/>
        <v>8.2681605966536287E-2</v>
      </c>
      <c r="I2229" s="1">
        <f t="shared" si="212"/>
        <v>2.0670401486821369E-2</v>
      </c>
      <c r="J2229" s="1">
        <f>IF(A2229="","",MIN(J2228+I2229,Max_logcfu))</f>
        <v>3.99</v>
      </c>
      <c r="K2229" s="1" cm="1">
        <f t="array" ref="K2229">IF(A2229="","",IF(E2229&lt;-1.27,0,((E2229-Tmin)/(PrefTemp-Tmin))^2))</f>
        <v>31.474456695820518</v>
      </c>
      <c r="L2229" s="1">
        <f t="shared" si="213"/>
        <v>0.32785892383846144</v>
      </c>
      <c r="M2229" s="1">
        <f t="shared" si="214"/>
        <v>-197.77721007172596</v>
      </c>
      <c r="N2229" s="3" t="s">
        <v>866</v>
      </c>
      <c r="O2229" s="1" t="s">
        <v>2973</v>
      </c>
      <c r="P2229" s="1" t="s">
        <v>2968</v>
      </c>
      <c r="Q2229" s="1">
        <v>8360</v>
      </c>
      <c r="R2229" s="1" t="s">
        <v>3035</v>
      </c>
      <c r="S2229" s="1">
        <v>88.25</v>
      </c>
    </row>
    <row r="2230" spans="1:19" x14ac:dyDescent="0.3">
      <c r="A2230" s="1" t="s">
        <v>924</v>
      </c>
      <c r="B2230" s="1" t="s">
        <v>2546</v>
      </c>
      <c r="C2230" s="1">
        <f t="shared" si="209"/>
        <v>1.0416666664241347E-2</v>
      </c>
      <c r="D2230" s="1">
        <v>8</v>
      </c>
      <c r="E2230" s="1">
        <v>17.72</v>
      </c>
      <c r="F2230" s="1">
        <f>IF(A2230="","",IF(E2230&lt;-1.27,0,E2230*M_a+M_b))</f>
        <v>0.43558780000000002</v>
      </c>
      <c r="G2230" s="1">
        <f t="shared" si="210"/>
        <v>0.18973673150884002</v>
      </c>
      <c r="H2230" s="1">
        <f t="shared" si="211"/>
        <v>8.2458379621399389E-2</v>
      </c>
      <c r="I2230" s="1">
        <f t="shared" si="212"/>
        <v>2.0614594900550138E-2</v>
      </c>
      <c r="J2230" s="1">
        <f>IF(A2230="","",MIN(J2229+I2230,Max_logcfu))</f>
        <v>3.99</v>
      </c>
      <c r="K2230" s="1" cm="1">
        <f t="array" ref="K2230">IF(A2230="","",IF(E2230&lt;-1.27,0,((E2230-Tmin)/(PrefTemp-Tmin))^2))</f>
        <v>31.389480988693816</v>
      </c>
      <c r="L2230" s="1">
        <f t="shared" si="213"/>
        <v>0.32697376022276442</v>
      </c>
      <c r="M2230" s="1">
        <f t="shared" si="214"/>
        <v>-198.10418383194872</v>
      </c>
      <c r="N2230" s="3" t="s">
        <v>866</v>
      </c>
      <c r="O2230" s="1" t="s">
        <v>2973</v>
      </c>
      <c r="P2230" s="1" t="s">
        <v>2968</v>
      </c>
      <c r="Q2230" s="1">
        <v>8360</v>
      </c>
      <c r="R2230" s="1" t="s">
        <v>3035</v>
      </c>
      <c r="S2230" s="1">
        <v>88.25</v>
      </c>
    </row>
    <row r="2231" spans="1:19" x14ac:dyDescent="0.3">
      <c r="A2231" s="1" t="s">
        <v>924</v>
      </c>
      <c r="B2231" s="1" t="s">
        <v>2547</v>
      </c>
      <c r="C2231" s="1">
        <f t="shared" si="209"/>
        <v>1.0416666671517305E-2</v>
      </c>
      <c r="D2231" s="1">
        <v>8</v>
      </c>
      <c r="E2231" s="1">
        <v>17.690000000000001</v>
      </c>
      <c r="F2231" s="1">
        <f>IF(A2231="","",IF(E2231&lt;-1.27,0,E2231*M_a+M_b))</f>
        <v>0.43499860000000007</v>
      </c>
      <c r="G2231" s="1">
        <f t="shared" si="210"/>
        <v>0.18922378200196005</v>
      </c>
      <c r="H2231" s="1">
        <f t="shared" si="211"/>
        <v>8.2235455020408535E-2</v>
      </c>
      <c r="I2231" s="1">
        <f t="shared" si="212"/>
        <v>2.0558863764675601E-2</v>
      </c>
      <c r="J2231" s="1">
        <f>IF(A2231="","",MIN(J2230+I2231,Max_logcfu))</f>
        <v>3.99</v>
      </c>
      <c r="K2231" s="1" cm="1">
        <f t="array" ref="K2231">IF(A2231="","",IF(E2231&lt;-1.27,0,((E2231-Tmin)/(PrefTemp-Tmin))^2))</f>
        <v>31.304620146692763</v>
      </c>
      <c r="L2231" s="1">
        <f t="shared" si="213"/>
        <v>0.32608979334656368</v>
      </c>
      <c r="M2231" s="1">
        <f t="shared" si="214"/>
        <v>-198.43027362529529</v>
      </c>
      <c r="N2231" s="3" t="s">
        <v>866</v>
      </c>
      <c r="O2231" s="1" t="s">
        <v>2973</v>
      </c>
      <c r="P2231" s="1" t="s">
        <v>2968</v>
      </c>
      <c r="Q2231" s="1">
        <v>8360</v>
      </c>
      <c r="R2231" s="1" t="s">
        <v>3035</v>
      </c>
      <c r="S2231" s="1">
        <v>88.25</v>
      </c>
    </row>
    <row r="2232" spans="1:19" x14ac:dyDescent="0.3">
      <c r="A2232" s="1" t="s">
        <v>924</v>
      </c>
      <c r="B2232" s="1" t="s">
        <v>2548</v>
      </c>
      <c r="C2232" s="1">
        <f t="shared" si="209"/>
        <v>1.0416666664241347E-2</v>
      </c>
      <c r="D2232" s="1">
        <v>8</v>
      </c>
      <c r="E2232" s="1">
        <v>17.78</v>
      </c>
      <c r="F2232" s="1">
        <f>IF(A2232="","",IF(E2232&lt;-1.27,0,E2232*M_a+M_b))</f>
        <v>0.43676620000000005</v>
      </c>
      <c r="G2232" s="1">
        <f t="shared" si="210"/>
        <v>0.19076471346244003</v>
      </c>
      <c r="H2232" s="1">
        <f t="shared" si="211"/>
        <v>8.2905134055819216E-2</v>
      </c>
      <c r="I2232" s="1">
        <f t="shared" si="212"/>
        <v>2.0726283509129088E-2</v>
      </c>
      <c r="J2232" s="1">
        <f>IF(A2232="","",MIN(J2231+I2232,Max_logcfu))</f>
        <v>3.99</v>
      </c>
      <c r="K2232" s="1" cm="1">
        <f t="array" ref="K2232">IF(A2232="","",IF(E2232&lt;-1.27,0,((E2232-Tmin)/(PrefTemp-Tmin))^2))</f>
        <v>31.559547268072858</v>
      </c>
      <c r="L2232" s="1">
        <f t="shared" si="213"/>
        <v>0.32874528396588365</v>
      </c>
      <c r="M2232" s="1">
        <f t="shared" si="214"/>
        <v>-198.75901890926116</v>
      </c>
      <c r="N2232" s="3" t="s">
        <v>866</v>
      </c>
      <c r="O2232" s="1" t="s">
        <v>2973</v>
      </c>
      <c r="P2232" s="1" t="s">
        <v>2968</v>
      </c>
      <c r="Q2232" s="1">
        <v>8360</v>
      </c>
      <c r="R2232" s="1" t="s">
        <v>3035</v>
      </c>
      <c r="S2232" s="1">
        <v>88.48</v>
      </c>
    </row>
    <row r="2233" spans="1:19" x14ac:dyDescent="0.3">
      <c r="A2233" s="1" t="s">
        <v>924</v>
      </c>
      <c r="B2233" s="1" t="s">
        <v>1758</v>
      </c>
      <c r="C2233" s="1">
        <f t="shared" si="209"/>
        <v>1.0416666664241347E-2</v>
      </c>
      <c r="D2233" s="1">
        <v>8</v>
      </c>
      <c r="E2233" s="1">
        <v>17.64</v>
      </c>
      <c r="F2233" s="1">
        <f>IF(A2233="","",IF(E2233&lt;-1.27,0,E2233*M_a+M_b))</f>
        <v>0.43401660000000003</v>
      </c>
      <c r="G2233" s="1">
        <f t="shared" si="210"/>
        <v>0.18837040907556002</v>
      </c>
      <c r="H2233" s="1">
        <f t="shared" si="211"/>
        <v>8.1864584561303785E-2</v>
      </c>
      <c r="I2233" s="1">
        <f t="shared" si="212"/>
        <v>2.04661461355608E-2</v>
      </c>
      <c r="J2233" s="1">
        <f>IF(A2233="","",MIN(J2232+I2233,Max_logcfu))</f>
        <v>3.99</v>
      </c>
      <c r="K2233" s="1" cm="1">
        <f t="array" ref="K2233">IF(A2233="","",IF(E2233&lt;-1.27,0,((E2233-Tmin)/(PrefTemp-Tmin))^2))</f>
        <v>31.163440665859067</v>
      </c>
      <c r="L2233" s="1">
        <f t="shared" si="213"/>
        <v>0.32461917352711733</v>
      </c>
      <c r="M2233" s="1">
        <f t="shared" si="214"/>
        <v>-199.08363808278827</v>
      </c>
      <c r="N2233" s="3" t="s">
        <v>866</v>
      </c>
      <c r="O2233" s="1" t="s">
        <v>2973</v>
      </c>
      <c r="P2233" s="1" t="s">
        <v>2968</v>
      </c>
      <c r="Q2233" s="1">
        <v>8360</v>
      </c>
      <c r="R2233" s="1" t="s">
        <v>3035</v>
      </c>
      <c r="S2233" s="1">
        <v>88.48</v>
      </c>
    </row>
    <row r="2234" spans="1:19" x14ac:dyDescent="0.3">
      <c r="A2234" s="1" t="s">
        <v>924</v>
      </c>
      <c r="B2234" s="1" t="s">
        <v>1759</v>
      </c>
      <c r="C2234" s="1">
        <f t="shared" si="209"/>
        <v>1.0416666671517305E-2</v>
      </c>
      <c r="D2234" s="1">
        <v>8</v>
      </c>
      <c r="E2234" s="1">
        <v>17.55</v>
      </c>
      <c r="F2234" s="1">
        <f>IF(A2234="","",IF(E2234&lt;-1.27,0,E2234*M_a+M_b))</f>
        <v>0.43224900000000005</v>
      </c>
      <c r="G2234" s="1">
        <f t="shared" si="210"/>
        <v>0.18683919800100005</v>
      </c>
      <c r="H2234" s="1">
        <f t="shared" si="211"/>
        <v>8.1199129943937437E-2</v>
      </c>
      <c r="I2234" s="1">
        <f t="shared" si="212"/>
        <v>2.0299782495437183E-2</v>
      </c>
      <c r="J2234" s="1">
        <f>IF(A2234="","",MIN(J2233+I2234,Max_logcfu))</f>
        <v>3.99</v>
      </c>
      <c r="K2234" s="1" cm="1">
        <f t="array" ref="K2234">IF(A2234="","",IF(E2234&lt;-1.27,0,((E2234-Tmin)/(PrefTemp-Tmin))^2))</f>
        <v>30.910121656237902</v>
      </c>
      <c r="L2234" s="1">
        <f t="shared" si="213"/>
        <v>0.32198043406907861</v>
      </c>
      <c r="M2234" s="1">
        <f t="shared" si="214"/>
        <v>-199.40561851685734</v>
      </c>
      <c r="N2234" s="3" t="s">
        <v>866</v>
      </c>
      <c r="O2234" s="1" t="s">
        <v>2973</v>
      </c>
      <c r="P2234" s="1" t="s">
        <v>2968</v>
      </c>
      <c r="Q2234" s="1">
        <v>8360</v>
      </c>
      <c r="R2234" s="1" t="s">
        <v>3035</v>
      </c>
      <c r="S2234" s="1">
        <v>88.48</v>
      </c>
    </row>
    <row r="2235" spans="1:19" x14ac:dyDescent="0.3">
      <c r="A2235" s="1" t="s">
        <v>924</v>
      </c>
      <c r="B2235" s="1" t="s">
        <v>1760</v>
      </c>
      <c r="C2235" s="1">
        <f t="shared" si="209"/>
        <v>1.0416666664241347E-2</v>
      </c>
      <c r="D2235" s="1">
        <v>8</v>
      </c>
      <c r="E2235" s="1">
        <v>17.45</v>
      </c>
      <c r="F2235" s="1">
        <f>IF(A2235="","",IF(E2235&lt;-1.27,0,E2235*M_a+M_b))</f>
        <v>0.43028500000000003</v>
      </c>
      <c r="G2235" s="1">
        <f t="shared" si="210"/>
        <v>0.18514518122500004</v>
      </c>
      <c r="H2235" s="1">
        <f t="shared" si="211"/>
        <v>8.046292100173838E-2</v>
      </c>
      <c r="I2235" s="1">
        <f t="shared" si="212"/>
        <v>2.0115730245751036E-2</v>
      </c>
      <c r="J2235" s="1">
        <f>IF(A2235="","",MIN(J2234+I2235,Max_logcfu))</f>
        <v>3.99</v>
      </c>
      <c r="K2235" s="1" cm="1">
        <f t="array" ref="K2235">IF(A2235="","",IF(E2235&lt;-1.27,0,((E2235-Tmin)/(PrefTemp-Tmin))^2))</f>
        <v>30.629868555207196</v>
      </c>
      <c r="L2235" s="1">
        <f t="shared" si="213"/>
        <v>0.31906113070912107</v>
      </c>
      <c r="M2235" s="1">
        <f t="shared" si="214"/>
        <v>-199.72467964756646</v>
      </c>
      <c r="N2235" s="3" t="s">
        <v>866</v>
      </c>
      <c r="O2235" s="1" t="s">
        <v>2973</v>
      </c>
      <c r="P2235" s="1" t="s">
        <v>2968</v>
      </c>
      <c r="Q2235" s="1">
        <v>8360</v>
      </c>
      <c r="R2235" s="1" t="s">
        <v>3035</v>
      </c>
      <c r="S2235" s="1">
        <v>88.48</v>
      </c>
    </row>
    <row r="2236" spans="1:19" x14ac:dyDescent="0.3">
      <c r="A2236" s="1" t="s">
        <v>924</v>
      </c>
      <c r="B2236" s="1" t="s">
        <v>1761</v>
      </c>
      <c r="C2236" s="1">
        <f t="shared" si="209"/>
        <v>1.0416666664241347E-2</v>
      </c>
      <c r="D2236" s="1">
        <v>8</v>
      </c>
      <c r="E2236" s="1">
        <v>17.53</v>
      </c>
      <c r="F2236" s="1">
        <f>IF(A2236="","",IF(E2236&lt;-1.27,0,E2236*M_a+M_b))</f>
        <v>0.43185620000000002</v>
      </c>
      <c r="G2236" s="1">
        <f t="shared" si="210"/>
        <v>0.18649977747844002</v>
      </c>
      <c r="H2236" s="1">
        <f t="shared" si="211"/>
        <v>8.1051619938478925E-2</v>
      </c>
      <c r="I2236" s="1">
        <f t="shared" si="212"/>
        <v>2.0262904979901904E-2</v>
      </c>
      <c r="J2236" s="1">
        <f>IF(A2236="","",MIN(J2235+I2236,Max_logcfu))</f>
        <v>3.99</v>
      </c>
      <c r="K2236" s="1" cm="1">
        <f t="array" ref="K2236">IF(A2236="","",IF(E2236&lt;-1.27,0,((E2236-Tmin)/(PrefTemp-Tmin))^2))</f>
        <v>30.85396893369786</v>
      </c>
      <c r="L2236" s="1">
        <f t="shared" si="213"/>
        <v>0.32139550965118868</v>
      </c>
      <c r="M2236" s="1">
        <f t="shared" si="214"/>
        <v>-200.04607515721764</v>
      </c>
      <c r="N2236" s="3" t="s">
        <v>866</v>
      </c>
      <c r="O2236" s="1" t="s">
        <v>2973</v>
      </c>
      <c r="P2236" s="1" t="s">
        <v>2968</v>
      </c>
      <c r="Q2236" s="1">
        <v>8360</v>
      </c>
      <c r="R2236" s="1" t="s">
        <v>3035</v>
      </c>
      <c r="S2236" s="1">
        <v>88.48</v>
      </c>
    </row>
    <row r="2237" spans="1:19" x14ac:dyDescent="0.3">
      <c r="A2237" s="1" t="s">
        <v>924</v>
      </c>
      <c r="B2237" s="1" t="s">
        <v>1762</v>
      </c>
      <c r="C2237" s="1">
        <f t="shared" si="209"/>
        <v>1.0416666671517305E-2</v>
      </c>
      <c r="D2237" s="1">
        <v>8</v>
      </c>
      <c r="E2237" s="1">
        <v>17.52</v>
      </c>
      <c r="F2237" s="1">
        <f>IF(A2237="","",IF(E2237&lt;-1.27,0,E2237*M_a+M_b))</f>
        <v>0.43165980000000004</v>
      </c>
      <c r="G2237" s="1">
        <f t="shared" si="210"/>
        <v>0.18633018293604003</v>
      </c>
      <c r="H2237" s="1">
        <f t="shared" si="211"/>
        <v>8.0977915226440683E-2</v>
      </c>
      <c r="I2237" s="1">
        <f t="shared" si="212"/>
        <v>2.0244478816037241E-2</v>
      </c>
      <c r="J2237" s="1">
        <f>IF(A2237="","",MIN(J2236+I2237,Max_logcfu))</f>
        <v>3.99</v>
      </c>
      <c r="K2237" s="1" cm="1">
        <f t="array" ref="K2237">IF(A2237="","",IF(E2237&lt;-1.27,0,((E2237-Tmin)/(PrefTemp-Tmin))^2))</f>
        <v>30.825911716615447</v>
      </c>
      <c r="L2237" s="1">
        <f t="shared" si="213"/>
        <v>0.32110324719760291</v>
      </c>
      <c r="M2237" s="1">
        <f t="shared" si="214"/>
        <v>-200.36717840441526</v>
      </c>
      <c r="N2237" s="3" t="s">
        <v>866</v>
      </c>
      <c r="O2237" s="1" t="s">
        <v>2973</v>
      </c>
      <c r="P2237" s="1" t="s">
        <v>2968</v>
      </c>
      <c r="Q2237" s="1">
        <v>8360</v>
      </c>
      <c r="R2237" s="1" t="s">
        <v>3035</v>
      </c>
      <c r="S2237" s="1">
        <v>88.48</v>
      </c>
    </row>
    <row r="2238" spans="1:19" x14ac:dyDescent="0.3">
      <c r="A2238" s="1" t="s">
        <v>924</v>
      </c>
      <c r="B2238" s="1" t="s">
        <v>1763</v>
      </c>
      <c r="C2238" s="1">
        <f t="shared" si="209"/>
        <v>1.0416666664241347E-2</v>
      </c>
      <c r="D2238" s="1">
        <v>8</v>
      </c>
      <c r="E2238" s="1">
        <v>17.47</v>
      </c>
      <c r="F2238" s="1">
        <f>IF(A2238="","",IF(E2238&lt;-1.27,0,E2238*M_a+M_b))</f>
        <v>0.4306778</v>
      </c>
      <c r="G2238" s="1">
        <f t="shared" si="210"/>
        <v>0.18548336741283999</v>
      </c>
      <c r="H2238" s="1">
        <f t="shared" si="211"/>
        <v>8.0609894573159493E-2</v>
      </c>
      <c r="I2238" s="1">
        <f t="shared" si="212"/>
        <v>2.0152473638597762E-2</v>
      </c>
      <c r="J2238" s="1">
        <f>IF(A2238="","",MIN(J2237+I2238,Max_logcfu))</f>
        <v>3.99</v>
      </c>
      <c r="K2238" s="1" cm="1">
        <f t="array" ref="K2238">IF(A2238="","",IF(E2238&lt;-1.27,0,((E2238-Tmin)/(PrefTemp-Tmin))^2))</f>
        <v>30.685817073079438</v>
      </c>
      <c r="L2238" s="1">
        <f t="shared" si="213"/>
        <v>0.3196439277701546</v>
      </c>
      <c r="M2238" s="1">
        <f t="shared" si="214"/>
        <v>-200.68682233218541</v>
      </c>
      <c r="N2238" s="3" t="s">
        <v>866</v>
      </c>
      <c r="O2238" s="1" t="s">
        <v>2973</v>
      </c>
      <c r="P2238" s="1" t="s">
        <v>2968</v>
      </c>
      <c r="Q2238" s="1">
        <v>8360</v>
      </c>
      <c r="R2238" s="1" t="s">
        <v>3035</v>
      </c>
      <c r="S2238" s="1">
        <v>88.48</v>
      </c>
    </row>
    <row r="2239" spans="1:19" x14ac:dyDescent="0.3">
      <c r="A2239" s="1" t="s">
        <v>924</v>
      </c>
      <c r="B2239" s="1" t="s">
        <v>1764</v>
      </c>
      <c r="C2239" s="1">
        <f t="shared" si="209"/>
        <v>1.0416666664241347E-2</v>
      </c>
      <c r="D2239" s="1">
        <v>8</v>
      </c>
      <c r="E2239" s="1">
        <v>17.45</v>
      </c>
      <c r="F2239" s="1">
        <f>IF(A2239="","",IF(E2239&lt;-1.27,0,E2239*M_a+M_b))</f>
        <v>0.43028500000000003</v>
      </c>
      <c r="G2239" s="1">
        <f t="shared" si="210"/>
        <v>0.18514518122500004</v>
      </c>
      <c r="H2239" s="1">
        <f t="shared" si="211"/>
        <v>8.046292100173838E-2</v>
      </c>
      <c r="I2239" s="1">
        <f t="shared" si="212"/>
        <v>2.0115730245751036E-2</v>
      </c>
      <c r="J2239" s="1">
        <f>IF(A2239="","",MIN(J2238+I2239,Max_logcfu))</f>
        <v>3.99</v>
      </c>
      <c r="K2239" s="1" cm="1">
        <f t="array" ref="K2239">IF(A2239="","",IF(E2239&lt;-1.27,0,((E2239-Tmin)/(PrefTemp-Tmin))^2))</f>
        <v>30.629868555207196</v>
      </c>
      <c r="L2239" s="1">
        <f t="shared" si="213"/>
        <v>0.31906113070912107</v>
      </c>
      <c r="M2239" s="1">
        <f t="shared" si="214"/>
        <v>-201.00588346289453</v>
      </c>
      <c r="N2239" s="3" t="s">
        <v>866</v>
      </c>
      <c r="O2239" s="1" t="s">
        <v>2973</v>
      </c>
      <c r="P2239" s="1" t="s">
        <v>2968</v>
      </c>
      <c r="Q2239" s="1">
        <v>8360</v>
      </c>
      <c r="R2239" s="1" t="s">
        <v>3035</v>
      </c>
      <c r="S2239" s="1">
        <v>88.48</v>
      </c>
    </row>
    <row r="2240" spans="1:19" x14ac:dyDescent="0.3">
      <c r="A2240" s="1" t="s">
        <v>924</v>
      </c>
      <c r="B2240" s="1" t="s">
        <v>1765</v>
      </c>
      <c r="C2240" s="1">
        <f t="shared" si="209"/>
        <v>1.0416666671517305E-2</v>
      </c>
      <c r="D2240" s="1">
        <v>8</v>
      </c>
      <c r="E2240" s="1">
        <v>17.559999999999999</v>
      </c>
      <c r="F2240" s="1">
        <f>IF(A2240="","",IF(E2240&lt;-1.27,0,E2240*M_a+M_b))</f>
        <v>0.43244539999999998</v>
      </c>
      <c r="G2240" s="1">
        <f t="shared" si="210"/>
        <v>0.18700902398115998</v>
      </c>
      <c r="H2240" s="1">
        <f t="shared" si="211"/>
        <v>8.1272935237357652E-2</v>
      </c>
      <c r="I2240" s="1">
        <f t="shared" si="212"/>
        <v>2.0318233818800827E-2</v>
      </c>
      <c r="J2240" s="1">
        <f>IF(A2240="","",MIN(J2239+I2240,Max_logcfu))</f>
        <v>3.99</v>
      </c>
      <c r="K2240" s="1" cm="1">
        <f t="array" ref="K2240">IF(A2240="","",IF(E2240&lt;-1.27,0,((E2240-Tmin)/(PrefTemp-Tmin))^2))</f>
        <v>30.938217161695519</v>
      </c>
      <c r="L2240" s="1">
        <f t="shared" si="213"/>
        <v>0.32227309558439843</v>
      </c>
      <c r="M2240" s="1">
        <f t="shared" si="214"/>
        <v>-201.32815655847892</v>
      </c>
      <c r="N2240" s="3" t="s">
        <v>866</v>
      </c>
      <c r="O2240" s="1" t="s">
        <v>2973</v>
      </c>
      <c r="P2240" s="1" t="s">
        <v>2968</v>
      </c>
      <c r="Q2240" s="1">
        <v>8360</v>
      </c>
      <c r="R2240" s="1" t="s">
        <v>3035</v>
      </c>
      <c r="S2240" s="1">
        <v>88.37</v>
      </c>
    </row>
    <row r="2241" spans="1:19" x14ac:dyDescent="0.3">
      <c r="A2241" s="1" t="s">
        <v>924</v>
      </c>
      <c r="B2241" s="1" t="s">
        <v>2549</v>
      </c>
      <c r="C2241" s="1">
        <f t="shared" si="209"/>
        <v>1.0416666664241347E-2</v>
      </c>
      <c r="D2241" s="1">
        <v>8</v>
      </c>
      <c r="E2241" s="1">
        <v>17.53</v>
      </c>
      <c r="F2241" s="1">
        <f>IF(A2241="","",IF(E2241&lt;-1.27,0,E2241*M_a+M_b))</f>
        <v>0.43185620000000002</v>
      </c>
      <c r="G2241" s="1">
        <f t="shared" si="210"/>
        <v>0.18649977747844002</v>
      </c>
      <c r="H2241" s="1">
        <f t="shared" si="211"/>
        <v>8.1051619938478925E-2</v>
      </c>
      <c r="I2241" s="1">
        <f t="shared" si="212"/>
        <v>2.0262904979901904E-2</v>
      </c>
      <c r="J2241" s="1">
        <f>IF(A2241="","",MIN(J2240+I2241,Max_logcfu))</f>
        <v>3.99</v>
      </c>
      <c r="K2241" s="1" cm="1">
        <f t="array" ref="K2241">IF(A2241="","",IF(E2241&lt;-1.27,0,((E2241-Tmin)/(PrefTemp-Tmin))^2))</f>
        <v>30.85396893369786</v>
      </c>
      <c r="L2241" s="1">
        <f t="shared" si="213"/>
        <v>0.32139550965118868</v>
      </c>
      <c r="M2241" s="1">
        <f t="shared" si="214"/>
        <v>-201.64955206813011</v>
      </c>
      <c r="N2241" s="3" t="s">
        <v>866</v>
      </c>
      <c r="O2241" s="1" t="s">
        <v>2973</v>
      </c>
      <c r="P2241" s="1" t="s">
        <v>2968</v>
      </c>
      <c r="Q2241" s="1">
        <v>8360</v>
      </c>
      <c r="R2241" s="1" t="s">
        <v>3035</v>
      </c>
      <c r="S2241" s="1">
        <v>88.37</v>
      </c>
    </row>
    <row r="2242" spans="1:19" x14ac:dyDescent="0.3">
      <c r="A2242" s="1" t="s">
        <v>924</v>
      </c>
      <c r="B2242" s="1" t="s">
        <v>2550</v>
      </c>
      <c r="C2242" s="1">
        <f t="shared" si="209"/>
        <v>1.0416666664241347E-2</v>
      </c>
      <c r="D2242" s="1">
        <v>8</v>
      </c>
      <c r="E2242" s="1">
        <v>17.53</v>
      </c>
      <c r="F2242" s="1">
        <f>IF(A2242="","",IF(E2242&lt;-1.27,0,E2242*M_a+M_b))</f>
        <v>0.43185620000000002</v>
      </c>
      <c r="G2242" s="1">
        <f t="shared" si="210"/>
        <v>0.18649977747844002</v>
      </c>
      <c r="H2242" s="1">
        <f t="shared" si="211"/>
        <v>8.1051619938478925E-2</v>
      </c>
      <c r="I2242" s="1">
        <f t="shared" si="212"/>
        <v>2.0262904979901904E-2</v>
      </c>
      <c r="J2242" s="1">
        <f>IF(A2242="","",MIN(J2241+I2242,Max_logcfu))</f>
        <v>3.99</v>
      </c>
      <c r="K2242" s="1" cm="1">
        <f t="array" ref="K2242">IF(A2242="","",IF(E2242&lt;-1.27,0,((E2242-Tmin)/(PrefTemp-Tmin))^2))</f>
        <v>30.85396893369786</v>
      </c>
      <c r="L2242" s="1">
        <f t="shared" si="213"/>
        <v>0.32139550965118868</v>
      </c>
      <c r="M2242" s="1">
        <f t="shared" si="214"/>
        <v>-201.97094757778129</v>
      </c>
      <c r="N2242" s="3" t="s">
        <v>866</v>
      </c>
      <c r="O2242" s="1" t="s">
        <v>2973</v>
      </c>
      <c r="P2242" s="1" t="s">
        <v>2968</v>
      </c>
      <c r="Q2242" s="1">
        <v>8360</v>
      </c>
      <c r="R2242" s="1" t="s">
        <v>3035</v>
      </c>
      <c r="S2242" s="1">
        <v>88.37</v>
      </c>
    </row>
    <row r="2243" spans="1:19" x14ac:dyDescent="0.3">
      <c r="A2243" s="1" t="s">
        <v>924</v>
      </c>
      <c r="B2243" s="1" t="s">
        <v>2551</v>
      </c>
      <c r="C2243" s="1">
        <f t="shared" si="209"/>
        <v>1.0416666671517305E-2</v>
      </c>
      <c r="D2243" s="1">
        <v>8</v>
      </c>
      <c r="E2243" s="1">
        <v>17.53</v>
      </c>
      <c r="F2243" s="1">
        <f>IF(A2243="","",IF(E2243&lt;-1.27,0,E2243*M_a+M_b))</f>
        <v>0.43185620000000002</v>
      </c>
      <c r="G2243" s="1">
        <f t="shared" si="210"/>
        <v>0.18649977747844002</v>
      </c>
      <c r="H2243" s="1">
        <f t="shared" si="211"/>
        <v>8.1051619938478925E-2</v>
      </c>
      <c r="I2243" s="1">
        <f t="shared" si="212"/>
        <v>2.0262904994055381E-2</v>
      </c>
      <c r="J2243" s="1">
        <f>IF(A2243="","",MIN(J2242+I2243,Max_logcfu))</f>
        <v>3.99</v>
      </c>
      <c r="K2243" s="1" cm="1">
        <f t="array" ref="K2243">IF(A2243="","",IF(E2243&lt;-1.27,0,((E2243-Tmin)/(PrefTemp-Tmin))^2))</f>
        <v>30.85396893369786</v>
      </c>
      <c r="L2243" s="1">
        <f t="shared" si="213"/>
        <v>0.32139550987568083</v>
      </c>
      <c r="M2243" s="1">
        <f t="shared" si="214"/>
        <v>-202.29234308765697</v>
      </c>
      <c r="N2243" s="3" t="s">
        <v>866</v>
      </c>
      <c r="O2243" s="1" t="s">
        <v>2973</v>
      </c>
      <c r="P2243" s="1" t="s">
        <v>2968</v>
      </c>
      <c r="Q2243" s="1">
        <v>8360</v>
      </c>
      <c r="R2243" s="1" t="s">
        <v>3035</v>
      </c>
      <c r="S2243" s="1">
        <v>88.37</v>
      </c>
    </row>
    <row r="2244" spans="1:19" x14ac:dyDescent="0.3">
      <c r="A2244" s="1" t="s">
        <v>924</v>
      </c>
      <c r="B2244" s="1" t="s">
        <v>2552</v>
      </c>
      <c r="C2244" s="1">
        <f t="shared" ref="C2244:C2307" si="215">IF(A2244="","",B2244-B2243)</f>
        <v>1.0416666664241347E-2</v>
      </c>
      <c r="D2244" s="1">
        <v>8</v>
      </c>
      <c r="E2244" s="1">
        <v>17.61</v>
      </c>
      <c r="F2244" s="1">
        <f>IF(A2244="","",IF(E2244&lt;-1.27,0,E2244*M_a+M_b))</f>
        <v>0.43342740000000002</v>
      </c>
      <c r="G2244" s="1">
        <f t="shared" si="210"/>
        <v>0.18785931107076001</v>
      </c>
      <c r="H2244" s="1">
        <f t="shared" si="211"/>
        <v>8.1642464611368967E-2</v>
      </c>
      <c r="I2244" s="1">
        <f t="shared" si="212"/>
        <v>2.0410616148090022E-2</v>
      </c>
      <c r="J2244" s="1">
        <f>IF(A2244="","",MIN(J2243+I2244,Max_logcfu))</f>
        <v>3.99</v>
      </c>
      <c r="K2244" s="1" cm="1">
        <f t="array" ref="K2244">IF(A2244="","",IF(E2244&lt;-1.27,0,((E2244-Tmin)/(PrefTemp-Tmin))^2))</f>
        <v>31.078886130859701</v>
      </c>
      <c r="L2244" s="1">
        <f t="shared" si="213"/>
        <v>0.32373839712107899</v>
      </c>
      <c r="M2244" s="1">
        <f t="shared" si="214"/>
        <v>-202.61608148477805</v>
      </c>
      <c r="N2244" s="3" t="s">
        <v>866</v>
      </c>
      <c r="O2244" s="1" t="s">
        <v>2973</v>
      </c>
      <c r="P2244" s="1" t="s">
        <v>2968</v>
      </c>
      <c r="Q2244" s="1">
        <v>8360</v>
      </c>
      <c r="R2244" s="1" t="s">
        <v>3035</v>
      </c>
      <c r="S2244" s="1">
        <v>88.25</v>
      </c>
    </row>
    <row r="2245" spans="1:19" x14ac:dyDescent="0.3">
      <c r="A2245" s="1" t="s">
        <v>924</v>
      </c>
      <c r="B2245" s="1" t="s">
        <v>1770</v>
      </c>
      <c r="C2245" s="1">
        <f t="shared" si="215"/>
        <v>1.0416666664241347E-2</v>
      </c>
      <c r="D2245" s="1">
        <v>8</v>
      </c>
      <c r="E2245" s="1">
        <v>17.600000000000001</v>
      </c>
      <c r="F2245" s="1">
        <f>IF(A2245="","",IF(E2245&lt;-1.27,0,E2245*M_a+M_b))</f>
        <v>0.43323100000000003</v>
      </c>
      <c r="G2245" s="1">
        <f t="shared" si="210"/>
        <v>0.18768909936100003</v>
      </c>
      <c r="H2245" s="1">
        <f t="shared" si="211"/>
        <v>8.1568491682312047E-2</v>
      </c>
      <c r="I2245" s="1">
        <f t="shared" si="212"/>
        <v>2.0392122915830098E-2</v>
      </c>
      <c r="J2245" s="1">
        <f>IF(A2245="","",MIN(J2244+I2245,Max_logcfu))</f>
        <v>3.99</v>
      </c>
      <c r="K2245" s="1" cm="1">
        <f t="array" ref="K2245">IF(A2245="","",IF(E2245&lt;-1.27,0,((E2245-Tmin)/(PrefTemp-Tmin))^2))</f>
        <v>31.050726811443397</v>
      </c>
      <c r="L2245" s="1">
        <f t="shared" si="213"/>
        <v>0.32344507087722746</v>
      </c>
      <c r="M2245" s="1">
        <f t="shared" si="214"/>
        <v>-202.93952655565528</v>
      </c>
      <c r="N2245" s="3" t="s">
        <v>866</v>
      </c>
      <c r="O2245" s="1" t="s">
        <v>2973</v>
      </c>
      <c r="P2245" s="1" t="s">
        <v>2968</v>
      </c>
      <c r="Q2245" s="1">
        <v>8360</v>
      </c>
      <c r="R2245" s="1" t="s">
        <v>3035</v>
      </c>
      <c r="S2245" s="1">
        <v>88.25</v>
      </c>
    </row>
    <row r="2246" spans="1:19" x14ac:dyDescent="0.3">
      <c r="A2246" s="1" t="s">
        <v>924</v>
      </c>
      <c r="B2246" s="1" t="s">
        <v>1771</v>
      </c>
      <c r="C2246" s="1">
        <f t="shared" si="215"/>
        <v>1.0416666671517305E-2</v>
      </c>
      <c r="D2246" s="1">
        <v>8</v>
      </c>
      <c r="E2246" s="1">
        <v>17.66</v>
      </c>
      <c r="F2246" s="1">
        <f>IF(A2246="","",IF(E2246&lt;-1.27,0,E2246*M_a+M_b))</f>
        <v>0.43440940000000006</v>
      </c>
      <c r="G2246" s="1">
        <f t="shared" si="210"/>
        <v>0.18871152680836004</v>
      </c>
      <c r="H2246" s="1">
        <f t="shared" si="211"/>
        <v>8.2012832163563684E-2</v>
      </c>
      <c r="I2246" s="1">
        <f t="shared" si="212"/>
        <v>2.0503208050438471E-2</v>
      </c>
      <c r="J2246" s="1">
        <f>IF(A2246="","",MIN(J2245+I2246,Max_logcfu))</f>
        <v>3.99</v>
      </c>
      <c r="K2246" s="1" cm="1">
        <f t="array" ref="K2246">IF(A2246="","",IF(E2246&lt;-1.27,0,((E2246-Tmin)/(PrefTemp-Tmin))^2))</f>
        <v>31.219874169817334</v>
      </c>
      <c r="L2246" s="1">
        <f t="shared" si="213"/>
        <v>0.32520702275370023</v>
      </c>
      <c r="M2246" s="1">
        <f t="shared" si="214"/>
        <v>-203.26473357840896</v>
      </c>
      <c r="N2246" s="3" t="s">
        <v>866</v>
      </c>
      <c r="O2246" s="1" t="s">
        <v>2973</v>
      </c>
      <c r="P2246" s="1" t="s">
        <v>2968</v>
      </c>
      <c r="Q2246" s="1">
        <v>8360</v>
      </c>
      <c r="R2246" s="1" t="s">
        <v>3035</v>
      </c>
      <c r="S2246" s="1">
        <v>88.25</v>
      </c>
    </row>
    <row r="2247" spans="1:19" x14ac:dyDescent="0.3">
      <c r="A2247" s="1" t="s">
        <v>924</v>
      </c>
      <c r="B2247" s="1" t="s">
        <v>1772</v>
      </c>
      <c r="C2247" s="1">
        <f t="shared" si="215"/>
        <v>1.0416666664241347E-2</v>
      </c>
      <c r="D2247" s="1">
        <v>8</v>
      </c>
      <c r="E2247" s="1">
        <v>17.75</v>
      </c>
      <c r="F2247" s="1">
        <f>IF(A2247="","",IF(E2247&lt;-1.27,0,E2247*M_a+M_b))</f>
        <v>0.43617700000000004</v>
      </c>
      <c r="G2247" s="1">
        <f t="shared" si="210"/>
        <v>0.19025037532900002</v>
      </c>
      <c r="H2247" s="1">
        <f t="shared" si="211"/>
        <v>8.2681605966536287E-2</v>
      </c>
      <c r="I2247" s="1">
        <f t="shared" si="212"/>
        <v>2.0670401486821369E-2</v>
      </c>
      <c r="J2247" s="1">
        <f>IF(A2247="","",MIN(J2246+I2247,Max_logcfu))</f>
        <v>3.99</v>
      </c>
      <c r="K2247" s="1" cm="1">
        <f t="array" ref="K2247">IF(A2247="","",IF(E2247&lt;-1.27,0,((E2247-Tmin)/(PrefTemp-Tmin))^2))</f>
        <v>31.474456695820518</v>
      </c>
      <c r="L2247" s="1">
        <f t="shared" si="213"/>
        <v>0.32785892383846144</v>
      </c>
      <c r="M2247" s="1">
        <f t="shared" si="214"/>
        <v>-203.59259250224741</v>
      </c>
      <c r="N2247" s="3" t="s">
        <v>866</v>
      </c>
      <c r="O2247" s="1" t="s">
        <v>2973</v>
      </c>
      <c r="P2247" s="1" t="s">
        <v>2968</v>
      </c>
      <c r="Q2247" s="1">
        <v>8360</v>
      </c>
      <c r="R2247" s="1" t="s">
        <v>3035</v>
      </c>
      <c r="S2247" s="1">
        <v>88.25</v>
      </c>
    </row>
    <row r="2248" spans="1:19" x14ac:dyDescent="0.3">
      <c r="A2248" s="1" t="s">
        <v>924</v>
      </c>
      <c r="B2248" s="1" t="s">
        <v>1773</v>
      </c>
      <c r="C2248" s="1">
        <f t="shared" si="215"/>
        <v>1.0416666664241347E-2</v>
      </c>
      <c r="D2248" s="1">
        <v>8</v>
      </c>
      <c r="E2248" s="1">
        <v>17.91</v>
      </c>
      <c r="F2248" s="1">
        <f>IF(A2248="","",IF(E2248&lt;-1.27,0,E2248*M_a+M_b))</f>
        <v>0.43931940000000003</v>
      </c>
      <c r="G2248" s="1">
        <f t="shared" si="210"/>
        <v>0.19300153521636002</v>
      </c>
      <c r="H2248" s="1">
        <f t="shared" si="211"/>
        <v>8.387724259728814E-2</v>
      </c>
      <c r="I2248" s="1">
        <f t="shared" si="212"/>
        <v>2.0969310644439739E-2</v>
      </c>
      <c r="J2248" s="1">
        <f>IF(A2248="","",MIN(J2247+I2248,Max_logcfu))</f>
        <v>3.99</v>
      </c>
      <c r="K2248" s="1" cm="1">
        <f t="array" ref="K2248">IF(A2248="","",IF(E2248&lt;-1.27,0,((E2248-Tmin)/(PrefTemp-Tmin))^2))</f>
        <v>31.92960041150701</v>
      </c>
      <c r="L2248" s="1">
        <f t="shared" si="213"/>
        <v>0.33260000420909186</v>
      </c>
      <c r="M2248" s="1">
        <f t="shared" si="214"/>
        <v>-203.92519250645651</v>
      </c>
      <c r="N2248" s="3" t="s">
        <v>866</v>
      </c>
      <c r="O2248" s="1" t="s">
        <v>2973</v>
      </c>
      <c r="P2248" s="1" t="s">
        <v>2968</v>
      </c>
      <c r="Q2248" s="1">
        <v>8360</v>
      </c>
      <c r="R2248" s="1" t="s">
        <v>3035</v>
      </c>
      <c r="S2248" s="1">
        <v>88.13</v>
      </c>
    </row>
    <row r="2249" spans="1:19" x14ac:dyDescent="0.3">
      <c r="A2249" s="1" t="s">
        <v>924</v>
      </c>
      <c r="B2249" s="1" t="s">
        <v>1774</v>
      </c>
      <c r="C2249" s="1">
        <f t="shared" si="215"/>
        <v>1.0416666671517305E-2</v>
      </c>
      <c r="D2249" s="1">
        <v>8</v>
      </c>
      <c r="E2249" s="1">
        <v>18.02</v>
      </c>
      <c r="F2249" s="1">
        <f>IF(A2249="","",IF(E2249&lt;-1.27,0,E2249*M_a+M_b))</f>
        <v>0.44147980000000003</v>
      </c>
      <c r="G2249" s="1">
        <f t="shared" si="210"/>
        <v>0.19490441380804002</v>
      </c>
      <c r="H2249" s="1">
        <f t="shared" si="211"/>
        <v>8.4704221559339418E-2</v>
      </c>
      <c r="I2249" s="1">
        <f t="shared" si="212"/>
        <v>2.1176055399695724E-2</v>
      </c>
      <c r="J2249" s="1">
        <f>IF(A2249="","",MIN(J2248+I2249,Max_logcfu))</f>
        <v>3.99</v>
      </c>
      <c r="K2249" s="1" cm="1">
        <f t="array" ref="K2249">IF(A2249="","",IF(E2249&lt;-1.27,0,((E2249-Tmin)/(PrefTemp-Tmin))^2))</f>
        <v>32.244406990614486</v>
      </c>
      <c r="L2249" s="1">
        <f t="shared" si="213"/>
        <v>0.33587923964197353</v>
      </c>
      <c r="M2249" s="1">
        <f t="shared" si="214"/>
        <v>-204.26107174609848</v>
      </c>
      <c r="N2249" s="3" t="s">
        <v>866</v>
      </c>
      <c r="O2249" s="1" t="s">
        <v>2973</v>
      </c>
      <c r="P2249" s="1" t="s">
        <v>2968</v>
      </c>
      <c r="Q2249" s="1">
        <v>8360</v>
      </c>
      <c r="R2249" s="1" t="s">
        <v>3035</v>
      </c>
      <c r="S2249" s="1">
        <v>88.13</v>
      </c>
    </row>
    <row r="2250" spans="1:19" x14ac:dyDescent="0.3">
      <c r="A2250" s="1" t="s">
        <v>924</v>
      </c>
      <c r="B2250" s="1" t="s">
        <v>1775</v>
      </c>
      <c r="C2250" s="1">
        <f t="shared" si="215"/>
        <v>1.0416666664241347E-2</v>
      </c>
      <c r="D2250" s="1">
        <v>8</v>
      </c>
      <c r="E2250" s="1">
        <v>18.13</v>
      </c>
      <c r="F2250" s="1">
        <f>IF(A2250="","",IF(E2250&lt;-1.27,0,E2250*M_a+M_b))</f>
        <v>0.44364019999999998</v>
      </c>
      <c r="G2250" s="1">
        <f t="shared" si="210"/>
        <v>0.19681662705604</v>
      </c>
      <c r="H2250" s="1">
        <f t="shared" si="211"/>
        <v>8.5535257303798337E-2</v>
      </c>
      <c r="I2250" s="1">
        <f t="shared" si="212"/>
        <v>2.1383814320970775E-2</v>
      </c>
      <c r="J2250" s="1">
        <f>IF(A2250="","",MIN(J2249+I2250,Max_logcfu))</f>
        <v>3.99</v>
      </c>
      <c r="K2250" s="1" cm="1">
        <f t="array" ref="K2250">IF(A2250="","",IF(E2250&lt;-1.27,0,((E2250-Tmin)/(PrefTemp-Tmin))^2))</f>
        <v>32.560757867522199</v>
      </c>
      <c r="L2250" s="1">
        <f t="shared" si="213"/>
        <v>0.33917456104105265</v>
      </c>
      <c r="M2250" s="1">
        <f t="shared" si="214"/>
        <v>-204.60024630713954</v>
      </c>
      <c r="N2250" s="3" t="s">
        <v>866</v>
      </c>
      <c r="O2250" s="1" t="s">
        <v>2973</v>
      </c>
      <c r="P2250" s="1" t="s">
        <v>2968</v>
      </c>
      <c r="Q2250" s="1">
        <v>8360</v>
      </c>
      <c r="R2250" s="1" t="s">
        <v>3035</v>
      </c>
      <c r="S2250" s="1">
        <v>88.13</v>
      </c>
    </row>
    <row r="2251" spans="1:19" x14ac:dyDescent="0.3">
      <c r="A2251" s="1" t="s">
        <v>924</v>
      </c>
      <c r="B2251" s="1" t="s">
        <v>1776</v>
      </c>
      <c r="C2251" s="1">
        <f t="shared" si="215"/>
        <v>1.0416666664241347E-2</v>
      </c>
      <c r="D2251" s="1">
        <v>8</v>
      </c>
      <c r="E2251" s="1">
        <v>18.27</v>
      </c>
      <c r="F2251" s="1">
        <f>IF(A2251="","",IF(E2251&lt;-1.27,0,E2251*M_a+M_b))</f>
        <v>0.4463898</v>
      </c>
      <c r="G2251" s="1">
        <f t="shared" si="210"/>
        <v>0.19926385354404</v>
      </c>
      <c r="H2251" s="1">
        <f t="shared" si="211"/>
        <v>8.6598806407666221E-2</v>
      </c>
      <c r="I2251" s="1">
        <f t="shared" si="212"/>
        <v>2.1649701596875841E-2</v>
      </c>
      <c r="J2251" s="1">
        <f>IF(A2251="","",MIN(J2250+I2251,Max_logcfu))</f>
        <v>3.99</v>
      </c>
      <c r="K2251" s="1" cm="1">
        <f t="array" ref="K2251">IF(A2251="","",IF(E2251&lt;-1.27,0,((E2251-Tmin)/(PrefTemp-Tmin))^2))</f>
        <v>32.965619744867887</v>
      </c>
      <c r="L2251" s="1">
        <f t="shared" si="213"/>
        <v>0.34339187226242168</v>
      </c>
      <c r="M2251" s="1">
        <f t="shared" si="214"/>
        <v>-204.94363817940197</v>
      </c>
      <c r="N2251" s="3" t="s">
        <v>866</v>
      </c>
      <c r="O2251" s="1" t="s">
        <v>2973</v>
      </c>
      <c r="P2251" s="1" t="s">
        <v>2968</v>
      </c>
      <c r="Q2251" s="1">
        <v>8360</v>
      </c>
      <c r="R2251" s="1" t="s">
        <v>3035</v>
      </c>
      <c r="S2251" s="1">
        <v>88.13</v>
      </c>
    </row>
    <row r="2252" spans="1:19" x14ac:dyDescent="0.3">
      <c r="A2252" s="1" t="s">
        <v>924</v>
      </c>
      <c r="B2252" s="1" t="s">
        <v>2553</v>
      </c>
      <c r="C2252" s="1">
        <f t="shared" si="215"/>
        <v>1.0405092594737653E-2</v>
      </c>
      <c r="D2252" s="1">
        <v>8</v>
      </c>
      <c r="E2252" s="1">
        <v>18.670000000000002</v>
      </c>
      <c r="F2252" s="1">
        <f>IF(A2252="","",IF(E2252&lt;-1.27,0,E2252*M_a+M_b))</f>
        <v>0.45424580000000009</v>
      </c>
      <c r="G2252" s="1">
        <f t="shared" si="210"/>
        <v>0.20633924681764007</v>
      </c>
      <c r="H2252" s="1">
        <f t="shared" si="211"/>
        <v>8.9673727430525887E-2</v>
      </c>
      <c r="I2252" s="1">
        <f t="shared" si="212"/>
        <v>2.2393522493517306E-2</v>
      </c>
      <c r="J2252" s="1">
        <f>IF(A2252="","",MIN(J2251+I2252,Max_logcfu))</f>
        <v>3.99</v>
      </c>
      <c r="K2252" s="1" cm="1">
        <f t="array" ref="K2252">IF(A2252="","",IF(E2252&lt;-1.27,0,((E2252-Tmin)/(PrefTemp-Tmin))^2))</f>
        <v>34.136151780932046</v>
      </c>
      <c r="L2252" s="1">
        <f t="shared" si="213"/>
        <v>0.35518982010861655</v>
      </c>
      <c r="M2252" s="1">
        <f t="shared" si="214"/>
        <v>-205.29882799951059</v>
      </c>
      <c r="N2252" s="3" t="s">
        <v>866</v>
      </c>
      <c r="O2252" s="1" t="s">
        <v>2973</v>
      </c>
      <c r="P2252" s="1" t="s">
        <v>2968</v>
      </c>
      <c r="Q2252" s="1">
        <v>8360</v>
      </c>
      <c r="R2252" s="1" t="s">
        <v>3035</v>
      </c>
      <c r="S2252" s="1">
        <v>88.13</v>
      </c>
    </row>
    <row r="2253" spans="1:19" x14ac:dyDescent="0.3">
      <c r="A2253" s="1" t="s">
        <v>924</v>
      </c>
      <c r="B2253" s="1" t="s">
        <v>1778</v>
      </c>
      <c r="C2253" s="1">
        <f t="shared" si="215"/>
        <v>1.0416666664241347E-2</v>
      </c>
      <c r="D2253" s="1">
        <v>8</v>
      </c>
      <c r="E2253" s="1">
        <v>18.7</v>
      </c>
      <c r="F2253" s="1">
        <f>IF(A2253="","",IF(E2253&lt;-1.27,0,E2253*M_a+M_b))</f>
        <v>0.45483499999999999</v>
      </c>
      <c r="G2253" s="1">
        <f t="shared" si="210"/>
        <v>0.206874877225</v>
      </c>
      <c r="H2253" s="1">
        <f t="shared" si="211"/>
        <v>8.9906509006953489E-2</v>
      </c>
      <c r="I2253" s="1">
        <f t="shared" si="212"/>
        <v>2.2476627246505121E-2</v>
      </c>
      <c r="J2253" s="1">
        <f>IF(A2253="","",MIN(J2252+I2253,Max_logcfu))</f>
        <v>3.99</v>
      </c>
      <c r="K2253" s="1" cm="1">
        <f t="array" ref="K2253">IF(A2253="","",IF(E2253&lt;-1.27,0,((E2253-Tmin)/(PrefTemp-Tmin))^2))</f>
        <v>34.224764883703912</v>
      </c>
      <c r="L2253" s="1">
        <f t="shared" si="213"/>
        <v>0.35650796745557645</v>
      </c>
      <c r="M2253" s="1">
        <f t="shared" si="214"/>
        <v>-205.65533596696616</v>
      </c>
      <c r="N2253" s="3" t="s">
        <v>866</v>
      </c>
      <c r="O2253" s="1" t="s">
        <v>2973</v>
      </c>
      <c r="P2253" s="1" t="s">
        <v>2968</v>
      </c>
      <c r="Q2253" s="1">
        <v>8360</v>
      </c>
      <c r="R2253" s="1" t="s">
        <v>3035</v>
      </c>
      <c r="S2253" s="1">
        <v>88.13</v>
      </c>
    </row>
    <row r="2254" spans="1:19" x14ac:dyDescent="0.3">
      <c r="A2254" s="1" t="s">
        <v>924</v>
      </c>
      <c r="B2254" s="1" t="s">
        <v>1779</v>
      </c>
      <c r="C2254" s="1">
        <f t="shared" si="215"/>
        <v>1.0416666671517305E-2</v>
      </c>
      <c r="D2254" s="1">
        <v>8</v>
      </c>
      <c r="E2254" s="1">
        <v>18.7</v>
      </c>
      <c r="F2254" s="1">
        <f>IF(A2254="","",IF(E2254&lt;-1.27,0,E2254*M_a+M_b))</f>
        <v>0.45483499999999999</v>
      </c>
      <c r="G2254" s="1">
        <f t="shared" si="210"/>
        <v>0.206874877225</v>
      </c>
      <c r="H2254" s="1">
        <f t="shared" si="211"/>
        <v>8.9906509006953489E-2</v>
      </c>
      <c r="I2254" s="1">
        <f t="shared" si="212"/>
        <v>2.2476627262204864E-2</v>
      </c>
      <c r="J2254" s="1">
        <f>IF(A2254="","",MIN(J2253+I2254,Max_logcfu))</f>
        <v>3.99</v>
      </c>
      <c r="K2254" s="1" cm="1">
        <f t="array" ref="K2254">IF(A2254="","",IF(E2254&lt;-1.27,0,((E2254-Tmin)/(PrefTemp-Tmin))^2))</f>
        <v>34.224764883703912</v>
      </c>
      <c r="L2254" s="1">
        <f t="shared" si="213"/>
        <v>0.35650796770459436</v>
      </c>
      <c r="M2254" s="1">
        <f t="shared" si="214"/>
        <v>-206.01184393467076</v>
      </c>
      <c r="N2254" s="3" t="s">
        <v>866</v>
      </c>
      <c r="O2254" s="1" t="s">
        <v>2973</v>
      </c>
      <c r="P2254" s="1" t="s">
        <v>2968</v>
      </c>
      <c r="Q2254" s="1">
        <v>8360</v>
      </c>
      <c r="R2254" s="1" t="s">
        <v>3035</v>
      </c>
      <c r="S2254" s="1">
        <v>88.13</v>
      </c>
    </row>
    <row r="2255" spans="1:19" x14ac:dyDescent="0.3">
      <c r="A2255" s="1" t="s">
        <v>924</v>
      </c>
      <c r="B2255" s="1" t="s">
        <v>1780</v>
      </c>
      <c r="C2255" s="1">
        <f t="shared" si="215"/>
        <v>1.0416666664241347E-2</v>
      </c>
      <c r="D2255" s="1">
        <v>8</v>
      </c>
      <c r="E2255" s="1">
        <v>18.690000000000001</v>
      </c>
      <c r="F2255" s="1">
        <f>IF(A2255="","",IF(E2255&lt;-1.27,0,E2255*M_a+M_b))</f>
        <v>0.45463860000000006</v>
      </c>
      <c r="G2255" s="1">
        <f t="shared" si="210"/>
        <v>0.20669625660996005</v>
      </c>
      <c r="H2255" s="1">
        <f t="shared" si="211"/>
        <v>8.9828881621016959E-2</v>
      </c>
      <c r="I2255" s="1">
        <f t="shared" si="212"/>
        <v>2.2457220400025509E-2</v>
      </c>
      <c r="J2255" s="1">
        <f>IF(A2255="","",MIN(J2254+I2255,Max_logcfu))</f>
        <v>3.99</v>
      </c>
      <c r="K2255" s="1" cm="1">
        <f t="array" ref="K2255">IF(A2255="","",IF(E2255&lt;-1.27,0,((E2255-Tmin)/(PrefTemp-Tmin))^2))</f>
        <v>34.195214419988226</v>
      </c>
      <c r="L2255" s="1">
        <f t="shared" si="213"/>
        <v>0.35620015012527639</v>
      </c>
      <c r="M2255" s="1">
        <f t="shared" si="214"/>
        <v>-206.36804408479605</v>
      </c>
      <c r="N2255" s="3" t="s">
        <v>866</v>
      </c>
      <c r="O2255" s="1" t="s">
        <v>2973</v>
      </c>
      <c r="P2255" s="1" t="s">
        <v>2968</v>
      </c>
      <c r="Q2255" s="1">
        <v>8360</v>
      </c>
      <c r="R2255" s="1" t="s">
        <v>3035</v>
      </c>
      <c r="S2255" s="1">
        <v>88.13</v>
      </c>
    </row>
    <row r="2256" spans="1:19" x14ac:dyDescent="0.3">
      <c r="A2256" s="1" t="s">
        <v>924</v>
      </c>
      <c r="B2256" s="1" t="s">
        <v>2554</v>
      </c>
      <c r="C2256" s="1">
        <f t="shared" si="215"/>
        <v>1.0428240741021E-2</v>
      </c>
      <c r="D2256" s="1">
        <v>8</v>
      </c>
      <c r="E2256" s="1">
        <v>18.72</v>
      </c>
      <c r="F2256" s="1">
        <f>IF(A2256="","",IF(E2256&lt;-1.27,0,E2256*M_a+M_b))</f>
        <v>0.45522780000000002</v>
      </c>
      <c r="G2256" s="1">
        <f t="shared" si="210"/>
        <v>0.20723234989284001</v>
      </c>
      <c r="H2256" s="1">
        <f t="shared" si="211"/>
        <v>9.0061864360208604E-2</v>
      </c>
      <c r="I2256" s="1">
        <f t="shared" si="212"/>
        <v>2.254048327520243E-2</v>
      </c>
      <c r="J2256" s="1">
        <f>IF(A2256="","",MIN(J2255+I2256,Max_logcfu))</f>
        <v>3.99</v>
      </c>
      <c r="K2256" s="1" cm="1">
        <f t="array" ref="K2256">IF(A2256="","",IF(E2256&lt;-1.27,0,((E2256-Tmin)/(PrefTemp-Tmin))^2))</f>
        <v>34.283904099510515</v>
      </c>
      <c r="L2256" s="1">
        <f t="shared" si="213"/>
        <v>0.35752080549177245</v>
      </c>
      <c r="M2256" s="1">
        <f t="shared" si="214"/>
        <v>-206.72556489028781</v>
      </c>
      <c r="N2256" s="3" t="s">
        <v>866</v>
      </c>
      <c r="O2256" s="1" t="s">
        <v>2973</v>
      </c>
      <c r="P2256" s="1" t="s">
        <v>2968</v>
      </c>
      <c r="Q2256" s="1">
        <v>8360</v>
      </c>
      <c r="R2256" s="1" t="s">
        <v>3035</v>
      </c>
      <c r="S2256" s="1">
        <v>87.99</v>
      </c>
    </row>
    <row r="2257" spans="1:19" x14ac:dyDescent="0.3">
      <c r="A2257" s="1" t="s">
        <v>924</v>
      </c>
      <c r="B2257" s="1" t="s">
        <v>1782</v>
      </c>
      <c r="C2257" s="1">
        <f t="shared" si="215"/>
        <v>1.0416666664241347E-2</v>
      </c>
      <c r="D2257" s="1">
        <v>8</v>
      </c>
      <c r="E2257" s="1">
        <v>18.77</v>
      </c>
      <c r="F2257" s="1">
        <f>IF(A2257="","",IF(E2257&lt;-1.27,0,E2257*M_a+M_b))</f>
        <v>0.4562098</v>
      </c>
      <c r="G2257" s="1">
        <f t="shared" si="210"/>
        <v>0.20812738161604</v>
      </c>
      <c r="H2257" s="1">
        <f t="shared" si="211"/>
        <v>9.0450839468074737E-2</v>
      </c>
      <c r="I2257" s="1">
        <f t="shared" si="212"/>
        <v>2.261270986175375E-2</v>
      </c>
      <c r="J2257" s="1">
        <f>IF(A2257="","",MIN(J2256+I2257,Max_logcfu))</f>
        <v>3.99</v>
      </c>
      <c r="K2257" s="1" cm="1">
        <f t="array" ref="K2257">IF(A2257="","",IF(E2257&lt;-1.27,0,((E2257-Tmin)/(PrefTemp-Tmin))^2))</f>
        <v>34.431975487882447</v>
      </c>
      <c r="L2257" s="1">
        <f t="shared" si="213"/>
        <v>0.35866641124860027</v>
      </c>
      <c r="M2257" s="1">
        <f t="shared" si="214"/>
        <v>-207.08423130153642</v>
      </c>
      <c r="N2257" s="3" t="s">
        <v>866</v>
      </c>
      <c r="O2257" s="1" t="s">
        <v>2973</v>
      </c>
      <c r="P2257" s="1" t="s">
        <v>2968</v>
      </c>
      <c r="Q2257" s="1">
        <v>8360</v>
      </c>
      <c r="R2257" s="1" t="s">
        <v>3035</v>
      </c>
      <c r="S2257" s="1">
        <v>87.99</v>
      </c>
    </row>
    <row r="2258" spans="1:19" x14ac:dyDescent="0.3">
      <c r="A2258" s="1" t="s">
        <v>924</v>
      </c>
      <c r="B2258" s="1" t="s">
        <v>1783</v>
      </c>
      <c r="C2258" s="1">
        <f t="shared" si="215"/>
        <v>1.0416666671517305E-2</v>
      </c>
      <c r="D2258" s="1">
        <v>8</v>
      </c>
      <c r="E2258" s="1">
        <v>18.8</v>
      </c>
      <c r="F2258" s="1">
        <f>IF(A2258="","",IF(E2258&lt;-1.27,0,E2258*M_a+M_b))</f>
        <v>0.45679900000000007</v>
      </c>
      <c r="G2258" s="1">
        <f t="shared" si="210"/>
        <v>0.20866532640100005</v>
      </c>
      <c r="H2258" s="1">
        <f t="shared" si="211"/>
        <v>9.0684626858322487E-2</v>
      </c>
      <c r="I2258" s="1">
        <f t="shared" si="212"/>
        <v>2.2671156725137705E-2</v>
      </c>
      <c r="J2258" s="1">
        <f>IF(A2258="","",MIN(J2257+I2258,Max_logcfu))</f>
        <v>3.99</v>
      </c>
      <c r="K2258" s="1" cm="1">
        <f t="array" ref="K2258">IF(A2258="","",IF(E2258&lt;-1.27,0,((E2258-Tmin)/(PrefTemp-Tmin))^2))</f>
        <v>34.520971474406451</v>
      </c>
      <c r="L2258" s="1">
        <f t="shared" si="213"/>
        <v>0.35959345302584927</v>
      </c>
      <c r="M2258" s="1">
        <f t="shared" si="214"/>
        <v>-207.44382475456226</v>
      </c>
      <c r="N2258" s="3" t="s">
        <v>866</v>
      </c>
      <c r="O2258" s="1" t="s">
        <v>2973</v>
      </c>
      <c r="P2258" s="1" t="s">
        <v>2968</v>
      </c>
      <c r="Q2258" s="1">
        <v>8360</v>
      </c>
      <c r="R2258" s="1" t="s">
        <v>3035</v>
      </c>
      <c r="S2258" s="1">
        <v>87.99</v>
      </c>
    </row>
    <row r="2259" spans="1:19" x14ac:dyDescent="0.3">
      <c r="A2259" s="1" t="s">
        <v>924</v>
      </c>
      <c r="B2259" s="1" t="s">
        <v>1784</v>
      </c>
      <c r="C2259" s="1">
        <f t="shared" si="215"/>
        <v>1.0416666664241347E-2</v>
      </c>
      <c r="D2259" s="1">
        <v>8</v>
      </c>
      <c r="E2259" s="1">
        <v>18.89</v>
      </c>
      <c r="F2259" s="1">
        <f>IF(A2259="","",IF(E2259&lt;-1.27,0,E2259*M_a+M_b))</f>
        <v>0.45856660000000005</v>
      </c>
      <c r="G2259" s="1">
        <f t="shared" si="210"/>
        <v>0.21028332663556004</v>
      </c>
      <c r="H2259" s="1">
        <f t="shared" si="211"/>
        <v>9.1387799493941782E-2</v>
      </c>
      <c r="I2259" s="1">
        <f t="shared" si="212"/>
        <v>2.2846949868165975E-2</v>
      </c>
      <c r="J2259" s="1">
        <f>IF(A2259="","",MIN(J2258+I2259,Max_logcfu))</f>
        <v>3.99</v>
      </c>
      <c r="K2259" s="1" cm="1">
        <f t="array" ref="K2259">IF(A2259="","",IF(E2259&lt;-1.27,0,((E2259-Tmin)/(PrefTemp-Tmin))^2))</f>
        <v>34.788648624732282</v>
      </c>
      <c r="L2259" s="1">
        <f t="shared" si="213"/>
        <v>0.36238175642325438</v>
      </c>
      <c r="M2259" s="1">
        <f t="shared" si="214"/>
        <v>-207.8062065109855</v>
      </c>
      <c r="N2259" s="3" t="s">
        <v>866</v>
      </c>
      <c r="O2259" s="1" t="s">
        <v>2973</v>
      </c>
      <c r="P2259" s="1" t="s">
        <v>2968</v>
      </c>
      <c r="Q2259" s="1">
        <v>8360</v>
      </c>
      <c r="R2259" s="1" t="s">
        <v>3035</v>
      </c>
      <c r="S2259" s="1">
        <v>87.99</v>
      </c>
    </row>
    <row r="2260" spans="1:19" x14ac:dyDescent="0.3">
      <c r="A2260" s="1" t="s">
        <v>924</v>
      </c>
      <c r="B2260" s="1" t="s">
        <v>1785</v>
      </c>
      <c r="C2260" s="1">
        <f t="shared" si="215"/>
        <v>1.0416666664241347E-2</v>
      </c>
      <c r="D2260" s="1">
        <v>8</v>
      </c>
      <c r="E2260" s="1">
        <v>19.02</v>
      </c>
      <c r="F2260" s="1">
        <f>IF(A2260="","",IF(E2260&lt;-1.27,0,E2260*M_a+M_b))</f>
        <v>0.46111980000000002</v>
      </c>
      <c r="G2260" s="1">
        <f t="shared" si="210"/>
        <v>0.21263146995204002</v>
      </c>
      <c r="H2260" s="1">
        <f t="shared" si="211"/>
        <v>9.2408287680156451E-2</v>
      </c>
      <c r="I2260" s="1">
        <f t="shared" si="212"/>
        <v>2.3102071914660242E-2</v>
      </c>
      <c r="J2260" s="1">
        <f>IF(A2260="","",MIN(J2259+I2260,Max_logcfu))</f>
        <v>3.99</v>
      </c>
      <c r="K2260" s="1" cm="1">
        <f t="array" ref="K2260">IF(A2260="","",IF(E2260&lt;-1.27,0,((E2260-Tmin)/(PrefTemp-Tmin))^2))</f>
        <v>35.177118476643592</v>
      </c>
      <c r="L2260" s="1">
        <f t="shared" si="213"/>
        <v>0.3664283173797217</v>
      </c>
      <c r="M2260" s="1">
        <f t="shared" si="214"/>
        <v>-208.17263482836523</v>
      </c>
      <c r="N2260" s="3" t="s">
        <v>866</v>
      </c>
      <c r="O2260" s="1" t="s">
        <v>2973</v>
      </c>
      <c r="P2260" s="1" t="s">
        <v>2968</v>
      </c>
      <c r="Q2260" s="1">
        <v>8360</v>
      </c>
      <c r="R2260" s="1" t="s">
        <v>3035</v>
      </c>
      <c r="S2260" s="1">
        <v>87.88</v>
      </c>
    </row>
    <row r="2261" spans="1:19" x14ac:dyDescent="0.3">
      <c r="A2261" s="1" t="s">
        <v>924</v>
      </c>
      <c r="B2261" s="1" t="s">
        <v>1786</v>
      </c>
      <c r="C2261" s="1">
        <f t="shared" si="215"/>
        <v>1.0416666671517305E-2</v>
      </c>
      <c r="D2261" s="1">
        <v>9</v>
      </c>
      <c r="E2261" s="1">
        <v>19.03</v>
      </c>
      <c r="F2261" s="1">
        <f>IF(A2261="","",IF(E2261&lt;-1.27,0,E2261*M_a+M_b))</f>
        <v>0.46131620000000007</v>
      </c>
      <c r="G2261" s="1">
        <f t="shared" si="210"/>
        <v>0.21281263638244005</v>
      </c>
      <c r="H2261" s="1">
        <f t="shared" si="211"/>
        <v>9.2487021461295102E-2</v>
      </c>
      <c r="I2261" s="1">
        <f t="shared" si="212"/>
        <v>2.312175537609068E-2</v>
      </c>
      <c r="J2261" s="1">
        <f>IF(A2261="","",MIN(J2260+I2261,Max_logcfu))</f>
        <v>3.99</v>
      </c>
      <c r="K2261" s="1" cm="1">
        <f t="array" ref="K2261">IF(A2261="","",IF(E2261&lt;-1.27,0,((E2261-Tmin)/(PrefTemp-Tmin))^2))</f>
        <v>35.207090112486632</v>
      </c>
      <c r="L2261" s="1">
        <f t="shared" si="213"/>
        <v>0.36674052217584596</v>
      </c>
      <c r="M2261" s="1">
        <f t="shared" si="214"/>
        <v>-208.53937535054109</v>
      </c>
      <c r="N2261" s="3" t="s">
        <v>866</v>
      </c>
      <c r="O2261" s="1" t="s">
        <v>2973</v>
      </c>
      <c r="P2261" s="1" t="s">
        <v>2968</v>
      </c>
      <c r="Q2261" s="1">
        <v>8360</v>
      </c>
      <c r="R2261" s="1" t="s">
        <v>3035</v>
      </c>
      <c r="S2261" s="1">
        <v>87.88</v>
      </c>
    </row>
    <row r="2262" spans="1:19" x14ac:dyDescent="0.3">
      <c r="A2262" s="1" t="s">
        <v>924</v>
      </c>
      <c r="B2262" s="1" t="s">
        <v>1787</v>
      </c>
      <c r="C2262" s="1">
        <f t="shared" si="215"/>
        <v>1.0416666664241347E-2</v>
      </c>
      <c r="D2262" s="1">
        <v>9</v>
      </c>
      <c r="E2262" s="1">
        <v>19.100000000000001</v>
      </c>
      <c r="F2262" s="1">
        <f>IF(A2262="","",IF(E2262&lt;-1.27,0,E2262*M_a+M_b))</f>
        <v>0.46269100000000007</v>
      </c>
      <c r="G2262" s="1">
        <f t="shared" si="210"/>
        <v>0.21408296148100006</v>
      </c>
      <c r="H2262" s="1">
        <f t="shared" si="211"/>
        <v>9.3039096688830966E-2</v>
      </c>
      <c r="I2262" s="1">
        <f t="shared" si="212"/>
        <v>2.3259774166792153E-2</v>
      </c>
      <c r="J2262" s="1">
        <f>IF(A2262="","",MIN(J2261+I2262,Max_logcfu))</f>
        <v>3.99</v>
      </c>
      <c r="K2262" s="1" cm="1">
        <f t="array" ref="K2262">IF(A2262="","",IF(E2262&lt;-1.27,0,((E2262-Tmin)/(PrefTemp-Tmin))^2))</f>
        <v>35.417248921556521</v>
      </c>
      <c r="L2262" s="1">
        <f t="shared" si="213"/>
        <v>0.36892967618031564</v>
      </c>
      <c r="M2262" s="1">
        <f t="shared" si="214"/>
        <v>-208.90830502672142</v>
      </c>
      <c r="N2262" s="3" t="s">
        <v>866</v>
      </c>
      <c r="O2262" s="1" t="s">
        <v>2973</v>
      </c>
      <c r="P2262" s="1" t="s">
        <v>2968</v>
      </c>
      <c r="Q2262" s="1">
        <v>8360</v>
      </c>
      <c r="R2262" s="1" t="s">
        <v>3035</v>
      </c>
      <c r="S2262" s="1">
        <v>87.88</v>
      </c>
    </row>
    <row r="2263" spans="1:19" x14ac:dyDescent="0.3">
      <c r="A2263" s="1" t="s">
        <v>924</v>
      </c>
      <c r="B2263" s="1" t="s">
        <v>1788</v>
      </c>
      <c r="C2263" s="1">
        <f t="shared" si="215"/>
        <v>1.0416666664241347E-2</v>
      </c>
      <c r="D2263" s="1">
        <v>9</v>
      </c>
      <c r="E2263" s="1">
        <v>19.170000000000002</v>
      </c>
      <c r="F2263" s="1">
        <f>IF(A2263="","",IF(E2263&lt;-1.27,0,E2263*M_a+M_b))</f>
        <v>0.46406580000000008</v>
      </c>
      <c r="G2263" s="1">
        <f t="shared" si="210"/>
        <v>0.21535706672964008</v>
      </c>
      <c r="H2263" s="1">
        <f t="shared" si="211"/>
        <v>9.3592814745606295E-2</v>
      </c>
      <c r="I2263" s="1">
        <f t="shared" si="212"/>
        <v>2.3398203680953751E-2</v>
      </c>
      <c r="J2263" s="1">
        <f>IF(A2263="","",MIN(J2262+I2263,Max_logcfu))</f>
        <v>3.99</v>
      </c>
      <c r="K2263" s="1" cm="1">
        <f t="array" ref="K2263">IF(A2263="","",IF(E2263&lt;-1.27,0,((E2263-Tmin)/(PrefTemp-Tmin))^2))</f>
        <v>35.628033107421537</v>
      </c>
      <c r="L2263" s="1">
        <f t="shared" si="213"/>
        <v>0.37112534478256498</v>
      </c>
      <c r="M2263" s="1">
        <f t="shared" si="214"/>
        <v>-209.27943037150399</v>
      </c>
      <c r="N2263" s="3" t="s">
        <v>866</v>
      </c>
      <c r="O2263" s="1" t="s">
        <v>2973</v>
      </c>
      <c r="P2263" s="1" t="s">
        <v>2968</v>
      </c>
      <c r="Q2263" s="1">
        <v>8360</v>
      </c>
      <c r="R2263" s="1" t="s">
        <v>3035</v>
      </c>
      <c r="S2263" s="1">
        <v>87.88</v>
      </c>
    </row>
    <row r="2264" spans="1:19" x14ac:dyDescent="0.3">
      <c r="A2264" s="1" t="s">
        <v>924</v>
      </c>
      <c r="B2264" s="1" t="s">
        <v>1789</v>
      </c>
      <c r="C2264" s="1">
        <f t="shared" si="215"/>
        <v>1.0416666671517305E-2</v>
      </c>
      <c r="D2264" s="1">
        <v>9</v>
      </c>
      <c r="E2264" s="1">
        <v>19.28</v>
      </c>
      <c r="F2264" s="1">
        <f>IF(A2264="","",IF(E2264&lt;-1.27,0,E2264*M_a+M_b))</f>
        <v>0.46622620000000004</v>
      </c>
      <c r="G2264" s="1">
        <f t="shared" si="210"/>
        <v>0.21736686956644002</v>
      </c>
      <c r="H2264" s="1">
        <f t="shared" si="211"/>
        <v>9.446626230614516E-2</v>
      </c>
      <c r="I2264" s="1">
        <f t="shared" si="212"/>
        <v>2.3616565587533608E-2</v>
      </c>
      <c r="J2264" s="1">
        <f>IF(A2264="","",MIN(J2263+I2264,Max_logcfu))</f>
        <v>3.99</v>
      </c>
      <c r="K2264" s="1" cm="1">
        <f t="array" ref="K2264">IF(A2264="","",IF(E2264&lt;-1.27,0,((E2264-Tmin)/(PrefTemp-Tmin))^2))</f>
        <v>35.960528915877148</v>
      </c>
      <c r="L2264" s="1">
        <f t="shared" si="213"/>
        <v>0.37458884304815182</v>
      </c>
      <c r="M2264" s="1">
        <f t="shared" si="214"/>
        <v>-209.65401921455214</v>
      </c>
      <c r="N2264" s="3" t="s">
        <v>866</v>
      </c>
      <c r="O2264" s="1" t="s">
        <v>2973</v>
      </c>
      <c r="P2264" s="1" t="s">
        <v>2968</v>
      </c>
      <c r="Q2264" s="1">
        <v>8360</v>
      </c>
      <c r="R2264" s="1" t="s">
        <v>3035</v>
      </c>
      <c r="S2264" s="1">
        <v>87.76</v>
      </c>
    </row>
    <row r="2265" spans="1:19" x14ac:dyDescent="0.3">
      <c r="A2265" s="1" t="s">
        <v>924</v>
      </c>
      <c r="B2265" s="1" t="s">
        <v>2555</v>
      </c>
      <c r="C2265" s="1">
        <f t="shared" si="215"/>
        <v>1.0416666664241347E-2</v>
      </c>
      <c r="D2265" s="1">
        <v>9</v>
      </c>
      <c r="E2265" s="1">
        <v>19.39</v>
      </c>
      <c r="F2265" s="1">
        <f>IF(A2265="","",IF(E2265&lt;-1.27,0,E2265*M_a+M_b))</f>
        <v>0.46838660000000004</v>
      </c>
      <c r="G2265" s="1">
        <f t="shared" si="210"/>
        <v>0.21938600705956005</v>
      </c>
      <c r="H2265" s="1">
        <f t="shared" si="211"/>
        <v>9.5343766649091707E-2</v>
      </c>
      <c r="I2265" s="1">
        <f t="shared" si="212"/>
        <v>2.3835941656723189E-2</v>
      </c>
      <c r="J2265" s="1">
        <f>IF(A2265="","",MIN(J2264+I2265,Max_logcfu))</f>
        <v>3.99</v>
      </c>
      <c r="K2265" s="1" cm="1">
        <f t="array" ref="K2265">IF(A2265="","",IF(E2265&lt;-1.27,0,((E2265-Tmin)/(PrefTemp-Tmin))^2))</f>
        <v>36.294569022132983</v>
      </c>
      <c r="L2265" s="1">
        <f t="shared" si="213"/>
        <v>0.37806842722585932</v>
      </c>
      <c r="M2265" s="1">
        <f t="shared" si="214"/>
        <v>-210.03208764177799</v>
      </c>
      <c r="N2265" s="3" t="s">
        <v>866</v>
      </c>
      <c r="O2265" s="1" t="s">
        <v>2973</v>
      </c>
      <c r="P2265" s="1" t="s">
        <v>2968</v>
      </c>
      <c r="Q2265" s="1">
        <v>8360</v>
      </c>
      <c r="R2265" s="1" t="s">
        <v>3035</v>
      </c>
      <c r="S2265" s="1">
        <v>87.76</v>
      </c>
    </row>
    <row r="2266" spans="1:19" x14ac:dyDescent="0.3">
      <c r="A2266" s="1" t="s">
        <v>924</v>
      </c>
      <c r="B2266" s="1" t="s">
        <v>2556</v>
      </c>
      <c r="C2266" s="1">
        <f t="shared" si="215"/>
        <v>1.0416666664241347E-2</v>
      </c>
      <c r="D2266" s="1">
        <v>9</v>
      </c>
      <c r="E2266" s="1">
        <v>19.41</v>
      </c>
      <c r="F2266" s="1">
        <f>IF(A2266="","",IF(E2266&lt;-1.27,0,E2266*M_a+M_b))</f>
        <v>0.46877940000000001</v>
      </c>
      <c r="G2266" s="1">
        <f t="shared" si="210"/>
        <v>0.21975412586436002</v>
      </c>
      <c r="H2266" s="1">
        <f t="shared" si="211"/>
        <v>9.5503748745919173E-2</v>
      </c>
      <c r="I2266" s="1">
        <f t="shared" si="212"/>
        <v>2.3875937180920744E-2</v>
      </c>
      <c r="J2266" s="1">
        <f>IF(A2266="","",MIN(J2265+I2266,Max_logcfu))</f>
        <v>3.99</v>
      </c>
      <c r="K2266" s="1" cm="1">
        <f t="array" ref="K2266">IF(A2266="","",IF(E2266&lt;-1.27,0,((E2266-Tmin)/(PrefTemp-Tmin))^2))</f>
        <v>36.355469503199359</v>
      </c>
      <c r="L2266" s="1">
        <f t="shared" si="213"/>
        <v>0.37870280723681971</v>
      </c>
      <c r="M2266" s="1">
        <f t="shared" si="214"/>
        <v>-210.4107904490148</v>
      </c>
      <c r="N2266" s="3" t="s">
        <v>866</v>
      </c>
      <c r="O2266" s="1" t="s">
        <v>2973</v>
      </c>
      <c r="P2266" s="1" t="s">
        <v>2968</v>
      </c>
      <c r="Q2266" s="1">
        <v>8360</v>
      </c>
      <c r="R2266" s="1" t="s">
        <v>3035</v>
      </c>
      <c r="S2266" s="1">
        <v>87.76</v>
      </c>
    </row>
    <row r="2267" spans="1:19" x14ac:dyDescent="0.3">
      <c r="A2267" s="1" t="s">
        <v>924</v>
      </c>
      <c r="B2267" s="1" t="s">
        <v>2557</v>
      </c>
      <c r="C2267" s="1">
        <f t="shared" si="215"/>
        <v>1.0416666671517305E-2</v>
      </c>
      <c r="D2267" s="1">
        <v>9</v>
      </c>
      <c r="E2267" s="1">
        <v>19.47</v>
      </c>
      <c r="F2267" s="1">
        <f>IF(A2267="","",IF(E2267&lt;-1.27,0,E2267*M_a+M_b))</f>
        <v>0.46995779999999998</v>
      </c>
      <c r="G2267" s="1">
        <f t="shared" si="210"/>
        <v>0.22086033378084</v>
      </c>
      <c r="H2267" s="1">
        <f t="shared" si="211"/>
        <v>9.598449968745762E-2</v>
      </c>
      <c r="I2267" s="1">
        <f t="shared" si="212"/>
        <v>2.3996124933038473E-2</v>
      </c>
      <c r="J2267" s="1">
        <f>IF(A2267="","",MIN(J2266+I2267,Max_logcfu))</f>
        <v>3.99</v>
      </c>
      <c r="K2267" s="1" cm="1">
        <f t="array" ref="K2267">IF(A2267="","",IF(E2267&lt;-1.27,0,((E2267-Tmin)/(PrefTemp-Tmin))^2))</f>
        <v>36.538477253400181</v>
      </c>
      <c r="L2267" s="1">
        <f t="shared" si="213"/>
        <v>0.38060913823348685</v>
      </c>
      <c r="M2267" s="1">
        <f t="shared" si="214"/>
        <v>-210.79139958724829</v>
      </c>
      <c r="N2267" s="3" t="s">
        <v>866</v>
      </c>
      <c r="O2267" s="1" t="s">
        <v>2973</v>
      </c>
      <c r="P2267" s="1" t="s">
        <v>2968</v>
      </c>
      <c r="Q2267" s="1">
        <v>8360</v>
      </c>
      <c r="R2267" s="1" t="s">
        <v>3035</v>
      </c>
      <c r="S2267" s="1">
        <v>87.76</v>
      </c>
    </row>
    <row r="2268" spans="1:19" x14ac:dyDescent="0.3">
      <c r="A2268" s="1" t="s">
        <v>924</v>
      </c>
      <c r="B2268" s="1" t="s">
        <v>2558</v>
      </c>
      <c r="C2268" s="1">
        <f t="shared" si="215"/>
        <v>1.0416666664241347E-2</v>
      </c>
      <c r="D2268" s="1">
        <v>9</v>
      </c>
      <c r="E2268" s="1">
        <v>19.670000000000002</v>
      </c>
      <c r="F2268" s="1">
        <f>IF(A2268="","",IF(E2268&lt;-1.27,0,E2268*M_a+M_b))</f>
        <v>0.47388580000000008</v>
      </c>
      <c r="G2268" s="1">
        <f t="shared" si="210"/>
        <v>0.22456775144164007</v>
      </c>
      <c r="H2268" s="1">
        <f t="shared" si="211"/>
        <v>9.759571987902653E-2</v>
      </c>
      <c r="I2268" s="1">
        <f t="shared" si="212"/>
        <v>2.4398929964075812E-2</v>
      </c>
      <c r="J2268" s="1">
        <f>IF(A2268="","",MIN(J2267+I2268,Max_logcfu))</f>
        <v>3.99</v>
      </c>
      <c r="K2268" s="1" cm="1">
        <f t="array" ref="K2268">IF(A2268="","",IF(E2268&lt;-1.27,0,((E2268-Tmin)/(PrefTemp-Tmin))^2))</f>
        <v>37.151821413254702</v>
      </c>
      <c r="L2268" s="1">
        <f t="shared" si="213"/>
        <v>0.38699813963129809</v>
      </c>
      <c r="M2268" s="1">
        <f t="shared" si="214"/>
        <v>-211.17839772687958</v>
      </c>
      <c r="N2268" s="3" t="s">
        <v>866</v>
      </c>
      <c r="O2268" s="1" t="s">
        <v>2973</v>
      </c>
      <c r="P2268" s="1" t="s">
        <v>2968</v>
      </c>
      <c r="Q2268" s="1">
        <v>8360</v>
      </c>
      <c r="R2268" s="1" t="s">
        <v>3035</v>
      </c>
      <c r="S2268" s="1">
        <v>87.99</v>
      </c>
    </row>
    <row r="2269" spans="1:19" x14ac:dyDescent="0.3">
      <c r="A2269" s="1" t="s">
        <v>924</v>
      </c>
      <c r="B2269" s="1" t="s">
        <v>1794</v>
      </c>
      <c r="C2269" s="1">
        <f t="shared" si="215"/>
        <v>1.0416666664241347E-2</v>
      </c>
      <c r="D2269" s="1">
        <v>9</v>
      </c>
      <c r="E2269" s="1">
        <v>19.64</v>
      </c>
      <c r="F2269" s="1">
        <f>IF(A2269="","",IF(E2269&lt;-1.27,0,E2269*M_a+M_b))</f>
        <v>0.47329660000000007</v>
      </c>
      <c r="G2269" s="1">
        <f t="shared" si="210"/>
        <v>0.22400967157156007</v>
      </c>
      <c r="H2269" s="1">
        <f t="shared" si="211"/>
        <v>9.735318190854414E-2</v>
      </c>
      <c r="I2269" s="1">
        <f t="shared" si="212"/>
        <v>2.4338295471469335E-2</v>
      </c>
      <c r="J2269" s="1">
        <f>IF(A2269="","",MIN(J2268+I2269,Max_logcfu))</f>
        <v>3.99</v>
      </c>
      <c r="K2269" s="1" cm="1">
        <f t="array" ref="K2269">IF(A2269="","",IF(E2269&lt;-1.27,0,((E2269-Tmin)/(PrefTemp-Tmin))^2))</f>
        <v>37.059494338087219</v>
      </c>
      <c r="L2269" s="1">
        <f t="shared" si="213"/>
        <v>0.38603639926519412</v>
      </c>
      <c r="M2269" s="1">
        <f t="shared" si="214"/>
        <v>-211.56443412614479</v>
      </c>
      <c r="N2269" s="3" t="s">
        <v>866</v>
      </c>
      <c r="O2269" s="1" t="s">
        <v>2973</v>
      </c>
      <c r="P2269" s="1" t="s">
        <v>2968</v>
      </c>
      <c r="Q2269" s="1">
        <v>8360</v>
      </c>
      <c r="R2269" s="1" t="s">
        <v>3035</v>
      </c>
      <c r="S2269" s="1">
        <v>87.99</v>
      </c>
    </row>
    <row r="2270" spans="1:19" x14ac:dyDescent="0.3">
      <c r="A2270" s="1" t="s">
        <v>924</v>
      </c>
      <c r="B2270" s="1" t="s">
        <v>1795</v>
      </c>
      <c r="C2270" s="1">
        <f t="shared" si="215"/>
        <v>1.0416666671517305E-2</v>
      </c>
      <c r="D2270" s="1">
        <v>9</v>
      </c>
      <c r="E2270" s="1">
        <v>19.66</v>
      </c>
      <c r="F2270" s="1">
        <f>IF(A2270="","",IF(E2270&lt;-1.27,0,E2270*M_a+M_b))</f>
        <v>0.47368940000000004</v>
      </c>
      <c r="G2270" s="1">
        <f t="shared" si="210"/>
        <v>0.22438164767236005</v>
      </c>
      <c r="H2270" s="1">
        <f t="shared" si="211"/>
        <v>9.7514840361738395E-2</v>
      </c>
      <c r="I2270" s="1">
        <f t="shared" si="212"/>
        <v>2.437871010178682E-2</v>
      </c>
      <c r="J2270" s="1">
        <f>IF(A2270="","",MIN(J2269+I2270,Max_logcfu))</f>
        <v>3.99</v>
      </c>
      <c r="K2270" s="1" cm="1">
        <f t="array" ref="K2270">IF(A2270="","",IF(E2270&lt;-1.27,0,((E2270-Tmin)/(PrefTemp-Tmin))^2))</f>
        <v>37.121032958740457</v>
      </c>
      <c r="L2270" s="1">
        <f t="shared" si="213"/>
        <v>0.38667742683360712</v>
      </c>
      <c r="M2270" s="1">
        <f t="shared" si="214"/>
        <v>-211.9511115529784</v>
      </c>
      <c r="N2270" s="3" t="s">
        <v>866</v>
      </c>
      <c r="O2270" s="1" t="s">
        <v>2973</v>
      </c>
      <c r="P2270" s="1" t="s">
        <v>2968</v>
      </c>
      <c r="Q2270" s="1">
        <v>8360</v>
      </c>
      <c r="R2270" s="1" t="s">
        <v>3035</v>
      </c>
      <c r="S2270" s="1">
        <v>87.99</v>
      </c>
    </row>
    <row r="2271" spans="1:19" x14ac:dyDescent="0.3">
      <c r="A2271" s="1" t="s">
        <v>924</v>
      </c>
      <c r="B2271" s="1" t="s">
        <v>1796</v>
      </c>
      <c r="C2271" s="1">
        <f t="shared" si="215"/>
        <v>1.0416666664241347E-2</v>
      </c>
      <c r="D2271" s="1">
        <v>9</v>
      </c>
      <c r="E2271" s="1">
        <v>19.579999999999998</v>
      </c>
      <c r="F2271" s="1">
        <f>IF(A2271="","",IF(E2271&lt;-1.27,0,E2271*M_a+M_b))</f>
        <v>0.47211819999999999</v>
      </c>
      <c r="G2271" s="1">
        <f t="shared" si="210"/>
        <v>0.22289559477123999</v>
      </c>
      <c r="H2271" s="1">
        <f t="shared" si="211"/>
        <v>9.6869011200017369E-2</v>
      </c>
      <c r="I2271" s="1">
        <f t="shared" si="212"/>
        <v>2.4217252794365825E-2</v>
      </c>
      <c r="J2271" s="1">
        <f>IF(A2271="","",MIN(J2270+I2271,Max_logcfu))</f>
        <v>3.99</v>
      </c>
      <c r="K2271" s="1" cm="1">
        <f t="array" ref="K2271">IF(A2271="","",IF(E2271&lt;-1.27,0,((E2271-Tmin)/(PrefTemp-Tmin))^2))</f>
        <v>36.875184783129157</v>
      </c>
      <c r="L2271" s="1">
        <f t="shared" si="213"/>
        <v>0.38411650806816128</v>
      </c>
      <c r="M2271" s="1">
        <f t="shared" si="214"/>
        <v>-212.33522806104656</v>
      </c>
      <c r="N2271" s="3" t="s">
        <v>866</v>
      </c>
      <c r="O2271" s="1" t="s">
        <v>2973</v>
      </c>
      <c r="P2271" s="1" t="s">
        <v>2968</v>
      </c>
      <c r="Q2271" s="1">
        <v>8360</v>
      </c>
      <c r="R2271" s="1" t="s">
        <v>3035</v>
      </c>
      <c r="S2271" s="1">
        <v>87.99</v>
      </c>
    </row>
    <row r="2272" spans="1:19" x14ac:dyDescent="0.3">
      <c r="A2272" s="1" t="s">
        <v>924</v>
      </c>
      <c r="B2272" s="1" t="s">
        <v>1797</v>
      </c>
      <c r="C2272" s="1">
        <f t="shared" si="215"/>
        <v>1.0416666664241347E-2</v>
      </c>
      <c r="D2272" s="1">
        <v>9</v>
      </c>
      <c r="E2272" s="1">
        <v>19.75</v>
      </c>
      <c r="F2272" s="1">
        <f>IF(A2272="","",IF(E2272&lt;-1.27,0,E2272*M_a+M_b))</f>
        <v>0.47545700000000002</v>
      </c>
      <c r="G2272" s="1">
        <f t="shared" si="210"/>
        <v>0.22605935884900002</v>
      </c>
      <c r="H2272" s="1">
        <f t="shared" si="211"/>
        <v>9.824396299391569E-2</v>
      </c>
      <c r="I2272" s="1">
        <f t="shared" si="212"/>
        <v>2.4560990742760372E-2</v>
      </c>
      <c r="J2272" s="1">
        <f>IF(A2272="","",MIN(J2271+I2272,Max_logcfu))</f>
        <v>3.99</v>
      </c>
      <c r="K2272" s="1" cm="1">
        <f t="array" ref="K2272">IF(A2272="","",IF(E2272&lt;-1.27,0,((E2272-Tmin)/(PrefTemp-Tmin))^2))</f>
        <v>37.39858850987109</v>
      </c>
      <c r="L2272" s="1">
        <f t="shared" si="213"/>
        <v>0.38956863022045368</v>
      </c>
      <c r="M2272" s="1">
        <f t="shared" si="214"/>
        <v>-212.72479669126702</v>
      </c>
      <c r="N2272" s="3" t="s">
        <v>866</v>
      </c>
      <c r="O2272" s="1" t="s">
        <v>2973</v>
      </c>
      <c r="P2272" s="1" t="s">
        <v>2968</v>
      </c>
      <c r="Q2272" s="1">
        <v>8360</v>
      </c>
      <c r="R2272" s="1" t="s">
        <v>3035</v>
      </c>
      <c r="S2272" s="1">
        <v>87.88</v>
      </c>
    </row>
    <row r="2273" spans="1:19" x14ac:dyDescent="0.3">
      <c r="A2273" s="1" t="s">
        <v>924</v>
      </c>
      <c r="B2273" s="1" t="s">
        <v>1798</v>
      </c>
      <c r="C2273" s="1">
        <f t="shared" si="215"/>
        <v>1.0416666671517305E-2</v>
      </c>
      <c r="D2273" s="1">
        <v>9</v>
      </c>
      <c r="E2273" s="1">
        <v>19.809999999999999</v>
      </c>
      <c r="F2273" s="1">
        <f>IF(A2273="","",IF(E2273&lt;-1.27,0,E2273*M_a+M_b))</f>
        <v>0.47663539999999999</v>
      </c>
      <c r="G2273" s="1">
        <f t="shared" si="210"/>
        <v>0.22718130453315999</v>
      </c>
      <c r="H2273" s="1">
        <f t="shared" si="211"/>
        <v>9.8731553469430675E-2</v>
      </c>
      <c r="I2273" s="1">
        <f t="shared" si="212"/>
        <v>2.4682888378851534E-2</v>
      </c>
      <c r="J2273" s="1">
        <f>IF(A2273="","",MIN(J2272+I2273,Max_logcfu))</f>
        <v>3.99</v>
      </c>
      <c r="K2273" s="1" cm="1">
        <f t="array" ref="K2273">IF(A2273="","",IF(E2273&lt;-1.27,0,((E2273-Tmin)/(PrefTemp-Tmin))^2))</f>
        <v>37.584199869586357</v>
      </c>
      <c r="L2273" s="1">
        <f t="shared" si="213"/>
        <v>0.39150208215716525</v>
      </c>
      <c r="M2273" s="1">
        <f t="shared" si="214"/>
        <v>-213.11629877342418</v>
      </c>
      <c r="N2273" s="3" t="s">
        <v>866</v>
      </c>
      <c r="O2273" s="1" t="s">
        <v>2973</v>
      </c>
      <c r="P2273" s="1" t="s">
        <v>2968</v>
      </c>
      <c r="Q2273" s="1">
        <v>8360</v>
      </c>
      <c r="R2273" s="1" t="s">
        <v>3035</v>
      </c>
      <c r="S2273" s="1">
        <v>87.88</v>
      </c>
    </row>
    <row r="2274" spans="1:19" x14ac:dyDescent="0.3">
      <c r="A2274" s="1" t="s">
        <v>924</v>
      </c>
      <c r="B2274" s="1" t="s">
        <v>1799</v>
      </c>
      <c r="C2274" s="1">
        <f t="shared" si="215"/>
        <v>1.0416666664241347E-2</v>
      </c>
      <c r="D2274" s="1">
        <v>9</v>
      </c>
      <c r="E2274" s="1">
        <v>19.91</v>
      </c>
      <c r="F2274" s="1">
        <f>IF(A2274="","",IF(E2274&lt;-1.27,0,E2274*M_a+M_b))</f>
        <v>0.47859940000000001</v>
      </c>
      <c r="G2274" s="1">
        <f t="shared" si="210"/>
        <v>0.22905738568036002</v>
      </c>
      <c r="H2274" s="1">
        <f t="shared" si="211"/>
        <v>9.9546886432142545E-2</v>
      </c>
      <c r="I2274" s="1">
        <f t="shared" si="212"/>
        <v>2.4886721602241244E-2</v>
      </c>
      <c r="J2274" s="1">
        <f>IF(A2274="","",MIN(J2273+I2274,Max_logcfu))</f>
        <v>3.99</v>
      </c>
      <c r="K2274" s="1" cm="1">
        <f t="array" ref="K2274">IF(A2274="","",IF(E2274&lt;-1.27,0,((E2274-Tmin)/(PrefTemp-Tmin))^2))</f>
        <v>37.894573159117478</v>
      </c>
      <c r="L2274" s="1">
        <f t="shared" si="213"/>
        <v>0.39473513698223395</v>
      </c>
      <c r="M2274" s="1">
        <f t="shared" si="214"/>
        <v>-213.51103391040641</v>
      </c>
      <c r="N2274" s="3" t="s">
        <v>866</v>
      </c>
      <c r="O2274" s="1" t="s">
        <v>2973</v>
      </c>
      <c r="P2274" s="1" t="s">
        <v>2968</v>
      </c>
      <c r="Q2274" s="1">
        <v>8360</v>
      </c>
      <c r="R2274" s="1" t="s">
        <v>3035</v>
      </c>
      <c r="S2274" s="1">
        <v>87.88</v>
      </c>
    </row>
    <row r="2275" spans="1:19" x14ac:dyDescent="0.3">
      <c r="A2275" s="1" t="s">
        <v>924</v>
      </c>
      <c r="B2275" s="1" t="s">
        <v>1800</v>
      </c>
      <c r="C2275" s="1">
        <f t="shared" si="215"/>
        <v>1.0416666664241347E-2</v>
      </c>
      <c r="D2275" s="1">
        <v>9</v>
      </c>
      <c r="E2275" s="1">
        <v>19.91</v>
      </c>
      <c r="F2275" s="1">
        <f>IF(A2275="","",IF(E2275&lt;-1.27,0,E2275*M_a+M_b))</f>
        <v>0.47859940000000001</v>
      </c>
      <c r="G2275" s="1">
        <f t="shared" si="210"/>
        <v>0.22905738568036002</v>
      </c>
      <c r="H2275" s="1">
        <f t="shared" si="211"/>
        <v>9.9546886432142545E-2</v>
      </c>
      <c r="I2275" s="1">
        <f t="shared" si="212"/>
        <v>2.4886721602241244E-2</v>
      </c>
      <c r="J2275" s="1">
        <f>IF(A2275="","",MIN(J2274+I2275,Max_logcfu))</f>
        <v>3.99</v>
      </c>
      <c r="K2275" s="1" cm="1">
        <f t="array" ref="K2275">IF(A2275="","",IF(E2275&lt;-1.27,0,((E2275-Tmin)/(PrefTemp-Tmin))^2))</f>
        <v>37.894573159117478</v>
      </c>
      <c r="L2275" s="1">
        <f t="shared" si="213"/>
        <v>0.39473513698223395</v>
      </c>
      <c r="M2275" s="1">
        <f t="shared" si="214"/>
        <v>-213.90576904738865</v>
      </c>
      <c r="N2275" s="3" t="s">
        <v>866</v>
      </c>
      <c r="O2275" s="1" t="s">
        <v>2973</v>
      </c>
      <c r="P2275" s="1" t="s">
        <v>2968</v>
      </c>
      <c r="Q2275" s="1">
        <v>8360</v>
      </c>
      <c r="R2275" s="1" t="s">
        <v>3035</v>
      </c>
      <c r="S2275" s="1">
        <v>87.88</v>
      </c>
    </row>
    <row r="2276" spans="1:19" x14ac:dyDescent="0.3">
      <c r="A2276" s="1" t="s">
        <v>924</v>
      </c>
      <c r="B2276" s="1" t="s">
        <v>1801</v>
      </c>
      <c r="C2276" s="1">
        <f t="shared" si="215"/>
        <v>1.0416666671517305E-2</v>
      </c>
      <c r="D2276" s="1">
        <v>9</v>
      </c>
      <c r="E2276" s="1">
        <v>20</v>
      </c>
      <c r="F2276" s="1">
        <f>IF(A2276="","",IF(E2276&lt;-1.27,0,E2276*M_a+M_b))</f>
        <v>0.48036700000000004</v>
      </c>
      <c r="G2276" s="1">
        <f t="shared" si="210"/>
        <v>0.23075245468900005</v>
      </c>
      <c r="H2276" s="1">
        <f t="shared" si="211"/>
        <v>0.10028355266797045</v>
      </c>
      <c r="I2276" s="1">
        <f t="shared" si="212"/>
        <v>2.5070888178667157E-2</v>
      </c>
      <c r="J2276" s="1">
        <f>IF(A2276="","",MIN(J2275+I2276,Max_logcfu))</f>
        <v>3.99</v>
      </c>
      <c r="K2276" s="1" cm="1">
        <f t="array" ref="K2276">IF(A2276="","",IF(E2276&lt;-1.27,0,((E2276-Tmin)/(PrefTemp-Tmin))^2))</f>
        <v>38.17500033838904</v>
      </c>
      <c r="L2276" s="1">
        <f t="shared" si="213"/>
        <v>0.39765625371005897</v>
      </c>
      <c r="M2276" s="1">
        <f t="shared" si="214"/>
        <v>-214.30342530109871</v>
      </c>
      <c r="N2276" s="3" t="s">
        <v>866</v>
      </c>
      <c r="O2276" s="1" t="s">
        <v>2973</v>
      </c>
      <c r="P2276" s="1" t="s">
        <v>2968</v>
      </c>
      <c r="Q2276" s="1">
        <v>8360</v>
      </c>
      <c r="R2276" s="1" t="s">
        <v>3035</v>
      </c>
      <c r="S2276" s="1">
        <v>87.76</v>
      </c>
    </row>
    <row r="2277" spans="1:19" x14ac:dyDescent="0.3">
      <c r="A2277" s="1" t="s">
        <v>924</v>
      </c>
      <c r="B2277" s="1" t="s">
        <v>1802</v>
      </c>
      <c r="C2277" s="1">
        <f t="shared" si="215"/>
        <v>1.0416666664241347E-2</v>
      </c>
      <c r="D2277" s="1">
        <v>9</v>
      </c>
      <c r="E2277" s="1">
        <v>19.97</v>
      </c>
      <c r="F2277" s="1">
        <f>IF(A2277="","",IF(E2277&lt;-1.27,0,E2277*M_a+M_b))</f>
        <v>0.47977780000000003</v>
      </c>
      <c r="G2277" s="1">
        <f t="shared" si="210"/>
        <v>0.23018673737284004</v>
      </c>
      <c r="H2277" s="1">
        <f t="shared" si="211"/>
        <v>0.1000376955118818</v>
      </c>
      <c r="I2277" s="1">
        <f t="shared" si="212"/>
        <v>2.5009423872147489E-2</v>
      </c>
      <c r="J2277" s="1">
        <f>IF(A2277="","",MIN(J2276+I2277,Max_logcfu))</f>
        <v>3.99</v>
      </c>
      <c r="K2277" s="1" cm="1">
        <f t="array" ref="K2277">IF(A2277="","",IF(E2277&lt;-1.27,0,((E2277-Tmin)/(PrefTemp-Tmin))^2))</f>
        <v>38.08140974683954</v>
      </c>
      <c r="L2277" s="1">
        <f t="shared" si="213"/>
        <v>0.39668135143721894</v>
      </c>
      <c r="M2277" s="1">
        <f t="shared" si="214"/>
        <v>-214.70010665253594</v>
      </c>
      <c r="N2277" s="3" t="s">
        <v>866</v>
      </c>
      <c r="O2277" s="1" t="s">
        <v>2973</v>
      </c>
      <c r="P2277" s="1" t="s">
        <v>2968</v>
      </c>
      <c r="Q2277" s="1">
        <v>8360</v>
      </c>
      <c r="R2277" s="1" t="s">
        <v>3035</v>
      </c>
      <c r="S2277" s="1">
        <v>87.76</v>
      </c>
    </row>
    <row r="2278" spans="1:19" x14ac:dyDescent="0.3">
      <c r="A2278" s="1" t="s">
        <v>924</v>
      </c>
      <c r="B2278" s="1" t="s">
        <v>1803</v>
      </c>
      <c r="C2278" s="1">
        <f t="shared" si="215"/>
        <v>1.0416666664241347E-2</v>
      </c>
      <c r="D2278" s="1">
        <v>9</v>
      </c>
      <c r="E2278" s="1">
        <v>19.95</v>
      </c>
      <c r="F2278" s="1">
        <f>IF(A2278="","",IF(E2278&lt;-1.27,0,E2278*M_a+M_b))</f>
        <v>0.47938500000000001</v>
      </c>
      <c r="G2278" s="1">
        <f t="shared" si="210"/>
        <v>0.22980997822500002</v>
      </c>
      <c r="H2278" s="1">
        <f t="shared" si="211"/>
        <v>9.9873958376792693E-2</v>
      </c>
      <c r="I2278" s="1">
        <f t="shared" si="212"/>
        <v>2.4968489588384744E-2</v>
      </c>
      <c r="J2278" s="1">
        <f>IF(A2278="","",MIN(J2277+I2278,Max_logcfu))</f>
        <v>3.99</v>
      </c>
      <c r="K2278" s="1" cm="1">
        <f t="array" ref="K2278">IF(A2278="","",IF(E2278&lt;-1.27,0,((E2278-Tmin)/(PrefTemp-Tmin))^2))</f>
        <v>38.01907983309858</v>
      </c>
      <c r="L2278" s="1">
        <f t="shared" si="213"/>
        <v>0.39603208150256847</v>
      </c>
      <c r="M2278" s="1">
        <f t="shared" si="214"/>
        <v>-215.0961387340385</v>
      </c>
      <c r="N2278" s="3" t="s">
        <v>866</v>
      </c>
      <c r="O2278" s="1" t="s">
        <v>2973</v>
      </c>
      <c r="P2278" s="1" t="s">
        <v>2968</v>
      </c>
      <c r="Q2278" s="1">
        <v>8360</v>
      </c>
      <c r="R2278" s="1" t="s">
        <v>3035</v>
      </c>
      <c r="S2278" s="1">
        <v>87.76</v>
      </c>
    </row>
    <row r="2279" spans="1:19" x14ac:dyDescent="0.3">
      <c r="A2279" s="1" t="s">
        <v>924</v>
      </c>
      <c r="B2279" s="1" t="s">
        <v>1804</v>
      </c>
      <c r="C2279" s="1">
        <f t="shared" si="215"/>
        <v>1.0416666671517305E-2</v>
      </c>
      <c r="D2279" s="1">
        <v>9</v>
      </c>
      <c r="E2279" s="1">
        <v>19.940000000000001</v>
      </c>
      <c r="F2279" s="1">
        <f>IF(A2279="","",IF(E2279&lt;-1.27,0,E2279*M_a+M_b))</f>
        <v>0.47918860000000008</v>
      </c>
      <c r="G2279" s="1">
        <f t="shared" si="210"/>
        <v>0.22962171436996007</v>
      </c>
      <c r="H2279" s="1">
        <f t="shared" si="211"/>
        <v>9.9792140099939183E-2</v>
      </c>
      <c r="I2279" s="1">
        <f t="shared" si="212"/>
        <v>2.4948035036602128E-2</v>
      </c>
      <c r="J2279" s="1">
        <f>IF(A2279="","",MIN(J2278+I2279,Max_logcfu))</f>
        <v>3.99</v>
      </c>
      <c r="K2279" s="1" cm="1">
        <f t="array" ref="K2279">IF(A2279="","",IF(E2279&lt;-1.27,0,((E2279-Tmin)/(PrefTemp-Tmin))^2))</f>
        <v>37.9879340204157</v>
      </c>
      <c r="L2279" s="1">
        <f t="shared" si="213"/>
        <v>0.39570764623026261</v>
      </c>
      <c r="M2279" s="1">
        <f t="shared" si="214"/>
        <v>-215.49184638026875</v>
      </c>
      <c r="N2279" s="3" t="s">
        <v>866</v>
      </c>
      <c r="O2279" s="1" t="s">
        <v>2973</v>
      </c>
      <c r="P2279" s="1" t="s">
        <v>2968</v>
      </c>
      <c r="Q2279" s="1">
        <v>8360</v>
      </c>
      <c r="R2279" s="1" t="s">
        <v>3035</v>
      </c>
      <c r="S2279" s="1">
        <v>87.76</v>
      </c>
    </row>
    <row r="2280" spans="1:19" x14ac:dyDescent="0.3">
      <c r="A2280" s="1" t="s">
        <v>924</v>
      </c>
      <c r="B2280" s="1" t="s">
        <v>1805</v>
      </c>
      <c r="C2280" s="1">
        <f t="shared" si="215"/>
        <v>1.0416666664241347E-2</v>
      </c>
      <c r="D2280" s="1">
        <v>9</v>
      </c>
      <c r="E2280" s="1">
        <v>19.940000000000001</v>
      </c>
      <c r="F2280" s="1">
        <f>IF(A2280="","",IF(E2280&lt;-1.27,0,E2280*M_a+M_b))</f>
        <v>0.47918860000000008</v>
      </c>
      <c r="G2280" s="1">
        <f t="shared" si="210"/>
        <v>0.22962171436996007</v>
      </c>
      <c r="H2280" s="1">
        <f t="shared" si="211"/>
        <v>9.9792140099939183E-2</v>
      </c>
      <c r="I2280" s="1">
        <f t="shared" si="212"/>
        <v>2.4948035019176126E-2</v>
      </c>
      <c r="J2280" s="1">
        <f>IF(A2280="","",MIN(J2279+I2280,Max_logcfu))</f>
        <v>3.99</v>
      </c>
      <c r="K2280" s="1" cm="1">
        <f t="array" ref="K2280">IF(A2280="","",IF(E2280&lt;-1.27,0,((E2280-Tmin)/(PrefTemp-Tmin))^2))</f>
        <v>37.9879340204157</v>
      </c>
      <c r="L2280" s="1">
        <f t="shared" si="213"/>
        <v>0.39570764595386404</v>
      </c>
      <c r="M2280" s="1">
        <f t="shared" si="214"/>
        <v>-215.88755402622263</v>
      </c>
      <c r="N2280" s="3" t="s">
        <v>866</v>
      </c>
      <c r="O2280" s="1" t="s">
        <v>2973</v>
      </c>
      <c r="P2280" s="1" t="s">
        <v>2968</v>
      </c>
      <c r="Q2280" s="1">
        <v>8360</v>
      </c>
      <c r="R2280" s="1" t="s">
        <v>3035</v>
      </c>
      <c r="S2280" s="1">
        <v>87.65</v>
      </c>
    </row>
    <row r="2281" spans="1:19" x14ac:dyDescent="0.3">
      <c r="A2281" s="1" t="s">
        <v>924</v>
      </c>
      <c r="B2281" s="1" t="s">
        <v>2559</v>
      </c>
      <c r="C2281" s="1">
        <f t="shared" si="215"/>
        <v>1.0416666664241347E-2</v>
      </c>
      <c r="D2281" s="1">
        <v>9</v>
      </c>
      <c r="E2281" s="1">
        <v>19.86</v>
      </c>
      <c r="F2281" s="1">
        <f>IF(A2281="","",IF(E2281&lt;-1.27,0,E2281*M_a+M_b))</f>
        <v>0.47761740000000003</v>
      </c>
      <c r="G2281" s="1">
        <f t="shared" si="210"/>
        <v>0.22811838078276003</v>
      </c>
      <c r="H2281" s="1">
        <f t="shared" si="211"/>
        <v>9.9138800861694923E-2</v>
      </c>
      <c r="I2281" s="1">
        <f t="shared" si="212"/>
        <v>2.4784700209653093E-2</v>
      </c>
      <c r="J2281" s="1">
        <f>IF(A2281="","",MIN(J2280+I2281,Max_logcfu))</f>
        <v>3.99</v>
      </c>
      <c r="K2281" s="1" cm="1">
        <f t="array" ref="K2281">IF(A2281="","",IF(E2281&lt;-1.27,0,((E2281-Tmin)/(PrefTemp-Tmin))^2))</f>
        <v>37.739226979455204</v>
      </c>
      <c r="L2281" s="1">
        <f t="shared" si="213"/>
        <v>0.3931169476111287</v>
      </c>
      <c r="M2281" s="1">
        <f t="shared" si="214"/>
        <v>-216.28067097383376</v>
      </c>
      <c r="N2281" s="3" t="s">
        <v>866</v>
      </c>
      <c r="O2281" s="1" t="s">
        <v>2973</v>
      </c>
      <c r="P2281" s="1" t="s">
        <v>2968</v>
      </c>
      <c r="Q2281" s="1">
        <v>8360</v>
      </c>
      <c r="R2281" s="1" t="s">
        <v>3035</v>
      </c>
      <c r="S2281" s="1">
        <v>87.65</v>
      </c>
    </row>
    <row r="2282" spans="1:19" x14ac:dyDescent="0.3">
      <c r="A2282" s="1" t="s">
        <v>924</v>
      </c>
      <c r="B2282" s="1" t="s">
        <v>2560</v>
      </c>
      <c r="C2282" s="1">
        <f t="shared" si="215"/>
        <v>1.0416666671517305E-2</v>
      </c>
      <c r="D2282" s="1">
        <v>9</v>
      </c>
      <c r="E2282" s="1">
        <v>19.940000000000001</v>
      </c>
      <c r="F2282" s="1">
        <f>IF(A2282="","",IF(E2282&lt;-1.27,0,E2282*M_a+M_b))</f>
        <v>0.47918860000000008</v>
      </c>
      <c r="G2282" s="1">
        <f t="shared" si="210"/>
        <v>0.22962171436996007</v>
      </c>
      <c r="H2282" s="1">
        <f t="shared" si="211"/>
        <v>9.9792140099939183E-2</v>
      </c>
      <c r="I2282" s="1">
        <f t="shared" si="212"/>
        <v>2.4948035036602128E-2</v>
      </c>
      <c r="J2282" s="1">
        <f>IF(A2282="","",MIN(J2281+I2282,Max_logcfu))</f>
        <v>3.99</v>
      </c>
      <c r="K2282" s="1" cm="1">
        <f t="array" ref="K2282">IF(A2282="","",IF(E2282&lt;-1.27,0,((E2282-Tmin)/(PrefTemp-Tmin))^2))</f>
        <v>37.9879340204157</v>
      </c>
      <c r="L2282" s="1">
        <f t="shared" si="213"/>
        <v>0.39570764623026261</v>
      </c>
      <c r="M2282" s="1">
        <f t="shared" si="214"/>
        <v>-216.67637862006401</v>
      </c>
      <c r="N2282" s="3" t="s">
        <v>866</v>
      </c>
      <c r="O2282" s="1" t="s">
        <v>2973</v>
      </c>
      <c r="P2282" s="1" t="s">
        <v>2968</v>
      </c>
      <c r="Q2282" s="1">
        <v>8360</v>
      </c>
      <c r="R2282" s="1" t="s">
        <v>3035</v>
      </c>
      <c r="S2282" s="1">
        <v>87.65</v>
      </c>
    </row>
    <row r="2283" spans="1:19" x14ac:dyDescent="0.3">
      <c r="A2283" s="1" t="s">
        <v>924</v>
      </c>
      <c r="B2283" s="1" t="s">
        <v>2561</v>
      </c>
      <c r="C2283" s="1">
        <f t="shared" si="215"/>
        <v>1.0416666664241347E-2</v>
      </c>
      <c r="D2283" s="1">
        <v>9</v>
      </c>
      <c r="E2283" s="1">
        <v>19.920000000000002</v>
      </c>
      <c r="F2283" s="1">
        <f>IF(A2283="","",IF(E2283&lt;-1.27,0,E2283*M_a+M_b))</f>
        <v>0.47879580000000005</v>
      </c>
      <c r="G2283" s="1">
        <f t="shared" si="210"/>
        <v>0.22924541809764004</v>
      </c>
      <c r="H2283" s="1">
        <f t="shared" si="211"/>
        <v>9.9628604127614095E-2</v>
      </c>
      <c r="I2283" s="1">
        <f t="shared" si="212"/>
        <v>2.4907151026104375E-2</v>
      </c>
      <c r="J2283" s="1">
        <f>IF(A2283="","",MIN(J2282+I2283,Max_logcfu))</f>
        <v>3.99</v>
      </c>
      <c r="K2283" s="1" cm="1">
        <f t="array" ref="K2283">IF(A2283="","",IF(E2283&lt;-1.27,0,((E2283-Tmin)/(PrefTemp-Tmin))^2))</f>
        <v>37.925680683425156</v>
      </c>
      <c r="L2283" s="1">
        <f t="shared" si="213"/>
        <v>0.39505917369369681</v>
      </c>
      <c r="M2283" s="1">
        <f t="shared" si="214"/>
        <v>-217.07143779375772</v>
      </c>
      <c r="N2283" s="3" t="s">
        <v>866</v>
      </c>
      <c r="O2283" s="1" t="s">
        <v>2973</v>
      </c>
      <c r="P2283" s="1" t="s">
        <v>2968</v>
      </c>
      <c r="Q2283" s="1">
        <v>8360</v>
      </c>
      <c r="R2283" s="1" t="s">
        <v>3035</v>
      </c>
      <c r="S2283" s="1">
        <v>87.65</v>
      </c>
    </row>
    <row r="2284" spans="1:19" x14ac:dyDescent="0.3">
      <c r="A2284" s="1" t="s">
        <v>924</v>
      </c>
      <c r="B2284" s="1" t="s">
        <v>2562</v>
      </c>
      <c r="C2284" s="1">
        <f t="shared" si="215"/>
        <v>1.0416666664241347E-2</v>
      </c>
      <c r="D2284" s="1">
        <v>9</v>
      </c>
      <c r="E2284" s="1">
        <v>20.079999999999998</v>
      </c>
      <c r="F2284" s="1">
        <f>IF(A2284="","",IF(E2284&lt;-1.27,0,E2284*M_a+M_b))</f>
        <v>0.48193819999999998</v>
      </c>
      <c r="G2284" s="1">
        <f t="shared" si="210"/>
        <v>0.23226442861923999</v>
      </c>
      <c r="H2284" s="1">
        <f t="shared" si="211"/>
        <v>0.1009406469444763</v>
      </c>
      <c r="I2284" s="1">
        <f t="shared" si="212"/>
        <v>2.5235161730243556E-2</v>
      </c>
      <c r="J2284" s="1">
        <f>IF(A2284="","",MIN(J2283+I2284,Max_logcfu))</f>
        <v>3.99</v>
      </c>
      <c r="K2284" s="1" cm="1">
        <f t="array" ref="K2284">IF(A2284="","",IF(E2284&lt;-1.27,0,((E2284-Tmin)/(PrefTemp-Tmin))^2))</f>
        <v>38.425136812024128</v>
      </c>
      <c r="L2284" s="1">
        <f t="shared" si="213"/>
        <v>0.40026184169872475</v>
      </c>
      <c r="M2284" s="1">
        <f t="shared" si="214"/>
        <v>-217.47169963545645</v>
      </c>
      <c r="N2284" s="3" t="s">
        <v>866</v>
      </c>
      <c r="O2284" s="1" t="s">
        <v>2973</v>
      </c>
      <c r="P2284" s="1" t="s">
        <v>2968</v>
      </c>
      <c r="Q2284" s="1">
        <v>8360</v>
      </c>
      <c r="R2284" s="1" t="s">
        <v>3035</v>
      </c>
      <c r="S2284" s="1">
        <v>87.65</v>
      </c>
    </row>
    <row r="2285" spans="1:19" x14ac:dyDescent="0.3">
      <c r="A2285" s="1" t="s">
        <v>924</v>
      </c>
      <c r="B2285" s="1" t="s">
        <v>1810</v>
      </c>
      <c r="C2285" s="1">
        <f t="shared" si="215"/>
        <v>1.0416666671517305E-2</v>
      </c>
      <c r="D2285" s="1">
        <v>9</v>
      </c>
      <c r="E2285" s="1">
        <v>20.059999999999999</v>
      </c>
      <c r="F2285" s="1">
        <f>IF(A2285="","",IF(E2285&lt;-1.27,0,E2285*M_a+M_b))</f>
        <v>0.48154540000000001</v>
      </c>
      <c r="G2285" s="1">
        <f t="shared" si="210"/>
        <v>0.23188597226116001</v>
      </c>
      <c r="H2285" s="1">
        <f t="shared" si="211"/>
        <v>0.10077617221258582</v>
      </c>
      <c r="I2285" s="1">
        <f t="shared" si="212"/>
        <v>2.5194043064878345E-2</v>
      </c>
      <c r="J2285" s="1">
        <f>IF(A2285="","",MIN(J2284+I2285,Max_logcfu))</f>
        <v>3.99</v>
      </c>
      <c r="K2285" s="1" cm="1">
        <f t="array" ref="K2285">IF(A2285="","",IF(E2285&lt;-1.27,0,((E2285-Tmin)/(PrefTemp-Tmin))^2))</f>
        <v>38.362526116864927</v>
      </c>
      <c r="L2285" s="1">
        <f t="shared" si="213"/>
        <v>0.39960964723675907</v>
      </c>
      <c r="M2285" s="1">
        <f t="shared" si="214"/>
        <v>-217.8713092826932</v>
      </c>
      <c r="N2285" s="3" t="s">
        <v>866</v>
      </c>
      <c r="O2285" s="1" t="s">
        <v>2973</v>
      </c>
      <c r="P2285" s="1" t="s">
        <v>2968</v>
      </c>
      <c r="Q2285" s="1">
        <v>8360</v>
      </c>
      <c r="R2285" s="1" t="s">
        <v>3035</v>
      </c>
      <c r="S2285" s="1">
        <v>87.65</v>
      </c>
    </row>
    <row r="2286" spans="1:19" x14ac:dyDescent="0.3">
      <c r="A2286" s="1" t="s">
        <v>924</v>
      </c>
      <c r="B2286" s="1" t="s">
        <v>1811</v>
      </c>
      <c r="C2286" s="1">
        <f t="shared" si="215"/>
        <v>1.0416666664241347E-2</v>
      </c>
      <c r="D2286" s="1">
        <v>9</v>
      </c>
      <c r="E2286" s="1">
        <v>20.079999999999998</v>
      </c>
      <c r="F2286" s="1">
        <f>IF(A2286="","",IF(E2286&lt;-1.27,0,E2286*M_a+M_b))</f>
        <v>0.48193819999999998</v>
      </c>
      <c r="G2286" s="1">
        <f t="shared" si="210"/>
        <v>0.23226442861923999</v>
      </c>
      <c r="H2286" s="1">
        <f t="shared" si="211"/>
        <v>0.1009406469444763</v>
      </c>
      <c r="I2286" s="1">
        <f t="shared" si="212"/>
        <v>2.5235161730243556E-2</v>
      </c>
      <c r="J2286" s="1">
        <f>IF(A2286="","",MIN(J2285+I2286,Max_logcfu))</f>
        <v>3.99</v>
      </c>
      <c r="K2286" s="1" cm="1">
        <f t="array" ref="K2286">IF(A2286="","",IF(E2286&lt;-1.27,0,((E2286-Tmin)/(PrefTemp-Tmin))^2))</f>
        <v>38.425136812024128</v>
      </c>
      <c r="L2286" s="1">
        <f t="shared" si="213"/>
        <v>0.40026184169872475</v>
      </c>
      <c r="M2286" s="1">
        <f t="shared" si="214"/>
        <v>-218.27157112439193</v>
      </c>
      <c r="N2286" s="3" t="s">
        <v>866</v>
      </c>
      <c r="O2286" s="1" t="s">
        <v>2973</v>
      </c>
      <c r="P2286" s="1" t="s">
        <v>2968</v>
      </c>
      <c r="Q2286" s="1">
        <v>8360</v>
      </c>
      <c r="R2286" s="1" t="s">
        <v>3035</v>
      </c>
      <c r="S2286" s="1">
        <v>87.65</v>
      </c>
    </row>
    <row r="2287" spans="1:19" x14ac:dyDescent="0.3">
      <c r="A2287" s="1" t="s">
        <v>924</v>
      </c>
      <c r="B2287" s="1" t="s">
        <v>1812</v>
      </c>
      <c r="C2287" s="1">
        <f t="shared" si="215"/>
        <v>1.0416666664241347E-2</v>
      </c>
      <c r="D2287" s="1">
        <v>9</v>
      </c>
      <c r="E2287" s="1">
        <v>20.079999999999998</v>
      </c>
      <c r="F2287" s="1">
        <f>IF(A2287="","",IF(E2287&lt;-1.27,0,E2287*M_a+M_b))</f>
        <v>0.48193819999999998</v>
      </c>
      <c r="G2287" s="1">
        <f t="shared" si="210"/>
        <v>0.23226442861923999</v>
      </c>
      <c r="H2287" s="1">
        <f t="shared" si="211"/>
        <v>0.1009406469444763</v>
      </c>
      <c r="I2287" s="1">
        <f t="shared" si="212"/>
        <v>2.5235161730243556E-2</v>
      </c>
      <c r="J2287" s="1">
        <f>IF(A2287="","",MIN(J2286+I2287,Max_logcfu))</f>
        <v>3.99</v>
      </c>
      <c r="K2287" s="1" cm="1">
        <f t="array" ref="K2287">IF(A2287="","",IF(E2287&lt;-1.27,0,((E2287-Tmin)/(PrefTemp-Tmin))^2))</f>
        <v>38.425136812024128</v>
      </c>
      <c r="L2287" s="1">
        <f t="shared" si="213"/>
        <v>0.40026184169872475</v>
      </c>
      <c r="M2287" s="1">
        <f t="shared" si="214"/>
        <v>-218.67183296609065</v>
      </c>
      <c r="N2287" s="3" t="s">
        <v>866</v>
      </c>
      <c r="O2287" s="1" t="s">
        <v>2973</v>
      </c>
      <c r="P2287" s="1" t="s">
        <v>2968</v>
      </c>
      <c r="Q2287" s="1">
        <v>8360</v>
      </c>
      <c r="R2287" s="1" t="s">
        <v>3035</v>
      </c>
      <c r="S2287" s="1">
        <v>87.65</v>
      </c>
    </row>
    <row r="2288" spans="1:19" x14ac:dyDescent="0.3">
      <c r="A2288" s="1" t="s">
        <v>924</v>
      </c>
      <c r="B2288" s="1" t="s">
        <v>1813</v>
      </c>
      <c r="C2288" s="1">
        <f t="shared" si="215"/>
        <v>1.0416666671517305E-2</v>
      </c>
      <c r="D2288" s="1">
        <v>9</v>
      </c>
      <c r="E2288" s="1">
        <v>20.13</v>
      </c>
      <c r="F2288" s="1">
        <f>IF(A2288="","",IF(E2288&lt;-1.27,0,E2288*M_a+M_b))</f>
        <v>0.48292020000000002</v>
      </c>
      <c r="G2288" s="1">
        <f t="shared" ref="G2288:G2351" si="216">IF(A2288="","",F2288^2)</f>
        <v>0.23321191956804002</v>
      </c>
      <c r="H2288" s="1">
        <f t="shared" ref="H2288:H2351" si="217">IF(A2288="","",G2288/2.301)</f>
        <v>0.1013524204989309</v>
      </c>
      <c r="I2288" s="1">
        <f t="shared" ref="I2288:I2351" si="218">IF(A2288="","",H2288*24*(B2288-B2287))</f>
        <v>2.5338105136531699E-2</v>
      </c>
      <c r="J2288" s="1">
        <f>IF(A2288="","",MIN(J2287+I2288,Max_logcfu))</f>
        <v>3.99</v>
      </c>
      <c r="K2288" s="1" cm="1">
        <f t="array" ref="K2288">IF(A2288="","",IF(E2288&lt;-1.27,0,((E2288-Tmin)/(PrefTemp-Tmin))^2))</f>
        <v>38.581886898777533</v>
      </c>
      <c r="L2288" s="1">
        <f t="shared" ref="L2288:L2351" si="219">IF(A2288="","",K2288*(B2288-B2287))</f>
        <v>0.4018946553827461</v>
      </c>
      <c r="M2288" s="1">
        <f t="shared" ref="M2288:M2351" si="220">IF(A2288="","",M2287-L2288)</f>
        <v>-219.07372762147338</v>
      </c>
      <c r="N2288" s="3" t="s">
        <v>866</v>
      </c>
      <c r="O2288" s="1" t="s">
        <v>2973</v>
      </c>
      <c r="P2288" s="1" t="s">
        <v>2968</v>
      </c>
      <c r="Q2288" s="1">
        <v>8360</v>
      </c>
      <c r="R2288" s="1" t="s">
        <v>3035</v>
      </c>
      <c r="S2288" s="1">
        <v>87.42</v>
      </c>
    </row>
    <row r="2289" spans="1:19" x14ac:dyDescent="0.3">
      <c r="A2289" s="1" t="s">
        <v>924</v>
      </c>
      <c r="B2289" s="1" t="s">
        <v>1814</v>
      </c>
      <c r="C2289" s="1">
        <f t="shared" si="215"/>
        <v>1.0416666664241347E-2</v>
      </c>
      <c r="D2289" s="1">
        <v>9</v>
      </c>
      <c r="E2289" s="1">
        <v>20.059999999999999</v>
      </c>
      <c r="F2289" s="1">
        <f>IF(A2289="","",IF(E2289&lt;-1.27,0,E2289*M_a+M_b))</f>
        <v>0.48154540000000001</v>
      </c>
      <c r="G2289" s="1">
        <f t="shared" si="216"/>
        <v>0.23188597226116001</v>
      </c>
      <c r="H2289" s="1">
        <f t="shared" si="217"/>
        <v>0.10077617221258582</v>
      </c>
      <c r="I2289" s="1">
        <f t="shared" si="218"/>
        <v>2.5194043047280509E-2</v>
      </c>
      <c r="J2289" s="1">
        <f>IF(A2289="","",MIN(J2288+I2289,Max_logcfu))</f>
        <v>3.99</v>
      </c>
      <c r="K2289" s="1" cm="1">
        <f t="array" ref="K2289">IF(A2289="","",IF(E2289&lt;-1.27,0,((E2289-Tmin)/(PrefTemp-Tmin))^2))</f>
        <v>38.362526116864927</v>
      </c>
      <c r="L2289" s="1">
        <f t="shared" si="219"/>
        <v>0.39960964695763496</v>
      </c>
      <c r="M2289" s="1">
        <f t="shared" si="220"/>
        <v>-219.47333726843101</v>
      </c>
      <c r="N2289" s="3" t="s">
        <v>866</v>
      </c>
      <c r="O2289" s="1" t="s">
        <v>2973</v>
      </c>
      <c r="P2289" s="1" t="s">
        <v>2968</v>
      </c>
      <c r="Q2289" s="1">
        <v>8360</v>
      </c>
      <c r="R2289" s="1" t="s">
        <v>3035</v>
      </c>
      <c r="S2289" s="1">
        <v>87.42</v>
      </c>
    </row>
    <row r="2290" spans="1:19" x14ac:dyDescent="0.3">
      <c r="A2290" s="1" t="s">
        <v>924</v>
      </c>
      <c r="B2290" s="1" t="s">
        <v>1815</v>
      </c>
      <c r="C2290" s="1">
        <f t="shared" si="215"/>
        <v>1.0416666664241347E-2</v>
      </c>
      <c r="D2290" s="1">
        <v>9</v>
      </c>
      <c r="E2290" s="1">
        <v>20.03</v>
      </c>
      <c r="F2290" s="1">
        <f>IF(A2290="","",IF(E2290&lt;-1.27,0,E2290*M_a+M_b))</f>
        <v>0.48095620000000006</v>
      </c>
      <c r="G2290" s="1">
        <f t="shared" si="216"/>
        <v>0.23131886631844006</v>
      </c>
      <c r="H2290" s="1">
        <f t="shared" si="217"/>
        <v>0.10052971156820514</v>
      </c>
      <c r="I2290" s="1">
        <f t="shared" si="218"/>
        <v>2.5132427886199689E-2</v>
      </c>
      <c r="J2290" s="1">
        <f>IF(A2290="","",MIN(J2289+I2290,Max_logcfu))</f>
        <v>3.99</v>
      </c>
      <c r="K2290" s="1" cm="1">
        <f t="array" ref="K2290">IF(A2290="","",IF(E2290&lt;-1.27,0,((E2290-Tmin)/(PrefTemp-Tmin))^2))</f>
        <v>38.268705795064172</v>
      </c>
      <c r="L2290" s="1">
        <f t="shared" si="219"/>
        <v>0.39863235193910462</v>
      </c>
      <c r="M2290" s="1">
        <f t="shared" si="220"/>
        <v>-219.87196962037012</v>
      </c>
      <c r="N2290" s="3" t="s">
        <v>866</v>
      </c>
      <c r="O2290" s="1" t="s">
        <v>2973</v>
      </c>
      <c r="P2290" s="1" t="s">
        <v>2968</v>
      </c>
      <c r="Q2290" s="1">
        <v>8360</v>
      </c>
      <c r="R2290" s="1" t="s">
        <v>3035</v>
      </c>
      <c r="S2290" s="1">
        <v>87.42</v>
      </c>
    </row>
    <row r="2291" spans="1:19" x14ac:dyDescent="0.3">
      <c r="A2291" s="1" t="s">
        <v>924</v>
      </c>
      <c r="B2291" s="1" t="s">
        <v>1816</v>
      </c>
      <c r="C2291" s="1">
        <f t="shared" si="215"/>
        <v>1.0416666671517305E-2</v>
      </c>
      <c r="D2291" s="1">
        <v>9</v>
      </c>
      <c r="E2291" s="1">
        <v>20.05</v>
      </c>
      <c r="F2291" s="1">
        <f>IF(A2291="","",IF(E2291&lt;-1.27,0,E2291*M_a+M_b))</f>
        <v>0.48134900000000003</v>
      </c>
      <c r="G2291" s="1">
        <f t="shared" si="216"/>
        <v>0.23169685980100002</v>
      </c>
      <c r="H2291" s="1">
        <f t="shared" si="217"/>
        <v>0.1006939851373316</v>
      </c>
      <c r="I2291" s="1">
        <f t="shared" si="218"/>
        <v>2.5173496296055222E-2</v>
      </c>
      <c r="J2291" s="1">
        <f>IF(A2291="","",MIN(J2290+I2291,Max_logcfu))</f>
        <v>3.99</v>
      </c>
      <c r="K2291" s="1" cm="1">
        <f t="array" ref="K2291">IF(A2291="","",IF(E2291&lt;-1.27,0,((E2291-Tmin)/(PrefTemp-Tmin))^2))</f>
        <v>38.331239913472942</v>
      </c>
      <c r="L2291" s="1">
        <f t="shared" si="219"/>
        <v>0.39928374928460747</v>
      </c>
      <c r="M2291" s="1">
        <f t="shared" si="220"/>
        <v>-220.27125336965474</v>
      </c>
      <c r="N2291" s="3" t="s">
        <v>866</v>
      </c>
      <c r="O2291" s="1" t="s">
        <v>2973</v>
      </c>
      <c r="P2291" s="1" t="s">
        <v>2968</v>
      </c>
      <c r="Q2291" s="1">
        <v>8360</v>
      </c>
      <c r="R2291" s="1" t="s">
        <v>3035</v>
      </c>
      <c r="S2291" s="1">
        <v>87.42</v>
      </c>
    </row>
    <row r="2292" spans="1:19" x14ac:dyDescent="0.3">
      <c r="A2292" s="1" t="s">
        <v>924</v>
      </c>
      <c r="B2292" s="1" t="s">
        <v>1817</v>
      </c>
      <c r="C2292" s="1">
        <f t="shared" si="215"/>
        <v>1.0416666664241347E-2</v>
      </c>
      <c r="D2292" s="1">
        <v>9</v>
      </c>
      <c r="E2292" s="1">
        <v>20.14</v>
      </c>
      <c r="F2292" s="1">
        <f>IF(A2292="","",IF(E2292&lt;-1.27,0,E2292*M_a+M_b))</f>
        <v>0.48311660000000006</v>
      </c>
      <c r="G2292" s="1">
        <f t="shared" si="216"/>
        <v>0.23340164919556006</v>
      </c>
      <c r="H2292" s="1">
        <f t="shared" si="217"/>
        <v>0.10143487579120385</v>
      </c>
      <c r="I2292" s="1">
        <f t="shared" si="218"/>
        <v>2.5358718941896674E-2</v>
      </c>
      <c r="J2292" s="1">
        <f>IF(A2292="","",MIN(J2291+I2292,Max_logcfu))</f>
        <v>3.99</v>
      </c>
      <c r="K2292" s="1" cm="1">
        <f t="array" ref="K2292">IF(A2292="","",IF(E2292&lt;-1.27,0,((E2292-Tmin)/(PrefTemp-Tmin))^2))</f>
        <v>38.613275204503424</v>
      </c>
      <c r="L2292" s="1">
        <f t="shared" si="219"/>
        <v>0.40222161661992784</v>
      </c>
      <c r="M2292" s="1">
        <f t="shared" si="220"/>
        <v>-220.67347498627467</v>
      </c>
      <c r="N2292" s="3" t="s">
        <v>866</v>
      </c>
      <c r="O2292" s="1" t="s">
        <v>2973</v>
      </c>
      <c r="P2292" s="1" t="s">
        <v>2968</v>
      </c>
      <c r="Q2292" s="1">
        <v>8360</v>
      </c>
      <c r="R2292" s="1" t="s">
        <v>3035</v>
      </c>
      <c r="S2292" s="1">
        <v>87.54</v>
      </c>
    </row>
    <row r="2293" spans="1:19" x14ac:dyDescent="0.3">
      <c r="A2293" s="1" t="s">
        <v>924</v>
      </c>
      <c r="B2293" s="1" t="s">
        <v>1818</v>
      </c>
      <c r="C2293" s="1">
        <f t="shared" si="215"/>
        <v>1.0416666664241347E-2</v>
      </c>
      <c r="D2293" s="1">
        <v>9</v>
      </c>
      <c r="E2293" s="1">
        <v>19.989999999999998</v>
      </c>
      <c r="F2293" s="1">
        <f>IF(A2293="","",IF(E2293&lt;-1.27,0,E2293*M_a+M_b))</f>
        <v>0.4801706</v>
      </c>
      <c r="G2293" s="1">
        <f t="shared" si="216"/>
        <v>0.23056380510436</v>
      </c>
      <c r="H2293" s="1">
        <f t="shared" si="217"/>
        <v>0.10020156675548023</v>
      </c>
      <c r="I2293" s="1">
        <f t="shared" si="218"/>
        <v>2.5050391683037559E-2</v>
      </c>
      <c r="J2293" s="1">
        <f>IF(A2293="","",MIN(J2292+I2293,Max_logcfu))</f>
        <v>3.99</v>
      </c>
      <c r="K2293" s="1" cm="1">
        <f t="array" ref="K2293">IF(A2293="","",IF(E2293&lt;-1.27,0,((E2293-Tmin)/(PrefTemp-Tmin))^2))</f>
        <v>38.143790711747471</v>
      </c>
      <c r="L2293" s="1">
        <f t="shared" si="219"/>
        <v>0.39733115315485862</v>
      </c>
      <c r="M2293" s="1">
        <f t="shared" si="220"/>
        <v>-221.07080613942952</v>
      </c>
      <c r="N2293" s="3" t="s">
        <v>866</v>
      </c>
      <c r="O2293" s="1" t="s">
        <v>2973</v>
      </c>
      <c r="P2293" s="1" t="s">
        <v>2968</v>
      </c>
      <c r="Q2293" s="1">
        <v>8360</v>
      </c>
      <c r="R2293" s="1" t="s">
        <v>3035</v>
      </c>
      <c r="S2293" s="1">
        <v>87.54</v>
      </c>
    </row>
    <row r="2294" spans="1:19" x14ac:dyDescent="0.3">
      <c r="A2294" s="1" t="s">
        <v>924</v>
      </c>
      <c r="B2294" s="1" t="s">
        <v>1819</v>
      </c>
      <c r="C2294" s="1">
        <f t="shared" si="215"/>
        <v>1.0416666671517305E-2</v>
      </c>
      <c r="D2294" s="1">
        <v>9</v>
      </c>
      <c r="E2294" s="1">
        <v>19.89</v>
      </c>
      <c r="F2294" s="1">
        <f>IF(A2294="","",IF(E2294&lt;-1.27,0,E2294*M_a+M_b))</f>
        <v>0.47820660000000004</v>
      </c>
      <c r="G2294" s="1">
        <f t="shared" si="216"/>
        <v>0.22868155228356005</v>
      </c>
      <c r="H2294" s="1">
        <f t="shared" si="217"/>
        <v>9.9383551622581501E-2</v>
      </c>
      <c r="I2294" s="1">
        <f t="shared" si="218"/>
        <v>2.4845887917215145E-2</v>
      </c>
      <c r="J2294" s="1">
        <f>IF(A2294="","",MIN(J2293+I2294,Max_logcfu))</f>
        <v>3.99</v>
      </c>
      <c r="K2294" s="1" cm="1">
        <f t="array" ref="K2294">IF(A2294="","",IF(E2294&lt;-1.27,0,((E2294-Tmin)/(PrefTemp-Tmin))^2))</f>
        <v>37.832396398877364</v>
      </c>
      <c r="L2294" s="1">
        <f t="shared" si="219"/>
        <v>0.39408746267181716</v>
      </c>
      <c r="M2294" s="1">
        <f t="shared" si="220"/>
        <v>-221.46489360210134</v>
      </c>
      <c r="N2294" s="3" t="s">
        <v>866</v>
      </c>
      <c r="O2294" s="1" t="s">
        <v>2973</v>
      </c>
      <c r="P2294" s="1" t="s">
        <v>2968</v>
      </c>
      <c r="Q2294" s="1">
        <v>8360</v>
      </c>
      <c r="R2294" s="1" t="s">
        <v>3035</v>
      </c>
      <c r="S2294" s="1">
        <v>87.54</v>
      </c>
    </row>
    <row r="2295" spans="1:19" x14ac:dyDescent="0.3">
      <c r="A2295" s="1" t="s">
        <v>924</v>
      </c>
      <c r="B2295" s="1" t="s">
        <v>1820</v>
      </c>
      <c r="C2295" s="1">
        <f t="shared" si="215"/>
        <v>1.0416666664241347E-2</v>
      </c>
      <c r="D2295" s="1">
        <v>9</v>
      </c>
      <c r="E2295" s="1">
        <v>19.809999999999999</v>
      </c>
      <c r="F2295" s="1">
        <f>IF(A2295="","",IF(E2295&lt;-1.27,0,E2295*M_a+M_b))</f>
        <v>0.47663539999999999</v>
      </c>
      <c r="G2295" s="1">
        <f t="shared" si="216"/>
        <v>0.22718130453315999</v>
      </c>
      <c r="H2295" s="1">
        <f t="shared" si="217"/>
        <v>9.8731553469430675E-2</v>
      </c>
      <c r="I2295" s="1">
        <f t="shared" si="218"/>
        <v>2.4682888361610734E-2</v>
      </c>
      <c r="J2295" s="1">
        <f>IF(A2295="","",MIN(J2294+I2295,Max_logcfu))</f>
        <v>3.99</v>
      </c>
      <c r="K2295" s="1" cm="1">
        <f t="array" ref="K2295">IF(A2295="","",IF(E2295&lt;-1.27,0,((E2295-Tmin)/(PrefTemp-Tmin))^2))</f>
        <v>37.584199869586357</v>
      </c>
      <c r="L2295" s="1">
        <f t="shared" si="219"/>
        <v>0.39150208188370422</v>
      </c>
      <c r="M2295" s="1">
        <f t="shared" si="220"/>
        <v>-221.85639568398506</v>
      </c>
      <c r="N2295" s="3" t="s">
        <v>866</v>
      </c>
      <c r="O2295" s="1" t="s">
        <v>2973</v>
      </c>
      <c r="P2295" s="1" t="s">
        <v>2968</v>
      </c>
      <c r="Q2295" s="1">
        <v>8360</v>
      </c>
      <c r="R2295" s="1" t="s">
        <v>3035</v>
      </c>
      <c r="S2295" s="1">
        <v>87.54</v>
      </c>
    </row>
    <row r="2296" spans="1:19" x14ac:dyDescent="0.3">
      <c r="A2296" s="1" t="s">
        <v>924</v>
      </c>
      <c r="B2296" s="1" t="s">
        <v>2563</v>
      </c>
      <c r="C2296" s="1">
        <f t="shared" si="215"/>
        <v>1.0405092594737653E-2</v>
      </c>
      <c r="D2296" s="1">
        <v>9</v>
      </c>
      <c r="E2296" s="1">
        <v>19.77</v>
      </c>
      <c r="F2296" s="1">
        <f>IF(A2296="","",IF(E2296&lt;-1.27,0,E2296*M_a+M_b))</f>
        <v>0.47584980000000004</v>
      </c>
      <c r="G2296" s="1">
        <f t="shared" si="216"/>
        <v>0.22643303216004004</v>
      </c>
      <c r="H2296" s="1">
        <f t="shared" si="217"/>
        <v>9.8406359043911359E-2</v>
      </c>
      <c r="I2296" s="1">
        <f t="shared" si="218"/>
        <v>2.4574254666309522E-2</v>
      </c>
      <c r="J2296" s="1">
        <f>IF(A2296="","",MIN(J2295+I2296,Max_logcfu))</f>
        <v>3.99</v>
      </c>
      <c r="K2296" s="1" cm="1">
        <f t="array" ref="K2296">IF(A2296="","",IF(E2296&lt;-1.27,0,((E2296-Tmin)/(PrefTemp-Tmin))^2))</f>
        <v>37.460407911942568</v>
      </c>
      <c r="L2296" s="1">
        <f t="shared" si="219"/>
        <v>0.3897790129604054</v>
      </c>
      <c r="M2296" s="1">
        <f t="shared" si="220"/>
        <v>-222.24617469694547</v>
      </c>
      <c r="N2296" s="3" t="s">
        <v>866</v>
      </c>
      <c r="O2296" s="1" t="s">
        <v>2973</v>
      </c>
      <c r="P2296" s="1" t="s">
        <v>2968</v>
      </c>
      <c r="Q2296" s="1">
        <v>8360</v>
      </c>
      <c r="R2296" s="1" t="s">
        <v>3035</v>
      </c>
      <c r="S2296" s="1">
        <v>87.65</v>
      </c>
    </row>
    <row r="2297" spans="1:19" x14ac:dyDescent="0.3">
      <c r="A2297" s="1" t="s">
        <v>924</v>
      </c>
      <c r="B2297" s="1" t="s">
        <v>1822</v>
      </c>
      <c r="C2297" s="1">
        <f t="shared" si="215"/>
        <v>1.0416666664241347E-2</v>
      </c>
      <c r="D2297" s="1">
        <v>9</v>
      </c>
      <c r="E2297" s="1">
        <v>19.559999999999999</v>
      </c>
      <c r="F2297" s="1">
        <f>IF(A2297="","",IF(E2297&lt;-1.27,0,E2297*M_a+M_b))</f>
        <v>0.47172540000000002</v>
      </c>
      <c r="G2297" s="1">
        <f t="shared" si="216"/>
        <v>0.22252485300516001</v>
      </c>
      <c r="H2297" s="1">
        <f t="shared" si="217"/>
        <v>9.6707889180860485E-2</v>
      </c>
      <c r="I2297" s="1">
        <f t="shared" si="218"/>
        <v>2.4176972289585982E-2</v>
      </c>
      <c r="J2297" s="1">
        <f>IF(A2297="","",MIN(J2296+I2297,Max_logcfu))</f>
        <v>3.99</v>
      </c>
      <c r="K2297" s="1" cm="1">
        <f t="array" ref="K2297">IF(A2297="","",IF(E2297&lt;-1.27,0,((E2297-Tmin)/(PrefTemp-Tmin))^2))</f>
        <v>36.813850367143708</v>
      </c>
      <c r="L2297" s="1">
        <f t="shared" si="219"/>
        <v>0.38347760790179497</v>
      </c>
      <c r="M2297" s="1">
        <f t="shared" si="220"/>
        <v>-222.62965230484727</v>
      </c>
      <c r="N2297" s="3" t="s">
        <v>866</v>
      </c>
      <c r="O2297" s="1" t="s">
        <v>2973</v>
      </c>
      <c r="P2297" s="1" t="s">
        <v>2968</v>
      </c>
      <c r="Q2297" s="1">
        <v>8360</v>
      </c>
      <c r="R2297" s="1" t="s">
        <v>3035</v>
      </c>
      <c r="S2297" s="1">
        <v>87.65</v>
      </c>
    </row>
    <row r="2298" spans="1:19" x14ac:dyDescent="0.3">
      <c r="A2298" s="1" t="s">
        <v>924</v>
      </c>
      <c r="B2298" s="1" t="s">
        <v>1823</v>
      </c>
      <c r="C2298" s="1">
        <f t="shared" si="215"/>
        <v>1.0416666664241347E-2</v>
      </c>
      <c r="D2298" s="1">
        <v>9</v>
      </c>
      <c r="E2298" s="1">
        <v>19.36</v>
      </c>
      <c r="F2298" s="1">
        <f>IF(A2298="","",IF(E2298&lt;-1.27,0,E2298*M_a+M_b))</f>
        <v>0.46779740000000003</v>
      </c>
      <c r="G2298" s="1">
        <f t="shared" si="216"/>
        <v>0.21883440744676003</v>
      </c>
      <c r="H2298" s="1">
        <f t="shared" si="217"/>
        <v>9.5104044957305525E-2</v>
      </c>
      <c r="I2298" s="1">
        <f t="shared" si="218"/>
        <v>2.3776011233790598E-2</v>
      </c>
      <c r="J2298" s="1">
        <f>IF(A2298="","",MIN(J2297+I2298,Max_logcfu))</f>
        <v>3.99</v>
      </c>
      <c r="K2298" s="1" cm="1">
        <f t="array" ref="K2298">IF(A2298="","",IF(E2298&lt;-1.27,0,((E2298-Tmin)/(PrefTemp-Tmin))^2))</f>
        <v>36.203314021471442</v>
      </c>
      <c r="L2298" s="1">
        <f t="shared" si="219"/>
        <v>0.37711785430252293</v>
      </c>
      <c r="M2298" s="1">
        <f t="shared" si="220"/>
        <v>-223.0067701591498</v>
      </c>
      <c r="N2298" s="3" t="s">
        <v>866</v>
      </c>
      <c r="O2298" s="1" t="s">
        <v>2973</v>
      </c>
      <c r="P2298" s="1" t="s">
        <v>2968</v>
      </c>
      <c r="Q2298" s="1">
        <v>8360</v>
      </c>
      <c r="R2298" s="1" t="s">
        <v>3035</v>
      </c>
      <c r="S2298" s="1">
        <v>87.65</v>
      </c>
    </row>
    <row r="2299" spans="1:19" x14ac:dyDescent="0.3">
      <c r="A2299" s="1" t="s">
        <v>924</v>
      </c>
      <c r="B2299" s="1" t="s">
        <v>1824</v>
      </c>
      <c r="C2299" s="1">
        <f t="shared" si="215"/>
        <v>1.0416666671517305E-2</v>
      </c>
      <c r="D2299" s="1">
        <v>9</v>
      </c>
      <c r="E2299" s="1">
        <v>19.3</v>
      </c>
      <c r="F2299" s="1">
        <f>IF(A2299="","",IF(E2299&lt;-1.27,0,E2299*M_a+M_b))</f>
        <v>0.46661900000000006</v>
      </c>
      <c r="G2299" s="1">
        <f t="shared" si="216"/>
        <v>0.21773329116100007</v>
      </c>
      <c r="H2299" s="1">
        <f t="shared" si="217"/>
        <v>9.4625506806171253E-2</v>
      </c>
      <c r="I2299" s="1">
        <f t="shared" si="218"/>
        <v>2.3656376712558672E-2</v>
      </c>
      <c r="J2299" s="1">
        <f>IF(A2299="","",MIN(J2298+I2299,Max_logcfu))</f>
        <v>3.99</v>
      </c>
      <c r="K2299" s="1" cm="1">
        <f t="array" ref="K2299">IF(A2299="","",IF(E2299&lt;-1.27,0,((E2299-Tmin)/(PrefTemp-Tmin))^2))</f>
        <v>36.021148615525291</v>
      </c>
      <c r="L2299" s="1">
        <f t="shared" si="219"/>
        <v>0.37522029825311404</v>
      </c>
      <c r="M2299" s="1">
        <f t="shared" si="220"/>
        <v>-223.38199045740291</v>
      </c>
      <c r="N2299" s="3" t="s">
        <v>866</v>
      </c>
      <c r="O2299" s="1" t="s">
        <v>2973</v>
      </c>
      <c r="P2299" s="1" t="s">
        <v>2968</v>
      </c>
      <c r="Q2299" s="1">
        <v>8360</v>
      </c>
      <c r="R2299" s="1" t="s">
        <v>3035</v>
      </c>
      <c r="S2299" s="1">
        <v>87.65</v>
      </c>
    </row>
    <row r="2300" spans="1:19" x14ac:dyDescent="0.3">
      <c r="A2300" s="1" t="s">
        <v>924</v>
      </c>
      <c r="B2300" s="1" t="s">
        <v>2564</v>
      </c>
      <c r="C2300" s="1">
        <f t="shared" si="215"/>
        <v>1.0428240741021E-2</v>
      </c>
      <c r="D2300" s="1">
        <v>9</v>
      </c>
      <c r="E2300" s="1">
        <v>19.329999999999998</v>
      </c>
      <c r="F2300" s="1">
        <f>IF(A2300="","",IF(E2300&lt;-1.27,0,E2300*M_a+M_b))</f>
        <v>0.46720820000000002</v>
      </c>
      <c r="G2300" s="1">
        <f t="shared" si="216"/>
        <v>0.21828350214724002</v>
      </c>
      <c r="H2300" s="1">
        <f t="shared" si="217"/>
        <v>9.486462500966536E-2</v>
      </c>
      <c r="I2300" s="1">
        <f t="shared" si="218"/>
        <v>2.3742507537779328E-2</v>
      </c>
      <c r="J2300" s="1">
        <f>IF(A2300="","",MIN(J2299+I2300,Max_logcfu))</f>
        <v>3.99</v>
      </c>
      <c r="K2300" s="1" cm="1">
        <f t="array" ref="K2300">IF(A2300="","",IF(E2300&lt;-1.27,0,((E2300-Tmin)/(PrefTemp-Tmin))^2))</f>
        <v>36.11217388593554</v>
      </c>
      <c r="L2300" s="1">
        <f t="shared" si="219"/>
        <v>0.37658644296414762</v>
      </c>
      <c r="M2300" s="1">
        <f t="shared" si="220"/>
        <v>-223.75857690036705</v>
      </c>
      <c r="N2300" s="3" t="s">
        <v>866</v>
      </c>
      <c r="O2300" s="1" t="s">
        <v>2973</v>
      </c>
      <c r="P2300" s="1" t="s">
        <v>2968</v>
      </c>
      <c r="Q2300" s="1">
        <v>8360</v>
      </c>
      <c r="R2300" s="1" t="s">
        <v>3035</v>
      </c>
      <c r="S2300" s="1">
        <v>87.29</v>
      </c>
    </row>
    <row r="2301" spans="1:19" x14ac:dyDescent="0.3">
      <c r="A2301" s="1" t="s">
        <v>924</v>
      </c>
      <c r="B2301" s="1" t="s">
        <v>1826</v>
      </c>
      <c r="C2301" s="1">
        <f t="shared" si="215"/>
        <v>1.0416666664241347E-2</v>
      </c>
      <c r="D2301" s="1">
        <v>9</v>
      </c>
      <c r="E2301" s="1">
        <v>19.239999999999998</v>
      </c>
      <c r="F2301" s="1">
        <f>IF(A2301="","",IF(E2301&lt;-1.27,0,E2301*M_a+M_b))</f>
        <v>0.46544059999999998</v>
      </c>
      <c r="G2301" s="1">
        <f t="shared" si="216"/>
        <v>0.21663495212835998</v>
      </c>
      <c r="H2301" s="1">
        <f t="shared" si="217"/>
        <v>9.414817563162102E-2</v>
      </c>
      <c r="I2301" s="1">
        <f t="shared" si="218"/>
        <v>2.3537043902425107E-2</v>
      </c>
      <c r="J2301" s="1">
        <f>IF(A2301="","",MIN(J2300+I2301,Max_logcfu))</f>
        <v>3.99</v>
      </c>
      <c r="K2301" s="1" cm="1">
        <f t="array" ref="K2301">IF(A2301="","",IF(E2301&lt;-1.27,0,((E2301-Tmin)/(PrefTemp-Tmin))^2))</f>
        <v>35.839442670081674</v>
      </c>
      <c r="L2301" s="1">
        <f t="shared" si="219"/>
        <v>0.37332752772642869</v>
      </c>
      <c r="M2301" s="1">
        <f t="shared" si="220"/>
        <v>-224.13190442809346</v>
      </c>
      <c r="N2301" s="3" t="s">
        <v>866</v>
      </c>
      <c r="O2301" s="1" t="s">
        <v>2973</v>
      </c>
      <c r="P2301" s="1" t="s">
        <v>2968</v>
      </c>
      <c r="Q2301" s="1">
        <v>8360</v>
      </c>
      <c r="R2301" s="1" t="s">
        <v>3035</v>
      </c>
      <c r="S2301" s="1">
        <v>87.29</v>
      </c>
    </row>
    <row r="2302" spans="1:19" x14ac:dyDescent="0.3">
      <c r="A2302" s="1" t="s">
        <v>924</v>
      </c>
      <c r="B2302" s="1" t="s">
        <v>1827</v>
      </c>
      <c r="C2302" s="1">
        <f t="shared" si="215"/>
        <v>1.0416666664241347E-2</v>
      </c>
      <c r="D2302" s="1">
        <v>9</v>
      </c>
      <c r="E2302" s="1">
        <v>19.11</v>
      </c>
      <c r="F2302" s="1">
        <f>IF(A2302="","",IF(E2302&lt;-1.27,0,E2302*M_a+M_b))</f>
        <v>0.4628874</v>
      </c>
      <c r="G2302" s="1">
        <f t="shared" si="216"/>
        <v>0.21426474507876</v>
      </c>
      <c r="H2302" s="1">
        <f t="shared" si="217"/>
        <v>9.3118098686988268E-2</v>
      </c>
      <c r="I2302" s="1">
        <f t="shared" si="218"/>
        <v>2.3279524666326878E-2</v>
      </c>
      <c r="J2302" s="1">
        <f>IF(A2302="","",MIN(J2301+I2302,Max_logcfu))</f>
        <v>3.99</v>
      </c>
      <c r="K2302" s="1" cm="1">
        <f t="array" ref="K2302">IF(A2302="","",IF(E2302&lt;-1.27,0,((E2302-Tmin)/(PrefTemp-Tmin))^2))</f>
        <v>35.447322659733445</v>
      </c>
      <c r="L2302" s="1">
        <f t="shared" si="219"/>
        <v>0.36924294428625232</v>
      </c>
      <c r="M2302" s="1">
        <f t="shared" si="220"/>
        <v>-224.50114737237971</v>
      </c>
      <c r="N2302" s="3" t="s">
        <v>866</v>
      </c>
      <c r="O2302" s="1" t="s">
        <v>2973</v>
      </c>
      <c r="P2302" s="1" t="s">
        <v>2968</v>
      </c>
      <c r="Q2302" s="1">
        <v>8360</v>
      </c>
      <c r="R2302" s="1" t="s">
        <v>3035</v>
      </c>
      <c r="S2302" s="1">
        <v>87.29</v>
      </c>
    </row>
    <row r="2303" spans="1:19" x14ac:dyDescent="0.3">
      <c r="A2303" s="1" t="s">
        <v>924</v>
      </c>
      <c r="B2303" s="1" t="s">
        <v>1828</v>
      </c>
      <c r="C2303" s="1">
        <f t="shared" si="215"/>
        <v>1.0416666671517305E-2</v>
      </c>
      <c r="D2303" s="1">
        <v>9</v>
      </c>
      <c r="E2303" s="1">
        <v>19.03</v>
      </c>
      <c r="F2303" s="1">
        <f>IF(A2303="","",IF(E2303&lt;-1.27,0,E2303*M_a+M_b))</f>
        <v>0.46131620000000007</v>
      </c>
      <c r="G2303" s="1">
        <f t="shared" si="216"/>
        <v>0.21281263638244005</v>
      </c>
      <c r="H2303" s="1">
        <f t="shared" si="217"/>
        <v>9.2487021461295102E-2</v>
      </c>
      <c r="I2303" s="1">
        <f t="shared" si="218"/>
        <v>2.312175537609068E-2</v>
      </c>
      <c r="J2303" s="1">
        <f>IF(A2303="","",MIN(J2302+I2303,Max_logcfu))</f>
        <v>3.99</v>
      </c>
      <c r="K2303" s="1" cm="1">
        <f t="array" ref="K2303">IF(A2303="","",IF(E2303&lt;-1.27,0,((E2303-Tmin)/(PrefTemp-Tmin))^2))</f>
        <v>35.207090112486632</v>
      </c>
      <c r="L2303" s="1">
        <f t="shared" si="219"/>
        <v>0.36674052217584596</v>
      </c>
      <c r="M2303" s="1">
        <f t="shared" si="220"/>
        <v>-224.86788789455557</v>
      </c>
      <c r="N2303" s="3" t="s">
        <v>866</v>
      </c>
      <c r="O2303" s="1" t="s">
        <v>2973</v>
      </c>
      <c r="P2303" s="1" t="s">
        <v>2968</v>
      </c>
      <c r="Q2303" s="1">
        <v>8360</v>
      </c>
      <c r="R2303" s="1" t="s">
        <v>3035</v>
      </c>
      <c r="S2303" s="1">
        <v>87.29</v>
      </c>
    </row>
    <row r="2304" spans="1:19" x14ac:dyDescent="0.3">
      <c r="A2304" s="1" t="s">
        <v>924</v>
      </c>
      <c r="B2304" s="1" t="s">
        <v>1829</v>
      </c>
      <c r="C2304" s="1">
        <f t="shared" si="215"/>
        <v>1.0416666664241347E-2</v>
      </c>
      <c r="D2304" s="1">
        <v>9</v>
      </c>
      <c r="E2304" s="1">
        <v>19.079999999999998</v>
      </c>
      <c r="F2304" s="1">
        <f>IF(A2304="","",IF(E2304&lt;-1.27,0,E2304*M_a+M_b))</f>
        <v>0.46229819999999999</v>
      </c>
      <c r="G2304" s="1">
        <f t="shared" si="216"/>
        <v>0.21371962572323999</v>
      </c>
      <c r="H2304" s="1">
        <f t="shared" si="217"/>
        <v>9.2881193273898294E-2</v>
      </c>
      <c r="I2304" s="1">
        <f t="shared" si="218"/>
        <v>2.3220298313068172E-2</v>
      </c>
      <c r="J2304" s="1">
        <f>IF(A2304="","",MIN(J2303+I2304,Max_logcfu))</f>
        <v>3.99</v>
      </c>
      <c r="K2304" s="1" cm="1">
        <f t="array" ref="K2304">IF(A2304="","",IF(E2304&lt;-1.27,0,((E2304-Tmin)/(PrefTemp-Tmin))^2))</f>
        <v>35.357139733577853</v>
      </c>
      <c r="L2304" s="1">
        <f t="shared" si="219"/>
        <v>0.36830353880568362</v>
      </c>
      <c r="M2304" s="1">
        <f t="shared" si="220"/>
        <v>-225.23619143336126</v>
      </c>
      <c r="N2304" s="3" t="s">
        <v>866</v>
      </c>
      <c r="O2304" s="1" t="s">
        <v>2973</v>
      </c>
      <c r="P2304" s="1" t="s">
        <v>2968</v>
      </c>
      <c r="Q2304" s="1">
        <v>8360</v>
      </c>
      <c r="R2304" s="1" t="s">
        <v>3035</v>
      </c>
      <c r="S2304" s="1">
        <v>87.19</v>
      </c>
    </row>
    <row r="2305" spans="1:19" x14ac:dyDescent="0.3">
      <c r="A2305" s="1" t="s">
        <v>924</v>
      </c>
      <c r="B2305" s="1" t="s">
        <v>2565</v>
      </c>
      <c r="C2305" s="1">
        <f t="shared" si="215"/>
        <v>1.0416666664241347E-2</v>
      </c>
      <c r="D2305" s="1">
        <v>9</v>
      </c>
      <c r="E2305" s="1">
        <v>19.03</v>
      </c>
      <c r="F2305" s="1">
        <f>IF(A2305="","",IF(E2305&lt;-1.27,0,E2305*M_a+M_b))</f>
        <v>0.46131620000000007</v>
      </c>
      <c r="G2305" s="1">
        <f t="shared" si="216"/>
        <v>0.21281263638244005</v>
      </c>
      <c r="H2305" s="1">
        <f t="shared" si="217"/>
        <v>9.2487021461295102E-2</v>
      </c>
      <c r="I2305" s="1">
        <f t="shared" si="218"/>
        <v>2.3121755359940321E-2</v>
      </c>
      <c r="J2305" s="1">
        <f>IF(A2305="","",MIN(J2304+I2305,Max_logcfu))</f>
        <v>3.99</v>
      </c>
      <c r="K2305" s="1" cm="1">
        <f t="array" ref="K2305">IF(A2305="","",IF(E2305&lt;-1.27,0,((E2305-Tmin)/(PrefTemp-Tmin))^2))</f>
        <v>35.207090112486632</v>
      </c>
      <c r="L2305" s="1">
        <f t="shared" si="219"/>
        <v>0.36674052191968065</v>
      </c>
      <c r="M2305" s="1">
        <f t="shared" si="220"/>
        <v>-225.60293195528092</v>
      </c>
      <c r="N2305" s="3" t="s">
        <v>866</v>
      </c>
      <c r="O2305" s="1" t="s">
        <v>2973</v>
      </c>
      <c r="P2305" s="1" t="s">
        <v>2968</v>
      </c>
      <c r="Q2305" s="1">
        <v>8360</v>
      </c>
      <c r="R2305" s="1" t="s">
        <v>3035</v>
      </c>
      <c r="S2305" s="1">
        <v>87.19</v>
      </c>
    </row>
    <row r="2306" spans="1:19" x14ac:dyDescent="0.3">
      <c r="A2306" s="1" t="s">
        <v>924</v>
      </c>
      <c r="B2306" s="1" t="s">
        <v>2566</v>
      </c>
      <c r="C2306" s="1">
        <f t="shared" si="215"/>
        <v>1.0416666671517305E-2</v>
      </c>
      <c r="D2306" s="1">
        <v>9</v>
      </c>
      <c r="E2306" s="1">
        <v>19.02</v>
      </c>
      <c r="F2306" s="1">
        <f>IF(A2306="","",IF(E2306&lt;-1.27,0,E2306*M_a+M_b))</f>
        <v>0.46111980000000002</v>
      </c>
      <c r="G2306" s="1">
        <f t="shared" si="216"/>
        <v>0.21263146995204002</v>
      </c>
      <c r="H2306" s="1">
        <f t="shared" si="217"/>
        <v>9.2408287680156451E-2</v>
      </c>
      <c r="I2306" s="1">
        <f t="shared" si="218"/>
        <v>2.3102071930796851E-2</v>
      </c>
      <c r="J2306" s="1">
        <f>IF(A2306="","",MIN(J2305+I2306,Max_logcfu))</f>
        <v>3.99</v>
      </c>
      <c r="K2306" s="1" cm="1">
        <f t="array" ref="K2306">IF(A2306="","",IF(E2306&lt;-1.27,0,((E2306-Tmin)/(PrefTemp-Tmin))^2))</f>
        <v>35.177118476643592</v>
      </c>
      <c r="L2306" s="1">
        <f t="shared" si="219"/>
        <v>0.36642831763566891</v>
      </c>
      <c r="M2306" s="1">
        <f t="shared" si="220"/>
        <v>-225.96936027291659</v>
      </c>
      <c r="N2306" s="3" t="s">
        <v>866</v>
      </c>
      <c r="O2306" s="1" t="s">
        <v>2973</v>
      </c>
      <c r="P2306" s="1" t="s">
        <v>2968</v>
      </c>
      <c r="Q2306" s="1">
        <v>8360</v>
      </c>
      <c r="R2306" s="1" t="s">
        <v>3035</v>
      </c>
      <c r="S2306" s="1">
        <v>87.19</v>
      </c>
    </row>
    <row r="2307" spans="1:19" x14ac:dyDescent="0.3">
      <c r="A2307" s="1" t="s">
        <v>924</v>
      </c>
      <c r="B2307" s="1" t="s">
        <v>2567</v>
      </c>
      <c r="C2307" s="1">
        <f t="shared" si="215"/>
        <v>1.0416666664241347E-2</v>
      </c>
      <c r="D2307" s="1">
        <v>9</v>
      </c>
      <c r="E2307" s="1">
        <v>18.97</v>
      </c>
      <c r="F2307" s="1">
        <f>IF(A2307="","",IF(E2307&lt;-1.27,0,E2307*M_a+M_b))</f>
        <v>0.46013779999999999</v>
      </c>
      <c r="G2307" s="1">
        <f t="shared" si="216"/>
        <v>0.21172679498883998</v>
      </c>
      <c r="H2307" s="1">
        <f t="shared" si="217"/>
        <v>9.2015121681373296E-2</v>
      </c>
      <c r="I2307" s="1">
        <f t="shared" si="218"/>
        <v>2.3003780414987341E-2</v>
      </c>
      <c r="J2307" s="1">
        <f>IF(A2307="","",MIN(J2306+I2307,Max_logcfu))</f>
        <v>3.99</v>
      </c>
      <c r="K2307" s="1" cm="1">
        <f t="array" ref="K2307">IF(A2307="","",IF(E2307&lt;-1.27,0,((E2307-Tmin)/(PrefTemp-Tmin))^2))</f>
        <v>35.027451739304489</v>
      </c>
      <c r="L2307" s="1">
        <f t="shared" si="219"/>
        <v>0.36486928886613568</v>
      </c>
      <c r="M2307" s="1">
        <f t="shared" si="220"/>
        <v>-226.33422956178273</v>
      </c>
      <c r="N2307" s="3" t="s">
        <v>866</v>
      </c>
      <c r="O2307" s="1" t="s">
        <v>2973</v>
      </c>
      <c r="P2307" s="1" t="s">
        <v>2968</v>
      </c>
      <c r="Q2307" s="1">
        <v>8360</v>
      </c>
      <c r="R2307" s="1" t="s">
        <v>3035</v>
      </c>
      <c r="S2307" s="1">
        <v>87.19</v>
      </c>
    </row>
    <row r="2308" spans="1:19" x14ac:dyDescent="0.3">
      <c r="A2308" s="1" t="s">
        <v>924</v>
      </c>
      <c r="B2308" s="1" t="s">
        <v>2568</v>
      </c>
      <c r="C2308" s="1">
        <f t="shared" ref="C2308:C2371" si="221">IF(A2308="","",B2308-B2307)</f>
        <v>1.0416666664241347E-2</v>
      </c>
      <c r="D2308" s="1">
        <v>9</v>
      </c>
      <c r="E2308" s="1">
        <v>19.02</v>
      </c>
      <c r="F2308" s="1">
        <f>IF(A2308="","",IF(E2308&lt;-1.27,0,E2308*M_a+M_b))</f>
        <v>0.46111980000000002</v>
      </c>
      <c r="G2308" s="1">
        <f t="shared" si="216"/>
        <v>0.21263146995204002</v>
      </c>
      <c r="H2308" s="1">
        <f t="shared" si="217"/>
        <v>9.2408287680156451E-2</v>
      </c>
      <c r="I2308" s="1">
        <f t="shared" si="218"/>
        <v>2.3102071914660242E-2</v>
      </c>
      <c r="J2308" s="1">
        <f>IF(A2308="","",MIN(J2307+I2308,Max_logcfu))</f>
        <v>3.99</v>
      </c>
      <c r="K2308" s="1" cm="1">
        <f t="array" ref="K2308">IF(A2308="","",IF(E2308&lt;-1.27,0,((E2308-Tmin)/(PrefTemp-Tmin))^2))</f>
        <v>35.177118476643592</v>
      </c>
      <c r="L2308" s="1">
        <f t="shared" si="219"/>
        <v>0.3664283173797217</v>
      </c>
      <c r="M2308" s="1">
        <f t="shared" si="220"/>
        <v>-226.70065787916246</v>
      </c>
      <c r="N2308" s="3" t="s">
        <v>866</v>
      </c>
      <c r="O2308" s="1" t="s">
        <v>2973</v>
      </c>
      <c r="P2308" s="1" t="s">
        <v>2968</v>
      </c>
      <c r="Q2308" s="1">
        <v>8360</v>
      </c>
      <c r="R2308" s="1" t="s">
        <v>3035</v>
      </c>
      <c r="S2308" s="1">
        <v>87.29</v>
      </c>
    </row>
    <row r="2309" spans="1:19" x14ac:dyDescent="0.3">
      <c r="A2309" s="1" t="s">
        <v>924</v>
      </c>
      <c r="B2309" s="1" t="s">
        <v>1834</v>
      </c>
      <c r="C2309" s="1">
        <f t="shared" si="221"/>
        <v>1.0416666671517305E-2</v>
      </c>
      <c r="D2309" s="1">
        <v>9</v>
      </c>
      <c r="E2309" s="1">
        <v>18.95</v>
      </c>
      <c r="F2309" s="1">
        <f>IF(A2309="","",IF(E2309&lt;-1.27,0,E2309*M_a+M_b))</f>
        <v>0.45974500000000001</v>
      </c>
      <c r="G2309" s="1">
        <f t="shared" si="216"/>
        <v>0.211365465025</v>
      </c>
      <c r="H2309" s="1">
        <f t="shared" si="217"/>
        <v>9.1858089971751405E-2</v>
      </c>
      <c r="I2309" s="1">
        <f t="shared" si="218"/>
        <v>2.2964522503631544E-2</v>
      </c>
      <c r="J2309" s="1">
        <f>IF(A2309="","",MIN(J2308+I2309,Max_logcfu))</f>
        <v>3.99</v>
      </c>
      <c r="K2309" s="1" cm="1">
        <f t="array" ref="K2309">IF(A2309="","",IF(E2309&lt;-1.27,0,((E2309-Tmin)/(PrefTemp-Tmin))^2))</f>
        <v>34.967674383911017</v>
      </c>
      <c r="L2309" s="1">
        <f t="shared" si="219"/>
        <v>0.36424660833535533</v>
      </c>
      <c r="M2309" s="1">
        <f t="shared" si="220"/>
        <v>-227.06490448749781</v>
      </c>
      <c r="N2309" s="3" t="s">
        <v>866</v>
      </c>
      <c r="O2309" s="1" t="s">
        <v>2973</v>
      </c>
      <c r="P2309" s="1" t="s">
        <v>2968</v>
      </c>
      <c r="Q2309" s="1">
        <v>8360</v>
      </c>
      <c r="R2309" s="1" t="s">
        <v>3035</v>
      </c>
      <c r="S2309" s="1">
        <v>87.29</v>
      </c>
    </row>
    <row r="2310" spans="1:19" x14ac:dyDescent="0.3">
      <c r="A2310" s="1" t="s">
        <v>924</v>
      </c>
      <c r="B2310" s="1" t="s">
        <v>1835</v>
      </c>
      <c r="C2310" s="1">
        <f t="shared" si="221"/>
        <v>1.0416666664241347E-2</v>
      </c>
      <c r="D2310" s="1">
        <v>9</v>
      </c>
      <c r="E2310" s="1">
        <v>18.86</v>
      </c>
      <c r="F2310" s="1">
        <f>IF(A2310="","",IF(E2310&lt;-1.27,0,E2310*M_a+M_b))</f>
        <v>0.45797740000000003</v>
      </c>
      <c r="G2310" s="1">
        <f t="shared" si="216"/>
        <v>0.20974329891076005</v>
      </c>
      <c r="H2310" s="1">
        <f t="shared" si="217"/>
        <v>9.1153106871255996E-2</v>
      </c>
      <c r="I2310" s="1">
        <f t="shared" si="218"/>
        <v>2.2788276712508191E-2</v>
      </c>
      <c r="J2310" s="1">
        <f>IF(A2310="","",MIN(J2309+I2310,Max_logcfu))</f>
        <v>3.99</v>
      </c>
      <c r="K2310" s="1" cm="1">
        <f t="array" ref="K2310">IF(A2310="","",IF(E2310&lt;-1.27,0,((E2310-Tmin)/(PrefTemp-Tmin))^2))</f>
        <v>34.699308042831362</v>
      </c>
      <c r="L2310" s="1">
        <f t="shared" si="219"/>
        <v>0.36145112536200313</v>
      </c>
      <c r="M2310" s="1">
        <f t="shared" si="220"/>
        <v>-227.42635561285982</v>
      </c>
      <c r="N2310" s="3" t="s">
        <v>866</v>
      </c>
      <c r="O2310" s="1" t="s">
        <v>2973</v>
      </c>
      <c r="P2310" s="1" t="s">
        <v>2968</v>
      </c>
      <c r="Q2310" s="1">
        <v>8360</v>
      </c>
      <c r="R2310" s="1" t="s">
        <v>3035</v>
      </c>
      <c r="S2310" s="1">
        <v>87.29</v>
      </c>
    </row>
    <row r="2311" spans="1:19" x14ac:dyDescent="0.3">
      <c r="A2311" s="1" t="s">
        <v>924</v>
      </c>
      <c r="B2311" s="1" t="s">
        <v>1836</v>
      </c>
      <c r="C2311" s="1">
        <f t="shared" si="221"/>
        <v>1.0416666664241347E-2</v>
      </c>
      <c r="D2311" s="1">
        <v>9</v>
      </c>
      <c r="E2311" s="1">
        <v>18.809999999999999</v>
      </c>
      <c r="F2311" s="1">
        <f>IF(A2311="","",IF(E2311&lt;-1.27,0,E2311*M_a+M_b))</f>
        <v>0.4569954</v>
      </c>
      <c r="G2311" s="1">
        <f t="shared" si="216"/>
        <v>0.20884479562115998</v>
      </c>
      <c r="H2311" s="1">
        <f t="shared" si="217"/>
        <v>9.0762623042659696E-2</v>
      </c>
      <c r="I2311" s="1">
        <f t="shared" si="218"/>
        <v>2.2690655755381844E-2</v>
      </c>
      <c r="J2311" s="1">
        <f>IF(A2311="","",MIN(J2310+I2311,Max_logcfu))</f>
        <v>3.99</v>
      </c>
      <c r="K2311" s="1" cm="1">
        <f t="array" ref="K2311">IF(A2311="","",IF(E2311&lt;-1.27,0,((E2311-Tmin)/(PrefTemp-Tmin))^2))</f>
        <v>34.550662328831251</v>
      </c>
      <c r="L2311" s="1">
        <f t="shared" si="219"/>
        <v>0.35990273250819582</v>
      </c>
      <c r="M2311" s="1">
        <f t="shared" si="220"/>
        <v>-227.78625834536803</v>
      </c>
      <c r="N2311" s="3" t="s">
        <v>866</v>
      </c>
      <c r="O2311" s="1" t="s">
        <v>2973</v>
      </c>
      <c r="P2311" s="1" t="s">
        <v>2968</v>
      </c>
      <c r="Q2311" s="1">
        <v>8360</v>
      </c>
      <c r="R2311" s="1" t="s">
        <v>3035</v>
      </c>
      <c r="S2311" s="1">
        <v>87.29</v>
      </c>
    </row>
    <row r="2312" spans="1:19" x14ac:dyDescent="0.3">
      <c r="A2312" s="1" t="s">
        <v>924</v>
      </c>
      <c r="B2312" s="1" t="s">
        <v>1837</v>
      </c>
      <c r="C2312" s="1">
        <f t="shared" si="221"/>
        <v>1.0416666671517305E-2</v>
      </c>
      <c r="D2312" s="1">
        <v>9</v>
      </c>
      <c r="E2312" s="1">
        <v>18.850000000000001</v>
      </c>
      <c r="F2312" s="1">
        <f>IF(A2312="","",IF(E2312&lt;-1.27,0,E2312*M_a+M_b))</f>
        <v>0.45778100000000005</v>
      </c>
      <c r="G2312" s="1">
        <f t="shared" si="216"/>
        <v>0.20956344396100005</v>
      </c>
      <c r="H2312" s="1">
        <f t="shared" si="217"/>
        <v>9.1074943051282067E-2</v>
      </c>
      <c r="I2312" s="1">
        <f t="shared" si="218"/>
        <v>2.2768735773423036E-2</v>
      </c>
      <c r="J2312" s="1">
        <f>IF(A2312="","",MIN(J2311+I2312,Max_logcfu))</f>
        <v>3.99</v>
      </c>
      <c r="K2312" s="1" cm="1">
        <f t="array" ref="K2312">IF(A2312="","",IF(E2312&lt;-1.27,0,((E2312-Tmin)/(PrefTemp-Tmin))^2))</f>
        <v>34.669553374447865</v>
      </c>
      <c r="L2312" s="1">
        <f t="shared" si="219"/>
        <v>0.36114118115200139</v>
      </c>
      <c r="M2312" s="1">
        <f t="shared" si="220"/>
        <v>-228.14739952652002</v>
      </c>
      <c r="N2312" s="3" t="s">
        <v>866</v>
      </c>
      <c r="O2312" s="1" t="s">
        <v>2973</v>
      </c>
      <c r="P2312" s="1" t="s">
        <v>2968</v>
      </c>
      <c r="Q2312" s="1">
        <v>8360</v>
      </c>
      <c r="R2312" s="1" t="s">
        <v>3035</v>
      </c>
      <c r="S2312" s="1">
        <v>87.29</v>
      </c>
    </row>
    <row r="2313" spans="1:19" x14ac:dyDescent="0.3">
      <c r="A2313" s="1" t="s">
        <v>924</v>
      </c>
      <c r="B2313" s="1" t="s">
        <v>1838</v>
      </c>
      <c r="C2313" s="1">
        <f t="shared" si="221"/>
        <v>1.0416666664241347E-2</v>
      </c>
      <c r="D2313" s="1">
        <v>9</v>
      </c>
      <c r="E2313" s="1">
        <v>18.8</v>
      </c>
      <c r="F2313" s="1">
        <f>IF(A2313="","",IF(E2313&lt;-1.27,0,E2313*M_a+M_b))</f>
        <v>0.45679900000000007</v>
      </c>
      <c r="G2313" s="1">
        <f t="shared" si="216"/>
        <v>0.20866532640100005</v>
      </c>
      <c r="H2313" s="1">
        <f t="shared" si="217"/>
        <v>9.0684626858322487E-2</v>
      </c>
      <c r="I2313" s="1">
        <f t="shared" si="218"/>
        <v>2.2671156709302084E-2</v>
      </c>
      <c r="J2313" s="1">
        <f>IF(A2313="","",MIN(J2312+I2313,Max_logcfu))</f>
        <v>3.99</v>
      </c>
      <c r="K2313" s="1" cm="1">
        <f t="array" ref="K2313">IF(A2313="","",IF(E2313&lt;-1.27,0,((E2313-Tmin)/(PrefTemp-Tmin))^2))</f>
        <v>34.520971474406451</v>
      </c>
      <c r="L2313" s="1">
        <f t="shared" si="219"/>
        <v>0.35959345277467614</v>
      </c>
      <c r="M2313" s="1">
        <f t="shared" si="220"/>
        <v>-228.50699297929469</v>
      </c>
      <c r="N2313" s="3" t="s">
        <v>866</v>
      </c>
      <c r="O2313" s="1" t="s">
        <v>2973</v>
      </c>
      <c r="P2313" s="1" t="s">
        <v>2968</v>
      </c>
      <c r="Q2313" s="1">
        <v>8360</v>
      </c>
      <c r="R2313" s="1" t="s">
        <v>3035</v>
      </c>
      <c r="S2313" s="1">
        <v>87.29</v>
      </c>
    </row>
    <row r="2314" spans="1:19" x14ac:dyDescent="0.3">
      <c r="A2314" s="1" t="s">
        <v>924</v>
      </c>
      <c r="B2314" s="1" t="s">
        <v>1839</v>
      </c>
      <c r="C2314" s="1">
        <f t="shared" si="221"/>
        <v>1.0416666664241347E-2</v>
      </c>
      <c r="D2314" s="1">
        <v>9</v>
      </c>
      <c r="E2314" s="1">
        <v>18.78</v>
      </c>
      <c r="F2314" s="1">
        <f>IF(A2314="","",IF(E2314&lt;-1.27,0,E2314*M_a+M_b))</f>
        <v>0.45640620000000004</v>
      </c>
      <c r="G2314" s="1">
        <f t="shared" si="216"/>
        <v>0.20830661939844003</v>
      </c>
      <c r="H2314" s="1">
        <f t="shared" si="217"/>
        <v>9.052873507103E-2</v>
      </c>
      <c r="I2314" s="1">
        <f t="shared" si="218"/>
        <v>2.2632183762488035E-2</v>
      </c>
      <c r="J2314" s="1">
        <f>IF(A2314="","",MIN(J2313+I2314,Max_logcfu))</f>
        <v>3.99</v>
      </c>
      <c r="K2314" s="1" cm="1">
        <f t="array" ref="K2314">IF(A2314="","",IF(E2314&lt;-1.27,0,((E2314-Tmin)/(PrefTemp-Tmin))^2))</f>
        <v>34.461628053932046</v>
      </c>
      <c r="L2314" s="1">
        <f t="shared" si="219"/>
        <v>0.35897529214487833</v>
      </c>
      <c r="M2314" s="1">
        <f t="shared" si="220"/>
        <v>-228.86596827143958</v>
      </c>
      <c r="N2314" s="3" t="s">
        <v>866</v>
      </c>
      <c r="O2314" s="1" t="s">
        <v>2973</v>
      </c>
      <c r="P2314" s="1" t="s">
        <v>2968</v>
      </c>
      <c r="Q2314" s="1">
        <v>8360</v>
      </c>
      <c r="R2314" s="1" t="s">
        <v>3035</v>
      </c>
      <c r="S2314" s="1">
        <v>87.29</v>
      </c>
    </row>
    <row r="2315" spans="1:19" x14ac:dyDescent="0.3">
      <c r="A2315" s="1" t="s">
        <v>924</v>
      </c>
      <c r="B2315" s="1" t="s">
        <v>1840</v>
      </c>
      <c r="C2315" s="1">
        <f t="shared" si="221"/>
        <v>1.0416666671517305E-2</v>
      </c>
      <c r="D2315" s="1">
        <v>9</v>
      </c>
      <c r="E2315" s="1">
        <v>18.77</v>
      </c>
      <c r="F2315" s="1">
        <f>IF(A2315="","",IF(E2315&lt;-1.27,0,E2315*M_a+M_b))</f>
        <v>0.4562098</v>
      </c>
      <c r="G2315" s="1">
        <f t="shared" si="216"/>
        <v>0.20812738161604</v>
      </c>
      <c r="H2315" s="1">
        <f t="shared" si="217"/>
        <v>9.0450839468074737E-2</v>
      </c>
      <c r="I2315" s="1">
        <f t="shared" si="218"/>
        <v>2.2612709877548546E-2</v>
      </c>
      <c r="J2315" s="1">
        <f>IF(A2315="","",MIN(J2314+I2315,Max_logcfu))</f>
        <v>3.99</v>
      </c>
      <c r="K2315" s="1" cm="1">
        <f t="array" ref="K2315">IF(A2315="","",IF(E2315&lt;-1.27,0,((E2315-Tmin)/(PrefTemp-Tmin))^2))</f>
        <v>34.431975487882447</v>
      </c>
      <c r="L2315" s="1">
        <f t="shared" si="219"/>
        <v>0.35866641149912587</v>
      </c>
      <c r="M2315" s="1">
        <f t="shared" si="220"/>
        <v>-229.2246346829387</v>
      </c>
      <c r="N2315" s="3" t="s">
        <v>866</v>
      </c>
      <c r="O2315" s="1" t="s">
        <v>2973</v>
      </c>
      <c r="P2315" s="1" t="s">
        <v>2968</v>
      </c>
      <c r="Q2315" s="1">
        <v>8360</v>
      </c>
      <c r="R2315" s="1" t="s">
        <v>3035</v>
      </c>
      <c r="S2315" s="1">
        <v>87.29</v>
      </c>
    </row>
    <row r="2316" spans="1:19" x14ac:dyDescent="0.3">
      <c r="A2316" s="1" t="s">
        <v>924</v>
      </c>
      <c r="B2316" s="1" t="s">
        <v>1841</v>
      </c>
      <c r="C2316" s="1">
        <f t="shared" si="221"/>
        <v>1.0416666664241347E-2</v>
      </c>
      <c r="D2316" s="1">
        <v>9</v>
      </c>
      <c r="E2316" s="1">
        <v>18.86</v>
      </c>
      <c r="F2316" s="1">
        <f>IF(A2316="","",IF(E2316&lt;-1.27,0,E2316*M_a+M_b))</f>
        <v>0.45797740000000003</v>
      </c>
      <c r="G2316" s="1">
        <f t="shared" si="216"/>
        <v>0.20974329891076005</v>
      </c>
      <c r="H2316" s="1">
        <f t="shared" si="217"/>
        <v>9.1153106871255996E-2</v>
      </c>
      <c r="I2316" s="1">
        <f t="shared" si="218"/>
        <v>2.2788276712508191E-2</v>
      </c>
      <c r="J2316" s="1">
        <f>IF(A2316="","",MIN(J2315+I2316,Max_logcfu))</f>
        <v>3.99</v>
      </c>
      <c r="K2316" s="1" cm="1">
        <f t="array" ref="K2316">IF(A2316="","",IF(E2316&lt;-1.27,0,((E2316-Tmin)/(PrefTemp-Tmin))^2))</f>
        <v>34.699308042831362</v>
      </c>
      <c r="L2316" s="1">
        <f t="shared" si="219"/>
        <v>0.36145112536200313</v>
      </c>
      <c r="M2316" s="1">
        <f t="shared" si="220"/>
        <v>-229.58608580830071</v>
      </c>
      <c r="N2316" s="3" t="s">
        <v>866</v>
      </c>
      <c r="O2316" s="1" t="s">
        <v>2973</v>
      </c>
      <c r="P2316" s="1" t="s">
        <v>2968</v>
      </c>
      <c r="Q2316" s="1">
        <v>8360</v>
      </c>
      <c r="R2316" s="1" t="s">
        <v>3035</v>
      </c>
      <c r="S2316" s="1">
        <v>87.08</v>
      </c>
    </row>
    <row r="2317" spans="1:19" x14ac:dyDescent="0.3">
      <c r="A2317" s="1" t="s">
        <v>924</v>
      </c>
      <c r="B2317" s="1" t="s">
        <v>1842</v>
      </c>
      <c r="C2317" s="1">
        <f t="shared" si="221"/>
        <v>1.0416666664241347E-2</v>
      </c>
      <c r="D2317" s="1">
        <v>9</v>
      </c>
      <c r="E2317" s="1">
        <v>18.8</v>
      </c>
      <c r="F2317" s="1">
        <f>IF(A2317="","",IF(E2317&lt;-1.27,0,E2317*M_a+M_b))</f>
        <v>0.45679900000000007</v>
      </c>
      <c r="G2317" s="1">
        <f t="shared" si="216"/>
        <v>0.20866532640100005</v>
      </c>
      <c r="H2317" s="1">
        <f t="shared" si="217"/>
        <v>9.0684626858322487E-2</v>
      </c>
      <c r="I2317" s="1">
        <f t="shared" si="218"/>
        <v>2.2671156709302084E-2</v>
      </c>
      <c r="J2317" s="1">
        <f>IF(A2317="","",MIN(J2316+I2317,Max_logcfu))</f>
        <v>3.99</v>
      </c>
      <c r="K2317" s="1" cm="1">
        <f t="array" ref="K2317">IF(A2317="","",IF(E2317&lt;-1.27,0,((E2317-Tmin)/(PrefTemp-Tmin))^2))</f>
        <v>34.520971474406451</v>
      </c>
      <c r="L2317" s="1">
        <f t="shared" si="219"/>
        <v>0.35959345277467614</v>
      </c>
      <c r="M2317" s="1">
        <f t="shared" si="220"/>
        <v>-229.94567926107538</v>
      </c>
      <c r="N2317" s="3" t="s">
        <v>866</v>
      </c>
      <c r="O2317" s="1" t="s">
        <v>2973</v>
      </c>
      <c r="P2317" s="1" t="s">
        <v>2968</v>
      </c>
      <c r="Q2317" s="1">
        <v>8360</v>
      </c>
      <c r="R2317" s="1" t="s">
        <v>3035</v>
      </c>
      <c r="S2317" s="1">
        <v>87.08</v>
      </c>
    </row>
    <row r="2318" spans="1:19" x14ac:dyDescent="0.3">
      <c r="A2318" s="1" t="s">
        <v>924</v>
      </c>
      <c r="B2318" s="1" t="s">
        <v>1843</v>
      </c>
      <c r="C2318" s="1">
        <f t="shared" si="221"/>
        <v>1.0416666671517305E-2</v>
      </c>
      <c r="D2318" s="1">
        <v>9</v>
      </c>
      <c r="E2318" s="1">
        <v>18.78</v>
      </c>
      <c r="F2318" s="1">
        <f>IF(A2318="","",IF(E2318&lt;-1.27,0,E2318*M_a+M_b))</f>
        <v>0.45640620000000004</v>
      </c>
      <c r="G2318" s="1">
        <f t="shared" si="216"/>
        <v>0.20830661939844003</v>
      </c>
      <c r="H2318" s="1">
        <f t="shared" si="217"/>
        <v>9.052873507103E-2</v>
      </c>
      <c r="I2318" s="1">
        <f t="shared" si="218"/>
        <v>2.2632183778296434E-2</v>
      </c>
      <c r="J2318" s="1">
        <f>IF(A2318="","",MIN(J2317+I2318,Max_logcfu))</f>
        <v>3.99</v>
      </c>
      <c r="K2318" s="1" cm="1">
        <f t="array" ref="K2318">IF(A2318="","",IF(E2318&lt;-1.27,0,((E2318-Tmin)/(PrefTemp-Tmin))^2))</f>
        <v>34.461628053932046</v>
      </c>
      <c r="L2318" s="1">
        <f t="shared" si="219"/>
        <v>0.35897529239561971</v>
      </c>
      <c r="M2318" s="1">
        <f t="shared" si="220"/>
        <v>-230.30465455347101</v>
      </c>
      <c r="N2318" s="3" t="s">
        <v>866</v>
      </c>
      <c r="O2318" s="1" t="s">
        <v>2973</v>
      </c>
      <c r="P2318" s="1" t="s">
        <v>2968</v>
      </c>
      <c r="Q2318" s="1">
        <v>8360</v>
      </c>
      <c r="R2318" s="1" t="s">
        <v>3035</v>
      </c>
      <c r="S2318" s="1">
        <v>87.08</v>
      </c>
    </row>
    <row r="2319" spans="1:19" x14ac:dyDescent="0.3">
      <c r="A2319" s="1" t="s">
        <v>924</v>
      </c>
      <c r="B2319" s="1" t="s">
        <v>1844</v>
      </c>
      <c r="C2319" s="1">
        <f t="shared" si="221"/>
        <v>1.0416666664241347E-2</v>
      </c>
      <c r="D2319" s="1">
        <v>9</v>
      </c>
      <c r="E2319" s="1">
        <v>18.739999999999998</v>
      </c>
      <c r="F2319" s="1">
        <f>IF(A2319="","",IF(E2319&lt;-1.27,0,E2319*M_a+M_b))</f>
        <v>0.45562059999999999</v>
      </c>
      <c r="G2319" s="1">
        <f t="shared" si="216"/>
        <v>0.20759013114435998</v>
      </c>
      <c r="H2319" s="1">
        <f t="shared" si="217"/>
        <v>9.0217353821973045E-2</v>
      </c>
      <c r="I2319" s="1">
        <f t="shared" si="218"/>
        <v>2.255433845024192E-2</v>
      </c>
      <c r="J2319" s="1">
        <f>IF(A2319="","",MIN(J2318+I2319,Max_logcfu))</f>
        <v>3.99</v>
      </c>
      <c r="K2319" s="1" cm="1">
        <f t="array" ref="K2319">IF(A2319="","",IF(E2319&lt;-1.27,0,((E2319-Tmin)/(PrefTemp-Tmin))^2))</f>
        <v>34.343094366484074</v>
      </c>
      <c r="L2319" s="1">
        <f t="shared" si="219"/>
        <v>0.35774056623424949</v>
      </c>
      <c r="M2319" s="1">
        <f t="shared" si="220"/>
        <v>-230.66239511970525</v>
      </c>
      <c r="N2319" s="3" t="s">
        <v>866</v>
      </c>
      <c r="O2319" s="1" t="s">
        <v>2973</v>
      </c>
      <c r="P2319" s="1" t="s">
        <v>2968</v>
      </c>
      <c r="Q2319" s="1">
        <v>8360</v>
      </c>
      <c r="R2319" s="1" t="s">
        <v>3035</v>
      </c>
      <c r="S2319" s="1">
        <v>87.08</v>
      </c>
    </row>
    <row r="2320" spans="1:19" x14ac:dyDescent="0.3">
      <c r="A2320" s="1" t="s">
        <v>924</v>
      </c>
      <c r="B2320" s="1" t="s">
        <v>1845</v>
      </c>
      <c r="C2320" s="1">
        <f t="shared" si="221"/>
        <v>1.0416666664241347E-2</v>
      </c>
      <c r="D2320" s="1">
        <v>9</v>
      </c>
      <c r="E2320" s="1">
        <v>18.78</v>
      </c>
      <c r="F2320" s="1">
        <f>IF(A2320="","",IF(E2320&lt;-1.27,0,E2320*M_a+M_b))</f>
        <v>0.45640620000000004</v>
      </c>
      <c r="G2320" s="1">
        <f t="shared" si="216"/>
        <v>0.20830661939844003</v>
      </c>
      <c r="H2320" s="1">
        <f t="shared" si="217"/>
        <v>9.052873507103E-2</v>
      </c>
      <c r="I2320" s="1">
        <f t="shared" si="218"/>
        <v>2.2632183762488035E-2</v>
      </c>
      <c r="J2320" s="1">
        <f>IF(A2320="","",MIN(J2319+I2320,Max_logcfu))</f>
        <v>3.99</v>
      </c>
      <c r="K2320" s="1" cm="1">
        <f t="array" ref="K2320">IF(A2320="","",IF(E2320&lt;-1.27,0,((E2320-Tmin)/(PrefTemp-Tmin))^2))</f>
        <v>34.461628053932046</v>
      </c>
      <c r="L2320" s="1">
        <f t="shared" si="219"/>
        <v>0.35897529214487833</v>
      </c>
      <c r="M2320" s="1">
        <f t="shared" si="220"/>
        <v>-231.02137041185014</v>
      </c>
      <c r="N2320" s="3" t="s">
        <v>866</v>
      </c>
      <c r="O2320" s="1" t="s">
        <v>2973</v>
      </c>
      <c r="P2320" s="1" t="s">
        <v>2968</v>
      </c>
      <c r="Q2320" s="1">
        <v>8360</v>
      </c>
      <c r="R2320" s="1" t="s">
        <v>3035</v>
      </c>
      <c r="S2320" s="1">
        <v>87.19</v>
      </c>
    </row>
    <row r="2321" spans="1:19" x14ac:dyDescent="0.3">
      <c r="A2321" s="1" t="s">
        <v>924</v>
      </c>
      <c r="B2321" s="1" t="s">
        <v>1846</v>
      </c>
      <c r="C2321" s="1">
        <f t="shared" si="221"/>
        <v>1.0416666671517305E-2</v>
      </c>
      <c r="D2321" s="1">
        <v>9</v>
      </c>
      <c r="E2321" s="1">
        <v>18.739999999999998</v>
      </c>
      <c r="F2321" s="1">
        <f>IF(A2321="","",IF(E2321&lt;-1.27,0,E2321*M_a+M_b))</f>
        <v>0.45562059999999999</v>
      </c>
      <c r="G2321" s="1">
        <f t="shared" si="216"/>
        <v>0.20759013114435998</v>
      </c>
      <c r="H2321" s="1">
        <f t="shared" si="217"/>
        <v>9.0217353821973045E-2</v>
      </c>
      <c r="I2321" s="1">
        <f t="shared" si="218"/>
        <v>2.2554338465995943E-2</v>
      </c>
      <c r="J2321" s="1">
        <f>IF(A2321="","",MIN(J2320+I2321,Max_logcfu))</f>
        <v>3.99</v>
      </c>
      <c r="K2321" s="1" cm="1">
        <f t="array" ref="K2321">IF(A2321="","",IF(E2321&lt;-1.27,0,((E2321-Tmin)/(PrefTemp-Tmin))^2))</f>
        <v>34.343094366484074</v>
      </c>
      <c r="L2321" s="1">
        <f t="shared" si="219"/>
        <v>0.35774056648412839</v>
      </c>
      <c r="M2321" s="1">
        <f t="shared" si="220"/>
        <v>-231.37911097833427</v>
      </c>
      <c r="N2321" s="3" t="s">
        <v>866</v>
      </c>
      <c r="O2321" s="1" t="s">
        <v>2973</v>
      </c>
      <c r="P2321" s="1" t="s">
        <v>2968</v>
      </c>
      <c r="Q2321" s="1">
        <v>8360</v>
      </c>
      <c r="R2321" s="1" t="s">
        <v>3035</v>
      </c>
      <c r="S2321" s="1">
        <v>87.19</v>
      </c>
    </row>
    <row r="2322" spans="1:19" x14ac:dyDescent="0.3">
      <c r="A2322" s="1" t="s">
        <v>924</v>
      </c>
      <c r="B2322" s="1" t="s">
        <v>1847</v>
      </c>
      <c r="C2322" s="1">
        <f t="shared" si="221"/>
        <v>1.0416666664241347E-2</v>
      </c>
      <c r="D2322" s="1">
        <v>9</v>
      </c>
      <c r="E2322" s="1">
        <v>18.7</v>
      </c>
      <c r="F2322" s="1">
        <f>IF(A2322="","",IF(E2322&lt;-1.27,0,E2322*M_a+M_b))</f>
        <v>0.45483499999999999</v>
      </c>
      <c r="G2322" s="1">
        <f t="shared" si="216"/>
        <v>0.206874877225</v>
      </c>
      <c r="H2322" s="1">
        <f t="shared" si="217"/>
        <v>8.9906509006953489E-2</v>
      </c>
      <c r="I2322" s="1">
        <f t="shared" si="218"/>
        <v>2.2476627246505121E-2</v>
      </c>
      <c r="J2322" s="1">
        <f>IF(A2322="","",MIN(J2321+I2322,Max_logcfu))</f>
        <v>3.99</v>
      </c>
      <c r="K2322" s="1" cm="1">
        <f t="array" ref="K2322">IF(A2322="","",IF(E2322&lt;-1.27,0,((E2322-Tmin)/(PrefTemp-Tmin))^2))</f>
        <v>34.224764883703912</v>
      </c>
      <c r="L2322" s="1">
        <f t="shared" si="219"/>
        <v>0.35650796745557645</v>
      </c>
      <c r="M2322" s="1">
        <f t="shared" si="220"/>
        <v>-231.73561894578984</v>
      </c>
      <c r="N2322" s="3" t="s">
        <v>866</v>
      </c>
      <c r="O2322" s="1" t="s">
        <v>2973</v>
      </c>
      <c r="P2322" s="1" t="s">
        <v>2968</v>
      </c>
      <c r="Q2322" s="1">
        <v>8360</v>
      </c>
      <c r="R2322" s="1" t="s">
        <v>3035</v>
      </c>
      <c r="S2322" s="1">
        <v>87.19</v>
      </c>
    </row>
    <row r="2323" spans="1:19" x14ac:dyDescent="0.3">
      <c r="A2323" s="1" t="s">
        <v>924</v>
      </c>
      <c r="B2323" s="1" t="s">
        <v>1848</v>
      </c>
      <c r="C2323" s="1">
        <f t="shared" si="221"/>
        <v>1.0416666664241347E-2</v>
      </c>
      <c r="D2323" s="1">
        <v>9</v>
      </c>
      <c r="E2323" s="1">
        <v>18.64</v>
      </c>
      <c r="F2323" s="1">
        <f>IF(A2323="","",IF(E2323&lt;-1.27,0,E2323*M_a+M_b))</f>
        <v>0.45365660000000002</v>
      </c>
      <c r="G2323" s="1">
        <f t="shared" si="216"/>
        <v>0.20580431072356001</v>
      </c>
      <c r="H2323" s="1">
        <f t="shared" si="217"/>
        <v>8.9441247598244233E-2</v>
      </c>
      <c r="I2323" s="1">
        <f t="shared" si="218"/>
        <v>2.2360311894354893E-2</v>
      </c>
      <c r="J2323" s="1">
        <f>IF(A2323="","",MIN(J2322+I2323,Max_logcfu))</f>
        <v>3.99</v>
      </c>
      <c r="K2323" s="1" cm="1">
        <f t="array" ref="K2323">IF(A2323="","",IF(E2323&lt;-1.27,0,((E2323-Tmin)/(PrefTemp-Tmin))^2))</f>
        <v>34.047653543285804</v>
      </c>
      <c r="L2323" s="1">
        <f t="shared" si="219"/>
        <v>0.35466305765998402</v>
      </c>
      <c r="M2323" s="1">
        <f t="shared" si="220"/>
        <v>-232.09028200344983</v>
      </c>
      <c r="N2323" s="3" t="s">
        <v>866</v>
      </c>
      <c r="O2323" s="1" t="s">
        <v>2973</v>
      </c>
      <c r="P2323" s="1" t="s">
        <v>2968</v>
      </c>
      <c r="Q2323" s="1">
        <v>8360</v>
      </c>
      <c r="R2323" s="1" t="s">
        <v>3035</v>
      </c>
      <c r="S2323" s="1">
        <v>87.19</v>
      </c>
    </row>
    <row r="2324" spans="1:19" x14ac:dyDescent="0.3">
      <c r="A2324" s="1" t="s">
        <v>924</v>
      </c>
      <c r="B2324" s="1" t="s">
        <v>1849</v>
      </c>
      <c r="C2324" s="1">
        <f t="shared" si="221"/>
        <v>1.0416666671517305E-2</v>
      </c>
      <c r="D2324" s="1">
        <v>9</v>
      </c>
      <c r="E2324" s="1">
        <v>18.7</v>
      </c>
      <c r="F2324" s="1">
        <f>IF(A2324="","",IF(E2324&lt;-1.27,0,E2324*M_a+M_b))</f>
        <v>0.45483499999999999</v>
      </c>
      <c r="G2324" s="1">
        <f t="shared" si="216"/>
        <v>0.206874877225</v>
      </c>
      <c r="H2324" s="1">
        <f t="shared" si="217"/>
        <v>8.9906509006953489E-2</v>
      </c>
      <c r="I2324" s="1">
        <f t="shared" si="218"/>
        <v>2.2476627262204864E-2</v>
      </c>
      <c r="J2324" s="1">
        <f>IF(A2324="","",MIN(J2323+I2324,Max_logcfu))</f>
        <v>3.99</v>
      </c>
      <c r="K2324" s="1" cm="1">
        <f t="array" ref="K2324">IF(A2324="","",IF(E2324&lt;-1.27,0,((E2324-Tmin)/(PrefTemp-Tmin))^2))</f>
        <v>34.224764883703912</v>
      </c>
      <c r="L2324" s="1">
        <f t="shared" si="219"/>
        <v>0.35650796770459436</v>
      </c>
      <c r="M2324" s="1">
        <f t="shared" si="220"/>
        <v>-232.44678997115443</v>
      </c>
      <c r="N2324" s="3" t="s">
        <v>866</v>
      </c>
      <c r="O2324" s="1" t="s">
        <v>2973</v>
      </c>
      <c r="P2324" s="1" t="s">
        <v>2968</v>
      </c>
      <c r="Q2324" s="1">
        <v>8360</v>
      </c>
      <c r="R2324" s="1" t="s">
        <v>3035</v>
      </c>
      <c r="S2324" s="1">
        <v>87.19</v>
      </c>
    </row>
    <row r="2325" spans="1:19" x14ac:dyDescent="0.3">
      <c r="A2325" s="1" t="s">
        <v>924</v>
      </c>
      <c r="B2325" s="1" t="s">
        <v>1850</v>
      </c>
      <c r="C2325" s="1">
        <f t="shared" si="221"/>
        <v>1.0416666664241347E-2</v>
      </c>
      <c r="D2325" s="1">
        <v>9</v>
      </c>
      <c r="E2325" s="1">
        <v>18.63</v>
      </c>
      <c r="F2325" s="1">
        <f>IF(A2325="","",IF(E2325&lt;-1.27,0,E2325*M_a+M_b))</f>
        <v>0.45346020000000004</v>
      </c>
      <c r="G2325" s="1">
        <f t="shared" si="216"/>
        <v>0.20562615298404002</v>
      </c>
      <c r="H2325" s="1">
        <f t="shared" si="217"/>
        <v>8.9363821375071706E-2</v>
      </c>
      <c r="I2325" s="1">
        <f t="shared" si="218"/>
        <v>2.2340955338566268E-2</v>
      </c>
      <c r="J2325" s="1">
        <f>IF(A2325="","",MIN(J2324+I2325,Max_logcfu))</f>
        <v>3.99</v>
      </c>
      <c r="K2325" s="1" cm="1">
        <f t="array" ref="K2325">IF(A2325="","",IF(E2325&lt;-1.27,0,((E2325-Tmin)/(PrefTemp-Tmin))^2))</f>
        <v>34.01817965632052</v>
      </c>
      <c r="L2325" s="1">
        <f t="shared" si="219"/>
        <v>0.35435603800416715</v>
      </c>
      <c r="M2325" s="1">
        <f t="shared" si="220"/>
        <v>-232.8011460091586</v>
      </c>
      <c r="N2325" s="3" t="s">
        <v>866</v>
      </c>
      <c r="O2325" s="1" t="s">
        <v>2973</v>
      </c>
      <c r="P2325" s="1" t="s">
        <v>2968</v>
      </c>
      <c r="Q2325" s="1">
        <v>8360</v>
      </c>
      <c r="R2325" s="1" t="s">
        <v>3035</v>
      </c>
      <c r="S2325" s="1">
        <v>87.19</v>
      </c>
    </row>
    <row r="2326" spans="1:19" x14ac:dyDescent="0.3">
      <c r="A2326" s="1" t="s">
        <v>924</v>
      </c>
      <c r="B2326" s="1" t="s">
        <v>1851</v>
      </c>
      <c r="C2326" s="1">
        <f t="shared" si="221"/>
        <v>1.0416666664241347E-2</v>
      </c>
      <c r="D2326" s="1">
        <v>9</v>
      </c>
      <c r="E2326" s="1">
        <v>18.63</v>
      </c>
      <c r="F2326" s="1">
        <f>IF(A2326="","",IF(E2326&lt;-1.27,0,E2326*M_a+M_b))</f>
        <v>0.45346020000000004</v>
      </c>
      <c r="G2326" s="1">
        <f t="shared" si="216"/>
        <v>0.20562615298404002</v>
      </c>
      <c r="H2326" s="1">
        <f t="shared" si="217"/>
        <v>8.9363821375071706E-2</v>
      </c>
      <c r="I2326" s="1">
        <f t="shared" si="218"/>
        <v>2.2340955338566268E-2</v>
      </c>
      <c r="J2326" s="1">
        <f>IF(A2326="","",MIN(J2325+I2326,Max_logcfu))</f>
        <v>3.99</v>
      </c>
      <c r="K2326" s="1" cm="1">
        <f t="array" ref="K2326">IF(A2326="","",IF(E2326&lt;-1.27,0,((E2326-Tmin)/(PrefTemp-Tmin))^2))</f>
        <v>34.01817965632052</v>
      </c>
      <c r="L2326" s="1">
        <f t="shared" si="219"/>
        <v>0.35435603800416715</v>
      </c>
      <c r="M2326" s="1">
        <f t="shared" si="220"/>
        <v>-233.15550204716277</v>
      </c>
      <c r="N2326" s="3" t="s">
        <v>866</v>
      </c>
      <c r="O2326" s="1" t="s">
        <v>2973</v>
      </c>
      <c r="P2326" s="1" t="s">
        <v>2968</v>
      </c>
      <c r="Q2326" s="1">
        <v>8360</v>
      </c>
      <c r="R2326" s="1" t="s">
        <v>3035</v>
      </c>
      <c r="S2326" s="1">
        <v>87.19</v>
      </c>
    </row>
    <row r="2327" spans="1:19" x14ac:dyDescent="0.3">
      <c r="A2327" s="1" t="s">
        <v>924</v>
      </c>
      <c r="B2327" s="1" t="s">
        <v>1852</v>
      </c>
      <c r="C2327" s="1">
        <f t="shared" si="221"/>
        <v>1.0416666671517305E-2</v>
      </c>
      <c r="D2327" s="1">
        <v>9</v>
      </c>
      <c r="E2327" s="1">
        <v>18.579999999999998</v>
      </c>
      <c r="F2327" s="1">
        <f>IF(A2327="","",IF(E2327&lt;-1.27,0,E2327*M_a+M_b))</f>
        <v>0.4524782</v>
      </c>
      <c r="G2327" s="1">
        <f t="shared" si="216"/>
        <v>0.20473652147523999</v>
      </c>
      <c r="H2327" s="1">
        <f t="shared" si="217"/>
        <v>8.8977193166119073E-2</v>
      </c>
      <c r="I2327" s="1">
        <f t="shared" si="218"/>
        <v>2.2244298301888076E-2</v>
      </c>
      <c r="J2327" s="1">
        <f>IF(A2327="","",MIN(J2326+I2327,Max_logcfu))</f>
        <v>3.99</v>
      </c>
      <c r="K2327" s="1" cm="1">
        <f t="array" ref="K2327">IF(A2327="","",IF(E2327&lt;-1.27,0,((E2327-Tmin)/(PrefTemp-Tmin))^2))</f>
        <v>33.87100166337023</v>
      </c>
      <c r="L2327" s="1">
        <f t="shared" si="219"/>
        <v>0.35282293415773586</v>
      </c>
      <c r="M2327" s="1">
        <f t="shared" si="220"/>
        <v>-233.5083249813205</v>
      </c>
      <c r="N2327" s="3" t="s">
        <v>866</v>
      </c>
      <c r="O2327" s="1" t="s">
        <v>2973</v>
      </c>
      <c r="P2327" s="1" t="s">
        <v>2968</v>
      </c>
      <c r="Q2327" s="1">
        <v>8360</v>
      </c>
      <c r="R2327" s="1" t="s">
        <v>3035</v>
      </c>
      <c r="S2327" s="1">
        <v>87.19</v>
      </c>
    </row>
    <row r="2328" spans="1:19" x14ac:dyDescent="0.3">
      <c r="A2328" s="1" t="s">
        <v>924</v>
      </c>
      <c r="B2328" s="1" t="s">
        <v>1853</v>
      </c>
      <c r="C2328" s="1">
        <f t="shared" si="221"/>
        <v>1.0416666664241347E-2</v>
      </c>
      <c r="D2328" s="1">
        <v>9</v>
      </c>
      <c r="E2328" s="1">
        <v>18.600000000000001</v>
      </c>
      <c r="F2328" s="1">
        <f>IF(A2328="","",IF(E2328&lt;-1.27,0,E2328*M_a+M_b))</f>
        <v>0.45287100000000008</v>
      </c>
      <c r="G2328" s="1">
        <f t="shared" si="216"/>
        <v>0.20509214264100006</v>
      </c>
      <c r="H2328" s="1">
        <f t="shared" si="217"/>
        <v>8.9131743868318139E-2</v>
      </c>
      <c r="I2328" s="1">
        <f t="shared" si="218"/>
        <v>2.2282935961891386E-2</v>
      </c>
      <c r="J2328" s="1">
        <f>IF(A2328="","",MIN(J2327+I2328,Max_logcfu))</f>
        <v>3.99</v>
      </c>
      <c r="K2328" s="1" cm="1">
        <f t="array" ref="K2328">IF(A2328="","",IF(E2328&lt;-1.27,0,((E2328-Tmin)/(PrefTemp-Tmin))^2))</f>
        <v>33.929834572175139</v>
      </c>
      <c r="L2328" s="1">
        <f t="shared" si="219"/>
        <v>0.35343577671120036</v>
      </c>
      <c r="M2328" s="1">
        <f t="shared" si="220"/>
        <v>-233.86176075803169</v>
      </c>
      <c r="N2328" s="3" t="s">
        <v>866</v>
      </c>
      <c r="O2328" s="1" t="s">
        <v>2973</v>
      </c>
      <c r="P2328" s="1" t="s">
        <v>2968</v>
      </c>
      <c r="Q2328" s="1">
        <v>8360</v>
      </c>
      <c r="R2328" s="1" t="s">
        <v>3035</v>
      </c>
      <c r="S2328" s="1">
        <v>87.08</v>
      </c>
    </row>
    <row r="2329" spans="1:19" x14ac:dyDescent="0.3">
      <c r="A2329" s="1" t="s">
        <v>924</v>
      </c>
      <c r="B2329" s="1" t="s">
        <v>1854</v>
      </c>
      <c r="C2329" s="1">
        <f t="shared" si="221"/>
        <v>1.0416666664241347E-2</v>
      </c>
      <c r="D2329" s="1">
        <v>9</v>
      </c>
      <c r="E2329" s="1">
        <v>18.45</v>
      </c>
      <c r="F2329" s="1">
        <f>IF(A2329="","",IF(E2329&lt;-1.27,0,E2329*M_a+M_b))</f>
        <v>0.44992500000000002</v>
      </c>
      <c r="G2329" s="1">
        <f t="shared" si="216"/>
        <v>0.20243250562500001</v>
      </c>
      <c r="H2329" s="1">
        <f t="shared" si="217"/>
        <v>8.7975882496740543E-2</v>
      </c>
      <c r="I2329" s="1">
        <f t="shared" si="218"/>
        <v>2.1993970619064267E-2</v>
      </c>
      <c r="J2329" s="1">
        <f>IF(A2329="","",MIN(J2328+I2329,Max_logcfu))</f>
        <v>3.99</v>
      </c>
      <c r="K2329" s="1" cm="1">
        <f t="array" ref="K2329">IF(A2329="","",IF(E2329&lt;-1.27,0,((E2329-Tmin)/(PrefTemp-Tmin))^2))</f>
        <v>33.489832128332736</v>
      </c>
      <c r="L2329" s="1">
        <f t="shared" si="219"/>
        <v>0.34885241792224247</v>
      </c>
      <c r="M2329" s="1">
        <f t="shared" si="220"/>
        <v>-234.21061317595394</v>
      </c>
      <c r="N2329" s="3" t="s">
        <v>866</v>
      </c>
      <c r="O2329" s="1" t="s">
        <v>2973</v>
      </c>
      <c r="P2329" s="1" t="s">
        <v>2968</v>
      </c>
      <c r="Q2329" s="1">
        <v>8360</v>
      </c>
      <c r="R2329" s="1" t="s">
        <v>3035</v>
      </c>
      <c r="S2329" s="1">
        <v>87.08</v>
      </c>
    </row>
    <row r="2330" spans="1:19" x14ac:dyDescent="0.3">
      <c r="A2330" s="1" t="s">
        <v>924</v>
      </c>
      <c r="B2330" s="1" t="s">
        <v>1855</v>
      </c>
      <c r="C2330" s="1">
        <f t="shared" si="221"/>
        <v>1.0416666671517305E-2</v>
      </c>
      <c r="D2330" s="1">
        <v>9</v>
      </c>
      <c r="E2330" s="1">
        <v>18.309999999999999</v>
      </c>
      <c r="F2330" s="1">
        <f>IF(A2330="","",IF(E2330&lt;-1.27,0,E2330*M_a+M_b))</f>
        <v>0.4471754</v>
      </c>
      <c r="G2330" s="1">
        <f t="shared" si="216"/>
        <v>0.19996583836515999</v>
      </c>
      <c r="H2330" s="1">
        <f t="shared" si="217"/>
        <v>8.6903884556783995E-2</v>
      </c>
      <c r="I2330" s="1">
        <f t="shared" si="218"/>
        <v>2.1725971149312941E-2</v>
      </c>
      <c r="J2330" s="1">
        <f>IF(A2330="","",MIN(J2329+I2330,Max_logcfu))</f>
        <v>3.99</v>
      </c>
      <c r="K2330" s="1" cm="1">
        <f t="array" ref="K2330">IF(A2330="","",IF(E2330&lt;-1.27,0,((E2330-Tmin)/(PrefTemp-Tmin))^2))</f>
        <v>33.081754027469209</v>
      </c>
      <c r="L2330" s="1">
        <f t="shared" si="219"/>
        <v>0.34460160461327188</v>
      </c>
      <c r="M2330" s="1">
        <f t="shared" si="220"/>
        <v>-234.55521478056721</v>
      </c>
      <c r="N2330" s="3" t="s">
        <v>866</v>
      </c>
      <c r="O2330" s="1" t="s">
        <v>2973</v>
      </c>
      <c r="P2330" s="1" t="s">
        <v>2968</v>
      </c>
      <c r="Q2330" s="1">
        <v>8360</v>
      </c>
      <c r="R2330" s="1" t="s">
        <v>3035</v>
      </c>
      <c r="S2330" s="1">
        <v>87.08</v>
      </c>
    </row>
    <row r="2331" spans="1:19" x14ac:dyDescent="0.3">
      <c r="A2331" s="1" t="s">
        <v>924</v>
      </c>
      <c r="B2331" s="1" t="s">
        <v>1856</v>
      </c>
      <c r="C2331" s="1">
        <f t="shared" si="221"/>
        <v>1.0416666664241347E-2</v>
      </c>
      <c r="D2331" s="1">
        <v>9</v>
      </c>
      <c r="E2331" s="1">
        <v>18.239999999999998</v>
      </c>
      <c r="F2331" s="1">
        <f>IF(A2331="","",IF(E2331&lt;-1.27,0,E2331*M_a+M_b))</f>
        <v>0.44580059999999999</v>
      </c>
      <c r="G2331" s="1">
        <f t="shared" si="216"/>
        <v>0.19873817496036</v>
      </c>
      <c r="H2331" s="1">
        <f t="shared" si="217"/>
        <v>8.6370349830664925E-2</v>
      </c>
      <c r="I2331" s="1">
        <f t="shared" si="218"/>
        <v>2.1592587452638815E-2</v>
      </c>
      <c r="J2331" s="1">
        <f>IF(A2331="","",MIN(J2330+I2331,Max_logcfu))</f>
        <v>3.99</v>
      </c>
      <c r="K2331" s="1" cm="1">
        <f t="array" ref="K2331">IF(A2331="","",IF(E2331&lt;-1.27,0,((E2331-Tmin)/(PrefTemp-Tmin))^2))</f>
        <v>32.878653042230141</v>
      </c>
      <c r="L2331" s="1">
        <f t="shared" si="219"/>
        <v>0.34248596911015605</v>
      </c>
      <c r="M2331" s="1">
        <f t="shared" si="220"/>
        <v>-234.89770074967737</v>
      </c>
      <c r="N2331" s="3" t="s">
        <v>866</v>
      </c>
      <c r="O2331" s="1" t="s">
        <v>2973</v>
      </c>
      <c r="P2331" s="1" t="s">
        <v>2968</v>
      </c>
      <c r="Q2331" s="1">
        <v>8360</v>
      </c>
      <c r="R2331" s="1" t="s">
        <v>3035</v>
      </c>
      <c r="S2331" s="1">
        <v>87.08</v>
      </c>
    </row>
    <row r="2332" spans="1:19" x14ac:dyDescent="0.3">
      <c r="A2332" s="1" t="s">
        <v>924</v>
      </c>
      <c r="B2332" s="1" t="s">
        <v>1857</v>
      </c>
      <c r="C2332" s="1">
        <f t="shared" si="221"/>
        <v>1.0416666664241347E-2</v>
      </c>
      <c r="D2332" s="1">
        <v>9</v>
      </c>
      <c r="E2332" s="1">
        <v>18.27</v>
      </c>
      <c r="F2332" s="1">
        <f>IF(A2332="","",IF(E2332&lt;-1.27,0,E2332*M_a+M_b))</f>
        <v>0.4463898</v>
      </c>
      <c r="G2332" s="1">
        <f t="shared" si="216"/>
        <v>0.19926385354404</v>
      </c>
      <c r="H2332" s="1">
        <f t="shared" si="217"/>
        <v>8.6598806407666221E-2</v>
      </c>
      <c r="I2332" s="1">
        <f t="shared" si="218"/>
        <v>2.1649701596875841E-2</v>
      </c>
      <c r="J2332" s="1">
        <f>IF(A2332="","",MIN(J2331+I2332,Max_logcfu))</f>
        <v>3.99</v>
      </c>
      <c r="K2332" s="1" cm="1">
        <f t="array" ref="K2332">IF(A2332="","",IF(E2332&lt;-1.27,0,((E2332-Tmin)/(PrefTemp-Tmin))^2))</f>
        <v>32.965619744867887</v>
      </c>
      <c r="L2332" s="1">
        <f t="shared" si="219"/>
        <v>0.34339187226242168</v>
      </c>
      <c r="M2332" s="1">
        <f t="shared" si="220"/>
        <v>-235.2410926219398</v>
      </c>
      <c r="N2332" s="3" t="s">
        <v>866</v>
      </c>
      <c r="O2332" s="1" t="s">
        <v>2973</v>
      </c>
      <c r="P2332" s="1" t="s">
        <v>2968</v>
      </c>
      <c r="Q2332" s="1">
        <v>8360</v>
      </c>
      <c r="R2332" s="1" t="s">
        <v>3035</v>
      </c>
      <c r="S2332" s="1">
        <v>86.96</v>
      </c>
    </row>
    <row r="2333" spans="1:19" x14ac:dyDescent="0.3">
      <c r="A2333" s="1" t="s">
        <v>924</v>
      </c>
      <c r="B2333" s="1" t="s">
        <v>2569</v>
      </c>
      <c r="C2333" s="1">
        <f t="shared" si="221"/>
        <v>1.0416666671517305E-2</v>
      </c>
      <c r="D2333" s="1">
        <v>9</v>
      </c>
      <c r="E2333" s="1">
        <v>18.239999999999998</v>
      </c>
      <c r="F2333" s="1">
        <f>IF(A2333="","",IF(E2333&lt;-1.27,0,E2333*M_a+M_b))</f>
        <v>0.44580059999999999</v>
      </c>
      <c r="G2333" s="1">
        <f t="shared" si="216"/>
        <v>0.19873817496036</v>
      </c>
      <c r="H2333" s="1">
        <f t="shared" si="217"/>
        <v>8.6370349830664925E-2</v>
      </c>
      <c r="I2333" s="1">
        <f t="shared" si="218"/>
        <v>2.1592587467721063E-2</v>
      </c>
      <c r="J2333" s="1">
        <f>IF(A2333="","",MIN(J2332+I2333,Max_logcfu))</f>
        <v>3.99</v>
      </c>
      <c r="K2333" s="1" cm="1">
        <f t="array" ref="K2333">IF(A2333="","",IF(E2333&lt;-1.27,0,((E2333-Tmin)/(PrefTemp-Tmin))^2))</f>
        <v>32.878653042230141</v>
      </c>
      <c r="L2333" s="1">
        <f t="shared" si="219"/>
        <v>0.34248596934937975</v>
      </c>
      <c r="M2333" s="1">
        <f t="shared" si="220"/>
        <v>-235.58357859128918</v>
      </c>
      <c r="N2333" s="3" t="s">
        <v>866</v>
      </c>
      <c r="O2333" s="1" t="s">
        <v>2973</v>
      </c>
      <c r="P2333" s="1" t="s">
        <v>2968</v>
      </c>
      <c r="Q2333" s="1">
        <v>8360</v>
      </c>
      <c r="R2333" s="1" t="s">
        <v>3035</v>
      </c>
      <c r="S2333" s="1">
        <v>86.96</v>
      </c>
    </row>
    <row r="2334" spans="1:19" x14ac:dyDescent="0.3">
      <c r="A2334" s="1" t="s">
        <v>924</v>
      </c>
      <c r="B2334" s="1" t="s">
        <v>2570</v>
      </c>
      <c r="C2334" s="1">
        <f t="shared" si="221"/>
        <v>1.0416666664241347E-2</v>
      </c>
      <c r="D2334" s="1">
        <v>9</v>
      </c>
      <c r="E2334" s="1">
        <v>18.170000000000002</v>
      </c>
      <c r="F2334" s="1">
        <f>IF(A2334="","",IF(E2334&lt;-1.27,0,E2334*M_a+M_b))</f>
        <v>0.44442580000000004</v>
      </c>
      <c r="G2334" s="1">
        <f t="shared" si="216"/>
        <v>0.19751429170564003</v>
      </c>
      <c r="H2334" s="1">
        <f t="shared" si="217"/>
        <v>8.583845793378532E-2</v>
      </c>
      <c r="I2334" s="1">
        <f t="shared" si="218"/>
        <v>2.1459614478449875E-2</v>
      </c>
      <c r="J2334" s="1">
        <f>IF(A2334="","",MIN(J2333+I2334,Max_logcfu))</f>
        <v>3.99</v>
      </c>
      <c r="K2334" s="1" cm="1">
        <f t="array" ref="K2334">IF(A2334="","",IF(E2334&lt;-1.27,0,((E2334-Tmin)/(PrefTemp-Tmin))^2))</f>
        <v>32.676177433786222</v>
      </c>
      <c r="L2334" s="1">
        <f t="shared" si="219"/>
        <v>0.34037684818935632</v>
      </c>
      <c r="M2334" s="1">
        <f t="shared" si="220"/>
        <v>-235.92395543947853</v>
      </c>
      <c r="N2334" s="3" t="s">
        <v>866</v>
      </c>
      <c r="O2334" s="1" t="s">
        <v>2973</v>
      </c>
      <c r="P2334" s="1" t="s">
        <v>2968</v>
      </c>
      <c r="Q2334" s="1">
        <v>8360</v>
      </c>
      <c r="R2334" s="1" t="s">
        <v>3035</v>
      </c>
      <c r="S2334" s="1">
        <v>86.96</v>
      </c>
    </row>
    <row r="2335" spans="1:19" x14ac:dyDescent="0.3">
      <c r="A2335" s="1" t="s">
        <v>924</v>
      </c>
      <c r="B2335" s="1" t="s">
        <v>2571</v>
      </c>
      <c r="C2335" s="1">
        <f t="shared" si="221"/>
        <v>1.0416666664241347E-2</v>
      </c>
      <c r="D2335" s="1">
        <v>9</v>
      </c>
      <c r="E2335" s="1">
        <v>18.13</v>
      </c>
      <c r="F2335" s="1">
        <f>IF(A2335="","",IF(E2335&lt;-1.27,0,E2335*M_a+M_b))</f>
        <v>0.44364019999999998</v>
      </c>
      <c r="G2335" s="1">
        <f t="shared" si="216"/>
        <v>0.19681662705604</v>
      </c>
      <c r="H2335" s="1">
        <f t="shared" si="217"/>
        <v>8.5535257303798337E-2</v>
      </c>
      <c r="I2335" s="1">
        <f t="shared" si="218"/>
        <v>2.1383814320970775E-2</v>
      </c>
      <c r="J2335" s="1">
        <f>IF(A2335="","",MIN(J2334+I2335,Max_logcfu))</f>
        <v>3.99</v>
      </c>
      <c r="K2335" s="1" cm="1">
        <f t="array" ref="K2335">IF(A2335="","",IF(E2335&lt;-1.27,0,((E2335-Tmin)/(PrefTemp-Tmin))^2))</f>
        <v>32.560757867522199</v>
      </c>
      <c r="L2335" s="1">
        <f t="shared" si="219"/>
        <v>0.33917456104105265</v>
      </c>
      <c r="M2335" s="1">
        <f t="shared" si="220"/>
        <v>-236.2631300005196</v>
      </c>
      <c r="N2335" s="3" t="s">
        <v>866</v>
      </c>
      <c r="O2335" s="1" t="s">
        <v>2973</v>
      </c>
      <c r="P2335" s="1" t="s">
        <v>2968</v>
      </c>
      <c r="Q2335" s="1">
        <v>8360</v>
      </c>
      <c r="R2335" s="1" t="s">
        <v>3035</v>
      </c>
      <c r="S2335" s="1">
        <v>86.96</v>
      </c>
    </row>
    <row r="2336" spans="1:19" x14ac:dyDescent="0.3">
      <c r="A2336" s="1" t="s">
        <v>924</v>
      </c>
      <c r="B2336" s="1" t="s">
        <v>2572</v>
      </c>
      <c r="C2336" s="1">
        <f t="shared" si="221"/>
        <v>1.0416666671517305E-2</v>
      </c>
      <c r="D2336" s="1">
        <v>9</v>
      </c>
      <c r="E2336" s="1">
        <v>18.27</v>
      </c>
      <c r="F2336" s="1">
        <f>IF(A2336="","",IF(E2336&lt;-1.27,0,E2336*M_a+M_b))</f>
        <v>0.4463898</v>
      </c>
      <c r="G2336" s="1">
        <f t="shared" si="216"/>
        <v>0.19926385354404</v>
      </c>
      <c r="H2336" s="1">
        <f t="shared" si="217"/>
        <v>8.6598806407666221E-2</v>
      </c>
      <c r="I2336" s="1">
        <f t="shared" si="218"/>
        <v>2.1649701611997984E-2</v>
      </c>
      <c r="J2336" s="1">
        <f>IF(A2336="","",MIN(J2335+I2336,Max_logcfu))</f>
        <v>3.99</v>
      </c>
      <c r="K2336" s="1" cm="1">
        <f t="array" ref="K2336">IF(A2336="","",IF(E2336&lt;-1.27,0,((E2336-Tmin)/(PrefTemp-Tmin))^2))</f>
        <v>32.965619744867887</v>
      </c>
      <c r="L2336" s="1">
        <f t="shared" si="219"/>
        <v>0.34339187250227809</v>
      </c>
      <c r="M2336" s="1">
        <f t="shared" si="220"/>
        <v>-236.60652187302188</v>
      </c>
      <c r="N2336" s="3" t="s">
        <v>866</v>
      </c>
      <c r="O2336" s="1" t="s">
        <v>2973</v>
      </c>
      <c r="P2336" s="1" t="s">
        <v>2968</v>
      </c>
      <c r="Q2336" s="1">
        <v>8360</v>
      </c>
      <c r="R2336" s="1" t="s">
        <v>3035</v>
      </c>
      <c r="S2336" s="1">
        <v>86.73</v>
      </c>
    </row>
    <row r="2337" spans="1:19" x14ac:dyDescent="0.3">
      <c r="A2337" s="1" t="s">
        <v>924</v>
      </c>
      <c r="B2337" s="1" t="s">
        <v>1862</v>
      </c>
      <c r="C2337" s="1">
        <f t="shared" si="221"/>
        <v>1.0416666664241347E-2</v>
      </c>
      <c r="D2337" s="1">
        <v>9</v>
      </c>
      <c r="E2337" s="1">
        <v>18.22</v>
      </c>
      <c r="F2337" s="1">
        <f>IF(A2337="","",IF(E2337&lt;-1.27,0,E2337*M_a+M_b))</f>
        <v>0.44540780000000002</v>
      </c>
      <c r="G2337" s="1">
        <f t="shared" si="216"/>
        <v>0.19838810830084003</v>
      </c>
      <c r="H2337" s="1">
        <f t="shared" si="217"/>
        <v>8.6218213081634076E-2</v>
      </c>
      <c r="I2337" s="1">
        <f t="shared" si="218"/>
        <v>2.1554553265389957E-2</v>
      </c>
      <c r="J2337" s="1">
        <f>IF(A2337="","",MIN(J2336+I2337,Max_logcfu))</f>
        <v>3.99</v>
      </c>
      <c r="K2337" s="1" cm="1">
        <f t="array" ref="K2337">IF(A2337="","",IF(E2337&lt;-1.27,0,((E2337-Tmin)/(PrefTemp-Tmin))^2))</f>
        <v>32.820739054430334</v>
      </c>
      <c r="L2337" s="1">
        <f t="shared" si="219"/>
        <v>0.34188269840404856</v>
      </c>
      <c r="M2337" s="1">
        <f t="shared" si="220"/>
        <v>-236.94840457142593</v>
      </c>
      <c r="N2337" s="3" t="s">
        <v>866</v>
      </c>
      <c r="O2337" s="1" t="s">
        <v>2973</v>
      </c>
      <c r="P2337" s="1" t="s">
        <v>2968</v>
      </c>
      <c r="Q2337" s="1">
        <v>8360</v>
      </c>
      <c r="R2337" s="1" t="s">
        <v>3035</v>
      </c>
      <c r="S2337" s="1">
        <v>86.73</v>
      </c>
    </row>
    <row r="2338" spans="1:19" x14ac:dyDescent="0.3">
      <c r="A2338" s="1" t="s">
        <v>924</v>
      </c>
      <c r="B2338" s="1" t="s">
        <v>1863</v>
      </c>
      <c r="C2338" s="1">
        <f t="shared" si="221"/>
        <v>1.0416666664241347E-2</v>
      </c>
      <c r="D2338" s="1">
        <v>9</v>
      </c>
      <c r="E2338" s="1">
        <v>18.170000000000002</v>
      </c>
      <c r="F2338" s="1">
        <f>IF(A2338="","",IF(E2338&lt;-1.27,0,E2338*M_a+M_b))</f>
        <v>0.44442580000000004</v>
      </c>
      <c r="G2338" s="1">
        <f t="shared" si="216"/>
        <v>0.19751429170564003</v>
      </c>
      <c r="H2338" s="1">
        <f t="shared" si="217"/>
        <v>8.583845793378532E-2</v>
      </c>
      <c r="I2338" s="1">
        <f t="shared" si="218"/>
        <v>2.1459614478449875E-2</v>
      </c>
      <c r="J2338" s="1">
        <f>IF(A2338="","",MIN(J2337+I2338,Max_logcfu))</f>
        <v>3.99</v>
      </c>
      <c r="K2338" s="1" cm="1">
        <f t="array" ref="K2338">IF(A2338="","",IF(E2338&lt;-1.27,0,((E2338-Tmin)/(PrefTemp-Tmin))^2))</f>
        <v>32.676177433786222</v>
      </c>
      <c r="L2338" s="1">
        <f t="shared" si="219"/>
        <v>0.34037684818935632</v>
      </c>
      <c r="M2338" s="1">
        <f t="shared" si="220"/>
        <v>-237.28878141961528</v>
      </c>
      <c r="N2338" s="3" t="s">
        <v>866</v>
      </c>
      <c r="O2338" s="1" t="s">
        <v>2973</v>
      </c>
      <c r="P2338" s="1" t="s">
        <v>2968</v>
      </c>
      <c r="Q2338" s="1">
        <v>8360</v>
      </c>
      <c r="R2338" s="1" t="s">
        <v>3035</v>
      </c>
      <c r="S2338" s="1">
        <v>86.73</v>
      </c>
    </row>
    <row r="2339" spans="1:19" x14ac:dyDescent="0.3">
      <c r="A2339" s="1" t="s">
        <v>924</v>
      </c>
      <c r="B2339" s="1" t="s">
        <v>1864</v>
      </c>
      <c r="C2339" s="1">
        <f t="shared" si="221"/>
        <v>1.0416666671517305E-2</v>
      </c>
      <c r="D2339" s="1">
        <v>9</v>
      </c>
      <c r="E2339" s="1">
        <v>18.13</v>
      </c>
      <c r="F2339" s="1">
        <f>IF(A2339="","",IF(E2339&lt;-1.27,0,E2339*M_a+M_b))</f>
        <v>0.44364019999999998</v>
      </c>
      <c r="G2339" s="1">
        <f t="shared" si="216"/>
        <v>0.19681662705604</v>
      </c>
      <c r="H2339" s="1">
        <f t="shared" si="217"/>
        <v>8.5535257303798337E-2</v>
      </c>
      <c r="I2339" s="1">
        <f t="shared" si="218"/>
        <v>2.1383814335907199E-2</v>
      </c>
      <c r="J2339" s="1">
        <f>IF(A2339="","",MIN(J2338+I2339,Max_logcfu))</f>
        <v>3.99</v>
      </c>
      <c r="K2339" s="1" cm="1">
        <f t="array" ref="K2339">IF(A2339="","",IF(E2339&lt;-1.27,0,((E2339-Tmin)/(PrefTemp-Tmin))^2))</f>
        <v>32.560757867522199</v>
      </c>
      <c r="L2339" s="1">
        <f t="shared" si="219"/>
        <v>0.33917456127796336</v>
      </c>
      <c r="M2339" s="1">
        <f t="shared" si="220"/>
        <v>-237.62795598089323</v>
      </c>
      <c r="N2339" s="3" t="s">
        <v>866</v>
      </c>
      <c r="O2339" s="1" t="s">
        <v>2973</v>
      </c>
      <c r="P2339" s="1" t="s">
        <v>2968</v>
      </c>
      <c r="Q2339" s="1">
        <v>8360</v>
      </c>
      <c r="R2339" s="1" t="s">
        <v>3035</v>
      </c>
      <c r="S2339" s="1">
        <v>86.73</v>
      </c>
    </row>
    <row r="2340" spans="1:19" x14ac:dyDescent="0.3">
      <c r="A2340" s="1" t="s">
        <v>924</v>
      </c>
      <c r="B2340" s="1" t="s">
        <v>1865</v>
      </c>
      <c r="C2340" s="1">
        <f t="shared" si="221"/>
        <v>1.0416666664241347E-2</v>
      </c>
      <c r="D2340" s="1">
        <v>9</v>
      </c>
      <c r="E2340" s="1">
        <v>18.22</v>
      </c>
      <c r="F2340" s="1">
        <f>IF(A2340="","",IF(E2340&lt;-1.27,0,E2340*M_a+M_b))</f>
        <v>0.44540780000000002</v>
      </c>
      <c r="G2340" s="1">
        <f t="shared" si="216"/>
        <v>0.19838810830084003</v>
      </c>
      <c r="H2340" s="1">
        <f t="shared" si="217"/>
        <v>8.6218213081634076E-2</v>
      </c>
      <c r="I2340" s="1">
        <f t="shared" si="218"/>
        <v>2.1554553265389957E-2</v>
      </c>
      <c r="J2340" s="1">
        <f>IF(A2340="","",MIN(J2339+I2340,Max_logcfu))</f>
        <v>3.99</v>
      </c>
      <c r="K2340" s="1" cm="1">
        <f t="array" ref="K2340">IF(A2340="","",IF(E2340&lt;-1.27,0,((E2340-Tmin)/(PrefTemp-Tmin))^2))</f>
        <v>32.820739054430334</v>
      </c>
      <c r="L2340" s="1">
        <f t="shared" si="219"/>
        <v>0.34188269840404856</v>
      </c>
      <c r="M2340" s="1">
        <f t="shared" si="220"/>
        <v>-237.96983867929728</v>
      </c>
      <c r="N2340" s="3" t="s">
        <v>866</v>
      </c>
      <c r="O2340" s="1" t="s">
        <v>2973</v>
      </c>
      <c r="P2340" s="1" t="s">
        <v>2968</v>
      </c>
      <c r="Q2340" s="1">
        <v>8360</v>
      </c>
      <c r="R2340" s="1" t="s">
        <v>3035</v>
      </c>
      <c r="S2340" s="1">
        <v>86.96</v>
      </c>
    </row>
    <row r="2341" spans="1:19" x14ac:dyDescent="0.3">
      <c r="A2341" s="1" t="s">
        <v>924</v>
      </c>
      <c r="B2341" s="1" t="s">
        <v>1866</v>
      </c>
      <c r="C2341" s="1">
        <f t="shared" si="221"/>
        <v>1.0416666664241347E-2</v>
      </c>
      <c r="D2341" s="1">
        <v>9</v>
      </c>
      <c r="E2341" s="1">
        <v>18.170000000000002</v>
      </c>
      <c r="F2341" s="1">
        <f>IF(A2341="","",IF(E2341&lt;-1.27,0,E2341*M_a+M_b))</f>
        <v>0.44442580000000004</v>
      </c>
      <c r="G2341" s="1">
        <f t="shared" si="216"/>
        <v>0.19751429170564003</v>
      </c>
      <c r="H2341" s="1">
        <f t="shared" si="217"/>
        <v>8.583845793378532E-2</v>
      </c>
      <c r="I2341" s="1">
        <f t="shared" si="218"/>
        <v>2.1459614478449875E-2</v>
      </c>
      <c r="J2341" s="1">
        <f>IF(A2341="","",MIN(J2340+I2341,Max_logcfu))</f>
        <v>3.99</v>
      </c>
      <c r="K2341" s="1" cm="1">
        <f t="array" ref="K2341">IF(A2341="","",IF(E2341&lt;-1.27,0,((E2341-Tmin)/(PrefTemp-Tmin))^2))</f>
        <v>32.676177433786222</v>
      </c>
      <c r="L2341" s="1">
        <f t="shared" si="219"/>
        <v>0.34037684818935632</v>
      </c>
      <c r="M2341" s="1">
        <f t="shared" si="220"/>
        <v>-238.31021552748663</v>
      </c>
      <c r="N2341" s="3" t="s">
        <v>866</v>
      </c>
      <c r="O2341" s="1" t="s">
        <v>2973</v>
      </c>
      <c r="P2341" s="1" t="s">
        <v>2968</v>
      </c>
      <c r="Q2341" s="1">
        <v>8360</v>
      </c>
      <c r="R2341" s="1" t="s">
        <v>3035</v>
      </c>
      <c r="S2341" s="1">
        <v>86.96</v>
      </c>
    </row>
    <row r="2342" spans="1:19" x14ac:dyDescent="0.3">
      <c r="A2342" s="1" t="s">
        <v>924</v>
      </c>
      <c r="B2342" s="1" t="s">
        <v>1867</v>
      </c>
      <c r="C2342" s="1">
        <f t="shared" si="221"/>
        <v>1.0416666671517305E-2</v>
      </c>
      <c r="D2342" s="1">
        <v>9</v>
      </c>
      <c r="E2342" s="1">
        <v>18.170000000000002</v>
      </c>
      <c r="F2342" s="1">
        <f>IF(A2342="","",IF(E2342&lt;-1.27,0,E2342*M_a+M_b))</f>
        <v>0.44442580000000004</v>
      </c>
      <c r="G2342" s="1">
        <f t="shared" si="216"/>
        <v>0.19751429170564003</v>
      </c>
      <c r="H2342" s="1">
        <f t="shared" si="217"/>
        <v>8.583845793378532E-2</v>
      </c>
      <c r="I2342" s="1">
        <f t="shared" si="218"/>
        <v>2.1459614493439243E-2</v>
      </c>
      <c r="J2342" s="1">
        <f>IF(A2342="","",MIN(J2341+I2342,Max_logcfu))</f>
        <v>3.99</v>
      </c>
      <c r="K2342" s="1" cm="1">
        <f t="array" ref="K2342">IF(A2342="","",IF(E2342&lt;-1.27,0,((E2342-Tmin)/(PrefTemp-Tmin))^2))</f>
        <v>32.676177433786222</v>
      </c>
      <c r="L2342" s="1">
        <f t="shared" si="219"/>
        <v>0.3403768484271068</v>
      </c>
      <c r="M2342" s="1">
        <f t="shared" si="220"/>
        <v>-238.65059237591373</v>
      </c>
      <c r="N2342" s="3" t="s">
        <v>866</v>
      </c>
      <c r="O2342" s="1" t="s">
        <v>2973</v>
      </c>
      <c r="P2342" s="1" t="s">
        <v>2968</v>
      </c>
      <c r="Q2342" s="1">
        <v>8360</v>
      </c>
      <c r="R2342" s="1" t="s">
        <v>3035</v>
      </c>
      <c r="S2342" s="1">
        <v>86.96</v>
      </c>
    </row>
    <row r="2343" spans="1:19" x14ac:dyDescent="0.3">
      <c r="A2343" s="1" t="s">
        <v>924</v>
      </c>
      <c r="B2343" s="1" t="s">
        <v>1868</v>
      </c>
      <c r="C2343" s="1">
        <f t="shared" si="221"/>
        <v>1.0416666664241347E-2</v>
      </c>
      <c r="D2343" s="1">
        <v>9</v>
      </c>
      <c r="E2343" s="1">
        <v>18.190000000000001</v>
      </c>
      <c r="F2343" s="1">
        <f>IF(A2343="","",IF(E2343&lt;-1.27,0,E2343*M_a+M_b))</f>
        <v>0.44481860000000006</v>
      </c>
      <c r="G2343" s="1">
        <f t="shared" si="216"/>
        <v>0.19786358690596006</v>
      </c>
      <c r="H2343" s="1">
        <f t="shared" si="217"/>
        <v>8.5990259411542827E-2</v>
      </c>
      <c r="I2343" s="1">
        <f t="shared" si="218"/>
        <v>2.1497564847880415E-2</v>
      </c>
      <c r="J2343" s="1">
        <f>IF(A2343="","",MIN(J2342+I2343,Max_logcfu))</f>
        <v>3.99</v>
      </c>
      <c r="K2343" s="1" cm="1">
        <f t="array" ref="K2343">IF(A2343="","",IF(E2343&lt;-1.27,0,((E2343-Tmin)/(PrefTemp-Tmin))^2))</f>
        <v>32.733963793668664</v>
      </c>
      <c r="L2343" s="1">
        <f t="shared" si="219"/>
        <v>0.34097878943799159</v>
      </c>
      <c r="M2343" s="1">
        <f t="shared" si="220"/>
        <v>-238.99157116535173</v>
      </c>
      <c r="N2343" s="3" t="s">
        <v>866</v>
      </c>
      <c r="O2343" s="1" t="s">
        <v>2973</v>
      </c>
      <c r="P2343" s="1" t="s">
        <v>2968</v>
      </c>
      <c r="Q2343" s="1">
        <v>8360</v>
      </c>
      <c r="R2343" s="1" t="s">
        <v>3035</v>
      </c>
      <c r="S2343" s="1">
        <v>86.96</v>
      </c>
    </row>
    <row r="2344" spans="1:19" x14ac:dyDescent="0.3">
      <c r="A2344" s="1" t="s">
        <v>924</v>
      </c>
      <c r="B2344" s="1" t="s">
        <v>1869</v>
      </c>
      <c r="C2344" s="1">
        <f t="shared" si="221"/>
        <v>1.0416666664241347E-2</v>
      </c>
      <c r="D2344" s="1">
        <v>9</v>
      </c>
      <c r="E2344" s="1">
        <v>18.27</v>
      </c>
      <c r="F2344" s="1">
        <f>IF(A2344="","",IF(E2344&lt;-1.27,0,E2344*M_a+M_b))</f>
        <v>0.4463898</v>
      </c>
      <c r="G2344" s="1">
        <f t="shared" si="216"/>
        <v>0.19926385354404</v>
      </c>
      <c r="H2344" s="1">
        <f t="shared" si="217"/>
        <v>8.6598806407666221E-2</v>
      </c>
      <c r="I2344" s="1">
        <f t="shared" si="218"/>
        <v>2.1649701596875841E-2</v>
      </c>
      <c r="J2344" s="1">
        <f>IF(A2344="","",MIN(J2343+I2344,Max_logcfu))</f>
        <v>3.99</v>
      </c>
      <c r="K2344" s="1" cm="1">
        <f t="array" ref="K2344">IF(A2344="","",IF(E2344&lt;-1.27,0,((E2344-Tmin)/(PrefTemp-Tmin))^2))</f>
        <v>32.965619744867887</v>
      </c>
      <c r="L2344" s="1">
        <f t="shared" si="219"/>
        <v>0.34339187226242168</v>
      </c>
      <c r="M2344" s="1">
        <f t="shared" si="220"/>
        <v>-239.33496303761416</v>
      </c>
      <c r="N2344" s="3" t="s">
        <v>866</v>
      </c>
      <c r="O2344" s="1" t="s">
        <v>2973</v>
      </c>
      <c r="P2344" s="1" t="s">
        <v>2968</v>
      </c>
      <c r="Q2344" s="1">
        <v>8360</v>
      </c>
      <c r="R2344" s="1" t="s">
        <v>3035</v>
      </c>
      <c r="S2344" s="1">
        <v>86.73</v>
      </c>
    </row>
    <row r="2345" spans="1:19" x14ac:dyDescent="0.3">
      <c r="A2345" s="1" t="s">
        <v>924</v>
      </c>
      <c r="B2345" s="1" t="s">
        <v>1870</v>
      </c>
      <c r="C2345" s="1">
        <f t="shared" si="221"/>
        <v>1.0416666671517305E-2</v>
      </c>
      <c r="D2345" s="1">
        <v>9</v>
      </c>
      <c r="E2345" s="1">
        <v>18.239999999999998</v>
      </c>
      <c r="F2345" s="1">
        <f>IF(A2345="","",IF(E2345&lt;-1.27,0,E2345*M_a+M_b))</f>
        <v>0.44580059999999999</v>
      </c>
      <c r="G2345" s="1">
        <f t="shared" si="216"/>
        <v>0.19873817496036</v>
      </c>
      <c r="H2345" s="1">
        <f t="shared" si="217"/>
        <v>8.6370349830664925E-2</v>
      </c>
      <c r="I2345" s="1">
        <f t="shared" si="218"/>
        <v>2.1592587467721063E-2</v>
      </c>
      <c r="J2345" s="1">
        <f>IF(A2345="","",MIN(J2344+I2345,Max_logcfu))</f>
        <v>3.99</v>
      </c>
      <c r="K2345" s="1" cm="1">
        <f t="array" ref="K2345">IF(A2345="","",IF(E2345&lt;-1.27,0,((E2345-Tmin)/(PrefTemp-Tmin))^2))</f>
        <v>32.878653042230141</v>
      </c>
      <c r="L2345" s="1">
        <f t="shared" si="219"/>
        <v>0.34248596934937975</v>
      </c>
      <c r="M2345" s="1">
        <f t="shared" si="220"/>
        <v>-239.67744900696354</v>
      </c>
      <c r="N2345" s="3" t="s">
        <v>866</v>
      </c>
      <c r="O2345" s="1" t="s">
        <v>2973</v>
      </c>
      <c r="P2345" s="1" t="s">
        <v>2968</v>
      </c>
      <c r="Q2345" s="1">
        <v>8360</v>
      </c>
      <c r="R2345" s="1" t="s">
        <v>3035</v>
      </c>
      <c r="S2345" s="1">
        <v>86.73</v>
      </c>
    </row>
    <row r="2346" spans="1:19" x14ac:dyDescent="0.3">
      <c r="A2346" s="1" t="s">
        <v>924</v>
      </c>
      <c r="B2346" s="1" t="s">
        <v>1871</v>
      </c>
      <c r="C2346" s="1">
        <f t="shared" si="221"/>
        <v>1.0416666664241347E-2</v>
      </c>
      <c r="D2346" s="1">
        <v>9</v>
      </c>
      <c r="E2346" s="1">
        <v>18.309999999999999</v>
      </c>
      <c r="F2346" s="1">
        <f>IF(A2346="","",IF(E2346&lt;-1.27,0,E2346*M_a+M_b))</f>
        <v>0.4471754</v>
      </c>
      <c r="G2346" s="1">
        <f t="shared" si="216"/>
        <v>0.19996583836515999</v>
      </c>
      <c r="H2346" s="1">
        <f t="shared" si="217"/>
        <v>8.6903884556783995E-2</v>
      </c>
      <c r="I2346" s="1">
        <f t="shared" si="218"/>
        <v>2.1725971134137528E-2</v>
      </c>
      <c r="J2346" s="1">
        <f>IF(A2346="","",MIN(J2345+I2346,Max_logcfu))</f>
        <v>3.99</v>
      </c>
      <c r="K2346" s="1" cm="1">
        <f t="array" ref="K2346">IF(A2346="","",IF(E2346&lt;-1.27,0,((E2346-Tmin)/(PrefTemp-Tmin))^2))</f>
        <v>33.081754027469209</v>
      </c>
      <c r="L2346" s="1">
        <f t="shared" si="219"/>
        <v>0.34460160437257042</v>
      </c>
      <c r="M2346" s="1">
        <f t="shared" si="220"/>
        <v>-240.02205061133611</v>
      </c>
      <c r="N2346" s="3" t="s">
        <v>866</v>
      </c>
      <c r="O2346" s="1" t="s">
        <v>2973</v>
      </c>
      <c r="P2346" s="1" t="s">
        <v>2968</v>
      </c>
      <c r="Q2346" s="1">
        <v>8360</v>
      </c>
      <c r="R2346" s="1" t="s">
        <v>3035</v>
      </c>
      <c r="S2346" s="1">
        <v>86.73</v>
      </c>
    </row>
    <row r="2347" spans="1:19" x14ac:dyDescent="0.3">
      <c r="A2347" s="1" t="s">
        <v>924</v>
      </c>
      <c r="B2347" s="1" t="s">
        <v>1872</v>
      </c>
      <c r="C2347" s="1">
        <f t="shared" si="221"/>
        <v>1.0416666664241347E-2</v>
      </c>
      <c r="D2347" s="1">
        <v>9</v>
      </c>
      <c r="E2347" s="1">
        <v>18.36</v>
      </c>
      <c r="F2347" s="1">
        <f>IF(A2347="","",IF(E2347&lt;-1.27,0,E2347*M_a+M_b))</f>
        <v>0.44815740000000004</v>
      </c>
      <c r="G2347" s="1">
        <f t="shared" si="216"/>
        <v>0.20084505517476003</v>
      </c>
      <c r="H2347" s="1">
        <f t="shared" si="217"/>
        <v>8.7285986603546292E-2</v>
      </c>
      <c r="I2347" s="1">
        <f t="shared" si="218"/>
        <v>2.1821496645805859E-2</v>
      </c>
      <c r="J2347" s="1">
        <f>IF(A2347="","",MIN(J2346+I2347,Max_logcfu))</f>
        <v>3.99</v>
      </c>
      <c r="K2347" s="1" cm="1">
        <f t="array" ref="K2347">IF(A2347="","",IF(E2347&lt;-1.27,0,((E2347-Tmin)/(PrefTemp-Tmin))^2))</f>
        <v>33.227209043534941</v>
      </c>
      <c r="L2347" s="1">
        <f t="shared" si="219"/>
        <v>0.34611676078956904</v>
      </c>
      <c r="M2347" s="1">
        <f t="shared" si="220"/>
        <v>-240.36816737212567</v>
      </c>
      <c r="N2347" s="3" t="s">
        <v>866</v>
      </c>
      <c r="O2347" s="1" t="s">
        <v>2973</v>
      </c>
      <c r="P2347" s="1" t="s">
        <v>2968</v>
      </c>
      <c r="Q2347" s="1">
        <v>8360</v>
      </c>
      <c r="R2347" s="1" t="s">
        <v>3035</v>
      </c>
      <c r="S2347" s="1">
        <v>86.73</v>
      </c>
    </row>
    <row r="2348" spans="1:19" x14ac:dyDescent="0.3">
      <c r="A2348" s="1" t="s">
        <v>924</v>
      </c>
      <c r="B2348" s="1" t="s">
        <v>1873</v>
      </c>
      <c r="C2348" s="1">
        <f t="shared" si="221"/>
        <v>1.0416666671517305E-2</v>
      </c>
      <c r="D2348" s="1">
        <v>9</v>
      </c>
      <c r="E2348" s="1">
        <v>18.5</v>
      </c>
      <c r="F2348" s="1">
        <f>IF(A2348="","",IF(E2348&lt;-1.27,0,E2348*M_a+M_b))</f>
        <v>0.450907</v>
      </c>
      <c r="G2348" s="1">
        <f t="shared" si="216"/>
        <v>0.20331712264900001</v>
      </c>
      <c r="H2348" s="1">
        <f t="shared" si="217"/>
        <v>8.836033144241634E-2</v>
      </c>
      <c r="I2348" s="1">
        <f t="shared" si="218"/>
        <v>2.2090082870890582E-2</v>
      </c>
      <c r="J2348" s="1">
        <f>IF(A2348="","",MIN(J2347+I2348,Max_logcfu))</f>
        <v>3.99</v>
      </c>
      <c r="K2348" s="1" cm="1">
        <f t="array" ref="K2348">IF(A2348="","",IF(E2348&lt;-1.27,0,((E2348-Tmin)/(PrefTemp-Tmin))^2))</f>
        <v>33.636180539820103</v>
      </c>
      <c r="L2348" s="1">
        <f t="shared" si="219"/>
        <v>0.35037688078628304</v>
      </c>
      <c r="M2348" s="1">
        <f t="shared" si="220"/>
        <v>-240.71854425291195</v>
      </c>
      <c r="N2348" s="3" t="s">
        <v>866</v>
      </c>
      <c r="O2348" s="1" t="s">
        <v>2973</v>
      </c>
      <c r="P2348" s="1" t="s">
        <v>2968</v>
      </c>
      <c r="Q2348" s="1">
        <v>8360</v>
      </c>
      <c r="R2348" s="1" t="s">
        <v>3035</v>
      </c>
      <c r="S2348" s="1">
        <v>86.73</v>
      </c>
    </row>
    <row r="2349" spans="1:19" x14ac:dyDescent="0.3">
      <c r="A2349" s="1" t="s">
        <v>924</v>
      </c>
      <c r="B2349" s="1" t="s">
        <v>1874</v>
      </c>
      <c r="C2349" s="1">
        <f t="shared" si="221"/>
        <v>1.0416666664241347E-2</v>
      </c>
      <c r="D2349" s="1">
        <v>9</v>
      </c>
      <c r="E2349" s="1">
        <v>18.55</v>
      </c>
      <c r="F2349" s="1">
        <f>IF(A2349="","",IF(E2349&lt;-1.27,0,E2349*M_a+M_b))</f>
        <v>0.45188900000000004</v>
      </c>
      <c r="G2349" s="1">
        <f t="shared" si="216"/>
        <v>0.20420366832100004</v>
      </c>
      <c r="H2349" s="1">
        <f t="shared" si="217"/>
        <v>8.8745618566275539E-2</v>
      </c>
      <c r="I2349" s="1">
        <f t="shared" si="218"/>
        <v>2.2186404636403208E-2</v>
      </c>
      <c r="J2349" s="1">
        <f>IF(A2349="","",MIN(J2348+I2349,Max_logcfu))</f>
        <v>3.99</v>
      </c>
      <c r="K2349" s="1" cm="1">
        <f t="array" ref="K2349">IF(A2349="","",IF(E2349&lt;-1.27,0,((E2349-Tmin)/(PrefTemp-Tmin))^2))</f>
        <v>33.782848021100904</v>
      </c>
      <c r="L2349" s="1">
        <f t="shared" si="219"/>
        <v>0.35190466680453358</v>
      </c>
      <c r="M2349" s="1">
        <f t="shared" si="220"/>
        <v>-241.07044891971648</v>
      </c>
      <c r="N2349" s="3" t="s">
        <v>866</v>
      </c>
      <c r="O2349" s="1" t="s">
        <v>2973</v>
      </c>
      <c r="P2349" s="1" t="s">
        <v>2968</v>
      </c>
      <c r="Q2349" s="1">
        <v>8360</v>
      </c>
      <c r="R2349" s="1" t="s">
        <v>3035</v>
      </c>
      <c r="S2349" s="1">
        <v>86.73</v>
      </c>
    </row>
    <row r="2350" spans="1:19" x14ac:dyDescent="0.3">
      <c r="A2350" s="1" t="s">
        <v>924</v>
      </c>
      <c r="B2350" s="1" t="s">
        <v>1875</v>
      </c>
      <c r="C2350" s="1">
        <f t="shared" si="221"/>
        <v>1.0416666664241347E-2</v>
      </c>
      <c r="D2350" s="1">
        <v>9</v>
      </c>
      <c r="E2350" s="1">
        <v>18.5</v>
      </c>
      <c r="F2350" s="1">
        <f>IF(A2350="","",IF(E2350&lt;-1.27,0,E2350*M_a+M_b))</f>
        <v>0.450907</v>
      </c>
      <c r="G2350" s="1">
        <f t="shared" si="216"/>
        <v>0.20331712264900001</v>
      </c>
      <c r="H2350" s="1">
        <f t="shared" si="217"/>
        <v>8.836033144241634E-2</v>
      </c>
      <c r="I2350" s="1">
        <f t="shared" si="218"/>
        <v>2.2090082855460838E-2</v>
      </c>
      <c r="J2350" s="1">
        <f>IF(A2350="","",MIN(J2349+I2350,Max_logcfu))</f>
        <v>3.99</v>
      </c>
      <c r="K2350" s="1" cm="1">
        <f t="array" ref="K2350">IF(A2350="","",IF(E2350&lt;-1.27,0,((E2350-Tmin)/(PrefTemp-Tmin))^2))</f>
        <v>33.636180539820103</v>
      </c>
      <c r="L2350" s="1">
        <f t="shared" si="219"/>
        <v>0.35037688054154759</v>
      </c>
      <c r="M2350" s="1">
        <f t="shared" si="220"/>
        <v>-241.42082580025803</v>
      </c>
      <c r="N2350" s="3" t="s">
        <v>866</v>
      </c>
      <c r="O2350" s="1" t="s">
        <v>2973</v>
      </c>
      <c r="P2350" s="1" t="s">
        <v>2968</v>
      </c>
      <c r="Q2350" s="1">
        <v>8360</v>
      </c>
      <c r="R2350" s="1" t="s">
        <v>3035</v>
      </c>
      <c r="S2350" s="1">
        <v>86.73</v>
      </c>
    </row>
    <row r="2351" spans="1:19" x14ac:dyDescent="0.3">
      <c r="A2351" s="1" t="s">
        <v>924</v>
      </c>
      <c r="B2351" s="1" t="s">
        <v>1876</v>
      </c>
      <c r="C2351" s="1">
        <f t="shared" si="221"/>
        <v>1.0416666671517305E-2</v>
      </c>
      <c r="D2351" s="1">
        <v>9</v>
      </c>
      <c r="E2351" s="1">
        <v>18.47</v>
      </c>
      <c r="F2351" s="1">
        <f>IF(A2351="","",IF(E2351&lt;-1.27,0,E2351*M_a+M_b))</f>
        <v>0.45031779999999999</v>
      </c>
      <c r="G2351" s="1">
        <f t="shared" si="216"/>
        <v>0.20278612099683999</v>
      </c>
      <c r="H2351" s="1">
        <f t="shared" si="217"/>
        <v>8.8129561493628841E-2</v>
      </c>
      <c r="I2351" s="1">
        <f t="shared" si="218"/>
        <v>2.2032390383666844E-2</v>
      </c>
      <c r="J2351" s="1">
        <f>IF(A2351="","",MIN(J2350+I2351,Max_logcfu))</f>
        <v>3.99</v>
      </c>
      <c r="K2351" s="1" cm="1">
        <f t="array" ref="K2351">IF(A2351="","",IF(E2351&lt;-1.27,0,((E2351-Tmin)/(PrefTemp-Tmin))^2))</f>
        <v>33.54833320455247</v>
      </c>
      <c r="L2351" s="1">
        <f t="shared" si="219"/>
        <v>0.34946180437681906</v>
      </c>
      <c r="M2351" s="1">
        <f t="shared" si="220"/>
        <v>-241.77028760463486</v>
      </c>
      <c r="N2351" s="3" t="s">
        <v>866</v>
      </c>
      <c r="O2351" s="1" t="s">
        <v>2973</v>
      </c>
      <c r="P2351" s="1" t="s">
        <v>2968</v>
      </c>
      <c r="Q2351" s="1">
        <v>8360</v>
      </c>
      <c r="R2351" s="1" t="s">
        <v>3035</v>
      </c>
      <c r="S2351" s="1">
        <v>86.73</v>
      </c>
    </row>
    <row r="2352" spans="1:19" x14ac:dyDescent="0.3">
      <c r="A2352" s="1" t="s">
        <v>924</v>
      </c>
      <c r="B2352" s="1" t="s">
        <v>1877</v>
      </c>
      <c r="C2352" s="1">
        <f t="shared" si="221"/>
        <v>1.0416666664241347E-2</v>
      </c>
      <c r="D2352" s="1">
        <v>9</v>
      </c>
      <c r="E2352" s="1">
        <v>18.53</v>
      </c>
      <c r="F2352" s="1">
        <f>IF(A2352="","",IF(E2352&lt;-1.27,0,E2352*M_a+M_b))</f>
        <v>0.45149620000000007</v>
      </c>
      <c r="G2352" s="1">
        <f t="shared" ref="G2352:G2415" si="222">IF(A2352="","",F2352^2)</f>
        <v>0.20384881861444007</v>
      </c>
      <c r="H2352" s="1">
        <f t="shared" ref="H2352:H2415" si="223">IF(A2352="","",G2352/2.301)</f>
        <v>8.8591403135349869E-2</v>
      </c>
      <c r="I2352" s="1">
        <f t="shared" ref="I2352:I2415" si="224">IF(A2352="","",H2352*24*(B2352-B2351))</f>
        <v>2.2147850778680769E-2</v>
      </c>
      <c r="J2352" s="1">
        <f>IF(A2352="","",MIN(J2351+I2352,Max_logcfu))</f>
        <v>3.99</v>
      </c>
      <c r="K2352" s="1" cm="1">
        <f t="array" ref="K2352">IF(A2352="","",IF(E2352&lt;-1.27,0,((E2352-Tmin)/(PrefTemp-Tmin))^2))</f>
        <v>33.724142740213374</v>
      </c>
      <c r="L2352" s="1">
        <f t="shared" ref="L2352:L2415" si="225">IF(A2352="","",K2352*(B2352-B2351))</f>
        <v>0.3512931534620975</v>
      </c>
      <c r="M2352" s="1">
        <f t="shared" ref="M2352:M2415" si="226">IF(A2352="","",M2351-L2352)</f>
        <v>-242.12158075809697</v>
      </c>
      <c r="N2352" s="3" t="s">
        <v>866</v>
      </c>
      <c r="O2352" s="1" t="s">
        <v>2973</v>
      </c>
      <c r="P2352" s="1" t="s">
        <v>2968</v>
      </c>
      <c r="Q2352" s="1">
        <v>8360</v>
      </c>
      <c r="R2352" s="1" t="s">
        <v>3035</v>
      </c>
      <c r="S2352" s="1">
        <v>86.63</v>
      </c>
    </row>
    <row r="2353" spans="1:19" x14ac:dyDescent="0.3">
      <c r="A2353" s="1" t="s">
        <v>924</v>
      </c>
      <c r="B2353" s="1" t="s">
        <v>1878</v>
      </c>
      <c r="C2353" s="1">
        <f t="shared" si="221"/>
        <v>1.0416666664241347E-2</v>
      </c>
      <c r="D2353" s="1">
        <v>9</v>
      </c>
      <c r="E2353" s="1">
        <v>18.52</v>
      </c>
      <c r="F2353" s="1">
        <f>IF(A2353="","",IF(E2353&lt;-1.27,0,E2353*M_a+M_b))</f>
        <v>0.45129980000000003</v>
      </c>
      <c r="G2353" s="1">
        <f t="shared" si="222"/>
        <v>0.20367150948004004</v>
      </c>
      <c r="H2353" s="1">
        <f t="shared" si="223"/>
        <v>8.8514345710578021E-2</v>
      </c>
      <c r="I2353" s="1">
        <f t="shared" si="224"/>
        <v>2.212858642249229E-2</v>
      </c>
      <c r="J2353" s="1">
        <f>IF(A2353="","",MIN(J2352+I2353,Max_logcfu))</f>
        <v>3.99</v>
      </c>
      <c r="K2353" s="1" cm="1">
        <f t="array" ref="K2353">IF(A2353="","",IF(E2353&lt;-1.27,0,((E2353-Tmin)/(PrefTemp-Tmin))^2))</f>
        <v>33.694809243957209</v>
      </c>
      <c r="L2353" s="1">
        <f t="shared" si="225"/>
        <v>0.35098759620950026</v>
      </c>
      <c r="M2353" s="1">
        <f t="shared" si="226"/>
        <v>-242.47256835430647</v>
      </c>
      <c r="N2353" s="3" t="s">
        <v>866</v>
      </c>
      <c r="O2353" s="1" t="s">
        <v>2973</v>
      </c>
      <c r="P2353" s="1" t="s">
        <v>2968</v>
      </c>
      <c r="Q2353" s="1">
        <v>8360</v>
      </c>
      <c r="R2353" s="1" t="s">
        <v>3035</v>
      </c>
      <c r="S2353" s="1">
        <v>86.63</v>
      </c>
    </row>
    <row r="2354" spans="1:19" x14ac:dyDescent="0.3">
      <c r="A2354" s="1" t="s">
        <v>924</v>
      </c>
      <c r="B2354" s="1" t="s">
        <v>1879</v>
      </c>
      <c r="C2354" s="1">
        <f t="shared" si="221"/>
        <v>1.0416666671517305E-2</v>
      </c>
      <c r="D2354" s="1">
        <v>9</v>
      </c>
      <c r="E2354" s="1">
        <v>18.47</v>
      </c>
      <c r="F2354" s="1">
        <f>IF(A2354="","",IF(E2354&lt;-1.27,0,E2354*M_a+M_b))</f>
        <v>0.45031779999999999</v>
      </c>
      <c r="G2354" s="1">
        <f t="shared" si="222"/>
        <v>0.20278612099683999</v>
      </c>
      <c r="H2354" s="1">
        <f t="shared" si="223"/>
        <v>8.8129561493628841E-2</v>
      </c>
      <c r="I2354" s="1">
        <f t="shared" si="224"/>
        <v>2.2032390383666844E-2</v>
      </c>
      <c r="J2354" s="1">
        <f>IF(A2354="","",MIN(J2353+I2354,Max_logcfu))</f>
        <v>3.99</v>
      </c>
      <c r="K2354" s="1" cm="1">
        <f t="array" ref="K2354">IF(A2354="","",IF(E2354&lt;-1.27,0,((E2354-Tmin)/(PrefTemp-Tmin))^2))</f>
        <v>33.54833320455247</v>
      </c>
      <c r="L2354" s="1">
        <f t="shared" si="225"/>
        <v>0.34946180437681906</v>
      </c>
      <c r="M2354" s="1">
        <f t="shared" si="226"/>
        <v>-242.8220301586833</v>
      </c>
      <c r="N2354" s="3" t="s">
        <v>866</v>
      </c>
      <c r="O2354" s="1" t="s">
        <v>2973</v>
      </c>
      <c r="P2354" s="1" t="s">
        <v>2968</v>
      </c>
      <c r="Q2354" s="1">
        <v>8360</v>
      </c>
      <c r="R2354" s="1" t="s">
        <v>3035</v>
      </c>
      <c r="S2354" s="1">
        <v>86.63</v>
      </c>
    </row>
    <row r="2355" spans="1:19" x14ac:dyDescent="0.3">
      <c r="A2355" s="1" t="s">
        <v>924</v>
      </c>
      <c r="B2355" s="1" t="s">
        <v>1880</v>
      </c>
      <c r="C2355" s="1">
        <f t="shared" si="221"/>
        <v>1.0416666664241347E-2</v>
      </c>
      <c r="D2355" s="1">
        <v>9</v>
      </c>
      <c r="E2355" s="1">
        <v>18.45</v>
      </c>
      <c r="F2355" s="1">
        <f>IF(A2355="","",IF(E2355&lt;-1.27,0,E2355*M_a+M_b))</f>
        <v>0.44992500000000002</v>
      </c>
      <c r="G2355" s="1">
        <f t="shared" si="222"/>
        <v>0.20243250562500001</v>
      </c>
      <c r="H2355" s="1">
        <f t="shared" si="223"/>
        <v>8.7975882496740543E-2</v>
      </c>
      <c r="I2355" s="1">
        <f t="shared" si="224"/>
        <v>2.1993970619064267E-2</v>
      </c>
      <c r="J2355" s="1">
        <f>IF(A2355="","",MIN(J2354+I2355,Max_logcfu))</f>
        <v>3.99</v>
      </c>
      <c r="K2355" s="1" cm="1">
        <f t="array" ref="K2355">IF(A2355="","",IF(E2355&lt;-1.27,0,((E2355-Tmin)/(PrefTemp-Tmin))^2))</f>
        <v>33.489832128332736</v>
      </c>
      <c r="L2355" s="1">
        <f t="shared" si="225"/>
        <v>0.34885241792224247</v>
      </c>
      <c r="M2355" s="1">
        <f t="shared" si="226"/>
        <v>-243.17088257660555</v>
      </c>
      <c r="N2355" s="3" t="s">
        <v>866</v>
      </c>
      <c r="O2355" s="1" t="s">
        <v>2973</v>
      </c>
      <c r="P2355" s="1" t="s">
        <v>2968</v>
      </c>
      <c r="Q2355" s="1">
        <v>8360</v>
      </c>
      <c r="R2355" s="1" t="s">
        <v>3035</v>
      </c>
      <c r="S2355" s="1">
        <v>86.63</v>
      </c>
    </row>
    <row r="2356" spans="1:19" x14ac:dyDescent="0.3">
      <c r="A2356" s="1" t="s">
        <v>924</v>
      </c>
      <c r="B2356" s="1" t="s">
        <v>2573</v>
      </c>
      <c r="C2356" s="1">
        <f t="shared" si="221"/>
        <v>1.0405092594737653E-2</v>
      </c>
      <c r="D2356" s="1">
        <v>9</v>
      </c>
      <c r="E2356" s="1">
        <v>18.47</v>
      </c>
      <c r="F2356" s="1">
        <f>IF(A2356="","",IF(E2356&lt;-1.27,0,E2356*M_a+M_b))</f>
        <v>0.45031779999999999</v>
      </c>
      <c r="G2356" s="1">
        <f t="shared" si="222"/>
        <v>0.20278612099683999</v>
      </c>
      <c r="H2356" s="1">
        <f t="shared" si="223"/>
        <v>8.8129561493628841E-2</v>
      </c>
      <c r="I2356" s="1">
        <f t="shared" si="224"/>
        <v>2.2007909944196019E-2</v>
      </c>
      <c r="J2356" s="1">
        <f>IF(A2356="","",MIN(J2355+I2356,Max_logcfu))</f>
        <v>3.99</v>
      </c>
      <c r="K2356" s="1" cm="1">
        <f t="array" ref="K2356">IF(A2356="","",IF(E2356&lt;-1.27,0,((E2356-Tmin)/(PrefTemp-Tmin))^2))</f>
        <v>33.54833320455247</v>
      </c>
      <c r="L2356" s="1">
        <f t="shared" si="225"/>
        <v>0.34907351339248022</v>
      </c>
      <c r="M2356" s="1">
        <f t="shared" si="226"/>
        <v>-243.51995608999803</v>
      </c>
      <c r="N2356" s="3" t="s">
        <v>866</v>
      </c>
      <c r="O2356" s="1" t="s">
        <v>2973</v>
      </c>
      <c r="P2356" s="1" t="s">
        <v>2968</v>
      </c>
      <c r="Q2356" s="1">
        <v>8360</v>
      </c>
      <c r="R2356" s="1" t="s">
        <v>3035</v>
      </c>
      <c r="S2356" s="1">
        <v>86.52</v>
      </c>
    </row>
    <row r="2357" spans="1:19" x14ac:dyDescent="0.3">
      <c r="A2357" s="1" t="s">
        <v>924</v>
      </c>
      <c r="B2357" s="1" t="s">
        <v>2574</v>
      </c>
      <c r="C2357" s="1">
        <f t="shared" si="221"/>
        <v>1.0416666664241347E-2</v>
      </c>
      <c r="D2357" s="1">
        <v>10</v>
      </c>
      <c r="E2357" s="1">
        <v>18.47</v>
      </c>
      <c r="F2357" s="1">
        <f>IF(A2357="","",IF(E2357&lt;-1.27,0,E2357*M_a+M_b))</f>
        <v>0.45031779999999999</v>
      </c>
      <c r="G2357" s="1">
        <f t="shared" si="222"/>
        <v>0.20278612099683999</v>
      </c>
      <c r="H2357" s="1">
        <f t="shared" si="223"/>
        <v>8.8129561493628841E-2</v>
      </c>
      <c r="I2357" s="1">
        <f t="shared" si="224"/>
        <v>2.2032390368277397E-2</v>
      </c>
      <c r="J2357" s="1">
        <f>IF(A2357="","",MIN(J2356+I2357,Max_logcfu))</f>
        <v>3.99</v>
      </c>
      <c r="K2357" s="1" cm="1">
        <f t="array" ref="K2357">IF(A2357="","",IF(E2357&lt;-1.27,0,((E2357-Tmin)/(PrefTemp-Tmin))^2))</f>
        <v>33.54833320455247</v>
      </c>
      <c r="L2357" s="1">
        <f t="shared" si="225"/>
        <v>0.34946180413272282</v>
      </c>
      <c r="M2357" s="1">
        <f t="shared" si="226"/>
        <v>-243.86941789413075</v>
      </c>
      <c r="N2357" s="3" t="s">
        <v>866</v>
      </c>
      <c r="O2357" s="1" t="s">
        <v>2973</v>
      </c>
      <c r="P2357" s="1" t="s">
        <v>2968</v>
      </c>
      <c r="Q2357" s="1">
        <v>8360</v>
      </c>
      <c r="R2357" s="1" t="s">
        <v>3035</v>
      </c>
      <c r="S2357" s="1">
        <v>86.52</v>
      </c>
    </row>
    <row r="2358" spans="1:19" x14ac:dyDescent="0.3">
      <c r="A2358" s="1" t="s">
        <v>924</v>
      </c>
      <c r="B2358" s="1" t="s">
        <v>2575</v>
      </c>
      <c r="C2358" s="1">
        <f t="shared" si="221"/>
        <v>1.0416666664241347E-2</v>
      </c>
      <c r="D2358" s="1">
        <v>10</v>
      </c>
      <c r="E2358" s="1">
        <v>18.489999999999998</v>
      </c>
      <c r="F2358" s="1">
        <f>IF(A2358="","",IF(E2358&lt;-1.27,0,E2358*M_a+M_b))</f>
        <v>0.45071060000000002</v>
      </c>
      <c r="G2358" s="1">
        <f t="shared" si="222"/>
        <v>0.20314004495236002</v>
      </c>
      <c r="H2358" s="1">
        <f t="shared" si="223"/>
        <v>8.8283374599026507E-2</v>
      </c>
      <c r="I2358" s="1">
        <f t="shared" si="224"/>
        <v>2.2070843644617855E-2</v>
      </c>
      <c r="J2358" s="1">
        <f>IF(A2358="","",MIN(J2357+I2358,Max_logcfu))</f>
        <v>3.99</v>
      </c>
      <c r="K2358" s="1" cm="1">
        <f t="array" ref="K2358">IF(A2358="","",IF(E2358&lt;-1.27,0,((E2358-Tmin)/(PrefTemp-Tmin))^2))</f>
        <v>33.606885331939154</v>
      </c>
      <c r="L2358" s="1">
        <f t="shared" si="225"/>
        <v>0.35007172212619209</v>
      </c>
      <c r="M2358" s="1">
        <f t="shared" si="226"/>
        <v>-244.21948961625694</v>
      </c>
      <c r="N2358" s="3" t="s">
        <v>866</v>
      </c>
      <c r="O2358" s="1" t="s">
        <v>2973</v>
      </c>
      <c r="P2358" s="1" t="s">
        <v>2968</v>
      </c>
      <c r="Q2358" s="1">
        <v>8360</v>
      </c>
      <c r="R2358" s="1" t="s">
        <v>3035</v>
      </c>
      <c r="S2358" s="1">
        <v>86.52</v>
      </c>
    </row>
    <row r="2359" spans="1:19" x14ac:dyDescent="0.3">
      <c r="A2359" s="1" t="s">
        <v>924</v>
      </c>
      <c r="B2359" s="1" t="s">
        <v>2576</v>
      </c>
      <c r="C2359" s="1">
        <f t="shared" si="221"/>
        <v>1.0416666671517305E-2</v>
      </c>
      <c r="D2359" s="1">
        <v>10</v>
      </c>
      <c r="E2359" s="1">
        <v>18.5</v>
      </c>
      <c r="F2359" s="1">
        <f>IF(A2359="","",IF(E2359&lt;-1.27,0,E2359*M_a+M_b))</f>
        <v>0.450907</v>
      </c>
      <c r="G2359" s="1">
        <f t="shared" si="222"/>
        <v>0.20331712264900001</v>
      </c>
      <c r="H2359" s="1">
        <f t="shared" si="223"/>
        <v>8.836033144241634E-2</v>
      </c>
      <c r="I2359" s="1">
        <f t="shared" si="224"/>
        <v>2.2090082870890582E-2</v>
      </c>
      <c r="J2359" s="1">
        <f>IF(A2359="","",MIN(J2358+I2359,Max_logcfu))</f>
        <v>3.99</v>
      </c>
      <c r="K2359" s="1" cm="1">
        <f t="array" ref="K2359">IF(A2359="","",IF(E2359&lt;-1.27,0,((E2359-Tmin)/(PrefTemp-Tmin))^2))</f>
        <v>33.636180539820103</v>
      </c>
      <c r="L2359" s="1">
        <f t="shared" si="225"/>
        <v>0.35037688078628304</v>
      </c>
      <c r="M2359" s="1">
        <f t="shared" si="226"/>
        <v>-244.56986649704322</v>
      </c>
      <c r="N2359" s="3" t="s">
        <v>866</v>
      </c>
      <c r="O2359" s="1" t="s">
        <v>2973</v>
      </c>
      <c r="P2359" s="1" t="s">
        <v>2968</v>
      </c>
      <c r="Q2359" s="1">
        <v>8360</v>
      </c>
      <c r="R2359" s="1" t="s">
        <v>3035</v>
      </c>
      <c r="S2359" s="1">
        <v>86.52</v>
      </c>
    </row>
    <row r="2360" spans="1:19" x14ac:dyDescent="0.3">
      <c r="A2360" s="1" t="s">
        <v>924</v>
      </c>
      <c r="B2360" s="1" t="s">
        <v>1885</v>
      </c>
      <c r="C2360" s="1">
        <f t="shared" si="221"/>
        <v>1.0428240741021E-2</v>
      </c>
      <c r="D2360" s="1">
        <v>10</v>
      </c>
      <c r="E2360" s="1">
        <v>18.66</v>
      </c>
      <c r="F2360" s="1">
        <f>IF(A2360="","",IF(E2360&lt;-1.27,0,E2360*M_a+M_b))</f>
        <v>0.45404940000000005</v>
      </c>
      <c r="G2360" s="1">
        <f t="shared" si="222"/>
        <v>0.20616085764036005</v>
      </c>
      <c r="H2360" s="1">
        <f t="shared" si="223"/>
        <v>8.9596200625971331E-2</v>
      </c>
      <c r="I2360" s="1">
        <f t="shared" si="224"/>
        <v>2.2423937990602688E-2</v>
      </c>
      <c r="J2360" s="1">
        <f>IF(A2360="","",MIN(J2359+I2360,Max_logcfu))</f>
        <v>3.99</v>
      </c>
      <c r="K2360" s="1" cm="1">
        <f t="array" ref="K2360">IF(A2360="","",IF(E2360&lt;-1.27,0,((E2360-Tmin)/(PrefTemp-Tmin))^2))</f>
        <v>34.106639605591553</v>
      </c>
      <c r="L2360" s="1">
        <f t="shared" si="225"/>
        <v>0.35567224867435027</v>
      </c>
      <c r="M2360" s="1">
        <f t="shared" si="226"/>
        <v>-244.92553874571757</v>
      </c>
      <c r="N2360" s="3" t="s">
        <v>866</v>
      </c>
      <c r="O2360" s="1" t="s">
        <v>2973</v>
      </c>
      <c r="P2360" s="1" t="s">
        <v>2968</v>
      </c>
      <c r="Q2360" s="1">
        <v>8360</v>
      </c>
      <c r="R2360" s="1" t="s">
        <v>3035</v>
      </c>
      <c r="S2360" s="1">
        <v>86.52</v>
      </c>
    </row>
    <row r="2361" spans="1:19" x14ac:dyDescent="0.3">
      <c r="A2361" s="1" t="s">
        <v>924</v>
      </c>
      <c r="B2361" s="1" t="s">
        <v>2577</v>
      </c>
      <c r="C2361" s="1">
        <f t="shared" si="221"/>
        <v>1.0416666664241347E-2</v>
      </c>
      <c r="D2361" s="1">
        <v>10</v>
      </c>
      <c r="E2361" s="1">
        <v>18.66</v>
      </c>
      <c r="F2361" s="1">
        <f>IF(A2361="","",IF(E2361&lt;-1.27,0,E2361*M_a+M_b))</f>
        <v>0.45404940000000005</v>
      </c>
      <c r="G2361" s="1">
        <f t="shared" si="222"/>
        <v>0.20616085764036005</v>
      </c>
      <c r="H2361" s="1">
        <f t="shared" si="223"/>
        <v>8.9596200625971331E-2</v>
      </c>
      <c r="I2361" s="1">
        <f t="shared" si="224"/>
        <v>2.2399050151277647E-2</v>
      </c>
      <c r="J2361" s="1">
        <f>IF(A2361="","",MIN(J2360+I2361,Max_logcfu))</f>
        <v>3.99</v>
      </c>
      <c r="K2361" s="1" cm="1">
        <f t="array" ref="K2361">IF(A2361="","",IF(E2361&lt;-1.27,0,((E2361-Tmin)/(PrefTemp-Tmin))^2))</f>
        <v>34.106639605591553</v>
      </c>
      <c r="L2361" s="1">
        <f t="shared" si="225"/>
        <v>0.3552774958088592</v>
      </c>
      <c r="M2361" s="1">
        <f t="shared" si="226"/>
        <v>-245.28081624152642</v>
      </c>
      <c r="N2361" s="3" t="s">
        <v>866</v>
      </c>
      <c r="O2361" s="1" t="s">
        <v>2973</v>
      </c>
      <c r="P2361" s="1" t="s">
        <v>2968</v>
      </c>
      <c r="Q2361" s="1">
        <v>8360</v>
      </c>
      <c r="R2361" s="1" t="s">
        <v>3035</v>
      </c>
      <c r="S2361" s="1">
        <v>86.52</v>
      </c>
    </row>
    <row r="2362" spans="1:19" x14ac:dyDescent="0.3">
      <c r="A2362" s="1" t="s">
        <v>924</v>
      </c>
      <c r="B2362" s="1" t="s">
        <v>2578</v>
      </c>
      <c r="C2362" s="1">
        <f t="shared" si="221"/>
        <v>1.0416666664241347E-2</v>
      </c>
      <c r="D2362" s="1">
        <v>10</v>
      </c>
      <c r="E2362" s="1">
        <v>18.600000000000001</v>
      </c>
      <c r="F2362" s="1">
        <f>IF(A2362="","",IF(E2362&lt;-1.27,0,E2362*M_a+M_b))</f>
        <v>0.45287100000000008</v>
      </c>
      <c r="G2362" s="1">
        <f t="shared" si="222"/>
        <v>0.20509214264100006</v>
      </c>
      <c r="H2362" s="1">
        <f t="shared" si="223"/>
        <v>8.9131743868318139E-2</v>
      </c>
      <c r="I2362" s="1">
        <f t="shared" si="224"/>
        <v>2.2282935961891386E-2</v>
      </c>
      <c r="J2362" s="1">
        <f>IF(A2362="","",MIN(J2361+I2362,Max_logcfu))</f>
        <v>3.99</v>
      </c>
      <c r="K2362" s="1" cm="1">
        <f t="array" ref="K2362">IF(A2362="","",IF(E2362&lt;-1.27,0,((E2362-Tmin)/(PrefTemp-Tmin))^2))</f>
        <v>33.929834572175139</v>
      </c>
      <c r="L2362" s="1">
        <f t="shared" si="225"/>
        <v>0.35343577671120036</v>
      </c>
      <c r="M2362" s="1">
        <f t="shared" si="226"/>
        <v>-245.63425201823762</v>
      </c>
      <c r="N2362" s="3" t="s">
        <v>866</v>
      </c>
      <c r="O2362" s="1" t="s">
        <v>2973</v>
      </c>
      <c r="P2362" s="1" t="s">
        <v>2968</v>
      </c>
      <c r="Q2362" s="1">
        <v>8360</v>
      </c>
      <c r="R2362" s="1" t="s">
        <v>3035</v>
      </c>
      <c r="S2362" s="1">
        <v>86.52</v>
      </c>
    </row>
    <row r="2363" spans="1:19" x14ac:dyDescent="0.3">
      <c r="A2363" s="1" t="s">
        <v>924</v>
      </c>
      <c r="B2363" s="1" t="s">
        <v>2579</v>
      </c>
      <c r="C2363" s="1">
        <f t="shared" si="221"/>
        <v>1.0416666671517305E-2</v>
      </c>
      <c r="D2363" s="1">
        <v>10</v>
      </c>
      <c r="E2363" s="1">
        <v>18.559999999999999</v>
      </c>
      <c r="F2363" s="1">
        <f>IF(A2363="","",IF(E2363&lt;-1.27,0,E2363*M_a+M_b))</f>
        <v>0.45208540000000003</v>
      </c>
      <c r="G2363" s="1">
        <f t="shared" si="222"/>
        <v>0.20438120889316003</v>
      </c>
      <c r="H2363" s="1">
        <f t="shared" si="223"/>
        <v>8.8822776572429388E-2</v>
      </c>
      <c r="I2363" s="1">
        <f t="shared" si="224"/>
        <v>2.220569415344768E-2</v>
      </c>
      <c r="J2363" s="1">
        <f>IF(A2363="","",MIN(J2362+I2363,Max_logcfu))</f>
        <v>3.99</v>
      </c>
      <c r="K2363" s="1" cm="1">
        <f t="array" ref="K2363">IF(A2363="","",IF(E2363&lt;-1.27,0,((E2363-Tmin)/(PrefTemp-Tmin))^2))</f>
        <v>33.812219805732269</v>
      </c>
      <c r="L2363" s="1">
        <f t="shared" si="225"/>
        <v>0.35221062314038865</v>
      </c>
      <c r="M2363" s="1">
        <f t="shared" si="226"/>
        <v>-245.98646264137801</v>
      </c>
      <c r="N2363" s="3" t="s">
        <v>866</v>
      </c>
      <c r="O2363" s="1" t="s">
        <v>2973</v>
      </c>
      <c r="P2363" s="1" t="s">
        <v>2968</v>
      </c>
      <c r="Q2363" s="1">
        <v>8360</v>
      </c>
      <c r="R2363" s="1" t="s">
        <v>3035</v>
      </c>
      <c r="S2363" s="1">
        <v>86.52</v>
      </c>
    </row>
    <row r="2364" spans="1:19" x14ac:dyDescent="0.3">
      <c r="A2364" s="1" t="s">
        <v>924</v>
      </c>
      <c r="B2364" s="1" t="s">
        <v>1889</v>
      </c>
      <c r="C2364" s="1">
        <f t="shared" si="221"/>
        <v>1.0405092587461695E-2</v>
      </c>
      <c r="D2364" s="1">
        <v>10</v>
      </c>
      <c r="E2364" s="1">
        <v>18.64</v>
      </c>
      <c r="F2364" s="1">
        <f>IF(A2364="","",IF(E2364&lt;-1.27,0,E2364*M_a+M_b))</f>
        <v>0.45365660000000002</v>
      </c>
      <c r="G2364" s="1">
        <f t="shared" si="222"/>
        <v>0.20580431072356001</v>
      </c>
      <c r="H2364" s="1">
        <f t="shared" si="223"/>
        <v>8.9441247598244233E-2</v>
      </c>
      <c r="I2364" s="1">
        <f t="shared" si="224"/>
        <v>2.2335467097547614E-2</v>
      </c>
      <c r="J2364" s="1">
        <f>IF(A2364="","",MIN(J2363+I2364,Max_logcfu))</f>
        <v>3.99</v>
      </c>
      <c r="K2364" s="1" cm="1">
        <f t="array" ref="K2364">IF(A2364="","",IF(E2364&lt;-1.27,0,((E2364-Tmin)/(PrefTemp-Tmin))^2))</f>
        <v>34.047653543285804</v>
      </c>
      <c r="L2364" s="1">
        <f t="shared" si="225"/>
        <v>0.35426898750370706</v>
      </c>
      <c r="M2364" s="1">
        <f t="shared" si="226"/>
        <v>-246.34073162888171</v>
      </c>
      <c r="N2364" s="3" t="s">
        <v>866</v>
      </c>
      <c r="O2364" s="1" t="s">
        <v>2973</v>
      </c>
      <c r="P2364" s="1" t="s">
        <v>2968</v>
      </c>
      <c r="Q2364" s="1">
        <v>8360</v>
      </c>
      <c r="R2364" s="1" t="s">
        <v>3035</v>
      </c>
      <c r="S2364" s="1">
        <v>86.52</v>
      </c>
    </row>
    <row r="2365" spans="1:19" x14ac:dyDescent="0.3">
      <c r="A2365" s="1" t="s">
        <v>924</v>
      </c>
      <c r="B2365" s="1" t="s">
        <v>2580</v>
      </c>
      <c r="C2365" s="1">
        <f t="shared" si="221"/>
        <v>1.0416666671517305E-2</v>
      </c>
      <c r="D2365" s="1">
        <v>10</v>
      </c>
      <c r="E2365" s="1">
        <v>18.61</v>
      </c>
      <c r="F2365" s="1">
        <f>IF(A2365="","",IF(E2365&lt;-1.27,0,E2365*M_a+M_b))</f>
        <v>0.45306740000000001</v>
      </c>
      <c r="G2365" s="1">
        <f t="shared" si="222"/>
        <v>0.20527006894276001</v>
      </c>
      <c r="H2365" s="1">
        <f t="shared" si="223"/>
        <v>8.9209069510108652E-2</v>
      </c>
      <c r="I2365" s="1">
        <f t="shared" si="224"/>
        <v>2.2302267387912467E-2</v>
      </c>
      <c r="J2365" s="1">
        <f>IF(A2365="","",MIN(J2364+I2365,Max_logcfu))</f>
        <v>3.99</v>
      </c>
      <c r="K2365" s="1" cm="1">
        <f t="array" ref="K2365">IF(A2365="","",IF(E2365&lt;-1.27,0,((E2365-Tmin)/(PrefTemp-Tmin))^2))</f>
        <v>33.959270170765201</v>
      </c>
      <c r="L2365" s="1">
        <f t="shared" si="225"/>
        <v>0.35374239777686167</v>
      </c>
      <c r="M2365" s="1">
        <f t="shared" si="226"/>
        <v>-246.69447402665858</v>
      </c>
      <c r="N2365" s="3" t="s">
        <v>866</v>
      </c>
      <c r="O2365" s="1" t="s">
        <v>2973</v>
      </c>
      <c r="P2365" s="1" t="s">
        <v>2968</v>
      </c>
      <c r="Q2365" s="1">
        <v>8360</v>
      </c>
      <c r="R2365" s="1" t="s">
        <v>3035</v>
      </c>
      <c r="S2365" s="1">
        <v>86.52</v>
      </c>
    </row>
    <row r="2366" spans="1:19" x14ac:dyDescent="0.3">
      <c r="A2366" s="1" t="s">
        <v>924</v>
      </c>
      <c r="B2366" s="1" t="s">
        <v>2581</v>
      </c>
      <c r="C2366" s="1">
        <f t="shared" si="221"/>
        <v>1.0416666664241347E-2</v>
      </c>
      <c r="D2366" s="1">
        <v>10</v>
      </c>
      <c r="E2366" s="1">
        <v>18.61</v>
      </c>
      <c r="F2366" s="1">
        <f>IF(A2366="","",IF(E2366&lt;-1.27,0,E2366*M_a+M_b))</f>
        <v>0.45306740000000001</v>
      </c>
      <c r="G2366" s="1">
        <f t="shared" si="222"/>
        <v>0.20527006894276001</v>
      </c>
      <c r="H2366" s="1">
        <f t="shared" si="223"/>
        <v>8.9209069510108652E-2</v>
      </c>
      <c r="I2366" s="1">
        <f t="shared" si="224"/>
        <v>2.2302267372334511E-2</v>
      </c>
      <c r="J2366" s="1">
        <f>IF(A2366="","",MIN(J2365+I2366,Max_logcfu))</f>
        <v>3.99</v>
      </c>
      <c r="K2366" s="1" cm="1">
        <f t="array" ref="K2366">IF(A2366="","",IF(E2366&lt;-1.27,0,((E2366-Tmin)/(PrefTemp-Tmin))^2))</f>
        <v>33.959270170765201</v>
      </c>
      <c r="L2366" s="1">
        <f t="shared" si="225"/>
        <v>0.35374239752977543</v>
      </c>
      <c r="M2366" s="1">
        <f t="shared" si="226"/>
        <v>-247.04821642418835</v>
      </c>
      <c r="N2366" s="3" t="s">
        <v>866</v>
      </c>
      <c r="O2366" s="1" t="s">
        <v>2973</v>
      </c>
      <c r="P2366" s="1" t="s">
        <v>2968</v>
      </c>
      <c r="Q2366" s="1">
        <v>8360</v>
      </c>
      <c r="R2366" s="1" t="s">
        <v>3035</v>
      </c>
      <c r="S2366" s="1">
        <v>86.52</v>
      </c>
    </row>
    <row r="2367" spans="1:19" x14ac:dyDescent="0.3">
      <c r="A2367" s="1" t="s">
        <v>924</v>
      </c>
      <c r="B2367" s="1" t="s">
        <v>2582</v>
      </c>
      <c r="C2367" s="1">
        <f t="shared" si="221"/>
        <v>1.0416666664241347E-2</v>
      </c>
      <c r="D2367" s="1">
        <v>10</v>
      </c>
      <c r="E2367" s="1">
        <v>18.7</v>
      </c>
      <c r="F2367" s="1">
        <f>IF(A2367="","",IF(E2367&lt;-1.27,0,E2367*M_a+M_b))</f>
        <v>0.45483499999999999</v>
      </c>
      <c r="G2367" s="1">
        <f t="shared" si="222"/>
        <v>0.206874877225</v>
      </c>
      <c r="H2367" s="1">
        <f t="shared" si="223"/>
        <v>8.9906509006953489E-2</v>
      </c>
      <c r="I2367" s="1">
        <f t="shared" si="224"/>
        <v>2.2476627246505121E-2</v>
      </c>
      <c r="J2367" s="1">
        <f>IF(A2367="","",MIN(J2366+I2367,Max_logcfu))</f>
        <v>3.99</v>
      </c>
      <c r="K2367" s="1" cm="1">
        <f t="array" ref="K2367">IF(A2367="","",IF(E2367&lt;-1.27,0,((E2367-Tmin)/(PrefTemp-Tmin))^2))</f>
        <v>34.224764883703912</v>
      </c>
      <c r="L2367" s="1">
        <f t="shared" si="225"/>
        <v>0.35650796745557645</v>
      </c>
      <c r="M2367" s="1">
        <f t="shared" si="226"/>
        <v>-247.40472439164392</v>
      </c>
      <c r="N2367" s="3" t="s">
        <v>866</v>
      </c>
      <c r="O2367" s="1" t="s">
        <v>2973</v>
      </c>
      <c r="P2367" s="1" t="s">
        <v>2968</v>
      </c>
      <c r="Q2367" s="1">
        <v>8360</v>
      </c>
      <c r="R2367" s="1" t="s">
        <v>3035</v>
      </c>
      <c r="S2367" s="1">
        <v>86.52</v>
      </c>
    </row>
    <row r="2368" spans="1:19" x14ac:dyDescent="0.3">
      <c r="A2368" s="1" t="s">
        <v>924</v>
      </c>
      <c r="B2368" s="1" t="s">
        <v>1893</v>
      </c>
      <c r="C2368" s="1">
        <f t="shared" si="221"/>
        <v>1.0428240741021E-2</v>
      </c>
      <c r="D2368" s="1">
        <v>10</v>
      </c>
      <c r="E2368" s="1">
        <v>18.77</v>
      </c>
      <c r="F2368" s="1">
        <f>IF(A2368="","",IF(E2368&lt;-1.27,0,E2368*M_a+M_b))</f>
        <v>0.4562098</v>
      </c>
      <c r="G2368" s="1">
        <f t="shared" si="222"/>
        <v>0.20812738161604</v>
      </c>
      <c r="H2368" s="1">
        <f t="shared" si="223"/>
        <v>9.0450839468074737E-2</v>
      </c>
      <c r="I2368" s="1">
        <f t="shared" si="224"/>
        <v>2.2637835100812652E-2</v>
      </c>
      <c r="J2368" s="1">
        <f>IF(A2368="","",MIN(J2367+I2368,Max_logcfu))</f>
        <v>3.99</v>
      </c>
      <c r="K2368" s="1" cm="1">
        <f t="array" ref="K2368">IF(A2368="","",IF(E2368&lt;-1.27,0,((E2368-Tmin)/(PrefTemp-Tmin))^2))</f>
        <v>34.431975487882447</v>
      </c>
      <c r="L2368" s="1">
        <f t="shared" si="225"/>
        <v>0.35906492957657216</v>
      </c>
      <c r="M2368" s="1">
        <f t="shared" si="226"/>
        <v>-247.76378932122049</v>
      </c>
      <c r="N2368" s="3" t="s">
        <v>866</v>
      </c>
      <c r="O2368" s="1" t="s">
        <v>2973</v>
      </c>
      <c r="P2368" s="1" t="s">
        <v>2968</v>
      </c>
      <c r="Q2368" s="1">
        <v>8360</v>
      </c>
      <c r="R2368" s="1" t="s">
        <v>3035</v>
      </c>
      <c r="S2368" s="1">
        <v>86.18</v>
      </c>
    </row>
    <row r="2369" spans="1:19" x14ac:dyDescent="0.3">
      <c r="A2369" s="1" t="s">
        <v>924</v>
      </c>
      <c r="B2369" s="1" t="s">
        <v>2583</v>
      </c>
      <c r="C2369" s="1">
        <f t="shared" si="221"/>
        <v>1.0416666671517305E-2</v>
      </c>
      <c r="D2369" s="1">
        <v>10</v>
      </c>
      <c r="E2369" s="1">
        <v>18.75</v>
      </c>
      <c r="F2369" s="1">
        <f>IF(A2369="","",IF(E2369&lt;-1.27,0,E2369*M_a+M_b))</f>
        <v>0.45581700000000003</v>
      </c>
      <c r="G2369" s="1">
        <f t="shared" si="222"/>
        <v>0.20776913748900003</v>
      </c>
      <c r="H2369" s="1">
        <f t="shared" si="223"/>
        <v>9.0295148843546294E-2</v>
      </c>
      <c r="I2369" s="1">
        <f t="shared" si="224"/>
        <v>2.2573787221398314E-2</v>
      </c>
      <c r="J2369" s="1">
        <f>IF(A2369="","",MIN(J2368+I2369,Max_logcfu))</f>
        <v>3.99</v>
      </c>
      <c r="K2369" s="1" cm="1">
        <f t="array" ref="K2369">IF(A2369="","",IF(E2369&lt;-1.27,0,((E2369-Tmin)/(PrefTemp-Tmin))^2))</f>
        <v>34.372708644158465</v>
      </c>
      <c r="L2369" s="1">
        <f t="shared" si="225"/>
        <v>0.35804904854338027</v>
      </c>
      <c r="M2369" s="1">
        <f t="shared" si="226"/>
        <v>-248.12183836976388</v>
      </c>
      <c r="N2369" s="3" t="s">
        <v>866</v>
      </c>
      <c r="O2369" s="1" t="s">
        <v>2973</v>
      </c>
      <c r="P2369" s="1" t="s">
        <v>2968</v>
      </c>
      <c r="Q2369" s="1">
        <v>8360</v>
      </c>
      <c r="R2369" s="1" t="s">
        <v>3035</v>
      </c>
      <c r="S2369" s="1">
        <v>86.18</v>
      </c>
    </row>
    <row r="2370" spans="1:19" x14ac:dyDescent="0.3">
      <c r="A2370" s="1" t="s">
        <v>924</v>
      </c>
      <c r="B2370" s="1" t="s">
        <v>2584</v>
      </c>
      <c r="C2370" s="1">
        <f t="shared" si="221"/>
        <v>1.0416666664241347E-2</v>
      </c>
      <c r="D2370" s="1">
        <v>10</v>
      </c>
      <c r="E2370" s="1">
        <v>18.75</v>
      </c>
      <c r="F2370" s="1">
        <f>IF(A2370="","",IF(E2370&lt;-1.27,0,E2370*M_a+M_b))</f>
        <v>0.45581700000000003</v>
      </c>
      <c r="G2370" s="1">
        <f t="shared" si="222"/>
        <v>0.20776913748900003</v>
      </c>
      <c r="H2370" s="1">
        <f t="shared" si="223"/>
        <v>9.0295148843546294E-2</v>
      </c>
      <c r="I2370" s="1">
        <f t="shared" si="224"/>
        <v>2.2573787205630705E-2</v>
      </c>
      <c r="J2370" s="1">
        <f>IF(A2370="","",MIN(J2369+I2370,Max_logcfu))</f>
        <v>3.99</v>
      </c>
      <c r="K2370" s="1" cm="1">
        <f t="array" ref="K2370">IF(A2370="","",IF(E2370&lt;-1.27,0,((E2370-Tmin)/(PrefTemp-Tmin))^2))</f>
        <v>34.372708644158465</v>
      </c>
      <c r="L2370" s="1">
        <f t="shared" si="225"/>
        <v>0.35804904829328588</v>
      </c>
      <c r="M2370" s="1">
        <f t="shared" si="226"/>
        <v>-248.47988741805716</v>
      </c>
      <c r="N2370" s="3" t="s">
        <v>866</v>
      </c>
      <c r="O2370" s="1" t="s">
        <v>2973</v>
      </c>
      <c r="P2370" s="1" t="s">
        <v>2968</v>
      </c>
      <c r="Q2370" s="1">
        <v>8360</v>
      </c>
      <c r="R2370" s="1" t="s">
        <v>3035</v>
      </c>
      <c r="S2370" s="1">
        <v>86.18</v>
      </c>
    </row>
    <row r="2371" spans="1:19" x14ac:dyDescent="0.3">
      <c r="A2371" s="1" t="s">
        <v>924</v>
      </c>
      <c r="B2371" s="1" t="s">
        <v>2585</v>
      </c>
      <c r="C2371" s="1">
        <f t="shared" si="221"/>
        <v>1.0416666664241347E-2</v>
      </c>
      <c r="D2371" s="1">
        <v>10</v>
      </c>
      <c r="E2371" s="1">
        <v>18.850000000000001</v>
      </c>
      <c r="F2371" s="1">
        <f>IF(A2371="","",IF(E2371&lt;-1.27,0,E2371*M_a+M_b))</f>
        <v>0.45778100000000005</v>
      </c>
      <c r="G2371" s="1">
        <f t="shared" si="222"/>
        <v>0.20956344396100005</v>
      </c>
      <c r="H2371" s="1">
        <f t="shared" si="223"/>
        <v>9.1074943051282067E-2</v>
      </c>
      <c r="I2371" s="1">
        <f t="shared" si="224"/>
        <v>2.2768735757519257E-2</v>
      </c>
      <c r="J2371" s="1">
        <f>IF(A2371="","",MIN(J2370+I2371,Max_logcfu))</f>
        <v>3.99</v>
      </c>
      <c r="K2371" s="1" cm="1">
        <f t="array" ref="K2371">IF(A2371="","",IF(E2371&lt;-1.27,0,((E2371-Tmin)/(PrefTemp-Tmin))^2))</f>
        <v>34.669553374447865</v>
      </c>
      <c r="L2371" s="1">
        <f t="shared" si="225"/>
        <v>0.36114118089974717</v>
      </c>
      <c r="M2371" s="1">
        <f t="shared" si="226"/>
        <v>-248.84102859895691</v>
      </c>
      <c r="N2371" s="3" t="s">
        <v>866</v>
      </c>
      <c r="O2371" s="1" t="s">
        <v>2973</v>
      </c>
      <c r="P2371" s="1" t="s">
        <v>2968</v>
      </c>
      <c r="Q2371" s="1">
        <v>8360</v>
      </c>
      <c r="R2371" s="1" t="s">
        <v>3035</v>
      </c>
      <c r="S2371" s="1">
        <v>86.18</v>
      </c>
    </row>
    <row r="2372" spans="1:19" x14ac:dyDescent="0.3">
      <c r="A2372" s="1" t="s">
        <v>924</v>
      </c>
      <c r="B2372" s="1" t="s">
        <v>2586</v>
      </c>
      <c r="C2372" s="1">
        <f t="shared" ref="C2372:C2435" si="227">IF(A2372="","",B2372-B2371)</f>
        <v>1.0416666671517305E-2</v>
      </c>
      <c r="D2372" s="1">
        <v>10</v>
      </c>
      <c r="E2372" s="1">
        <v>19.02</v>
      </c>
      <c r="F2372" s="1">
        <f>IF(A2372="","",IF(E2372&lt;-1.27,0,E2372*M_a+M_b))</f>
        <v>0.46111980000000002</v>
      </c>
      <c r="G2372" s="1">
        <f t="shared" si="222"/>
        <v>0.21263146995204002</v>
      </c>
      <c r="H2372" s="1">
        <f t="shared" si="223"/>
        <v>9.2408287680156451E-2</v>
      </c>
      <c r="I2372" s="1">
        <f t="shared" si="224"/>
        <v>2.3102071930796851E-2</v>
      </c>
      <c r="J2372" s="1">
        <f>IF(A2372="","",MIN(J2371+I2372,Max_logcfu))</f>
        <v>3.99</v>
      </c>
      <c r="K2372" s="1" cm="1">
        <f t="array" ref="K2372">IF(A2372="","",IF(E2372&lt;-1.27,0,((E2372-Tmin)/(PrefTemp-Tmin))^2))</f>
        <v>35.177118476643592</v>
      </c>
      <c r="L2372" s="1">
        <f t="shared" si="225"/>
        <v>0.36642831763566891</v>
      </c>
      <c r="M2372" s="1">
        <f t="shared" si="226"/>
        <v>-249.20745691659258</v>
      </c>
      <c r="N2372" s="3" t="s">
        <v>866</v>
      </c>
      <c r="O2372" s="1" t="s">
        <v>2973</v>
      </c>
      <c r="P2372" s="1" t="s">
        <v>2968</v>
      </c>
      <c r="Q2372" s="1">
        <v>8360</v>
      </c>
      <c r="R2372" s="1" t="s">
        <v>3035</v>
      </c>
      <c r="S2372" s="1">
        <v>86.41</v>
      </c>
    </row>
    <row r="2373" spans="1:19" x14ac:dyDescent="0.3">
      <c r="A2373" s="1" t="s">
        <v>924</v>
      </c>
      <c r="B2373" s="1" t="s">
        <v>1898</v>
      </c>
      <c r="C2373" s="1">
        <f t="shared" si="227"/>
        <v>1.0416666664241347E-2</v>
      </c>
      <c r="D2373" s="1">
        <v>10</v>
      </c>
      <c r="E2373" s="1">
        <v>19.03</v>
      </c>
      <c r="F2373" s="1">
        <f>IF(A2373="","",IF(E2373&lt;-1.27,0,E2373*M_a+M_b))</f>
        <v>0.46131620000000007</v>
      </c>
      <c r="G2373" s="1">
        <f t="shared" si="222"/>
        <v>0.21281263638244005</v>
      </c>
      <c r="H2373" s="1">
        <f t="shared" si="223"/>
        <v>9.2487021461295102E-2</v>
      </c>
      <c r="I2373" s="1">
        <f t="shared" si="224"/>
        <v>2.3121755359940321E-2</v>
      </c>
      <c r="J2373" s="1">
        <f>IF(A2373="","",MIN(J2372+I2373,Max_logcfu))</f>
        <v>3.99</v>
      </c>
      <c r="K2373" s="1" cm="1">
        <f t="array" ref="K2373">IF(A2373="","",IF(E2373&lt;-1.27,0,((E2373-Tmin)/(PrefTemp-Tmin))^2))</f>
        <v>35.207090112486632</v>
      </c>
      <c r="L2373" s="1">
        <f t="shared" si="225"/>
        <v>0.36674052191968065</v>
      </c>
      <c r="M2373" s="1">
        <f t="shared" si="226"/>
        <v>-249.57419743851224</v>
      </c>
      <c r="N2373" s="3" t="s">
        <v>866</v>
      </c>
      <c r="O2373" s="1" t="s">
        <v>2973</v>
      </c>
      <c r="P2373" s="1" t="s">
        <v>2968</v>
      </c>
      <c r="Q2373" s="1">
        <v>8360</v>
      </c>
      <c r="R2373" s="1" t="s">
        <v>3035</v>
      </c>
      <c r="S2373" s="1">
        <v>86.41</v>
      </c>
    </row>
    <row r="2374" spans="1:19" x14ac:dyDescent="0.3">
      <c r="A2374" s="1" t="s">
        <v>924</v>
      </c>
      <c r="B2374" s="1" t="s">
        <v>1899</v>
      </c>
      <c r="C2374" s="1">
        <f t="shared" si="227"/>
        <v>1.0416666664241347E-2</v>
      </c>
      <c r="D2374" s="1">
        <v>10</v>
      </c>
      <c r="E2374" s="1">
        <v>19.11</v>
      </c>
      <c r="F2374" s="1">
        <f>IF(A2374="","",IF(E2374&lt;-1.27,0,E2374*M_a+M_b))</f>
        <v>0.4628874</v>
      </c>
      <c r="G2374" s="1">
        <f t="shared" si="222"/>
        <v>0.21426474507876</v>
      </c>
      <c r="H2374" s="1">
        <f t="shared" si="223"/>
        <v>9.3118098686988268E-2</v>
      </c>
      <c r="I2374" s="1">
        <f t="shared" si="224"/>
        <v>2.3279524666326878E-2</v>
      </c>
      <c r="J2374" s="1">
        <f>IF(A2374="","",MIN(J2373+I2374,Max_logcfu))</f>
        <v>3.99</v>
      </c>
      <c r="K2374" s="1" cm="1">
        <f t="array" ref="K2374">IF(A2374="","",IF(E2374&lt;-1.27,0,((E2374-Tmin)/(PrefTemp-Tmin))^2))</f>
        <v>35.447322659733445</v>
      </c>
      <c r="L2374" s="1">
        <f t="shared" si="225"/>
        <v>0.36924294428625232</v>
      </c>
      <c r="M2374" s="1">
        <f t="shared" si="226"/>
        <v>-249.94344038279849</v>
      </c>
      <c r="N2374" s="3" t="s">
        <v>866</v>
      </c>
      <c r="O2374" s="1" t="s">
        <v>2973</v>
      </c>
      <c r="P2374" s="1" t="s">
        <v>2968</v>
      </c>
      <c r="Q2374" s="1">
        <v>8360</v>
      </c>
      <c r="R2374" s="1" t="s">
        <v>3035</v>
      </c>
      <c r="S2374" s="1">
        <v>86.41</v>
      </c>
    </row>
    <row r="2375" spans="1:19" x14ac:dyDescent="0.3">
      <c r="A2375" s="1" t="s">
        <v>924</v>
      </c>
      <c r="B2375" s="1" t="s">
        <v>1900</v>
      </c>
      <c r="C2375" s="1">
        <f t="shared" si="227"/>
        <v>1.0416666671517305E-2</v>
      </c>
      <c r="D2375" s="1">
        <v>10</v>
      </c>
      <c r="E2375" s="1">
        <v>19.14</v>
      </c>
      <c r="F2375" s="1">
        <f>IF(A2375="","",IF(E2375&lt;-1.27,0,E2375*M_a+M_b))</f>
        <v>0.46347660000000002</v>
      </c>
      <c r="G2375" s="1">
        <f t="shared" si="222"/>
        <v>0.21481055874756003</v>
      </c>
      <c r="H2375" s="1">
        <f t="shared" si="223"/>
        <v>9.3355305844224259E-2</v>
      </c>
      <c r="I2375" s="1">
        <f t="shared" si="224"/>
        <v>2.3338826471924055E-2</v>
      </c>
      <c r="J2375" s="1">
        <f>IF(A2375="","",MIN(J2374+I2375,Max_logcfu))</f>
        <v>3.99</v>
      </c>
      <c r="K2375" s="1" cm="1">
        <f t="array" ref="K2375">IF(A2375="","",IF(E2375&lt;-1.27,0,((E2375-Tmin)/(PrefTemp-Tmin))^2))</f>
        <v>35.537620451014668</v>
      </c>
      <c r="L2375" s="1">
        <f t="shared" si="225"/>
        <v>0.37018354653711627</v>
      </c>
      <c r="M2375" s="1">
        <f t="shared" si="226"/>
        <v>-250.31362392933559</v>
      </c>
      <c r="N2375" s="3" t="s">
        <v>866</v>
      </c>
      <c r="O2375" s="1" t="s">
        <v>2973</v>
      </c>
      <c r="P2375" s="1" t="s">
        <v>2968</v>
      </c>
      <c r="Q2375" s="1">
        <v>8360</v>
      </c>
      <c r="R2375" s="1" t="s">
        <v>3035</v>
      </c>
      <c r="S2375" s="1">
        <v>86.41</v>
      </c>
    </row>
    <row r="2376" spans="1:19" x14ac:dyDescent="0.3">
      <c r="A2376" s="1" t="s">
        <v>924</v>
      </c>
      <c r="B2376" s="1" t="s">
        <v>2587</v>
      </c>
      <c r="C2376" s="1">
        <f t="shared" si="227"/>
        <v>1.0405092587461695E-2</v>
      </c>
      <c r="D2376" s="1">
        <v>10</v>
      </c>
      <c r="E2376" s="1">
        <v>19.28</v>
      </c>
      <c r="F2376" s="1">
        <f>IF(A2376="","",IF(E2376&lt;-1.27,0,E2376*M_a+M_b))</f>
        <v>0.46622620000000004</v>
      </c>
      <c r="G2376" s="1">
        <f t="shared" si="222"/>
        <v>0.21736686956644002</v>
      </c>
      <c r="H2376" s="1">
        <f t="shared" si="223"/>
        <v>9.446626230614516E-2</v>
      </c>
      <c r="I2376" s="1">
        <f t="shared" si="224"/>
        <v>2.3590324936485194E-2</v>
      </c>
      <c r="J2376" s="1">
        <f>IF(A2376="","",MIN(J2375+I2376,Max_logcfu))</f>
        <v>3.99</v>
      </c>
      <c r="K2376" s="1" cm="1">
        <f t="array" ref="K2376">IF(A2376="","",IF(E2376&lt;-1.27,0,((E2376-Tmin)/(PrefTemp-Tmin))^2))</f>
        <v>35.960528915877148</v>
      </c>
      <c r="L2376" s="1">
        <f t="shared" si="225"/>
        <v>0.37417263286379526</v>
      </c>
      <c r="M2376" s="1">
        <f t="shared" si="226"/>
        <v>-250.6877965621994</v>
      </c>
      <c r="N2376" s="3" t="s">
        <v>866</v>
      </c>
      <c r="O2376" s="1" t="s">
        <v>2973</v>
      </c>
      <c r="P2376" s="1" t="s">
        <v>2968</v>
      </c>
      <c r="Q2376" s="1">
        <v>8360</v>
      </c>
      <c r="R2376" s="1" t="s">
        <v>3035</v>
      </c>
      <c r="S2376" s="1">
        <v>86.29</v>
      </c>
    </row>
    <row r="2377" spans="1:19" x14ac:dyDescent="0.3">
      <c r="A2377" s="1" t="s">
        <v>924</v>
      </c>
      <c r="B2377" s="1" t="s">
        <v>2588</v>
      </c>
      <c r="C2377" s="1">
        <f t="shared" si="227"/>
        <v>1.0416666671517305E-2</v>
      </c>
      <c r="D2377" s="1">
        <v>10</v>
      </c>
      <c r="E2377" s="1">
        <v>19.28</v>
      </c>
      <c r="F2377" s="1">
        <f>IF(A2377="","",IF(E2377&lt;-1.27,0,E2377*M_a+M_b))</f>
        <v>0.46622620000000004</v>
      </c>
      <c r="G2377" s="1">
        <f t="shared" si="222"/>
        <v>0.21736686956644002</v>
      </c>
      <c r="H2377" s="1">
        <f t="shared" si="223"/>
        <v>9.446626230614516E-2</v>
      </c>
      <c r="I2377" s="1">
        <f t="shared" si="224"/>
        <v>2.3616565587533608E-2</v>
      </c>
      <c r="J2377" s="1">
        <f>IF(A2377="","",MIN(J2376+I2377,Max_logcfu))</f>
        <v>3.99</v>
      </c>
      <c r="K2377" s="1" cm="1">
        <f t="array" ref="K2377">IF(A2377="","",IF(E2377&lt;-1.27,0,((E2377-Tmin)/(PrefTemp-Tmin))^2))</f>
        <v>35.960528915877148</v>
      </c>
      <c r="L2377" s="1">
        <f t="shared" si="225"/>
        <v>0.37458884304815182</v>
      </c>
      <c r="M2377" s="1">
        <f t="shared" si="226"/>
        <v>-251.06238540524754</v>
      </c>
      <c r="N2377" s="3" t="s">
        <v>866</v>
      </c>
      <c r="O2377" s="1" t="s">
        <v>2973</v>
      </c>
      <c r="P2377" s="1" t="s">
        <v>2968</v>
      </c>
      <c r="Q2377" s="1">
        <v>8360</v>
      </c>
      <c r="R2377" s="1" t="s">
        <v>3035</v>
      </c>
      <c r="S2377" s="1">
        <v>86.29</v>
      </c>
    </row>
    <row r="2378" spans="1:19" x14ac:dyDescent="0.3">
      <c r="A2378" s="1" t="s">
        <v>924</v>
      </c>
      <c r="B2378" s="1" t="s">
        <v>2589</v>
      </c>
      <c r="C2378" s="1">
        <f t="shared" si="227"/>
        <v>1.0416666664241347E-2</v>
      </c>
      <c r="D2378" s="1">
        <v>10</v>
      </c>
      <c r="E2378" s="1">
        <v>19.350000000000001</v>
      </c>
      <c r="F2378" s="1">
        <f>IF(A2378="","",IF(E2378&lt;-1.27,0,E2378*M_a+M_b))</f>
        <v>0.46760100000000004</v>
      </c>
      <c r="G2378" s="1">
        <f t="shared" si="222"/>
        <v>0.21865069520100003</v>
      </c>
      <c r="H2378" s="1">
        <f t="shared" si="223"/>
        <v>9.5024204780964808E-2</v>
      </c>
      <c r="I2378" s="1">
        <f t="shared" si="224"/>
        <v>2.3756051189710067E-2</v>
      </c>
      <c r="J2378" s="1">
        <f>IF(A2378="","",MIN(J2377+I2378,Max_logcfu))</f>
        <v>3.99</v>
      </c>
      <c r="K2378" s="1" cm="1">
        <f t="array" ref="K2378">IF(A2378="","",IF(E2378&lt;-1.27,0,((E2378-Tmin)/(PrefTemp-Tmin))^2))</f>
        <v>36.172921213501084</v>
      </c>
      <c r="L2378" s="1">
        <f t="shared" si="225"/>
        <v>0.37680126255290541</v>
      </c>
      <c r="M2378" s="1">
        <f t="shared" si="226"/>
        <v>-251.43918666780044</v>
      </c>
      <c r="N2378" s="3" t="s">
        <v>866</v>
      </c>
      <c r="O2378" s="1" t="s">
        <v>2973</v>
      </c>
      <c r="P2378" s="1" t="s">
        <v>2968</v>
      </c>
      <c r="Q2378" s="1">
        <v>8360</v>
      </c>
      <c r="R2378" s="1" t="s">
        <v>3035</v>
      </c>
      <c r="S2378" s="1">
        <v>86.29</v>
      </c>
    </row>
    <row r="2379" spans="1:19" x14ac:dyDescent="0.3">
      <c r="A2379" s="1" t="s">
        <v>924</v>
      </c>
      <c r="B2379" s="1" t="s">
        <v>2590</v>
      </c>
      <c r="C2379" s="1">
        <f t="shared" si="227"/>
        <v>1.0416666664241347E-2</v>
      </c>
      <c r="D2379" s="1">
        <v>10</v>
      </c>
      <c r="E2379" s="1">
        <v>19.41</v>
      </c>
      <c r="F2379" s="1">
        <f>IF(A2379="","",IF(E2379&lt;-1.27,0,E2379*M_a+M_b))</f>
        <v>0.46877940000000001</v>
      </c>
      <c r="G2379" s="1">
        <f t="shared" si="222"/>
        <v>0.21975412586436002</v>
      </c>
      <c r="H2379" s="1">
        <f t="shared" si="223"/>
        <v>9.5503748745919173E-2</v>
      </c>
      <c r="I2379" s="1">
        <f t="shared" si="224"/>
        <v>2.3875937180920744E-2</v>
      </c>
      <c r="J2379" s="1">
        <f>IF(A2379="","",MIN(J2378+I2379,Max_logcfu))</f>
        <v>3.99</v>
      </c>
      <c r="K2379" s="1" cm="1">
        <f t="array" ref="K2379">IF(A2379="","",IF(E2379&lt;-1.27,0,((E2379-Tmin)/(PrefTemp-Tmin))^2))</f>
        <v>36.355469503199359</v>
      </c>
      <c r="L2379" s="1">
        <f t="shared" si="225"/>
        <v>0.37870280723681971</v>
      </c>
      <c r="M2379" s="1">
        <f t="shared" si="226"/>
        <v>-251.81788947503725</v>
      </c>
      <c r="N2379" s="3" t="s">
        <v>866</v>
      </c>
      <c r="O2379" s="1" t="s">
        <v>2973</v>
      </c>
      <c r="P2379" s="1" t="s">
        <v>2968</v>
      </c>
      <c r="Q2379" s="1">
        <v>8360</v>
      </c>
      <c r="R2379" s="1" t="s">
        <v>3035</v>
      </c>
      <c r="S2379" s="1">
        <v>86.29</v>
      </c>
    </row>
    <row r="2380" spans="1:19" x14ac:dyDescent="0.3">
      <c r="A2380" s="1" t="s">
        <v>924</v>
      </c>
      <c r="B2380" s="1" t="s">
        <v>1905</v>
      </c>
      <c r="C2380" s="1">
        <f t="shared" si="227"/>
        <v>1.0428240741021E-2</v>
      </c>
      <c r="D2380" s="1">
        <v>10</v>
      </c>
      <c r="E2380" s="1">
        <v>19.559999999999999</v>
      </c>
      <c r="F2380" s="1">
        <f>IF(A2380="","",IF(E2380&lt;-1.27,0,E2380*M_a+M_b))</f>
        <v>0.47172540000000002</v>
      </c>
      <c r="G2380" s="1">
        <f t="shared" si="222"/>
        <v>0.22252485300516001</v>
      </c>
      <c r="H2380" s="1">
        <f t="shared" si="223"/>
        <v>9.6707889180860485E-2</v>
      </c>
      <c r="I2380" s="1">
        <f t="shared" si="224"/>
        <v>2.4203835598415838E-2</v>
      </c>
      <c r="J2380" s="1">
        <f>IF(A2380="","",MIN(J2379+I2380,Max_logcfu))</f>
        <v>3.99</v>
      </c>
      <c r="K2380" s="1" cm="1">
        <f t="array" ref="K2380">IF(A2380="","",IF(E2380&lt;-1.27,0,((E2380-Tmin)/(PrefTemp-Tmin))^2))</f>
        <v>36.813850367143708</v>
      </c>
      <c r="L2380" s="1">
        <f t="shared" si="225"/>
        <v>0.38390369423249893</v>
      </c>
      <c r="M2380" s="1">
        <f t="shared" si="226"/>
        <v>-252.20179316926973</v>
      </c>
      <c r="N2380" s="3" t="s">
        <v>866</v>
      </c>
      <c r="O2380" s="1" t="s">
        <v>2973</v>
      </c>
      <c r="P2380" s="1" t="s">
        <v>2968</v>
      </c>
      <c r="Q2380" s="1">
        <v>8360</v>
      </c>
      <c r="R2380" s="1" t="s">
        <v>3035</v>
      </c>
      <c r="S2380" s="1">
        <v>86.07</v>
      </c>
    </row>
    <row r="2381" spans="1:19" x14ac:dyDescent="0.3">
      <c r="A2381" s="1" t="s">
        <v>924</v>
      </c>
      <c r="B2381" s="1" t="s">
        <v>1906</v>
      </c>
      <c r="C2381" s="1">
        <f t="shared" si="227"/>
        <v>1.0416666671517305E-2</v>
      </c>
      <c r="D2381" s="1">
        <v>10</v>
      </c>
      <c r="E2381" s="1">
        <v>19.63</v>
      </c>
      <c r="F2381" s="1">
        <f>IF(A2381="","",IF(E2381&lt;-1.27,0,E2381*M_a+M_b))</f>
        <v>0.47310020000000003</v>
      </c>
      <c r="G2381" s="1">
        <f t="shared" si="222"/>
        <v>0.22382379924004003</v>
      </c>
      <c r="H2381" s="1">
        <f t="shared" si="223"/>
        <v>9.7272402972637992E-2</v>
      </c>
      <c r="I2381" s="1">
        <f t="shared" si="224"/>
        <v>2.4318100754483495E-2</v>
      </c>
      <c r="J2381" s="1">
        <f>IF(A2381="","",MIN(J2380+I2381,Max_logcfu))</f>
        <v>3.99</v>
      </c>
      <c r="K2381" s="1" cm="1">
        <f t="array" ref="K2381">IF(A2381="","",IF(E2381&lt;-1.27,0,((E2381-Tmin)/(PrefTemp-Tmin))^2))</f>
        <v>37.028744171948183</v>
      </c>
      <c r="L2381" s="1">
        <f t="shared" si="225"/>
        <v>0.38571608530407331</v>
      </c>
      <c r="M2381" s="1">
        <f t="shared" si="226"/>
        <v>-252.5875092545738</v>
      </c>
      <c r="N2381" s="3" t="s">
        <v>866</v>
      </c>
      <c r="O2381" s="1" t="s">
        <v>2973</v>
      </c>
      <c r="P2381" s="1" t="s">
        <v>2968</v>
      </c>
      <c r="Q2381" s="1">
        <v>8360</v>
      </c>
      <c r="R2381" s="1" t="s">
        <v>3035</v>
      </c>
      <c r="S2381" s="1">
        <v>86.07</v>
      </c>
    </row>
    <row r="2382" spans="1:19" x14ac:dyDescent="0.3">
      <c r="A2382" s="1" t="s">
        <v>924</v>
      </c>
      <c r="B2382" s="1" t="s">
        <v>1907</v>
      </c>
      <c r="C2382" s="1">
        <f t="shared" si="227"/>
        <v>1.0416666664241347E-2</v>
      </c>
      <c r="D2382" s="1">
        <v>10</v>
      </c>
      <c r="E2382" s="1">
        <v>19.670000000000002</v>
      </c>
      <c r="F2382" s="1">
        <f>IF(A2382="","",IF(E2382&lt;-1.27,0,E2382*M_a+M_b))</f>
        <v>0.47388580000000008</v>
      </c>
      <c r="G2382" s="1">
        <f t="shared" si="222"/>
        <v>0.22456775144164007</v>
      </c>
      <c r="H2382" s="1">
        <f t="shared" si="223"/>
        <v>9.759571987902653E-2</v>
      </c>
      <c r="I2382" s="1">
        <f t="shared" si="224"/>
        <v>2.4398929964075812E-2</v>
      </c>
      <c r="J2382" s="1">
        <f>IF(A2382="","",MIN(J2381+I2382,Max_logcfu))</f>
        <v>3.99</v>
      </c>
      <c r="K2382" s="1" cm="1">
        <f t="array" ref="K2382">IF(A2382="","",IF(E2382&lt;-1.27,0,((E2382-Tmin)/(PrefTemp-Tmin))^2))</f>
        <v>37.151821413254702</v>
      </c>
      <c r="L2382" s="1">
        <f t="shared" si="225"/>
        <v>0.38699813963129809</v>
      </c>
      <c r="M2382" s="1">
        <f t="shared" si="226"/>
        <v>-252.97450739420509</v>
      </c>
      <c r="N2382" s="3" t="s">
        <v>866</v>
      </c>
      <c r="O2382" s="1" t="s">
        <v>2973</v>
      </c>
      <c r="P2382" s="1" t="s">
        <v>2968</v>
      </c>
      <c r="Q2382" s="1">
        <v>8360</v>
      </c>
      <c r="R2382" s="1" t="s">
        <v>3035</v>
      </c>
      <c r="S2382" s="1">
        <v>86.07</v>
      </c>
    </row>
    <row r="2383" spans="1:19" x14ac:dyDescent="0.3">
      <c r="A2383" s="1" t="s">
        <v>924</v>
      </c>
      <c r="B2383" s="1" t="s">
        <v>1908</v>
      </c>
      <c r="C2383" s="1">
        <f t="shared" si="227"/>
        <v>1.0416666664241347E-2</v>
      </c>
      <c r="D2383" s="1">
        <v>10</v>
      </c>
      <c r="E2383" s="1">
        <v>19.66</v>
      </c>
      <c r="F2383" s="1">
        <f>IF(A2383="","",IF(E2383&lt;-1.27,0,E2383*M_a+M_b))</f>
        <v>0.47368940000000004</v>
      </c>
      <c r="G2383" s="1">
        <f t="shared" si="222"/>
        <v>0.22438164767236005</v>
      </c>
      <c r="H2383" s="1">
        <f t="shared" si="223"/>
        <v>9.7514840361738395E-2</v>
      </c>
      <c r="I2383" s="1">
        <f t="shared" si="224"/>
        <v>2.4378710084758486E-2</v>
      </c>
      <c r="J2383" s="1">
        <f>IF(A2383="","",MIN(J2382+I2383,Max_logcfu))</f>
        <v>3.99</v>
      </c>
      <c r="K2383" s="1" cm="1">
        <f t="array" ref="K2383">IF(A2383="","",IF(E2383&lt;-1.27,0,((E2383-Tmin)/(PrefTemp-Tmin))^2))</f>
        <v>37.121032958740457</v>
      </c>
      <c r="L2383" s="1">
        <f t="shared" si="225"/>
        <v>0.38667742656351606</v>
      </c>
      <c r="M2383" s="1">
        <f t="shared" si="226"/>
        <v>-253.36118482076861</v>
      </c>
      <c r="N2383" s="3" t="s">
        <v>866</v>
      </c>
      <c r="O2383" s="1" t="s">
        <v>2973</v>
      </c>
      <c r="P2383" s="1" t="s">
        <v>2968</v>
      </c>
      <c r="Q2383" s="1">
        <v>8360</v>
      </c>
      <c r="R2383" s="1" t="s">
        <v>3035</v>
      </c>
      <c r="S2383" s="1">
        <v>86.07</v>
      </c>
    </row>
    <row r="2384" spans="1:19" x14ac:dyDescent="0.3">
      <c r="A2384" s="1" t="s">
        <v>924</v>
      </c>
      <c r="B2384" s="1" t="s">
        <v>1909</v>
      </c>
      <c r="C2384" s="1">
        <f t="shared" si="227"/>
        <v>1.0416666671517305E-2</v>
      </c>
      <c r="D2384" s="1">
        <v>10</v>
      </c>
      <c r="E2384" s="1">
        <v>19.850000000000001</v>
      </c>
      <c r="F2384" s="1">
        <f>IF(A2384="","",IF(E2384&lt;-1.27,0,E2384*M_a+M_b))</f>
        <v>0.47742100000000004</v>
      </c>
      <c r="G2384" s="1">
        <f t="shared" si="222"/>
        <v>0.22793081124100004</v>
      </c>
      <c r="H2384" s="1">
        <f t="shared" si="223"/>
        <v>9.9057284328987402E-2</v>
      </c>
      <c r="I2384" s="1">
        <f t="shared" si="224"/>
        <v>2.4764321093778636E-2</v>
      </c>
      <c r="J2384" s="1">
        <f>IF(A2384="","",MIN(J2383+I2384,Max_logcfu))</f>
        <v>3.99</v>
      </c>
      <c r="K2384" s="1" cm="1">
        <f t="array" ref="K2384">IF(A2384="","",IF(E2384&lt;-1.27,0,((E2384-Tmin)/(PrefTemp-Tmin))^2))</f>
        <v>37.708196031897963</v>
      </c>
      <c r="L2384" s="1">
        <f t="shared" si="225"/>
        <v>0.39279370884851261</v>
      </c>
      <c r="M2384" s="1">
        <f t="shared" si="226"/>
        <v>-253.75397852961711</v>
      </c>
      <c r="N2384" s="3" t="s">
        <v>866</v>
      </c>
      <c r="O2384" s="1" t="s">
        <v>2973</v>
      </c>
      <c r="P2384" s="1" t="s">
        <v>2968</v>
      </c>
      <c r="Q2384" s="1">
        <v>8360</v>
      </c>
      <c r="R2384" s="1" t="s">
        <v>3035</v>
      </c>
      <c r="S2384" s="1">
        <v>86.07</v>
      </c>
    </row>
    <row r="2385" spans="1:19" x14ac:dyDescent="0.3">
      <c r="A2385" s="1" t="s">
        <v>924</v>
      </c>
      <c r="B2385" s="1" t="s">
        <v>1910</v>
      </c>
      <c r="C2385" s="1">
        <f t="shared" si="227"/>
        <v>1.0416666664241347E-2</v>
      </c>
      <c r="D2385" s="1">
        <v>10</v>
      </c>
      <c r="E2385" s="1">
        <v>19.809999999999999</v>
      </c>
      <c r="F2385" s="1">
        <f>IF(A2385="","",IF(E2385&lt;-1.27,0,E2385*M_a+M_b))</f>
        <v>0.47663539999999999</v>
      </c>
      <c r="G2385" s="1">
        <f t="shared" si="222"/>
        <v>0.22718130453315999</v>
      </c>
      <c r="H2385" s="1">
        <f t="shared" si="223"/>
        <v>9.8731553469430675E-2</v>
      </c>
      <c r="I2385" s="1">
        <f t="shared" si="224"/>
        <v>2.4682888361610734E-2</v>
      </c>
      <c r="J2385" s="1">
        <f>IF(A2385="","",MIN(J2384+I2385,Max_logcfu))</f>
        <v>3.99</v>
      </c>
      <c r="K2385" s="1" cm="1">
        <f t="array" ref="K2385">IF(A2385="","",IF(E2385&lt;-1.27,0,((E2385-Tmin)/(PrefTemp-Tmin))^2))</f>
        <v>37.584199869586357</v>
      </c>
      <c r="L2385" s="1">
        <f t="shared" si="225"/>
        <v>0.39150208188370422</v>
      </c>
      <c r="M2385" s="1">
        <f t="shared" si="226"/>
        <v>-254.14548061150083</v>
      </c>
      <c r="N2385" s="3" t="s">
        <v>866</v>
      </c>
      <c r="O2385" s="1" t="s">
        <v>2973</v>
      </c>
      <c r="P2385" s="1" t="s">
        <v>2968</v>
      </c>
      <c r="Q2385" s="1">
        <v>8360</v>
      </c>
      <c r="R2385" s="1" t="s">
        <v>3035</v>
      </c>
      <c r="S2385" s="1">
        <v>86.07</v>
      </c>
    </row>
    <row r="2386" spans="1:19" x14ac:dyDescent="0.3">
      <c r="A2386" s="1" t="s">
        <v>924</v>
      </c>
      <c r="B2386" s="1" t="s">
        <v>1911</v>
      </c>
      <c r="C2386" s="1">
        <f t="shared" si="227"/>
        <v>1.0416666664241347E-2</v>
      </c>
      <c r="D2386" s="1">
        <v>10</v>
      </c>
      <c r="E2386" s="1">
        <v>19.89</v>
      </c>
      <c r="F2386" s="1">
        <f>IF(A2386="","",IF(E2386&lt;-1.27,0,E2386*M_a+M_b))</f>
        <v>0.47820660000000004</v>
      </c>
      <c r="G2386" s="1">
        <f t="shared" si="222"/>
        <v>0.22868155228356005</v>
      </c>
      <c r="H2386" s="1">
        <f t="shared" si="223"/>
        <v>9.9383551622581501E-2</v>
      </c>
      <c r="I2386" s="1">
        <f t="shared" si="224"/>
        <v>2.4845887899860492E-2</v>
      </c>
      <c r="J2386" s="1">
        <f>IF(A2386="","",MIN(J2385+I2386,Max_logcfu))</f>
        <v>3.99</v>
      </c>
      <c r="K2386" s="1" cm="1">
        <f t="array" ref="K2386">IF(A2386="","",IF(E2386&lt;-1.27,0,((E2386-Tmin)/(PrefTemp-Tmin))^2))</f>
        <v>37.832396398877364</v>
      </c>
      <c r="L2386" s="1">
        <f t="shared" si="225"/>
        <v>0.39408746239655024</v>
      </c>
      <c r="M2386" s="1">
        <f t="shared" si="226"/>
        <v>-254.53956807389739</v>
      </c>
      <c r="N2386" s="3" t="s">
        <v>866</v>
      </c>
      <c r="O2386" s="1" t="s">
        <v>2973</v>
      </c>
      <c r="P2386" s="1" t="s">
        <v>2968</v>
      </c>
      <c r="Q2386" s="1">
        <v>8360</v>
      </c>
      <c r="R2386" s="1" t="s">
        <v>3035</v>
      </c>
      <c r="S2386" s="1">
        <v>86.07</v>
      </c>
    </row>
    <row r="2387" spans="1:19" x14ac:dyDescent="0.3">
      <c r="A2387" s="1" t="s">
        <v>924</v>
      </c>
      <c r="B2387" s="1" t="s">
        <v>1912</v>
      </c>
      <c r="C2387" s="1">
        <f t="shared" si="227"/>
        <v>1.0416666671517305E-2</v>
      </c>
      <c r="D2387" s="1">
        <v>10</v>
      </c>
      <c r="E2387" s="1">
        <v>19.940000000000001</v>
      </c>
      <c r="F2387" s="1">
        <f>IF(A2387="","",IF(E2387&lt;-1.27,0,E2387*M_a+M_b))</f>
        <v>0.47918860000000008</v>
      </c>
      <c r="G2387" s="1">
        <f t="shared" si="222"/>
        <v>0.22962171436996007</v>
      </c>
      <c r="H2387" s="1">
        <f t="shared" si="223"/>
        <v>9.9792140099939183E-2</v>
      </c>
      <c r="I2387" s="1">
        <f t="shared" si="224"/>
        <v>2.4948035036602128E-2</v>
      </c>
      <c r="J2387" s="1">
        <f>IF(A2387="","",MIN(J2386+I2387,Max_logcfu))</f>
        <v>3.99</v>
      </c>
      <c r="K2387" s="1" cm="1">
        <f t="array" ref="K2387">IF(A2387="","",IF(E2387&lt;-1.27,0,((E2387-Tmin)/(PrefTemp-Tmin))^2))</f>
        <v>37.9879340204157</v>
      </c>
      <c r="L2387" s="1">
        <f t="shared" si="225"/>
        <v>0.39570764623026261</v>
      </c>
      <c r="M2387" s="1">
        <f t="shared" si="226"/>
        <v>-254.93527572012763</v>
      </c>
      <c r="N2387" s="3" t="s">
        <v>866</v>
      </c>
      <c r="O2387" s="1" t="s">
        <v>2973</v>
      </c>
      <c r="P2387" s="1" t="s">
        <v>2968</v>
      </c>
      <c r="Q2387" s="1">
        <v>8360</v>
      </c>
      <c r="R2387" s="1" t="s">
        <v>3035</v>
      </c>
      <c r="S2387" s="1">
        <v>86.07</v>
      </c>
    </row>
    <row r="2388" spans="1:19" x14ac:dyDescent="0.3">
      <c r="A2388" s="1" t="s">
        <v>924</v>
      </c>
      <c r="B2388" s="1" t="s">
        <v>1913</v>
      </c>
      <c r="C2388" s="1">
        <f t="shared" si="227"/>
        <v>1.0416666664241347E-2</v>
      </c>
      <c r="D2388" s="1">
        <v>10</v>
      </c>
      <c r="E2388" s="1">
        <v>20.02</v>
      </c>
      <c r="F2388" s="1">
        <f>IF(A2388="","",IF(E2388&lt;-1.27,0,E2388*M_a+M_b))</f>
        <v>0.48075980000000001</v>
      </c>
      <c r="G2388" s="1">
        <f t="shared" si="222"/>
        <v>0.23112998529604001</v>
      </c>
      <c r="H2388" s="1">
        <f t="shared" si="223"/>
        <v>0.1004476250743329</v>
      </c>
      <c r="I2388" s="1">
        <f t="shared" si="224"/>
        <v>2.5111906262736402E-2</v>
      </c>
      <c r="J2388" s="1">
        <f>IF(A2388="","",MIN(J2387+I2388,Max_logcfu))</f>
        <v>3.99</v>
      </c>
      <c r="K2388" s="1" cm="1">
        <f t="array" ref="K2388">IF(A2388="","",IF(E2388&lt;-1.27,0,((E2388-Tmin)/(PrefTemp-Tmin))^2))</f>
        <v>38.237457880047387</v>
      </c>
      <c r="L2388" s="1">
        <f t="shared" si="225"/>
        <v>0.39830685282442224</v>
      </c>
      <c r="M2388" s="1">
        <f t="shared" si="226"/>
        <v>-255.33358257295205</v>
      </c>
      <c r="N2388" s="3" t="s">
        <v>866</v>
      </c>
      <c r="O2388" s="1" t="s">
        <v>2973</v>
      </c>
      <c r="P2388" s="1" t="s">
        <v>2968</v>
      </c>
      <c r="Q2388" s="1">
        <v>8360</v>
      </c>
      <c r="R2388" s="1" t="s">
        <v>3035</v>
      </c>
      <c r="S2388" s="1">
        <v>86.18</v>
      </c>
    </row>
    <row r="2389" spans="1:19" x14ac:dyDescent="0.3">
      <c r="A2389" s="1" t="s">
        <v>924</v>
      </c>
      <c r="B2389" s="1" t="s">
        <v>1914</v>
      </c>
      <c r="C2389" s="1">
        <f t="shared" si="227"/>
        <v>1.0416666664241347E-2</v>
      </c>
      <c r="D2389" s="1">
        <v>10</v>
      </c>
      <c r="E2389" s="1">
        <v>20.05</v>
      </c>
      <c r="F2389" s="1">
        <f>IF(A2389="","",IF(E2389&lt;-1.27,0,E2389*M_a+M_b))</f>
        <v>0.48134900000000003</v>
      </c>
      <c r="G2389" s="1">
        <f t="shared" si="222"/>
        <v>0.23169685980100002</v>
      </c>
      <c r="H2389" s="1">
        <f t="shared" si="223"/>
        <v>0.1006939851373316</v>
      </c>
      <c r="I2389" s="1">
        <f t="shared" si="224"/>
        <v>2.5173496278471739E-2</v>
      </c>
      <c r="J2389" s="1">
        <f>IF(A2389="","",MIN(J2388+I2389,Max_logcfu))</f>
        <v>3.99</v>
      </c>
      <c r="K2389" s="1" cm="1">
        <f t="array" ref="K2389">IF(A2389="","",IF(E2389&lt;-1.27,0,((E2389-Tmin)/(PrefTemp-Tmin))^2))</f>
        <v>38.331239913472942</v>
      </c>
      <c r="L2389" s="1">
        <f t="shared" si="225"/>
        <v>0.39928374900571101</v>
      </c>
      <c r="M2389" s="1">
        <f t="shared" si="226"/>
        <v>-255.73286632195777</v>
      </c>
      <c r="N2389" s="3" t="s">
        <v>866</v>
      </c>
      <c r="O2389" s="1" t="s">
        <v>2973</v>
      </c>
      <c r="P2389" s="1" t="s">
        <v>2968</v>
      </c>
      <c r="Q2389" s="1">
        <v>8360</v>
      </c>
      <c r="R2389" s="1" t="s">
        <v>3035</v>
      </c>
      <c r="S2389" s="1">
        <v>86.18</v>
      </c>
    </row>
    <row r="2390" spans="1:19" x14ac:dyDescent="0.3">
      <c r="A2390" s="1" t="s">
        <v>924</v>
      </c>
      <c r="B2390" s="1" t="s">
        <v>1915</v>
      </c>
      <c r="C2390" s="1">
        <f t="shared" si="227"/>
        <v>1.0416666671517305E-2</v>
      </c>
      <c r="D2390" s="1">
        <v>10</v>
      </c>
      <c r="E2390" s="1">
        <v>20</v>
      </c>
      <c r="F2390" s="1">
        <f>IF(A2390="","",IF(E2390&lt;-1.27,0,E2390*M_a+M_b))</f>
        <v>0.48036700000000004</v>
      </c>
      <c r="G2390" s="1">
        <f t="shared" si="222"/>
        <v>0.23075245468900005</v>
      </c>
      <c r="H2390" s="1">
        <f t="shared" si="223"/>
        <v>0.10028355266797045</v>
      </c>
      <c r="I2390" s="1">
        <f t="shared" si="224"/>
        <v>2.5070888178667157E-2</v>
      </c>
      <c r="J2390" s="1">
        <f>IF(A2390="","",MIN(J2389+I2390,Max_logcfu))</f>
        <v>3.99</v>
      </c>
      <c r="K2390" s="1" cm="1">
        <f t="array" ref="K2390">IF(A2390="","",IF(E2390&lt;-1.27,0,((E2390-Tmin)/(PrefTemp-Tmin))^2))</f>
        <v>38.17500033838904</v>
      </c>
      <c r="L2390" s="1">
        <f t="shared" si="225"/>
        <v>0.39765625371005897</v>
      </c>
      <c r="M2390" s="1">
        <f t="shared" si="226"/>
        <v>-256.13052257566784</v>
      </c>
      <c r="N2390" s="3" t="s">
        <v>866</v>
      </c>
      <c r="O2390" s="1" t="s">
        <v>2973</v>
      </c>
      <c r="P2390" s="1" t="s">
        <v>2968</v>
      </c>
      <c r="Q2390" s="1">
        <v>8360</v>
      </c>
      <c r="R2390" s="1" t="s">
        <v>3035</v>
      </c>
      <c r="S2390" s="1">
        <v>86.18</v>
      </c>
    </row>
    <row r="2391" spans="1:19" x14ac:dyDescent="0.3">
      <c r="A2391" s="1" t="s">
        <v>924</v>
      </c>
      <c r="B2391" s="1" t="s">
        <v>1916</v>
      </c>
      <c r="C2391" s="1">
        <f t="shared" si="227"/>
        <v>1.0416666664241347E-2</v>
      </c>
      <c r="D2391" s="1">
        <v>10</v>
      </c>
      <c r="E2391" s="1">
        <v>20.03</v>
      </c>
      <c r="F2391" s="1">
        <f>IF(A2391="","",IF(E2391&lt;-1.27,0,E2391*M_a+M_b))</f>
        <v>0.48095620000000006</v>
      </c>
      <c r="G2391" s="1">
        <f t="shared" si="222"/>
        <v>0.23131886631844006</v>
      </c>
      <c r="H2391" s="1">
        <f t="shared" si="223"/>
        <v>0.10052971156820514</v>
      </c>
      <c r="I2391" s="1">
        <f t="shared" si="224"/>
        <v>2.5132427886199689E-2</v>
      </c>
      <c r="J2391" s="1">
        <f>IF(A2391="","",MIN(J2390+I2391,Max_logcfu))</f>
        <v>3.99</v>
      </c>
      <c r="K2391" s="1" cm="1">
        <f t="array" ref="K2391">IF(A2391="","",IF(E2391&lt;-1.27,0,((E2391-Tmin)/(PrefTemp-Tmin))^2))</f>
        <v>38.268705795064172</v>
      </c>
      <c r="L2391" s="1">
        <f t="shared" si="225"/>
        <v>0.39863235193910462</v>
      </c>
      <c r="M2391" s="1">
        <f t="shared" si="226"/>
        <v>-256.52915492760695</v>
      </c>
      <c r="N2391" s="3" t="s">
        <v>866</v>
      </c>
      <c r="O2391" s="1" t="s">
        <v>2973</v>
      </c>
      <c r="P2391" s="1" t="s">
        <v>2968</v>
      </c>
      <c r="Q2391" s="1">
        <v>8360</v>
      </c>
      <c r="R2391" s="1" t="s">
        <v>3035</v>
      </c>
      <c r="S2391" s="1">
        <v>86.18</v>
      </c>
    </row>
    <row r="2392" spans="1:19" x14ac:dyDescent="0.3">
      <c r="A2392" s="1" t="s">
        <v>924</v>
      </c>
      <c r="B2392" s="1" t="s">
        <v>1917</v>
      </c>
      <c r="C2392" s="1">
        <f t="shared" si="227"/>
        <v>1.0416666664241347E-2</v>
      </c>
      <c r="D2392" s="1">
        <v>10</v>
      </c>
      <c r="E2392" s="1">
        <v>20.11</v>
      </c>
      <c r="F2392" s="1">
        <f>IF(A2392="","",IF(E2392&lt;-1.27,0,E2392*M_a+M_b))</f>
        <v>0.4825274</v>
      </c>
      <c r="G2392" s="1">
        <f t="shared" si="222"/>
        <v>0.23283269175075999</v>
      </c>
      <c r="H2392" s="1">
        <f t="shared" si="223"/>
        <v>0.10118761049576705</v>
      </c>
      <c r="I2392" s="1">
        <f t="shared" si="224"/>
        <v>2.5296902618051866E-2</v>
      </c>
      <c r="J2392" s="1">
        <f>IF(A2392="","",MIN(J2391+I2392,Max_logcfu))</f>
        <v>3.99</v>
      </c>
      <c r="K2392" s="1" cm="1">
        <f t="array" ref="K2392">IF(A2392="","",IF(E2392&lt;-1.27,0,((E2392-Tmin)/(PrefTemp-Tmin))^2))</f>
        <v>38.51914857570096</v>
      </c>
      <c r="L2392" s="1">
        <f t="shared" si="225"/>
        <v>0.40124113090346375</v>
      </c>
      <c r="M2392" s="1">
        <f t="shared" si="226"/>
        <v>-256.93039605851044</v>
      </c>
      <c r="N2392" s="3" t="s">
        <v>866</v>
      </c>
      <c r="O2392" s="1" t="s">
        <v>2973</v>
      </c>
      <c r="P2392" s="1" t="s">
        <v>2968</v>
      </c>
      <c r="Q2392" s="1">
        <v>8360</v>
      </c>
      <c r="R2392" s="1" t="s">
        <v>3035</v>
      </c>
      <c r="S2392" s="1">
        <v>85.96</v>
      </c>
    </row>
    <row r="2393" spans="1:19" x14ac:dyDescent="0.3">
      <c r="A2393" s="1" t="s">
        <v>924</v>
      </c>
      <c r="B2393" s="1" t="s">
        <v>1918</v>
      </c>
      <c r="C2393" s="1">
        <f t="shared" si="227"/>
        <v>1.0416666671517305E-2</v>
      </c>
      <c r="D2393" s="1">
        <v>10</v>
      </c>
      <c r="E2393" s="1">
        <v>20.03</v>
      </c>
      <c r="F2393" s="1">
        <f>IF(A2393="","",IF(E2393&lt;-1.27,0,E2393*M_a+M_b))</f>
        <v>0.48095620000000006</v>
      </c>
      <c r="G2393" s="1">
        <f t="shared" si="222"/>
        <v>0.23131886631844006</v>
      </c>
      <c r="H2393" s="1">
        <f t="shared" si="223"/>
        <v>0.10052971156820514</v>
      </c>
      <c r="I2393" s="1">
        <f t="shared" si="224"/>
        <v>2.5132427903754487E-2</v>
      </c>
      <c r="J2393" s="1">
        <f>IF(A2393="","",MIN(J2392+I2393,Max_logcfu))</f>
        <v>3.99</v>
      </c>
      <c r="K2393" s="1" cm="1">
        <f t="array" ref="K2393">IF(A2393="","",IF(E2393&lt;-1.27,0,((E2393-Tmin)/(PrefTemp-Tmin))^2))</f>
        <v>38.268705795064172</v>
      </c>
      <c r="L2393" s="1">
        <f t="shared" si="225"/>
        <v>0.39863235221754612</v>
      </c>
      <c r="M2393" s="1">
        <f t="shared" si="226"/>
        <v>-257.32902841072797</v>
      </c>
      <c r="N2393" s="3" t="s">
        <v>866</v>
      </c>
      <c r="O2393" s="1" t="s">
        <v>2973</v>
      </c>
      <c r="P2393" s="1" t="s">
        <v>2968</v>
      </c>
      <c r="Q2393" s="1">
        <v>8360</v>
      </c>
      <c r="R2393" s="1" t="s">
        <v>3035</v>
      </c>
      <c r="S2393" s="1">
        <v>85.96</v>
      </c>
    </row>
    <row r="2394" spans="1:19" x14ac:dyDescent="0.3">
      <c r="A2394" s="1" t="s">
        <v>924</v>
      </c>
      <c r="B2394" s="1" t="s">
        <v>1919</v>
      </c>
      <c r="C2394" s="1">
        <f t="shared" si="227"/>
        <v>1.0416666664241347E-2</v>
      </c>
      <c r="D2394" s="1">
        <v>10</v>
      </c>
      <c r="E2394" s="1">
        <v>20</v>
      </c>
      <c r="F2394" s="1">
        <f>IF(A2394="","",IF(E2394&lt;-1.27,0,E2394*M_a+M_b))</f>
        <v>0.48036700000000004</v>
      </c>
      <c r="G2394" s="1">
        <f t="shared" si="222"/>
        <v>0.23075245468900005</v>
      </c>
      <c r="H2394" s="1">
        <f t="shared" si="223"/>
        <v>0.10028355266797045</v>
      </c>
      <c r="I2394" s="1">
        <f t="shared" si="224"/>
        <v>2.5070888161155342E-2</v>
      </c>
      <c r="J2394" s="1">
        <f>IF(A2394="","",MIN(J2393+I2394,Max_logcfu))</f>
        <v>3.99</v>
      </c>
      <c r="K2394" s="1" cm="1">
        <f t="array" ref="K2394">IF(A2394="","",IF(E2394&lt;-1.27,0,((E2394-Tmin)/(PrefTemp-Tmin))^2))</f>
        <v>38.17500033838904</v>
      </c>
      <c r="L2394" s="1">
        <f t="shared" si="225"/>
        <v>0.39765625343229927</v>
      </c>
      <c r="M2394" s="1">
        <f t="shared" si="226"/>
        <v>-257.72668466416025</v>
      </c>
      <c r="N2394" s="3" t="s">
        <v>866</v>
      </c>
      <c r="O2394" s="1" t="s">
        <v>2973</v>
      </c>
      <c r="P2394" s="1" t="s">
        <v>2968</v>
      </c>
      <c r="Q2394" s="1">
        <v>8360</v>
      </c>
      <c r="R2394" s="1" t="s">
        <v>3035</v>
      </c>
      <c r="S2394" s="1">
        <v>85.96</v>
      </c>
    </row>
    <row r="2395" spans="1:19" x14ac:dyDescent="0.3">
      <c r="A2395" s="1" t="s">
        <v>924</v>
      </c>
      <c r="B2395" s="1" t="s">
        <v>1920</v>
      </c>
      <c r="C2395" s="1">
        <f t="shared" si="227"/>
        <v>1.0416666664241347E-2</v>
      </c>
      <c r="D2395" s="1">
        <v>10</v>
      </c>
      <c r="E2395" s="1">
        <v>19.989999999999998</v>
      </c>
      <c r="F2395" s="1">
        <f>IF(A2395="","",IF(E2395&lt;-1.27,0,E2395*M_a+M_b))</f>
        <v>0.4801706</v>
      </c>
      <c r="G2395" s="1">
        <f t="shared" si="222"/>
        <v>0.23056380510436</v>
      </c>
      <c r="H2395" s="1">
        <f t="shared" si="223"/>
        <v>0.10020156675548023</v>
      </c>
      <c r="I2395" s="1">
        <f t="shared" si="224"/>
        <v>2.5050391683037559E-2</v>
      </c>
      <c r="J2395" s="1">
        <f>IF(A2395="","",MIN(J2394+I2395,Max_logcfu))</f>
        <v>3.99</v>
      </c>
      <c r="K2395" s="1" cm="1">
        <f t="array" ref="K2395">IF(A2395="","",IF(E2395&lt;-1.27,0,((E2395-Tmin)/(PrefTemp-Tmin))^2))</f>
        <v>38.143790711747471</v>
      </c>
      <c r="L2395" s="1">
        <f t="shared" si="225"/>
        <v>0.39733115315485862</v>
      </c>
      <c r="M2395" s="1">
        <f t="shared" si="226"/>
        <v>-258.12401581731513</v>
      </c>
      <c r="N2395" s="3" t="s">
        <v>866</v>
      </c>
      <c r="O2395" s="1" t="s">
        <v>2973</v>
      </c>
      <c r="P2395" s="1" t="s">
        <v>2968</v>
      </c>
      <c r="Q2395" s="1">
        <v>8360</v>
      </c>
      <c r="R2395" s="1" t="s">
        <v>3035</v>
      </c>
      <c r="S2395" s="1">
        <v>85.96</v>
      </c>
    </row>
    <row r="2396" spans="1:19" x14ac:dyDescent="0.3">
      <c r="A2396" s="1" t="s">
        <v>924</v>
      </c>
      <c r="B2396" s="1" t="s">
        <v>1921</v>
      </c>
      <c r="C2396" s="1">
        <f t="shared" si="227"/>
        <v>1.0416666671517305E-2</v>
      </c>
      <c r="D2396" s="1">
        <v>10</v>
      </c>
      <c r="E2396" s="1">
        <v>19.95</v>
      </c>
      <c r="F2396" s="1">
        <f>IF(A2396="","",IF(E2396&lt;-1.27,0,E2396*M_a+M_b))</f>
        <v>0.47938500000000001</v>
      </c>
      <c r="G2396" s="1">
        <f t="shared" si="222"/>
        <v>0.22980997822500002</v>
      </c>
      <c r="H2396" s="1">
        <f t="shared" si="223"/>
        <v>9.9873958376792693E-2</v>
      </c>
      <c r="I2396" s="1">
        <f t="shared" si="224"/>
        <v>2.4968489605825032E-2</v>
      </c>
      <c r="J2396" s="1">
        <f>IF(A2396="","",MIN(J2395+I2396,Max_logcfu))</f>
        <v>3.99</v>
      </c>
      <c r="K2396" s="1" cm="1">
        <f t="array" ref="K2396">IF(A2396="","",IF(E2396&lt;-1.27,0,((E2396-Tmin)/(PrefTemp-Tmin))^2))</f>
        <v>38.01907983309858</v>
      </c>
      <c r="L2396" s="1">
        <f t="shared" si="225"/>
        <v>0.39603208177919369</v>
      </c>
      <c r="M2396" s="1">
        <f t="shared" si="226"/>
        <v>-258.52004789909432</v>
      </c>
      <c r="N2396" s="3" t="s">
        <v>866</v>
      </c>
      <c r="O2396" s="1" t="s">
        <v>2973</v>
      </c>
      <c r="P2396" s="1" t="s">
        <v>2968</v>
      </c>
      <c r="Q2396" s="1">
        <v>8360</v>
      </c>
      <c r="R2396" s="1" t="s">
        <v>3035</v>
      </c>
      <c r="S2396" s="1">
        <v>85.96</v>
      </c>
    </row>
    <row r="2397" spans="1:19" x14ac:dyDescent="0.3">
      <c r="A2397" s="1" t="s">
        <v>924</v>
      </c>
      <c r="B2397" s="1" t="s">
        <v>1922</v>
      </c>
      <c r="C2397" s="1">
        <f t="shared" si="227"/>
        <v>1.0416666664241347E-2</v>
      </c>
      <c r="D2397" s="1">
        <v>10</v>
      </c>
      <c r="E2397" s="1">
        <v>19.66</v>
      </c>
      <c r="F2397" s="1">
        <f>IF(A2397="","",IF(E2397&lt;-1.27,0,E2397*M_a+M_b))</f>
        <v>0.47368940000000004</v>
      </c>
      <c r="G2397" s="1">
        <f t="shared" si="222"/>
        <v>0.22438164767236005</v>
      </c>
      <c r="H2397" s="1">
        <f t="shared" si="223"/>
        <v>9.7514840361738395E-2</v>
      </c>
      <c r="I2397" s="1">
        <f t="shared" si="224"/>
        <v>2.4378710084758486E-2</v>
      </c>
      <c r="J2397" s="1">
        <f>IF(A2397="","",MIN(J2396+I2397,Max_logcfu))</f>
        <v>3.99</v>
      </c>
      <c r="K2397" s="1" cm="1">
        <f t="array" ref="K2397">IF(A2397="","",IF(E2397&lt;-1.27,0,((E2397-Tmin)/(PrefTemp-Tmin))^2))</f>
        <v>37.121032958740457</v>
      </c>
      <c r="L2397" s="1">
        <f t="shared" si="225"/>
        <v>0.38667742656351606</v>
      </c>
      <c r="M2397" s="1">
        <f t="shared" si="226"/>
        <v>-258.90672532565782</v>
      </c>
      <c r="N2397" s="3" t="s">
        <v>866</v>
      </c>
      <c r="O2397" s="1" t="s">
        <v>2973</v>
      </c>
      <c r="P2397" s="1" t="s">
        <v>2968</v>
      </c>
      <c r="Q2397" s="1">
        <v>8360</v>
      </c>
      <c r="R2397" s="1" t="s">
        <v>3035</v>
      </c>
      <c r="S2397" s="1">
        <v>85.96</v>
      </c>
    </row>
    <row r="2398" spans="1:19" x14ac:dyDescent="0.3">
      <c r="A2398" s="1" t="s">
        <v>924</v>
      </c>
      <c r="B2398" s="1" t="s">
        <v>1923</v>
      </c>
      <c r="C2398" s="1">
        <f t="shared" si="227"/>
        <v>1.0416666664241347E-2</v>
      </c>
      <c r="D2398" s="1">
        <v>10</v>
      </c>
      <c r="E2398" s="1">
        <v>19.41</v>
      </c>
      <c r="F2398" s="1">
        <f>IF(A2398="","",IF(E2398&lt;-1.27,0,E2398*M_a+M_b))</f>
        <v>0.46877940000000001</v>
      </c>
      <c r="G2398" s="1">
        <f t="shared" si="222"/>
        <v>0.21975412586436002</v>
      </c>
      <c r="H2398" s="1">
        <f t="shared" si="223"/>
        <v>9.5503748745919173E-2</v>
      </c>
      <c r="I2398" s="1">
        <f t="shared" si="224"/>
        <v>2.3875937180920744E-2</v>
      </c>
      <c r="J2398" s="1">
        <f>IF(A2398="","",MIN(J2397+I2398,Max_logcfu))</f>
        <v>3.99</v>
      </c>
      <c r="K2398" s="1" cm="1">
        <f t="array" ref="K2398">IF(A2398="","",IF(E2398&lt;-1.27,0,((E2398-Tmin)/(PrefTemp-Tmin))^2))</f>
        <v>36.355469503199359</v>
      </c>
      <c r="L2398" s="1">
        <f t="shared" si="225"/>
        <v>0.37870280723681971</v>
      </c>
      <c r="M2398" s="1">
        <f t="shared" si="226"/>
        <v>-259.28542813289465</v>
      </c>
      <c r="N2398" s="3" t="s">
        <v>866</v>
      </c>
      <c r="O2398" s="1" t="s">
        <v>2973</v>
      </c>
      <c r="P2398" s="1" t="s">
        <v>2968</v>
      </c>
      <c r="Q2398" s="1">
        <v>8360</v>
      </c>
      <c r="R2398" s="1" t="s">
        <v>3035</v>
      </c>
      <c r="S2398" s="1">
        <v>85.96</v>
      </c>
    </row>
    <row r="2399" spans="1:19" x14ac:dyDescent="0.3">
      <c r="A2399" s="1" t="s">
        <v>924</v>
      </c>
      <c r="B2399" s="1" t="s">
        <v>1924</v>
      </c>
      <c r="C2399" s="1">
        <f t="shared" si="227"/>
        <v>1.0416666671517305E-2</v>
      </c>
      <c r="D2399" s="1">
        <v>10</v>
      </c>
      <c r="E2399" s="1">
        <v>19.239999999999998</v>
      </c>
      <c r="F2399" s="1">
        <f>IF(A2399="","",IF(E2399&lt;-1.27,0,E2399*M_a+M_b))</f>
        <v>0.46544059999999998</v>
      </c>
      <c r="G2399" s="1">
        <f t="shared" si="222"/>
        <v>0.21663495212835998</v>
      </c>
      <c r="H2399" s="1">
        <f t="shared" si="223"/>
        <v>9.414817563162102E-2</v>
      </c>
      <c r="I2399" s="1">
        <f t="shared" si="224"/>
        <v>2.3537043918865543E-2</v>
      </c>
      <c r="J2399" s="1">
        <f>IF(A2399="","",MIN(J2398+I2399,Max_logcfu))</f>
        <v>3.99</v>
      </c>
      <c r="K2399" s="1" cm="1">
        <f t="array" ref="K2399">IF(A2399="","",IF(E2399&lt;-1.27,0,((E2399-Tmin)/(PrefTemp-Tmin))^2))</f>
        <v>35.839442670081674</v>
      </c>
      <c r="L2399" s="1">
        <f t="shared" si="225"/>
        <v>0.37332752798719493</v>
      </c>
      <c r="M2399" s="1">
        <f t="shared" si="226"/>
        <v>-259.65875566088187</v>
      </c>
      <c r="N2399" s="3" t="s">
        <v>866</v>
      </c>
      <c r="O2399" s="1" t="s">
        <v>2973</v>
      </c>
      <c r="P2399" s="1" t="s">
        <v>2968</v>
      </c>
      <c r="Q2399" s="1">
        <v>8360</v>
      </c>
      <c r="R2399" s="1" t="s">
        <v>3035</v>
      </c>
      <c r="S2399" s="1">
        <v>85.96</v>
      </c>
    </row>
    <row r="2400" spans="1:19" x14ac:dyDescent="0.3">
      <c r="A2400" s="1" t="s">
        <v>924</v>
      </c>
      <c r="B2400" s="1" t="s">
        <v>1925</v>
      </c>
      <c r="C2400" s="1">
        <f t="shared" si="227"/>
        <v>1.0416666664241347E-2</v>
      </c>
      <c r="D2400" s="1">
        <v>10</v>
      </c>
      <c r="E2400" s="1">
        <v>19.239999999999998</v>
      </c>
      <c r="F2400" s="1">
        <f>IF(A2400="","",IF(E2400&lt;-1.27,0,E2400*M_a+M_b))</f>
        <v>0.46544059999999998</v>
      </c>
      <c r="G2400" s="1">
        <f t="shared" si="222"/>
        <v>0.21663495212835998</v>
      </c>
      <c r="H2400" s="1">
        <f t="shared" si="223"/>
        <v>9.414817563162102E-2</v>
      </c>
      <c r="I2400" s="1">
        <f t="shared" si="224"/>
        <v>2.3537043902425107E-2</v>
      </c>
      <c r="J2400" s="1">
        <f>IF(A2400="","",MIN(J2399+I2400,Max_logcfu))</f>
        <v>3.99</v>
      </c>
      <c r="K2400" s="1" cm="1">
        <f t="array" ref="K2400">IF(A2400="","",IF(E2400&lt;-1.27,0,((E2400-Tmin)/(PrefTemp-Tmin))^2))</f>
        <v>35.839442670081674</v>
      </c>
      <c r="L2400" s="1">
        <f t="shared" si="225"/>
        <v>0.37332752772642869</v>
      </c>
      <c r="M2400" s="1">
        <f t="shared" si="226"/>
        <v>-260.03208318860828</v>
      </c>
      <c r="N2400" s="3" t="s">
        <v>866</v>
      </c>
      <c r="O2400" s="1" t="s">
        <v>2973</v>
      </c>
      <c r="P2400" s="1" t="s">
        <v>2968</v>
      </c>
      <c r="Q2400" s="1">
        <v>8360</v>
      </c>
      <c r="R2400" s="1" t="s">
        <v>3035</v>
      </c>
      <c r="S2400" s="1">
        <v>85.86</v>
      </c>
    </row>
    <row r="2401" spans="1:19" x14ac:dyDescent="0.3">
      <c r="A2401" s="1" t="s">
        <v>924</v>
      </c>
      <c r="B2401" s="1" t="s">
        <v>1926</v>
      </c>
      <c r="C2401" s="1">
        <f t="shared" si="227"/>
        <v>1.0416666664241347E-2</v>
      </c>
      <c r="D2401" s="1">
        <v>10</v>
      </c>
      <c r="E2401" s="1">
        <v>19.2</v>
      </c>
      <c r="F2401" s="1">
        <f>IF(A2401="","",IF(E2401&lt;-1.27,0,E2401*M_a+M_b))</f>
        <v>0.46465500000000004</v>
      </c>
      <c r="G2401" s="1">
        <f t="shared" si="222"/>
        <v>0.21590426902500004</v>
      </c>
      <c r="H2401" s="1">
        <f t="shared" si="223"/>
        <v>9.3830625391134306E-2</v>
      </c>
      <c r="I2401" s="1">
        <f t="shared" si="224"/>
        <v>2.3457656342321918E-2</v>
      </c>
      <c r="J2401" s="1">
        <f>IF(A2401="","",MIN(J2400+I2401,Max_logcfu))</f>
        <v>3.99</v>
      </c>
      <c r="K2401" s="1" cm="1">
        <f t="array" ref="K2401">IF(A2401="","",IF(E2401&lt;-1.27,0,((E2401-Tmin)/(PrefTemp-Tmin))^2))</f>
        <v>35.718560628954023</v>
      </c>
      <c r="L2401" s="1">
        <f t="shared" si="225"/>
        <v>0.37206833979830883</v>
      </c>
      <c r="M2401" s="1">
        <f t="shared" si="226"/>
        <v>-260.4041515284066</v>
      </c>
      <c r="N2401" s="3" t="s">
        <v>866</v>
      </c>
      <c r="O2401" s="1" t="s">
        <v>2973</v>
      </c>
      <c r="P2401" s="1" t="s">
        <v>2968</v>
      </c>
      <c r="Q2401" s="1">
        <v>8360</v>
      </c>
      <c r="R2401" s="1" t="s">
        <v>3035</v>
      </c>
      <c r="S2401" s="1">
        <v>85.86</v>
      </c>
    </row>
    <row r="2402" spans="1:19" x14ac:dyDescent="0.3">
      <c r="A2402" s="1" t="s">
        <v>924</v>
      </c>
      <c r="B2402" s="1" t="s">
        <v>1927</v>
      </c>
      <c r="C2402" s="1">
        <f t="shared" si="227"/>
        <v>1.0416666671517305E-2</v>
      </c>
      <c r="D2402" s="1">
        <v>10</v>
      </c>
      <c r="E2402" s="1">
        <v>19.14</v>
      </c>
      <c r="F2402" s="1">
        <f>IF(A2402="","",IF(E2402&lt;-1.27,0,E2402*M_a+M_b))</f>
        <v>0.46347660000000002</v>
      </c>
      <c r="G2402" s="1">
        <f t="shared" si="222"/>
        <v>0.21481055874756003</v>
      </c>
      <c r="H2402" s="1">
        <f t="shared" si="223"/>
        <v>9.3355305844224259E-2</v>
      </c>
      <c r="I2402" s="1">
        <f t="shared" si="224"/>
        <v>2.3338826471924055E-2</v>
      </c>
      <c r="J2402" s="1">
        <f>IF(A2402="","",MIN(J2401+I2402,Max_logcfu))</f>
        <v>3.99</v>
      </c>
      <c r="K2402" s="1" cm="1">
        <f t="array" ref="K2402">IF(A2402="","",IF(E2402&lt;-1.27,0,((E2402-Tmin)/(PrefTemp-Tmin))^2))</f>
        <v>35.537620451014668</v>
      </c>
      <c r="L2402" s="1">
        <f t="shared" si="225"/>
        <v>0.37018354653711627</v>
      </c>
      <c r="M2402" s="1">
        <f t="shared" si="226"/>
        <v>-260.77433507494374</v>
      </c>
      <c r="N2402" s="3" t="s">
        <v>866</v>
      </c>
      <c r="O2402" s="1" t="s">
        <v>2973</v>
      </c>
      <c r="P2402" s="1" t="s">
        <v>2968</v>
      </c>
      <c r="Q2402" s="1">
        <v>8360</v>
      </c>
      <c r="R2402" s="1" t="s">
        <v>3035</v>
      </c>
      <c r="S2402" s="1">
        <v>85.86</v>
      </c>
    </row>
    <row r="2403" spans="1:19" x14ac:dyDescent="0.3">
      <c r="A2403" s="1" t="s">
        <v>924</v>
      </c>
      <c r="B2403" s="1" t="s">
        <v>1928</v>
      </c>
      <c r="C2403" s="1">
        <f t="shared" si="227"/>
        <v>1.0416666664241347E-2</v>
      </c>
      <c r="D2403" s="1">
        <v>10</v>
      </c>
      <c r="E2403" s="1">
        <v>19.079999999999998</v>
      </c>
      <c r="F2403" s="1">
        <f>IF(A2403="","",IF(E2403&lt;-1.27,0,E2403*M_a+M_b))</f>
        <v>0.46229819999999999</v>
      </c>
      <c r="G2403" s="1">
        <f t="shared" si="222"/>
        <v>0.21371962572323999</v>
      </c>
      <c r="H2403" s="1">
        <f t="shared" si="223"/>
        <v>9.2881193273898294E-2</v>
      </c>
      <c r="I2403" s="1">
        <f t="shared" si="224"/>
        <v>2.3220298313068172E-2</v>
      </c>
      <c r="J2403" s="1">
        <f>IF(A2403="","",MIN(J2402+I2403,Max_logcfu))</f>
        <v>3.99</v>
      </c>
      <c r="K2403" s="1" cm="1">
        <f t="array" ref="K2403">IF(A2403="","",IF(E2403&lt;-1.27,0,((E2403-Tmin)/(PrefTemp-Tmin))^2))</f>
        <v>35.357139733577853</v>
      </c>
      <c r="L2403" s="1">
        <f t="shared" si="225"/>
        <v>0.36830353880568362</v>
      </c>
      <c r="M2403" s="1">
        <f t="shared" si="226"/>
        <v>-261.1426386137494</v>
      </c>
      <c r="N2403" s="3" t="s">
        <v>866</v>
      </c>
      <c r="O2403" s="1" t="s">
        <v>2973</v>
      </c>
      <c r="P2403" s="1" t="s">
        <v>2968</v>
      </c>
      <c r="Q2403" s="1">
        <v>8360</v>
      </c>
      <c r="R2403" s="1" t="s">
        <v>3035</v>
      </c>
      <c r="S2403" s="1">
        <v>85.86</v>
      </c>
    </row>
    <row r="2404" spans="1:19" x14ac:dyDescent="0.3">
      <c r="A2404" s="1" t="s">
        <v>924</v>
      </c>
      <c r="B2404" s="1" t="s">
        <v>1929</v>
      </c>
      <c r="C2404" s="1">
        <f t="shared" si="227"/>
        <v>1.0416666664241347E-2</v>
      </c>
      <c r="D2404" s="1">
        <v>10</v>
      </c>
      <c r="E2404" s="1">
        <v>19.14</v>
      </c>
      <c r="F2404" s="1">
        <f>IF(A2404="","",IF(E2404&lt;-1.27,0,E2404*M_a+M_b))</f>
        <v>0.46347660000000002</v>
      </c>
      <c r="G2404" s="1">
        <f t="shared" si="222"/>
        <v>0.21481055874756003</v>
      </c>
      <c r="H2404" s="1">
        <f t="shared" si="223"/>
        <v>9.3355305844224259E-2</v>
      </c>
      <c r="I2404" s="1">
        <f t="shared" si="224"/>
        <v>2.3338826455622071E-2</v>
      </c>
      <c r="J2404" s="1">
        <f>IF(A2404="","",MIN(J2403+I2404,Max_logcfu))</f>
        <v>3.99</v>
      </c>
      <c r="K2404" s="1" cm="1">
        <f t="array" ref="K2404">IF(A2404="","",IF(E2404&lt;-1.27,0,((E2404-Tmin)/(PrefTemp-Tmin))^2))</f>
        <v>35.537620451014668</v>
      </c>
      <c r="L2404" s="1">
        <f t="shared" si="225"/>
        <v>0.37018354627854605</v>
      </c>
      <c r="M2404" s="1">
        <f t="shared" si="226"/>
        <v>-261.51282216002795</v>
      </c>
      <c r="N2404" s="3" t="s">
        <v>866</v>
      </c>
      <c r="O2404" s="1" t="s">
        <v>2973</v>
      </c>
      <c r="P2404" s="1" t="s">
        <v>2968</v>
      </c>
      <c r="Q2404" s="1">
        <v>8360</v>
      </c>
      <c r="R2404" s="1" t="s">
        <v>3035</v>
      </c>
      <c r="S2404" s="1">
        <v>85.96</v>
      </c>
    </row>
    <row r="2405" spans="1:19" x14ac:dyDescent="0.3">
      <c r="A2405" s="1" t="s">
        <v>924</v>
      </c>
      <c r="B2405" s="1" t="s">
        <v>2591</v>
      </c>
      <c r="C2405" s="1">
        <f t="shared" si="227"/>
        <v>1.0416666671517305E-2</v>
      </c>
      <c r="D2405" s="1">
        <v>10</v>
      </c>
      <c r="E2405" s="1">
        <v>19.100000000000001</v>
      </c>
      <c r="F2405" s="1">
        <f>IF(A2405="","",IF(E2405&lt;-1.27,0,E2405*M_a+M_b))</f>
        <v>0.46269100000000007</v>
      </c>
      <c r="G2405" s="1">
        <f t="shared" si="222"/>
        <v>0.21408296148100006</v>
      </c>
      <c r="H2405" s="1">
        <f t="shared" si="223"/>
        <v>9.3039096688830966E-2</v>
      </c>
      <c r="I2405" s="1">
        <f t="shared" si="224"/>
        <v>2.3259774183038918E-2</v>
      </c>
      <c r="J2405" s="1">
        <f>IF(A2405="","",MIN(J2404+I2405,Max_logcfu))</f>
        <v>3.99</v>
      </c>
      <c r="K2405" s="1" cm="1">
        <f t="array" ref="K2405">IF(A2405="","",IF(E2405&lt;-1.27,0,((E2405-Tmin)/(PrefTemp-Tmin))^2))</f>
        <v>35.417248921556521</v>
      </c>
      <c r="L2405" s="1">
        <f t="shared" si="225"/>
        <v>0.36892967643801</v>
      </c>
      <c r="M2405" s="1">
        <f t="shared" si="226"/>
        <v>-261.88175183646598</v>
      </c>
      <c r="N2405" s="3" t="s">
        <v>866</v>
      </c>
      <c r="O2405" s="1" t="s">
        <v>2973</v>
      </c>
      <c r="P2405" s="1" t="s">
        <v>2968</v>
      </c>
      <c r="Q2405" s="1">
        <v>8360</v>
      </c>
      <c r="R2405" s="1" t="s">
        <v>3035</v>
      </c>
      <c r="S2405" s="1">
        <v>85.96</v>
      </c>
    </row>
    <row r="2406" spans="1:19" x14ac:dyDescent="0.3">
      <c r="A2406" s="1" t="s">
        <v>924</v>
      </c>
      <c r="B2406" s="1" t="s">
        <v>2592</v>
      </c>
      <c r="C2406" s="1">
        <f t="shared" si="227"/>
        <v>1.0416666664241347E-2</v>
      </c>
      <c r="D2406" s="1">
        <v>10</v>
      </c>
      <c r="E2406" s="1">
        <v>18.989999999999998</v>
      </c>
      <c r="F2406" s="1">
        <f>IF(A2406="","",IF(E2406&lt;-1.27,0,E2406*M_a+M_b))</f>
        <v>0.46053060000000001</v>
      </c>
      <c r="G2406" s="1">
        <f t="shared" si="222"/>
        <v>0.21208843353636</v>
      </c>
      <c r="H2406" s="1">
        <f t="shared" si="223"/>
        <v>9.2172287499504554E-2</v>
      </c>
      <c r="I2406" s="1">
        <f t="shared" si="224"/>
        <v>2.3043071869511003E-2</v>
      </c>
      <c r="J2406" s="1">
        <f>IF(A2406="","",MIN(J2405+I2406,Max_logcfu))</f>
        <v>3.99</v>
      </c>
      <c r="K2406" s="1" cm="1">
        <f t="array" ref="K2406">IF(A2406="","",IF(E2406&lt;-1.27,0,((E2406-Tmin)/(PrefTemp-Tmin))^2))</f>
        <v>35.087280145864916</v>
      </c>
      <c r="L2406" s="1">
        <f t="shared" si="225"/>
        <v>0.36549250143432838</v>
      </c>
      <c r="M2406" s="1">
        <f t="shared" si="226"/>
        <v>-262.24724433790033</v>
      </c>
      <c r="N2406" s="3" t="s">
        <v>866</v>
      </c>
      <c r="O2406" s="1" t="s">
        <v>2973</v>
      </c>
      <c r="P2406" s="1" t="s">
        <v>2968</v>
      </c>
      <c r="Q2406" s="1">
        <v>8360</v>
      </c>
      <c r="R2406" s="1" t="s">
        <v>3035</v>
      </c>
      <c r="S2406" s="1">
        <v>85.96</v>
      </c>
    </row>
    <row r="2407" spans="1:19" x14ac:dyDescent="0.3">
      <c r="A2407" s="1" t="s">
        <v>924</v>
      </c>
      <c r="B2407" s="1" t="s">
        <v>2593</v>
      </c>
      <c r="C2407" s="1">
        <f t="shared" si="227"/>
        <v>1.0416666664241347E-2</v>
      </c>
      <c r="D2407" s="1">
        <v>10</v>
      </c>
      <c r="E2407" s="1">
        <v>18.95</v>
      </c>
      <c r="F2407" s="1">
        <f>IF(A2407="","",IF(E2407&lt;-1.27,0,E2407*M_a+M_b))</f>
        <v>0.45974500000000001</v>
      </c>
      <c r="G2407" s="1">
        <f t="shared" si="222"/>
        <v>0.211365465025</v>
      </c>
      <c r="H2407" s="1">
        <f t="shared" si="223"/>
        <v>9.1858089971751405E-2</v>
      </c>
      <c r="I2407" s="1">
        <f t="shared" si="224"/>
        <v>2.296452248759101E-2</v>
      </c>
      <c r="J2407" s="1">
        <f>IF(A2407="","",MIN(J2406+I2407,Max_logcfu))</f>
        <v>3.99</v>
      </c>
      <c r="K2407" s="1" cm="1">
        <f t="array" ref="K2407">IF(A2407="","",IF(E2407&lt;-1.27,0,((E2407-Tmin)/(PrefTemp-Tmin))^2))</f>
        <v>34.967674383911017</v>
      </c>
      <c r="L2407" s="1">
        <f t="shared" si="225"/>
        <v>0.36424660808093201</v>
      </c>
      <c r="M2407" s="1">
        <f t="shared" si="226"/>
        <v>-262.61149094598125</v>
      </c>
      <c r="N2407" s="3" t="s">
        <v>866</v>
      </c>
      <c r="O2407" s="1" t="s">
        <v>2973</v>
      </c>
      <c r="P2407" s="1" t="s">
        <v>2968</v>
      </c>
      <c r="Q2407" s="1">
        <v>8360</v>
      </c>
      <c r="R2407" s="1" t="s">
        <v>3035</v>
      </c>
      <c r="S2407" s="1">
        <v>85.96</v>
      </c>
    </row>
    <row r="2408" spans="1:19" x14ac:dyDescent="0.3">
      <c r="A2408" s="1" t="s">
        <v>924</v>
      </c>
      <c r="B2408" s="1" t="s">
        <v>2594</v>
      </c>
      <c r="C2408" s="1">
        <f t="shared" si="227"/>
        <v>1.0416666671517305E-2</v>
      </c>
      <c r="D2408" s="1">
        <v>10</v>
      </c>
      <c r="E2408" s="1">
        <v>19.03</v>
      </c>
      <c r="F2408" s="1">
        <f>IF(A2408="","",IF(E2408&lt;-1.27,0,E2408*M_a+M_b))</f>
        <v>0.46131620000000007</v>
      </c>
      <c r="G2408" s="1">
        <f t="shared" si="222"/>
        <v>0.21281263638244005</v>
      </c>
      <c r="H2408" s="1">
        <f t="shared" si="223"/>
        <v>9.2487021461295102E-2</v>
      </c>
      <c r="I2408" s="1">
        <f t="shared" si="224"/>
        <v>2.312175537609068E-2</v>
      </c>
      <c r="J2408" s="1">
        <f>IF(A2408="","",MIN(J2407+I2408,Max_logcfu))</f>
        <v>3.99</v>
      </c>
      <c r="K2408" s="1" cm="1">
        <f t="array" ref="K2408">IF(A2408="","",IF(E2408&lt;-1.27,0,((E2408-Tmin)/(PrefTemp-Tmin))^2))</f>
        <v>35.207090112486632</v>
      </c>
      <c r="L2408" s="1">
        <f t="shared" si="225"/>
        <v>0.36674052217584596</v>
      </c>
      <c r="M2408" s="1">
        <f t="shared" si="226"/>
        <v>-262.97823146815711</v>
      </c>
      <c r="N2408" s="3" t="s">
        <v>866</v>
      </c>
      <c r="O2408" s="1" t="s">
        <v>2973</v>
      </c>
      <c r="P2408" s="1" t="s">
        <v>2968</v>
      </c>
      <c r="Q2408" s="1">
        <v>8360</v>
      </c>
      <c r="R2408" s="1" t="s">
        <v>3035</v>
      </c>
      <c r="S2408" s="1">
        <v>85.63</v>
      </c>
    </row>
    <row r="2409" spans="1:19" x14ac:dyDescent="0.3">
      <c r="A2409" s="1" t="s">
        <v>924</v>
      </c>
      <c r="B2409" s="1" t="s">
        <v>1934</v>
      </c>
      <c r="C2409" s="1">
        <f t="shared" si="227"/>
        <v>1.0416666664241347E-2</v>
      </c>
      <c r="D2409" s="1">
        <v>10</v>
      </c>
      <c r="E2409" s="1">
        <v>18.989999999999998</v>
      </c>
      <c r="F2409" s="1">
        <f>IF(A2409="","",IF(E2409&lt;-1.27,0,E2409*M_a+M_b))</f>
        <v>0.46053060000000001</v>
      </c>
      <c r="G2409" s="1">
        <f t="shared" si="222"/>
        <v>0.21208843353636</v>
      </c>
      <c r="H2409" s="1">
        <f t="shared" si="223"/>
        <v>9.2172287499504554E-2</v>
      </c>
      <c r="I2409" s="1">
        <f t="shared" si="224"/>
        <v>2.3043071869511003E-2</v>
      </c>
      <c r="J2409" s="1">
        <f>IF(A2409="","",MIN(J2408+I2409,Max_logcfu))</f>
        <v>3.99</v>
      </c>
      <c r="K2409" s="1" cm="1">
        <f t="array" ref="K2409">IF(A2409="","",IF(E2409&lt;-1.27,0,((E2409-Tmin)/(PrefTemp-Tmin))^2))</f>
        <v>35.087280145864916</v>
      </c>
      <c r="L2409" s="1">
        <f t="shared" si="225"/>
        <v>0.36549250143432838</v>
      </c>
      <c r="M2409" s="1">
        <f t="shared" si="226"/>
        <v>-263.34372396959145</v>
      </c>
      <c r="N2409" s="3" t="s">
        <v>866</v>
      </c>
      <c r="O2409" s="1" t="s">
        <v>2973</v>
      </c>
      <c r="P2409" s="1" t="s">
        <v>2968</v>
      </c>
      <c r="Q2409" s="1">
        <v>8360</v>
      </c>
      <c r="R2409" s="1" t="s">
        <v>3035</v>
      </c>
      <c r="S2409" s="1">
        <v>85.63</v>
      </c>
    </row>
    <row r="2410" spans="1:19" x14ac:dyDescent="0.3">
      <c r="A2410" s="1" t="s">
        <v>924</v>
      </c>
      <c r="B2410" s="1" t="s">
        <v>1935</v>
      </c>
      <c r="C2410" s="1">
        <f t="shared" si="227"/>
        <v>1.0416666664241347E-2</v>
      </c>
      <c r="D2410" s="1">
        <v>10</v>
      </c>
      <c r="E2410" s="1">
        <v>18.97</v>
      </c>
      <c r="F2410" s="1">
        <f>IF(A2410="","",IF(E2410&lt;-1.27,0,E2410*M_a+M_b))</f>
        <v>0.46013779999999999</v>
      </c>
      <c r="G2410" s="1">
        <f t="shared" si="222"/>
        <v>0.21172679498883998</v>
      </c>
      <c r="H2410" s="1">
        <f t="shared" si="223"/>
        <v>9.2015121681373296E-2</v>
      </c>
      <c r="I2410" s="1">
        <f t="shared" si="224"/>
        <v>2.3003780414987341E-2</v>
      </c>
      <c r="J2410" s="1">
        <f>IF(A2410="","",MIN(J2409+I2410,Max_logcfu))</f>
        <v>3.99</v>
      </c>
      <c r="K2410" s="1" cm="1">
        <f t="array" ref="K2410">IF(A2410="","",IF(E2410&lt;-1.27,0,((E2410-Tmin)/(PrefTemp-Tmin))^2))</f>
        <v>35.027451739304489</v>
      </c>
      <c r="L2410" s="1">
        <f t="shared" si="225"/>
        <v>0.36486928886613568</v>
      </c>
      <c r="M2410" s="1">
        <f t="shared" si="226"/>
        <v>-263.7085932584576</v>
      </c>
      <c r="N2410" s="3" t="s">
        <v>866</v>
      </c>
      <c r="O2410" s="1" t="s">
        <v>2973</v>
      </c>
      <c r="P2410" s="1" t="s">
        <v>2968</v>
      </c>
      <c r="Q2410" s="1">
        <v>8360</v>
      </c>
      <c r="R2410" s="1" t="s">
        <v>3035</v>
      </c>
      <c r="S2410" s="1">
        <v>85.63</v>
      </c>
    </row>
    <row r="2411" spans="1:19" x14ac:dyDescent="0.3">
      <c r="A2411" s="1" t="s">
        <v>924</v>
      </c>
      <c r="B2411" s="1" t="s">
        <v>1936</v>
      </c>
      <c r="C2411" s="1">
        <f t="shared" si="227"/>
        <v>1.0416666671517305E-2</v>
      </c>
      <c r="D2411" s="1">
        <v>10</v>
      </c>
      <c r="E2411" s="1">
        <v>18.97</v>
      </c>
      <c r="F2411" s="1">
        <f>IF(A2411="","",IF(E2411&lt;-1.27,0,E2411*M_a+M_b))</f>
        <v>0.46013779999999999</v>
      </c>
      <c r="G2411" s="1">
        <f t="shared" si="222"/>
        <v>0.21172679498883998</v>
      </c>
      <c r="H2411" s="1">
        <f t="shared" si="223"/>
        <v>9.2015121681373296E-2</v>
      </c>
      <c r="I2411" s="1">
        <f t="shared" si="224"/>
        <v>2.3003780431055297E-2</v>
      </c>
      <c r="J2411" s="1">
        <f>IF(A2411="","",MIN(J2410+I2411,Max_logcfu))</f>
        <v>3.99</v>
      </c>
      <c r="K2411" s="1" cm="1">
        <f t="array" ref="K2411">IF(A2411="","",IF(E2411&lt;-1.27,0,((E2411-Tmin)/(PrefTemp-Tmin))^2))</f>
        <v>35.027451739304489</v>
      </c>
      <c r="L2411" s="1">
        <f t="shared" si="225"/>
        <v>0.36486928912099392</v>
      </c>
      <c r="M2411" s="1">
        <f t="shared" si="226"/>
        <v>-264.07346254757857</v>
      </c>
      <c r="N2411" s="3" t="s">
        <v>866</v>
      </c>
      <c r="O2411" s="1" t="s">
        <v>2973</v>
      </c>
      <c r="P2411" s="1" t="s">
        <v>2968</v>
      </c>
      <c r="Q2411" s="1">
        <v>8360</v>
      </c>
      <c r="R2411" s="1" t="s">
        <v>3035</v>
      </c>
      <c r="S2411" s="1">
        <v>85.63</v>
      </c>
    </row>
    <row r="2412" spans="1:19" x14ac:dyDescent="0.3">
      <c r="A2412" s="1" t="s">
        <v>924</v>
      </c>
      <c r="B2412" s="1" t="s">
        <v>1937</v>
      </c>
      <c r="C2412" s="1">
        <f t="shared" si="227"/>
        <v>1.0416666664241347E-2</v>
      </c>
      <c r="D2412" s="1">
        <v>10</v>
      </c>
      <c r="E2412" s="1">
        <v>19.03</v>
      </c>
      <c r="F2412" s="1">
        <f>IF(A2412="","",IF(E2412&lt;-1.27,0,E2412*M_a+M_b))</f>
        <v>0.46131620000000007</v>
      </c>
      <c r="G2412" s="1">
        <f t="shared" si="222"/>
        <v>0.21281263638244005</v>
      </c>
      <c r="H2412" s="1">
        <f t="shared" si="223"/>
        <v>9.2487021461295102E-2</v>
      </c>
      <c r="I2412" s="1">
        <f t="shared" si="224"/>
        <v>2.3121755359940321E-2</v>
      </c>
      <c r="J2412" s="1">
        <f>IF(A2412="","",MIN(J2411+I2412,Max_logcfu))</f>
        <v>3.99</v>
      </c>
      <c r="K2412" s="1" cm="1">
        <f t="array" ref="K2412">IF(A2412="","",IF(E2412&lt;-1.27,0,((E2412-Tmin)/(PrefTemp-Tmin))^2))</f>
        <v>35.207090112486632</v>
      </c>
      <c r="L2412" s="1">
        <f t="shared" si="225"/>
        <v>0.36674052191968065</v>
      </c>
      <c r="M2412" s="1">
        <f t="shared" si="226"/>
        <v>-264.44020306949824</v>
      </c>
      <c r="N2412" s="3" t="s">
        <v>866</v>
      </c>
      <c r="O2412" s="1" t="s">
        <v>2973</v>
      </c>
      <c r="P2412" s="1" t="s">
        <v>2968</v>
      </c>
      <c r="Q2412" s="1">
        <v>8360</v>
      </c>
      <c r="R2412" s="1" t="s">
        <v>3035</v>
      </c>
      <c r="S2412" s="1">
        <v>85.74</v>
      </c>
    </row>
    <row r="2413" spans="1:19" x14ac:dyDescent="0.3">
      <c r="A2413" s="1" t="s">
        <v>924</v>
      </c>
      <c r="B2413" s="1" t="s">
        <v>1938</v>
      </c>
      <c r="C2413" s="1">
        <f t="shared" si="227"/>
        <v>1.0416666664241347E-2</v>
      </c>
      <c r="D2413" s="1">
        <v>10</v>
      </c>
      <c r="E2413" s="1">
        <v>19.03</v>
      </c>
      <c r="F2413" s="1">
        <f>IF(A2413="","",IF(E2413&lt;-1.27,0,E2413*M_a+M_b))</f>
        <v>0.46131620000000007</v>
      </c>
      <c r="G2413" s="1">
        <f t="shared" si="222"/>
        <v>0.21281263638244005</v>
      </c>
      <c r="H2413" s="1">
        <f t="shared" si="223"/>
        <v>9.2487021461295102E-2</v>
      </c>
      <c r="I2413" s="1">
        <f t="shared" si="224"/>
        <v>2.3121755359940321E-2</v>
      </c>
      <c r="J2413" s="1">
        <f>IF(A2413="","",MIN(J2412+I2413,Max_logcfu))</f>
        <v>3.99</v>
      </c>
      <c r="K2413" s="1" cm="1">
        <f t="array" ref="K2413">IF(A2413="","",IF(E2413&lt;-1.27,0,((E2413-Tmin)/(PrefTemp-Tmin))^2))</f>
        <v>35.207090112486632</v>
      </c>
      <c r="L2413" s="1">
        <f t="shared" si="225"/>
        <v>0.36674052191968065</v>
      </c>
      <c r="M2413" s="1">
        <f t="shared" si="226"/>
        <v>-264.80694359141791</v>
      </c>
      <c r="N2413" s="3" t="s">
        <v>866</v>
      </c>
      <c r="O2413" s="1" t="s">
        <v>2973</v>
      </c>
      <c r="P2413" s="1" t="s">
        <v>2968</v>
      </c>
      <c r="Q2413" s="1">
        <v>8360</v>
      </c>
      <c r="R2413" s="1" t="s">
        <v>3035</v>
      </c>
      <c r="S2413" s="1">
        <v>85.74</v>
      </c>
    </row>
    <row r="2414" spans="1:19" x14ac:dyDescent="0.3">
      <c r="A2414" s="1" t="s">
        <v>924</v>
      </c>
      <c r="B2414" s="1" t="s">
        <v>1939</v>
      </c>
      <c r="C2414" s="1">
        <f t="shared" si="227"/>
        <v>1.0416666671517305E-2</v>
      </c>
      <c r="D2414" s="1">
        <v>10</v>
      </c>
      <c r="E2414" s="1">
        <v>19.02</v>
      </c>
      <c r="F2414" s="1">
        <f>IF(A2414="","",IF(E2414&lt;-1.27,0,E2414*M_a+M_b))</f>
        <v>0.46111980000000002</v>
      </c>
      <c r="G2414" s="1">
        <f t="shared" si="222"/>
        <v>0.21263146995204002</v>
      </c>
      <c r="H2414" s="1">
        <f t="shared" si="223"/>
        <v>9.2408287680156451E-2</v>
      </c>
      <c r="I2414" s="1">
        <f t="shared" si="224"/>
        <v>2.3102071930796851E-2</v>
      </c>
      <c r="J2414" s="1">
        <f>IF(A2414="","",MIN(J2413+I2414,Max_logcfu))</f>
        <v>3.99</v>
      </c>
      <c r="K2414" s="1" cm="1">
        <f t="array" ref="K2414">IF(A2414="","",IF(E2414&lt;-1.27,0,((E2414-Tmin)/(PrefTemp-Tmin))^2))</f>
        <v>35.177118476643592</v>
      </c>
      <c r="L2414" s="1">
        <f t="shared" si="225"/>
        <v>0.36642831763566891</v>
      </c>
      <c r="M2414" s="1">
        <f t="shared" si="226"/>
        <v>-265.17337190905357</v>
      </c>
      <c r="N2414" s="3" t="s">
        <v>866</v>
      </c>
      <c r="O2414" s="1" t="s">
        <v>2973</v>
      </c>
      <c r="P2414" s="1" t="s">
        <v>2968</v>
      </c>
      <c r="Q2414" s="1">
        <v>8360</v>
      </c>
      <c r="R2414" s="1" t="s">
        <v>3035</v>
      </c>
      <c r="S2414" s="1">
        <v>85.74</v>
      </c>
    </row>
    <row r="2415" spans="1:19" x14ac:dyDescent="0.3">
      <c r="A2415" s="1" t="s">
        <v>924</v>
      </c>
      <c r="B2415" s="1" t="s">
        <v>1940</v>
      </c>
      <c r="C2415" s="1">
        <f t="shared" si="227"/>
        <v>1.0416666664241347E-2</v>
      </c>
      <c r="D2415" s="1">
        <v>10</v>
      </c>
      <c r="E2415" s="1">
        <v>19.02</v>
      </c>
      <c r="F2415" s="1">
        <f>IF(A2415="","",IF(E2415&lt;-1.27,0,E2415*M_a+M_b))</f>
        <v>0.46111980000000002</v>
      </c>
      <c r="G2415" s="1">
        <f t="shared" si="222"/>
        <v>0.21263146995204002</v>
      </c>
      <c r="H2415" s="1">
        <f t="shared" si="223"/>
        <v>9.2408287680156451E-2</v>
      </c>
      <c r="I2415" s="1">
        <f t="shared" si="224"/>
        <v>2.3102071914660242E-2</v>
      </c>
      <c r="J2415" s="1">
        <f>IF(A2415="","",MIN(J2414+I2415,Max_logcfu))</f>
        <v>3.99</v>
      </c>
      <c r="K2415" s="1" cm="1">
        <f t="array" ref="K2415">IF(A2415="","",IF(E2415&lt;-1.27,0,((E2415-Tmin)/(PrefTemp-Tmin))^2))</f>
        <v>35.177118476643592</v>
      </c>
      <c r="L2415" s="1">
        <f t="shared" si="225"/>
        <v>0.3664283173797217</v>
      </c>
      <c r="M2415" s="1">
        <f t="shared" si="226"/>
        <v>-265.53980022643327</v>
      </c>
      <c r="N2415" s="3" t="s">
        <v>866</v>
      </c>
      <c r="O2415" s="1" t="s">
        <v>2973</v>
      </c>
      <c r="P2415" s="1" t="s">
        <v>2968</v>
      </c>
      <c r="Q2415" s="1">
        <v>8360</v>
      </c>
      <c r="R2415" s="1" t="s">
        <v>3035</v>
      </c>
      <c r="S2415" s="1">
        <v>85.74</v>
      </c>
    </row>
    <row r="2416" spans="1:19" x14ac:dyDescent="0.3">
      <c r="A2416" s="1" t="s">
        <v>924</v>
      </c>
      <c r="B2416" s="1" t="s">
        <v>1941</v>
      </c>
      <c r="C2416" s="1">
        <f t="shared" si="227"/>
        <v>1.0416666664241347E-2</v>
      </c>
      <c r="D2416" s="1">
        <v>10</v>
      </c>
      <c r="E2416" s="1">
        <v>19.02</v>
      </c>
      <c r="F2416" s="1">
        <f>IF(A2416="","",IF(E2416&lt;-1.27,0,E2416*M_a+M_b))</f>
        <v>0.46111980000000002</v>
      </c>
      <c r="G2416" s="1">
        <f t="shared" ref="G2416:G2479" si="228">IF(A2416="","",F2416^2)</f>
        <v>0.21263146995204002</v>
      </c>
      <c r="H2416" s="1">
        <f t="shared" ref="H2416:H2479" si="229">IF(A2416="","",G2416/2.301)</f>
        <v>9.2408287680156451E-2</v>
      </c>
      <c r="I2416" s="1">
        <f t="shared" ref="I2416:I2479" si="230">IF(A2416="","",H2416*24*(B2416-B2415))</f>
        <v>2.3102071914660242E-2</v>
      </c>
      <c r="J2416" s="1">
        <f>IF(A2416="","",MIN(J2415+I2416,Max_logcfu))</f>
        <v>3.99</v>
      </c>
      <c r="K2416" s="1" cm="1">
        <f t="array" ref="K2416">IF(A2416="","",IF(E2416&lt;-1.27,0,((E2416-Tmin)/(PrefTemp-Tmin))^2))</f>
        <v>35.177118476643592</v>
      </c>
      <c r="L2416" s="1">
        <f t="shared" ref="L2416:L2479" si="231">IF(A2416="","",K2416*(B2416-B2415))</f>
        <v>0.3664283173797217</v>
      </c>
      <c r="M2416" s="1">
        <f t="shared" ref="M2416:M2479" si="232">IF(A2416="","",M2415-L2416)</f>
        <v>-265.90622854381297</v>
      </c>
      <c r="N2416" s="3" t="s">
        <v>866</v>
      </c>
      <c r="O2416" s="1" t="s">
        <v>2973</v>
      </c>
      <c r="P2416" s="1" t="s">
        <v>2968</v>
      </c>
      <c r="Q2416" s="1">
        <v>8360</v>
      </c>
      <c r="R2416" s="1" t="s">
        <v>3035</v>
      </c>
      <c r="S2416" s="1">
        <v>85.63</v>
      </c>
    </row>
    <row r="2417" spans="1:19" x14ac:dyDescent="0.3">
      <c r="A2417" s="1" t="s">
        <v>924</v>
      </c>
      <c r="B2417" s="1" t="s">
        <v>1942</v>
      </c>
      <c r="C2417" s="1">
        <f t="shared" si="227"/>
        <v>1.0416666671517305E-2</v>
      </c>
      <c r="D2417" s="1">
        <v>10</v>
      </c>
      <c r="E2417" s="1">
        <v>18.95</v>
      </c>
      <c r="F2417" s="1">
        <f>IF(A2417="","",IF(E2417&lt;-1.27,0,E2417*M_a+M_b))</f>
        <v>0.45974500000000001</v>
      </c>
      <c r="G2417" s="1">
        <f t="shared" si="228"/>
        <v>0.211365465025</v>
      </c>
      <c r="H2417" s="1">
        <f t="shared" si="229"/>
        <v>9.1858089971751405E-2</v>
      </c>
      <c r="I2417" s="1">
        <f t="shared" si="230"/>
        <v>2.2964522503631544E-2</v>
      </c>
      <c r="J2417" s="1">
        <f>IF(A2417="","",MIN(J2416+I2417,Max_logcfu))</f>
        <v>3.99</v>
      </c>
      <c r="K2417" s="1" cm="1">
        <f t="array" ref="K2417">IF(A2417="","",IF(E2417&lt;-1.27,0,((E2417-Tmin)/(PrefTemp-Tmin))^2))</f>
        <v>34.967674383911017</v>
      </c>
      <c r="L2417" s="1">
        <f t="shared" si="231"/>
        <v>0.36424660833535533</v>
      </c>
      <c r="M2417" s="1">
        <f t="shared" si="232"/>
        <v>-266.27047515214832</v>
      </c>
      <c r="N2417" s="3" t="s">
        <v>866</v>
      </c>
      <c r="O2417" s="1" t="s">
        <v>2973</v>
      </c>
      <c r="P2417" s="1" t="s">
        <v>2968</v>
      </c>
      <c r="Q2417" s="1">
        <v>8360</v>
      </c>
      <c r="R2417" s="1" t="s">
        <v>3035</v>
      </c>
      <c r="S2417" s="1">
        <v>85.63</v>
      </c>
    </row>
    <row r="2418" spans="1:19" x14ac:dyDescent="0.3">
      <c r="A2418" s="1" t="s">
        <v>924</v>
      </c>
      <c r="B2418" s="1" t="s">
        <v>1943</v>
      </c>
      <c r="C2418" s="1">
        <f t="shared" si="227"/>
        <v>1.0416666664241347E-2</v>
      </c>
      <c r="D2418" s="1">
        <v>10</v>
      </c>
      <c r="E2418" s="1">
        <v>18.91</v>
      </c>
      <c r="F2418" s="1">
        <f>IF(A2418="","",IF(E2418&lt;-1.27,0,E2418*M_a+M_b))</f>
        <v>0.45895940000000002</v>
      </c>
      <c r="G2418" s="1">
        <f t="shared" si="228"/>
        <v>0.21064373084836002</v>
      </c>
      <c r="H2418" s="1">
        <f t="shared" si="229"/>
        <v>9.1544428878035641E-2</v>
      </c>
      <c r="I2418" s="1">
        <f t="shared" si="230"/>
        <v>2.2886107214180322E-2</v>
      </c>
      <c r="J2418" s="1">
        <f>IF(A2418="","",MIN(J2417+I2418,Max_logcfu))</f>
        <v>3.99</v>
      </c>
      <c r="K2418" s="1" cm="1">
        <f t="array" ref="K2418">IF(A2418="","",IF(E2418&lt;-1.27,0,((E2418-Tmin)/(PrefTemp-Tmin))^2))</f>
        <v>34.8482728266249</v>
      </c>
      <c r="L2418" s="1">
        <f t="shared" si="231"/>
        <v>0.36300284185949117</v>
      </c>
      <c r="M2418" s="1">
        <f t="shared" si="232"/>
        <v>-266.63347799400782</v>
      </c>
      <c r="N2418" s="3" t="s">
        <v>866</v>
      </c>
      <c r="O2418" s="1" t="s">
        <v>2973</v>
      </c>
      <c r="P2418" s="1" t="s">
        <v>2968</v>
      </c>
      <c r="Q2418" s="1">
        <v>8360</v>
      </c>
      <c r="R2418" s="1" t="s">
        <v>3035</v>
      </c>
      <c r="S2418" s="1">
        <v>85.63</v>
      </c>
    </row>
    <row r="2419" spans="1:19" x14ac:dyDescent="0.3">
      <c r="A2419" s="1" t="s">
        <v>924</v>
      </c>
      <c r="B2419" s="1" t="s">
        <v>1944</v>
      </c>
      <c r="C2419" s="1">
        <f t="shared" si="227"/>
        <v>1.0416666664241347E-2</v>
      </c>
      <c r="D2419" s="1">
        <v>10</v>
      </c>
      <c r="E2419" s="1">
        <v>18.809999999999999</v>
      </c>
      <c r="F2419" s="1">
        <f>IF(A2419="","",IF(E2419&lt;-1.27,0,E2419*M_a+M_b))</f>
        <v>0.4569954</v>
      </c>
      <c r="G2419" s="1">
        <f t="shared" si="228"/>
        <v>0.20884479562115998</v>
      </c>
      <c r="H2419" s="1">
        <f t="shared" si="229"/>
        <v>9.0762623042659696E-2</v>
      </c>
      <c r="I2419" s="1">
        <f t="shared" si="230"/>
        <v>2.2690655755381844E-2</v>
      </c>
      <c r="J2419" s="1">
        <f>IF(A2419="","",MIN(J2418+I2419,Max_logcfu))</f>
        <v>3.99</v>
      </c>
      <c r="K2419" s="1" cm="1">
        <f t="array" ref="K2419">IF(A2419="","",IF(E2419&lt;-1.27,0,((E2419-Tmin)/(PrefTemp-Tmin))^2))</f>
        <v>34.550662328831251</v>
      </c>
      <c r="L2419" s="1">
        <f t="shared" si="231"/>
        <v>0.35990273250819582</v>
      </c>
      <c r="M2419" s="1">
        <f t="shared" si="232"/>
        <v>-266.99338072651602</v>
      </c>
      <c r="N2419" s="3" t="s">
        <v>866</v>
      </c>
      <c r="O2419" s="1" t="s">
        <v>2973</v>
      </c>
      <c r="P2419" s="1" t="s">
        <v>2968</v>
      </c>
      <c r="Q2419" s="1">
        <v>8360</v>
      </c>
      <c r="R2419" s="1" t="s">
        <v>3035</v>
      </c>
      <c r="S2419" s="1">
        <v>85.63</v>
      </c>
    </row>
    <row r="2420" spans="1:19" x14ac:dyDescent="0.3">
      <c r="A2420" s="1" t="s">
        <v>924</v>
      </c>
      <c r="B2420" s="1" t="s">
        <v>1945</v>
      </c>
      <c r="C2420" s="1">
        <f t="shared" si="227"/>
        <v>1.0416666671517305E-2</v>
      </c>
      <c r="D2420" s="1">
        <v>10</v>
      </c>
      <c r="E2420" s="1">
        <v>18.86</v>
      </c>
      <c r="F2420" s="1">
        <f>IF(A2420="","",IF(E2420&lt;-1.27,0,E2420*M_a+M_b))</f>
        <v>0.45797740000000003</v>
      </c>
      <c r="G2420" s="1">
        <f t="shared" si="228"/>
        <v>0.20974329891076005</v>
      </c>
      <c r="H2420" s="1">
        <f t="shared" si="229"/>
        <v>9.1153106871255996E-2</v>
      </c>
      <c r="I2420" s="1">
        <f t="shared" si="230"/>
        <v>2.2788276728425618E-2</v>
      </c>
      <c r="J2420" s="1">
        <f>IF(A2420="","",MIN(J2419+I2420,Max_logcfu))</f>
        <v>3.99</v>
      </c>
      <c r="K2420" s="1" cm="1">
        <f t="array" ref="K2420">IF(A2420="","",IF(E2420&lt;-1.27,0,((E2420-Tmin)/(PrefTemp-Tmin))^2))</f>
        <v>34.699308042831362</v>
      </c>
      <c r="L2420" s="1">
        <f t="shared" si="231"/>
        <v>0.36145112561447379</v>
      </c>
      <c r="M2420" s="1">
        <f t="shared" si="232"/>
        <v>-267.35483185213047</v>
      </c>
      <c r="N2420" s="3" t="s">
        <v>866</v>
      </c>
      <c r="O2420" s="1" t="s">
        <v>2973</v>
      </c>
      <c r="P2420" s="1" t="s">
        <v>2968</v>
      </c>
      <c r="Q2420" s="1">
        <v>8360</v>
      </c>
      <c r="R2420" s="1" t="s">
        <v>3035</v>
      </c>
      <c r="S2420" s="1">
        <v>85.63</v>
      </c>
    </row>
    <row r="2421" spans="1:19" x14ac:dyDescent="0.3">
      <c r="A2421" s="1" t="s">
        <v>924</v>
      </c>
      <c r="B2421" s="1" t="s">
        <v>2595</v>
      </c>
      <c r="C2421" s="1">
        <f t="shared" si="227"/>
        <v>1.0416666664241347E-2</v>
      </c>
      <c r="D2421" s="1">
        <v>10</v>
      </c>
      <c r="E2421" s="1">
        <v>18.8</v>
      </c>
      <c r="F2421" s="1">
        <f>IF(A2421="","",IF(E2421&lt;-1.27,0,E2421*M_a+M_b))</f>
        <v>0.45679900000000007</v>
      </c>
      <c r="G2421" s="1">
        <f t="shared" si="228"/>
        <v>0.20866532640100005</v>
      </c>
      <c r="H2421" s="1">
        <f t="shared" si="229"/>
        <v>9.0684626858322487E-2</v>
      </c>
      <c r="I2421" s="1">
        <f t="shared" si="230"/>
        <v>2.2671156709302084E-2</v>
      </c>
      <c r="J2421" s="1">
        <f>IF(A2421="","",MIN(J2420+I2421,Max_logcfu))</f>
        <v>3.99</v>
      </c>
      <c r="K2421" s="1" cm="1">
        <f t="array" ref="K2421">IF(A2421="","",IF(E2421&lt;-1.27,0,((E2421-Tmin)/(PrefTemp-Tmin))^2))</f>
        <v>34.520971474406451</v>
      </c>
      <c r="L2421" s="1">
        <f t="shared" si="231"/>
        <v>0.35959345277467614</v>
      </c>
      <c r="M2421" s="1">
        <f t="shared" si="232"/>
        <v>-267.71442530490515</v>
      </c>
      <c r="N2421" s="3" t="s">
        <v>866</v>
      </c>
      <c r="O2421" s="1" t="s">
        <v>2973</v>
      </c>
      <c r="P2421" s="1" t="s">
        <v>2968</v>
      </c>
      <c r="Q2421" s="1">
        <v>8360</v>
      </c>
      <c r="R2421" s="1" t="s">
        <v>3035</v>
      </c>
      <c r="S2421" s="1">
        <v>85.63</v>
      </c>
    </row>
    <row r="2422" spans="1:19" x14ac:dyDescent="0.3">
      <c r="A2422" s="1" t="s">
        <v>924</v>
      </c>
      <c r="B2422" s="1" t="s">
        <v>2596</v>
      </c>
      <c r="C2422" s="1">
        <f t="shared" si="227"/>
        <v>1.0416666664241347E-2</v>
      </c>
      <c r="D2422" s="1">
        <v>10</v>
      </c>
      <c r="E2422" s="1">
        <v>18.850000000000001</v>
      </c>
      <c r="F2422" s="1">
        <f>IF(A2422="","",IF(E2422&lt;-1.27,0,E2422*M_a+M_b))</f>
        <v>0.45778100000000005</v>
      </c>
      <c r="G2422" s="1">
        <f t="shared" si="228"/>
        <v>0.20956344396100005</v>
      </c>
      <c r="H2422" s="1">
        <f t="shared" si="229"/>
        <v>9.1074943051282067E-2</v>
      </c>
      <c r="I2422" s="1">
        <f t="shared" si="230"/>
        <v>2.2768735757519257E-2</v>
      </c>
      <c r="J2422" s="1">
        <f>IF(A2422="","",MIN(J2421+I2422,Max_logcfu))</f>
        <v>3.99</v>
      </c>
      <c r="K2422" s="1" cm="1">
        <f t="array" ref="K2422">IF(A2422="","",IF(E2422&lt;-1.27,0,((E2422-Tmin)/(PrefTemp-Tmin))^2))</f>
        <v>34.669553374447865</v>
      </c>
      <c r="L2422" s="1">
        <f t="shared" si="231"/>
        <v>0.36114118089974717</v>
      </c>
      <c r="M2422" s="1">
        <f t="shared" si="232"/>
        <v>-268.07556648580487</v>
      </c>
      <c r="N2422" s="3" t="s">
        <v>866</v>
      </c>
      <c r="O2422" s="1" t="s">
        <v>2973</v>
      </c>
      <c r="P2422" s="1" t="s">
        <v>2968</v>
      </c>
      <c r="Q2422" s="1">
        <v>8360</v>
      </c>
      <c r="R2422" s="1" t="s">
        <v>3035</v>
      </c>
      <c r="S2422" s="1">
        <v>85.63</v>
      </c>
    </row>
    <row r="2423" spans="1:19" x14ac:dyDescent="0.3">
      <c r="A2423" s="1" t="s">
        <v>924</v>
      </c>
      <c r="B2423" s="1" t="s">
        <v>2597</v>
      </c>
      <c r="C2423" s="1">
        <f t="shared" si="227"/>
        <v>1.0416666671517305E-2</v>
      </c>
      <c r="D2423" s="1">
        <v>10</v>
      </c>
      <c r="E2423" s="1">
        <v>18.809999999999999</v>
      </c>
      <c r="F2423" s="1">
        <f>IF(A2423="","",IF(E2423&lt;-1.27,0,E2423*M_a+M_b))</f>
        <v>0.4569954</v>
      </c>
      <c r="G2423" s="1">
        <f t="shared" si="228"/>
        <v>0.20884479562115998</v>
      </c>
      <c r="H2423" s="1">
        <f t="shared" si="229"/>
        <v>9.0762623042659696E-2</v>
      </c>
      <c r="I2423" s="1">
        <f t="shared" si="230"/>
        <v>2.2690655771231083E-2</v>
      </c>
      <c r="J2423" s="1">
        <f>IF(A2423="","",MIN(J2422+I2423,Max_logcfu))</f>
        <v>3.99</v>
      </c>
      <c r="K2423" s="1" cm="1">
        <f t="array" ref="K2423">IF(A2423="","",IF(E2423&lt;-1.27,0,((E2423-Tmin)/(PrefTemp-Tmin))^2))</f>
        <v>34.550662328831251</v>
      </c>
      <c r="L2423" s="1">
        <f t="shared" si="231"/>
        <v>0.35990273275958495</v>
      </c>
      <c r="M2423" s="1">
        <f t="shared" si="232"/>
        <v>-268.43546921856444</v>
      </c>
      <c r="N2423" s="3" t="s">
        <v>866</v>
      </c>
      <c r="O2423" s="1" t="s">
        <v>2973</v>
      </c>
      <c r="P2423" s="1" t="s">
        <v>2968</v>
      </c>
      <c r="Q2423" s="1">
        <v>8360</v>
      </c>
      <c r="R2423" s="1" t="s">
        <v>3035</v>
      </c>
      <c r="S2423" s="1">
        <v>85.63</v>
      </c>
    </row>
    <row r="2424" spans="1:19" x14ac:dyDescent="0.3">
      <c r="A2424" s="1" t="s">
        <v>924</v>
      </c>
      <c r="B2424" s="1" t="s">
        <v>1949</v>
      </c>
      <c r="C2424" s="1">
        <f t="shared" si="227"/>
        <v>1.0405092587461695E-2</v>
      </c>
      <c r="D2424" s="1">
        <v>10</v>
      </c>
      <c r="E2424" s="1">
        <v>18.91</v>
      </c>
      <c r="F2424" s="1">
        <f>IF(A2424="","",IF(E2424&lt;-1.27,0,E2424*M_a+M_b))</f>
        <v>0.45895940000000002</v>
      </c>
      <c r="G2424" s="1">
        <f t="shared" si="228"/>
        <v>0.21064373084836002</v>
      </c>
      <c r="H2424" s="1">
        <f t="shared" si="229"/>
        <v>9.1544428878035641E-2</v>
      </c>
      <c r="I2424" s="1">
        <f t="shared" si="230"/>
        <v>2.2860678200214309E-2</v>
      </c>
      <c r="J2424" s="1">
        <f>IF(A2424="","",MIN(J2423+I2424,Max_logcfu))</f>
        <v>3.99</v>
      </c>
      <c r="K2424" s="1" cm="1">
        <f t="array" ref="K2424">IF(A2424="","",IF(E2424&lt;-1.27,0,((E2424-Tmin)/(PrefTemp-Tmin))^2))</f>
        <v>34.8482728266249</v>
      </c>
      <c r="L2424" s="1">
        <f t="shared" si="231"/>
        <v>0.36259950527415757</v>
      </c>
      <c r="M2424" s="1">
        <f t="shared" si="232"/>
        <v>-268.79806872383858</v>
      </c>
      <c r="N2424" s="3" t="s">
        <v>866</v>
      </c>
      <c r="O2424" s="1" t="s">
        <v>2973</v>
      </c>
      <c r="P2424" s="1" t="s">
        <v>2968</v>
      </c>
      <c r="Q2424" s="1">
        <v>8360</v>
      </c>
      <c r="R2424" s="1" t="s">
        <v>3035</v>
      </c>
      <c r="S2424" s="1">
        <v>85.53</v>
      </c>
    </row>
    <row r="2425" spans="1:19" x14ac:dyDescent="0.3">
      <c r="A2425" s="1" t="s">
        <v>924</v>
      </c>
      <c r="B2425" s="1" t="s">
        <v>2598</v>
      </c>
      <c r="C2425" s="1">
        <f t="shared" si="227"/>
        <v>1.0416666671517305E-2</v>
      </c>
      <c r="D2425" s="1">
        <v>10</v>
      </c>
      <c r="E2425" s="1">
        <v>18.8</v>
      </c>
      <c r="F2425" s="1">
        <f>IF(A2425="","",IF(E2425&lt;-1.27,0,E2425*M_a+M_b))</f>
        <v>0.45679900000000007</v>
      </c>
      <c r="G2425" s="1">
        <f t="shared" si="228"/>
        <v>0.20866532640100005</v>
      </c>
      <c r="H2425" s="1">
        <f t="shared" si="229"/>
        <v>9.0684626858322487E-2</v>
      </c>
      <c r="I2425" s="1">
        <f t="shared" si="230"/>
        <v>2.2671156725137705E-2</v>
      </c>
      <c r="J2425" s="1">
        <f>IF(A2425="","",MIN(J2424+I2425,Max_logcfu))</f>
        <v>3.99</v>
      </c>
      <c r="K2425" s="1" cm="1">
        <f t="array" ref="K2425">IF(A2425="","",IF(E2425&lt;-1.27,0,((E2425-Tmin)/(PrefTemp-Tmin))^2))</f>
        <v>34.520971474406451</v>
      </c>
      <c r="L2425" s="1">
        <f t="shared" si="231"/>
        <v>0.35959345302584927</v>
      </c>
      <c r="M2425" s="1">
        <f t="shared" si="232"/>
        <v>-269.15766217686445</v>
      </c>
      <c r="N2425" s="3" t="s">
        <v>866</v>
      </c>
      <c r="O2425" s="1" t="s">
        <v>2973</v>
      </c>
      <c r="P2425" s="1" t="s">
        <v>2968</v>
      </c>
      <c r="Q2425" s="1">
        <v>8360</v>
      </c>
      <c r="R2425" s="1" t="s">
        <v>3035</v>
      </c>
      <c r="S2425" s="1">
        <v>85.53</v>
      </c>
    </row>
    <row r="2426" spans="1:19" x14ac:dyDescent="0.3">
      <c r="A2426" s="1" t="s">
        <v>924</v>
      </c>
      <c r="B2426" s="1" t="s">
        <v>2599</v>
      </c>
      <c r="C2426" s="1">
        <f t="shared" si="227"/>
        <v>1.0416666664241347E-2</v>
      </c>
      <c r="D2426" s="1">
        <v>10</v>
      </c>
      <c r="E2426" s="1">
        <v>18.77</v>
      </c>
      <c r="F2426" s="1">
        <f>IF(A2426="","",IF(E2426&lt;-1.27,0,E2426*M_a+M_b))</f>
        <v>0.4562098</v>
      </c>
      <c r="G2426" s="1">
        <f t="shared" si="228"/>
        <v>0.20812738161604</v>
      </c>
      <c r="H2426" s="1">
        <f t="shared" si="229"/>
        <v>9.0450839468074737E-2</v>
      </c>
      <c r="I2426" s="1">
        <f t="shared" si="230"/>
        <v>2.261270986175375E-2</v>
      </c>
      <c r="J2426" s="1">
        <f>IF(A2426="","",MIN(J2425+I2426,Max_logcfu))</f>
        <v>3.99</v>
      </c>
      <c r="K2426" s="1" cm="1">
        <f t="array" ref="K2426">IF(A2426="","",IF(E2426&lt;-1.27,0,((E2426-Tmin)/(PrefTemp-Tmin))^2))</f>
        <v>34.431975487882447</v>
      </c>
      <c r="L2426" s="1">
        <f t="shared" si="231"/>
        <v>0.35866641124860027</v>
      </c>
      <c r="M2426" s="1">
        <f t="shared" si="232"/>
        <v>-269.51632858811303</v>
      </c>
      <c r="N2426" s="3" t="s">
        <v>866</v>
      </c>
      <c r="O2426" s="1" t="s">
        <v>2973</v>
      </c>
      <c r="P2426" s="1" t="s">
        <v>2968</v>
      </c>
      <c r="Q2426" s="1">
        <v>8360</v>
      </c>
      <c r="R2426" s="1" t="s">
        <v>3035</v>
      </c>
      <c r="S2426" s="1">
        <v>85.53</v>
      </c>
    </row>
    <row r="2427" spans="1:19" x14ac:dyDescent="0.3">
      <c r="A2427" s="1" t="s">
        <v>924</v>
      </c>
      <c r="B2427" s="1" t="s">
        <v>2600</v>
      </c>
      <c r="C2427" s="1">
        <f t="shared" si="227"/>
        <v>1.0416666664241347E-2</v>
      </c>
      <c r="D2427" s="1">
        <v>10</v>
      </c>
      <c r="E2427" s="1">
        <v>18.7</v>
      </c>
      <c r="F2427" s="1">
        <f>IF(A2427="","",IF(E2427&lt;-1.27,0,E2427*M_a+M_b))</f>
        <v>0.45483499999999999</v>
      </c>
      <c r="G2427" s="1">
        <f t="shared" si="228"/>
        <v>0.206874877225</v>
      </c>
      <c r="H2427" s="1">
        <f t="shared" si="229"/>
        <v>8.9906509006953489E-2</v>
      </c>
      <c r="I2427" s="1">
        <f t="shared" si="230"/>
        <v>2.2476627246505121E-2</v>
      </c>
      <c r="J2427" s="1">
        <f>IF(A2427="","",MIN(J2426+I2427,Max_logcfu))</f>
        <v>3.99</v>
      </c>
      <c r="K2427" s="1" cm="1">
        <f t="array" ref="K2427">IF(A2427="","",IF(E2427&lt;-1.27,0,((E2427-Tmin)/(PrefTemp-Tmin))^2))</f>
        <v>34.224764883703912</v>
      </c>
      <c r="L2427" s="1">
        <f t="shared" si="231"/>
        <v>0.35650796745557645</v>
      </c>
      <c r="M2427" s="1">
        <f t="shared" si="232"/>
        <v>-269.8728365555686</v>
      </c>
      <c r="N2427" s="3" t="s">
        <v>866</v>
      </c>
      <c r="O2427" s="1" t="s">
        <v>2973</v>
      </c>
      <c r="P2427" s="1" t="s">
        <v>2968</v>
      </c>
      <c r="Q2427" s="1">
        <v>8360</v>
      </c>
      <c r="R2427" s="1" t="s">
        <v>3035</v>
      </c>
      <c r="S2427" s="1">
        <v>85.53</v>
      </c>
    </row>
    <row r="2428" spans="1:19" x14ac:dyDescent="0.3">
      <c r="A2428" s="1" t="s">
        <v>924</v>
      </c>
      <c r="B2428" s="1" t="s">
        <v>2601</v>
      </c>
      <c r="C2428" s="1">
        <f t="shared" si="227"/>
        <v>1.0416666671517305E-2</v>
      </c>
      <c r="D2428" s="1">
        <v>10</v>
      </c>
      <c r="E2428" s="1">
        <v>18.77</v>
      </c>
      <c r="F2428" s="1">
        <f>IF(A2428="","",IF(E2428&lt;-1.27,0,E2428*M_a+M_b))</f>
        <v>0.4562098</v>
      </c>
      <c r="G2428" s="1">
        <f t="shared" si="228"/>
        <v>0.20812738161604</v>
      </c>
      <c r="H2428" s="1">
        <f t="shared" si="229"/>
        <v>9.0450839468074737E-2</v>
      </c>
      <c r="I2428" s="1">
        <f t="shared" si="230"/>
        <v>2.2612709877548546E-2</v>
      </c>
      <c r="J2428" s="1">
        <f>IF(A2428="","",MIN(J2427+I2428,Max_logcfu))</f>
        <v>3.99</v>
      </c>
      <c r="K2428" s="1" cm="1">
        <f t="array" ref="K2428">IF(A2428="","",IF(E2428&lt;-1.27,0,((E2428-Tmin)/(PrefTemp-Tmin))^2))</f>
        <v>34.431975487882447</v>
      </c>
      <c r="L2428" s="1">
        <f t="shared" si="231"/>
        <v>0.35866641149912587</v>
      </c>
      <c r="M2428" s="1">
        <f t="shared" si="232"/>
        <v>-270.23150296706774</v>
      </c>
      <c r="N2428" s="3" t="s">
        <v>866</v>
      </c>
      <c r="O2428" s="1" t="s">
        <v>2973</v>
      </c>
      <c r="P2428" s="1" t="s">
        <v>2968</v>
      </c>
      <c r="Q2428" s="1">
        <v>8360</v>
      </c>
      <c r="R2428" s="1" t="s">
        <v>3035</v>
      </c>
      <c r="S2428" s="1">
        <v>85.63</v>
      </c>
    </row>
    <row r="2429" spans="1:19" x14ac:dyDescent="0.3">
      <c r="A2429" s="1" t="s">
        <v>924</v>
      </c>
      <c r="B2429" s="1" t="s">
        <v>2602</v>
      </c>
      <c r="C2429" s="1">
        <f t="shared" si="227"/>
        <v>1.0416666664241347E-2</v>
      </c>
      <c r="D2429" s="1">
        <v>10</v>
      </c>
      <c r="E2429" s="1">
        <v>18.77</v>
      </c>
      <c r="F2429" s="1">
        <f>IF(A2429="","",IF(E2429&lt;-1.27,0,E2429*M_a+M_b))</f>
        <v>0.4562098</v>
      </c>
      <c r="G2429" s="1">
        <f t="shared" si="228"/>
        <v>0.20812738161604</v>
      </c>
      <c r="H2429" s="1">
        <f t="shared" si="229"/>
        <v>9.0450839468074737E-2</v>
      </c>
      <c r="I2429" s="1">
        <f t="shared" si="230"/>
        <v>2.261270986175375E-2</v>
      </c>
      <c r="J2429" s="1">
        <f>IF(A2429="","",MIN(J2428+I2429,Max_logcfu))</f>
        <v>3.99</v>
      </c>
      <c r="K2429" s="1" cm="1">
        <f t="array" ref="K2429">IF(A2429="","",IF(E2429&lt;-1.27,0,((E2429-Tmin)/(PrefTemp-Tmin))^2))</f>
        <v>34.431975487882447</v>
      </c>
      <c r="L2429" s="1">
        <f t="shared" si="231"/>
        <v>0.35866641124860027</v>
      </c>
      <c r="M2429" s="1">
        <f t="shared" si="232"/>
        <v>-270.59016937831632</v>
      </c>
      <c r="N2429" s="3" t="s">
        <v>866</v>
      </c>
      <c r="O2429" s="1" t="s">
        <v>2973</v>
      </c>
      <c r="P2429" s="1" t="s">
        <v>2968</v>
      </c>
      <c r="Q2429" s="1">
        <v>8360</v>
      </c>
      <c r="R2429" s="1" t="s">
        <v>3035</v>
      </c>
      <c r="S2429" s="1">
        <v>85.63</v>
      </c>
    </row>
    <row r="2430" spans="1:19" x14ac:dyDescent="0.3">
      <c r="A2430" s="1" t="s">
        <v>924</v>
      </c>
      <c r="B2430" s="1" t="s">
        <v>2603</v>
      </c>
      <c r="C2430" s="1">
        <f t="shared" si="227"/>
        <v>1.0416666664241347E-2</v>
      </c>
      <c r="D2430" s="1">
        <v>10</v>
      </c>
      <c r="E2430" s="1">
        <v>18.670000000000002</v>
      </c>
      <c r="F2430" s="1">
        <f>IF(A2430="","",IF(E2430&lt;-1.27,0,E2430*M_a+M_b))</f>
        <v>0.45424580000000009</v>
      </c>
      <c r="G2430" s="1">
        <f t="shared" si="228"/>
        <v>0.20633924681764007</v>
      </c>
      <c r="H2430" s="1">
        <f t="shared" si="229"/>
        <v>8.9673727430525887E-2</v>
      </c>
      <c r="I2430" s="1">
        <f t="shared" si="230"/>
        <v>2.2418431852411776E-2</v>
      </c>
      <c r="J2430" s="1">
        <f>IF(A2430="","",MIN(J2429+I2430,Max_logcfu))</f>
        <v>3.99</v>
      </c>
      <c r="K2430" s="1" cm="1">
        <f t="array" ref="K2430">IF(A2430="","",IF(E2430&lt;-1.27,0,((E2430-Tmin)/(PrefTemp-Tmin))^2))</f>
        <v>34.136151780932046</v>
      </c>
      <c r="L2430" s="1">
        <f t="shared" si="231"/>
        <v>0.35558491430191774</v>
      </c>
      <c r="M2430" s="1">
        <f t="shared" si="232"/>
        <v>-270.94575429261823</v>
      </c>
      <c r="N2430" s="3" t="s">
        <v>866</v>
      </c>
      <c r="O2430" s="1" t="s">
        <v>2973</v>
      </c>
      <c r="P2430" s="1" t="s">
        <v>2968</v>
      </c>
      <c r="Q2430" s="1">
        <v>8360</v>
      </c>
      <c r="R2430" s="1" t="s">
        <v>3035</v>
      </c>
      <c r="S2430" s="1">
        <v>85.63</v>
      </c>
    </row>
    <row r="2431" spans="1:19" x14ac:dyDescent="0.3">
      <c r="A2431" s="1" t="s">
        <v>924</v>
      </c>
      <c r="B2431" s="1" t="s">
        <v>2604</v>
      </c>
      <c r="C2431" s="1">
        <f t="shared" si="227"/>
        <v>1.0416666671517305E-2</v>
      </c>
      <c r="D2431" s="1">
        <v>10</v>
      </c>
      <c r="E2431" s="1">
        <v>18.690000000000001</v>
      </c>
      <c r="F2431" s="1">
        <f>IF(A2431="","",IF(E2431&lt;-1.27,0,E2431*M_a+M_b))</f>
        <v>0.45463860000000006</v>
      </c>
      <c r="G2431" s="1">
        <f t="shared" si="228"/>
        <v>0.20669625660996005</v>
      </c>
      <c r="H2431" s="1">
        <f t="shared" si="229"/>
        <v>8.9828881621016959E-2</v>
      </c>
      <c r="I2431" s="1">
        <f t="shared" si="230"/>
        <v>2.2457220415711694E-2</v>
      </c>
      <c r="J2431" s="1">
        <f>IF(A2431="","",MIN(J2430+I2431,Max_logcfu))</f>
        <v>3.99</v>
      </c>
      <c r="K2431" s="1" cm="1">
        <f t="array" ref="K2431">IF(A2431="","",IF(E2431&lt;-1.27,0,((E2431-Tmin)/(PrefTemp-Tmin))^2))</f>
        <v>34.195214419988226</v>
      </c>
      <c r="L2431" s="1">
        <f t="shared" si="231"/>
        <v>0.35620015037407932</v>
      </c>
      <c r="M2431" s="1">
        <f t="shared" si="232"/>
        <v>-271.30195444299233</v>
      </c>
      <c r="N2431" s="3" t="s">
        <v>866</v>
      </c>
      <c r="O2431" s="1" t="s">
        <v>2973</v>
      </c>
      <c r="P2431" s="1" t="s">
        <v>2968</v>
      </c>
      <c r="Q2431" s="1">
        <v>8360</v>
      </c>
      <c r="R2431" s="1" t="s">
        <v>3035</v>
      </c>
      <c r="S2431" s="1">
        <v>85.63</v>
      </c>
    </row>
    <row r="2432" spans="1:19" x14ac:dyDescent="0.3">
      <c r="A2432" s="1" t="s">
        <v>924</v>
      </c>
      <c r="B2432" s="1" t="s">
        <v>1957</v>
      </c>
      <c r="C2432" s="1">
        <f t="shared" si="227"/>
        <v>1.0428240741021E-2</v>
      </c>
      <c r="D2432" s="1">
        <v>10</v>
      </c>
      <c r="E2432" s="1">
        <v>18.72</v>
      </c>
      <c r="F2432" s="1">
        <f>IF(A2432="","",IF(E2432&lt;-1.27,0,E2432*M_a+M_b))</f>
        <v>0.45522780000000002</v>
      </c>
      <c r="G2432" s="1">
        <f t="shared" si="228"/>
        <v>0.20723234989284001</v>
      </c>
      <c r="H2432" s="1">
        <f t="shared" si="229"/>
        <v>9.0061864360208604E-2</v>
      </c>
      <c r="I2432" s="1">
        <f t="shared" si="230"/>
        <v>2.254048327520243E-2</v>
      </c>
      <c r="J2432" s="1">
        <f>IF(A2432="","",MIN(J2431+I2432,Max_logcfu))</f>
        <v>3.99</v>
      </c>
      <c r="K2432" s="1" cm="1">
        <f t="array" ref="K2432">IF(A2432="","",IF(E2432&lt;-1.27,0,((E2432-Tmin)/(PrefTemp-Tmin))^2))</f>
        <v>34.283904099510515</v>
      </c>
      <c r="L2432" s="1">
        <f t="shared" si="231"/>
        <v>0.35752080549177245</v>
      </c>
      <c r="M2432" s="1">
        <f t="shared" si="232"/>
        <v>-271.65947524848411</v>
      </c>
      <c r="N2432" s="3" t="s">
        <v>866</v>
      </c>
      <c r="O2432" s="1" t="s">
        <v>2973</v>
      </c>
      <c r="P2432" s="1" t="s">
        <v>2968</v>
      </c>
      <c r="Q2432" s="1">
        <v>8360</v>
      </c>
      <c r="R2432" s="1" t="s">
        <v>3035</v>
      </c>
      <c r="S2432" s="1">
        <v>85.63</v>
      </c>
    </row>
    <row r="2433" spans="1:19" x14ac:dyDescent="0.3">
      <c r="A2433" s="1" t="s">
        <v>924</v>
      </c>
      <c r="B2433" s="1" t="s">
        <v>1958</v>
      </c>
      <c r="C2433" s="1">
        <f t="shared" si="227"/>
        <v>1.0416666664241347E-2</v>
      </c>
      <c r="D2433" s="1">
        <v>10</v>
      </c>
      <c r="E2433" s="1">
        <v>18.78</v>
      </c>
      <c r="F2433" s="1">
        <f>IF(A2433="","",IF(E2433&lt;-1.27,0,E2433*M_a+M_b))</f>
        <v>0.45640620000000004</v>
      </c>
      <c r="G2433" s="1">
        <f t="shared" si="228"/>
        <v>0.20830661939844003</v>
      </c>
      <c r="H2433" s="1">
        <f t="shared" si="229"/>
        <v>9.052873507103E-2</v>
      </c>
      <c r="I2433" s="1">
        <f t="shared" si="230"/>
        <v>2.2632183762488035E-2</v>
      </c>
      <c r="J2433" s="1">
        <f>IF(A2433="","",MIN(J2432+I2433,Max_logcfu))</f>
        <v>3.99</v>
      </c>
      <c r="K2433" s="1" cm="1">
        <f t="array" ref="K2433">IF(A2433="","",IF(E2433&lt;-1.27,0,((E2433-Tmin)/(PrefTemp-Tmin))^2))</f>
        <v>34.461628053932046</v>
      </c>
      <c r="L2433" s="1">
        <f t="shared" si="231"/>
        <v>0.35897529214487833</v>
      </c>
      <c r="M2433" s="1">
        <f t="shared" si="232"/>
        <v>-272.01845054062898</v>
      </c>
      <c r="N2433" s="3" t="s">
        <v>866</v>
      </c>
      <c r="O2433" s="1" t="s">
        <v>2973</v>
      </c>
      <c r="P2433" s="1" t="s">
        <v>2968</v>
      </c>
      <c r="Q2433" s="1">
        <v>8360</v>
      </c>
      <c r="R2433" s="1" t="s">
        <v>3035</v>
      </c>
      <c r="S2433" s="1">
        <v>85.63</v>
      </c>
    </row>
    <row r="2434" spans="1:19" x14ac:dyDescent="0.3">
      <c r="A2434" s="1" t="s">
        <v>924</v>
      </c>
      <c r="B2434" s="1" t="s">
        <v>1959</v>
      </c>
      <c r="C2434" s="1">
        <f t="shared" si="227"/>
        <v>1.0416666664241347E-2</v>
      </c>
      <c r="D2434" s="1">
        <v>10</v>
      </c>
      <c r="E2434" s="1">
        <v>18.77</v>
      </c>
      <c r="F2434" s="1">
        <f>IF(A2434="","",IF(E2434&lt;-1.27,0,E2434*M_a+M_b))</f>
        <v>0.4562098</v>
      </c>
      <c r="G2434" s="1">
        <f t="shared" si="228"/>
        <v>0.20812738161604</v>
      </c>
      <c r="H2434" s="1">
        <f t="shared" si="229"/>
        <v>9.0450839468074737E-2</v>
      </c>
      <c r="I2434" s="1">
        <f t="shared" si="230"/>
        <v>2.261270986175375E-2</v>
      </c>
      <c r="J2434" s="1">
        <f>IF(A2434="","",MIN(J2433+I2434,Max_logcfu))</f>
        <v>3.99</v>
      </c>
      <c r="K2434" s="1" cm="1">
        <f t="array" ref="K2434">IF(A2434="","",IF(E2434&lt;-1.27,0,((E2434-Tmin)/(PrefTemp-Tmin))^2))</f>
        <v>34.431975487882447</v>
      </c>
      <c r="L2434" s="1">
        <f t="shared" si="231"/>
        <v>0.35866641124860027</v>
      </c>
      <c r="M2434" s="1">
        <f t="shared" si="232"/>
        <v>-272.37711695187755</v>
      </c>
      <c r="N2434" s="3" t="s">
        <v>866</v>
      </c>
      <c r="O2434" s="1" t="s">
        <v>2973</v>
      </c>
      <c r="P2434" s="1" t="s">
        <v>2968</v>
      </c>
      <c r="Q2434" s="1">
        <v>8360</v>
      </c>
      <c r="R2434" s="1" t="s">
        <v>3035</v>
      </c>
      <c r="S2434" s="1">
        <v>85.63</v>
      </c>
    </row>
    <row r="2435" spans="1:19" x14ac:dyDescent="0.3">
      <c r="A2435" s="1" t="s">
        <v>924</v>
      </c>
      <c r="B2435" s="1" t="s">
        <v>1960</v>
      </c>
      <c r="C2435" s="1">
        <f t="shared" si="227"/>
        <v>1.0416666671517305E-2</v>
      </c>
      <c r="D2435" s="1">
        <v>10</v>
      </c>
      <c r="E2435" s="1">
        <v>18.8</v>
      </c>
      <c r="F2435" s="1">
        <f>IF(A2435="","",IF(E2435&lt;-1.27,0,E2435*M_a+M_b))</f>
        <v>0.45679900000000007</v>
      </c>
      <c r="G2435" s="1">
        <f t="shared" si="228"/>
        <v>0.20866532640100005</v>
      </c>
      <c r="H2435" s="1">
        <f t="shared" si="229"/>
        <v>9.0684626858322487E-2</v>
      </c>
      <c r="I2435" s="1">
        <f t="shared" si="230"/>
        <v>2.2671156725137705E-2</v>
      </c>
      <c r="J2435" s="1">
        <f>IF(A2435="","",MIN(J2434+I2435,Max_logcfu))</f>
        <v>3.99</v>
      </c>
      <c r="K2435" s="1" cm="1">
        <f t="array" ref="K2435">IF(A2435="","",IF(E2435&lt;-1.27,0,((E2435-Tmin)/(PrefTemp-Tmin))^2))</f>
        <v>34.520971474406451</v>
      </c>
      <c r="L2435" s="1">
        <f t="shared" si="231"/>
        <v>0.35959345302584927</v>
      </c>
      <c r="M2435" s="1">
        <f t="shared" si="232"/>
        <v>-272.73671040490342</v>
      </c>
      <c r="N2435" s="3" t="s">
        <v>866</v>
      </c>
      <c r="O2435" s="1" t="s">
        <v>2973</v>
      </c>
      <c r="P2435" s="1" t="s">
        <v>2968</v>
      </c>
      <c r="Q2435" s="1">
        <v>8360</v>
      </c>
      <c r="R2435" s="1" t="s">
        <v>3035</v>
      </c>
      <c r="S2435" s="1">
        <v>85.63</v>
      </c>
    </row>
    <row r="2436" spans="1:19" x14ac:dyDescent="0.3">
      <c r="A2436" s="1" t="s">
        <v>924</v>
      </c>
      <c r="B2436" s="1" t="s">
        <v>2605</v>
      </c>
      <c r="C2436" s="1">
        <f t="shared" ref="C2436:C2499" si="233">IF(A2436="","",B2436-B2435)</f>
        <v>1.0405092587461695E-2</v>
      </c>
      <c r="D2436" s="1">
        <v>10</v>
      </c>
      <c r="E2436" s="1">
        <v>18.940000000000001</v>
      </c>
      <c r="F2436" s="1">
        <f>IF(A2436="","",IF(E2436&lt;-1.27,0,E2436*M_a+M_b))</f>
        <v>0.45954860000000003</v>
      </c>
      <c r="G2436" s="1">
        <f t="shared" si="228"/>
        <v>0.21118491576196002</v>
      </c>
      <c r="H2436" s="1">
        <f t="shared" si="229"/>
        <v>9.1779624407631474E-2</v>
      </c>
      <c r="I2436" s="1">
        <f t="shared" si="230"/>
        <v>2.2919411750492752E-2</v>
      </c>
      <c r="J2436" s="1">
        <f>IF(A2436="","",MIN(J2435+I2436,Max_logcfu))</f>
        <v>3.99</v>
      </c>
      <c r="K2436" s="1" cm="1">
        <f t="array" ref="K2436">IF(A2436="","",IF(E2436&lt;-1.27,0,((E2436-Tmin)/(PrefTemp-Tmin))^2))</f>
        <v>34.937804850401882</v>
      </c>
      <c r="L2436" s="1">
        <f t="shared" si="231"/>
        <v>0.36353109427109986</v>
      </c>
      <c r="M2436" s="1">
        <f t="shared" si="232"/>
        <v>-273.1002414991745</v>
      </c>
      <c r="N2436" s="3" t="s">
        <v>866</v>
      </c>
      <c r="O2436" s="1" t="s">
        <v>2973</v>
      </c>
      <c r="P2436" s="1" t="s">
        <v>2968</v>
      </c>
      <c r="Q2436" s="1">
        <v>8360</v>
      </c>
      <c r="R2436" s="1" t="s">
        <v>3035</v>
      </c>
      <c r="S2436" s="1">
        <v>85.33</v>
      </c>
    </row>
    <row r="2437" spans="1:19" x14ac:dyDescent="0.3">
      <c r="A2437" s="1" t="s">
        <v>924</v>
      </c>
      <c r="B2437" s="1" t="s">
        <v>2606</v>
      </c>
      <c r="C2437" s="1">
        <f t="shared" si="233"/>
        <v>1.0416666671517305E-2</v>
      </c>
      <c r="D2437" s="1">
        <v>10</v>
      </c>
      <c r="E2437" s="1">
        <v>18.940000000000001</v>
      </c>
      <c r="F2437" s="1">
        <f>IF(A2437="","",IF(E2437&lt;-1.27,0,E2437*M_a+M_b))</f>
        <v>0.45954860000000003</v>
      </c>
      <c r="G2437" s="1">
        <f t="shared" si="228"/>
        <v>0.21118491576196002</v>
      </c>
      <c r="H2437" s="1">
        <f t="shared" si="229"/>
        <v>9.1779624407631474E-2</v>
      </c>
      <c r="I2437" s="1">
        <f t="shared" si="230"/>
        <v>2.2944906112592423E-2</v>
      </c>
      <c r="J2437" s="1">
        <f>IF(A2437="","",MIN(J2436+I2437,Max_logcfu))</f>
        <v>3.99</v>
      </c>
      <c r="K2437" s="1" cm="1">
        <f t="array" ref="K2437">IF(A2437="","",IF(E2437&lt;-1.27,0,((E2437-Tmin)/(PrefTemp-Tmin))^2))</f>
        <v>34.937804850401882</v>
      </c>
      <c r="L2437" s="1">
        <f t="shared" si="231"/>
        <v>0.36393546736115695</v>
      </c>
      <c r="M2437" s="1">
        <f t="shared" si="232"/>
        <v>-273.46417696653566</v>
      </c>
      <c r="N2437" s="3" t="s">
        <v>866</v>
      </c>
      <c r="O2437" s="1" t="s">
        <v>2973</v>
      </c>
      <c r="P2437" s="1" t="s">
        <v>2968</v>
      </c>
      <c r="Q2437" s="1">
        <v>8360</v>
      </c>
      <c r="R2437" s="1" t="s">
        <v>3035</v>
      </c>
      <c r="S2437" s="1">
        <v>85.33</v>
      </c>
    </row>
    <row r="2438" spans="1:19" x14ac:dyDescent="0.3">
      <c r="A2438" s="1" t="s">
        <v>924</v>
      </c>
      <c r="B2438" s="1" t="s">
        <v>2607</v>
      </c>
      <c r="C2438" s="1">
        <f t="shared" si="233"/>
        <v>1.0416666664241347E-2</v>
      </c>
      <c r="D2438" s="1">
        <v>10</v>
      </c>
      <c r="E2438" s="1">
        <v>18.940000000000001</v>
      </c>
      <c r="F2438" s="1">
        <f>IF(A2438="","",IF(E2438&lt;-1.27,0,E2438*M_a+M_b))</f>
        <v>0.45954860000000003</v>
      </c>
      <c r="G2438" s="1">
        <f t="shared" si="228"/>
        <v>0.21118491576196002</v>
      </c>
      <c r="H2438" s="1">
        <f t="shared" si="229"/>
        <v>9.1779624407631474E-2</v>
      </c>
      <c r="I2438" s="1">
        <f t="shared" si="230"/>
        <v>2.294490609656559E-2</v>
      </c>
      <c r="J2438" s="1">
        <f>IF(A2438="","",MIN(J2437+I2438,Max_logcfu))</f>
        <v>3.99</v>
      </c>
      <c r="K2438" s="1" cm="1">
        <f t="array" ref="K2438">IF(A2438="","",IF(E2438&lt;-1.27,0,((E2438-Tmin)/(PrefTemp-Tmin))^2))</f>
        <v>34.937804850401882</v>
      </c>
      <c r="L2438" s="1">
        <f t="shared" si="231"/>
        <v>0.36393546710695096</v>
      </c>
      <c r="M2438" s="1">
        <f t="shared" si="232"/>
        <v>-273.82811243364262</v>
      </c>
      <c r="N2438" s="3" t="s">
        <v>866</v>
      </c>
      <c r="O2438" s="1" t="s">
        <v>2973</v>
      </c>
      <c r="P2438" s="1" t="s">
        <v>2968</v>
      </c>
      <c r="Q2438" s="1">
        <v>8360</v>
      </c>
      <c r="R2438" s="1" t="s">
        <v>3035</v>
      </c>
      <c r="S2438" s="1">
        <v>85.33</v>
      </c>
    </row>
    <row r="2439" spans="1:19" x14ac:dyDescent="0.3">
      <c r="A2439" s="1" t="s">
        <v>924</v>
      </c>
      <c r="B2439" s="1" t="s">
        <v>2608</v>
      </c>
      <c r="C2439" s="1">
        <f t="shared" si="233"/>
        <v>1.0416666664241347E-2</v>
      </c>
      <c r="D2439" s="1">
        <v>10</v>
      </c>
      <c r="E2439" s="1">
        <v>18.97</v>
      </c>
      <c r="F2439" s="1">
        <f>IF(A2439="","",IF(E2439&lt;-1.27,0,E2439*M_a+M_b))</f>
        <v>0.46013779999999999</v>
      </c>
      <c r="G2439" s="1">
        <f t="shared" si="228"/>
        <v>0.21172679498883998</v>
      </c>
      <c r="H2439" s="1">
        <f t="shared" si="229"/>
        <v>9.2015121681373296E-2</v>
      </c>
      <c r="I2439" s="1">
        <f t="shared" si="230"/>
        <v>2.3003780414987341E-2</v>
      </c>
      <c r="J2439" s="1">
        <f>IF(A2439="","",MIN(J2438+I2439,Max_logcfu))</f>
        <v>3.99</v>
      </c>
      <c r="K2439" s="1" cm="1">
        <f t="array" ref="K2439">IF(A2439="","",IF(E2439&lt;-1.27,0,((E2439-Tmin)/(PrefTemp-Tmin))^2))</f>
        <v>35.027451739304489</v>
      </c>
      <c r="L2439" s="1">
        <f t="shared" si="231"/>
        <v>0.36486928886613568</v>
      </c>
      <c r="M2439" s="1">
        <f t="shared" si="232"/>
        <v>-274.19298172250876</v>
      </c>
      <c r="N2439" s="3" t="s">
        <v>866</v>
      </c>
      <c r="O2439" s="1" t="s">
        <v>2973</v>
      </c>
      <c r="P2439" s="1" t="s">
        <v>2968</v>
      </c>
      <c r="Q2439" s="1">
        <v>8360</v>
      </c>
      <c r="R2439" s="1" t="s">
        <v>3035</v>
      </c>
      <c r="S2439" s="1">
        <v>85.33</v>
      </c>
    </row>
    <row r="2440" spans="1:19" x14ac:dyDescent="0.3">
      <c r="A2440" s="1" t="s">
        <v>924</v>
      </c>
      <c r="B2440" s="1" t="s">
        <v>2609</v>
      </c>
      <c r="C2440" s="1">
        <f t="shared" si="233"/>
        <v>1.0416666671517305E-2</v>
      </c>
      <c r="D2440" s="1">
        <v>10</v>
      </c>
      <c r="E2440" s="1">
        <v>19.100000000000001</v>
      </c>
      <c r="F2440" s="1">
        <f>IF(A2440="","",IF(E2440&lt;-1.27,0,E2440*M_a+M_b))</f>
        <v>0.46269100000000007</v>
      </c>
      <c r="G2440" s="1">
        <f t="shared" si="228"/>
        <v>0.21408296148100006</v>
      </c>
      <c r="H2440" s="1">
        <f t="shared" si="229"/>
        <v>9.3039096688830966E-2</v>
      </c>
      <c r="I2440" s="1">
        <f t="shared" si="230"/>
        <v>2.3259774183038918E-2</v>
      </c>
      <c r="J2440" s="1">
        <f>IF(A2440="","",MIN(J2439+I2440,Max_logcfu))</f>
        <v>3.99</v>
      </c>
      <c r="K2440" s="1" cm="1">
        <f t="array" ref="K2440">IF(A2440="","",IF(E2440&lt;-1.27,0,((E2440-Tmin)/(PrefTemp-Tmin))^2))</f>
        <v>35.417248921556521</v>
      </c>
      <c r="L2440" s="1">
        <f t="shared" si="231"/>
        <v>0.36892967643801</v>
      </c>
      <c r="M2440" s="1">
        <f t="shared" si="232"/>
        <v>-274.56191139894679</v>
      </c>
      <c r="N2440" s="3" t="s">
        <v>866</v>
      </c>
      <c r="O2440" s="1" t="s">
        <v>2973</v>
      </c>
      <c r="P2440" s="1" t="s">
        <v>2968</v>
      </c>
      <c r="Q2440" s="1">
        <v>8360</v>
      </c>
      <c r="R2440" s="1" t="s">
        <v>3035</v>
      </c>
      <c r="S2440" s="1">
        <v>85.43</v>
      </c>
    </row>
    <row r="2441" spans="1:19" x14ac:dyDescent="0.3">
      <c r="A2441" s="1" t="s">
        <v>924</v>
      </c>
      <c r="B2441" s="1" t="s">
        <v>2610</v>
      </c>
      <c r="C2441" s="1">
        <f t="shared" si="233"/>
        <v>1.0416666664241347E-2</v>
      </c>
      <c r="D2441" s="1">
        <v>10</v>
      </c>
      <c r="E2441" s="1">
        <v>19.14</v>
      </c>
      <c r="F2441" s="1">
        <f>IF(A2441="","",IF(E2441&lt;-1.27,0,E2441*M_a+M_b))</f>
        <v>0.46347660000000002</v>
      </c>
      <c r="G2441" s="1">
        <f t="shared" si="228"/>
        <v>0.21481055874756003</v>
      </c>
      <c r="H2441" s="1">
        <f t="shared" si="229"/>
        <v>9.3355305844224259E-2</v>
      </c>
      <c r="I2441" s="1">
        <f t="shared" si="230"/>
        <v>2.3338826455622071E-2</v>
      </c>
      <c r="J2441" s="1">
        <f>IF(A2441="","",MIN(J2440+I2441,Max_logcfu))</f>
        <v>3.99</v>
      </c>
      <c r="K2441" s="1" cm="1">
        <f t="array" ref="K2441">IF(A2441="","",IF(E2441&lt;-1.27,0,((E2441-Tmin)/(PrefTemp-Tmin))^2))</f>
        <v>35.537620451014668</v>
      </c>
      <c r="L2441" s="1">
        <f t="shared" si="231"/>
        <v>0.37018354627854605</v>
      </c>
      <c r="M2441" s="1">
        <f t="shared" si="232"/>
        <v>-274.93209494522534</v>
      </c>
      <c r="N2441" s="3" t="s">
        <v>866</v>
      </c>
      <c r="O2441" s="1" t="s">
        <v>2973</v>
      </c>
      <c r="P2441" s="1" t="s">
        <v>2968</v>
      </c>
      <c r="Q2441" s="1">
        <v>8360</v>
      </c>
      <c r="R2441" s="1" t="s">
        <v>3035</v>
      </c>
      <c r="S2441" s="1">
        <v>85.43</v>
      </c>
    </row>
    <row r="2442" spans="1:19" x14ac:dyDescent="0.3">
      <c r="A2442" s="1" t="s">
        <v>924</v>
      </c>
      <c r="B2442" s="1" t="s">
        <v>2611</v>
      </c>
      <c r="C2442" s="1">
        <f t="shared" si="233"/>
        <v>1.0416666664241347E-2</v>
      </c>
      <c r="D2442" s="1">
        <v>10</v>
      </c>
      <c r="E2442" s="1">
        <v>19.190000000000001</v>
      </c>
      <c r="F2442" s="1">
        <f>IF(A2442="","",IF(E2442&lt;-1.27,0,E2442*M_a+M_b))</f>
        <v>0.46445860000000005</v>
      </c>
      <c r="G2442" s="1">
        <f t="shared" si="228"/>
        <v>0.21572179111396006</v>
      </c>
      <c r="H2442" s="1">
        <f t="shared" si="229"/>
        <v>9.375132164883096E-2</v>
      </c>
      <c r="I2442" s="1">
        <f t="shared" si="230"/>
        <v>2.3437830406750695E-2</v>
      </c>
      <c r="J2442" s="1">
        <f>IF(A2442="","",MIN(J2441+I2442,Max_logcfu))</f>
        <v>3.99</v>
      </c>
      <c r="K2442" s="1" cm="1">
        <f t="array" ref="K2442">IF(A2442="","",IF(E2442&lt;-1.27,0,((E2442-Tmin)/(PrefTemp-Tmin))^2))</f>
        <v>35.688372025651468</v>
      </c>
      <c r="L2442" s="1">
        <f t="shared" si="231"/>
        <v>0.37175387518064712</v>
      </c>
      <c r="M2442" s="1">
        <f t="shared" si="232"/>
        <v>-275.30384882040602</v>
      </c>
      <c r="N2442" s="3" t="s">
        <v>866</v>
      </c>
      <c r="O2442" s="1" t="s">
        <v>2973</v>
      </c>
      <c r="P2442" s="1" t="s">
        <v>2968</v>
      </c>
      <c r="Q2442" s="1">
        <v>8360</v>
      </c>
      <c r="R2442" s="1" t="s">
        <v>3035</v>
      </c>
      <c r="S2442" s="1">
        <v>85.43</v>
      </c>
    </row>
    <row r="2443" spans="1:19" x14ac:dyDescent="0.3">
      <c r="A2443" s="1" t="s">
        <v>924</v>
      </c>
      <c r="B2443" s="1" t="s">
        <v>2612</v>
      </c>
      <c r="C2443" s="1">
        <f t="shared" si="233"/>
        <v>1.0416666671517305E-2</v>
      </c>
      <c r="D2443" s="1">
        <v>10</v>
      </c>
      <c r="E2443" s="1">
        <v>19.25</v>
      </c>
      <c r="F2443" s="1">
        <f>IF(A2443="","",IF(E2443&lt;-1.27,0,E2443*M_a+M_b))</f>
        <v>0.46563700000000002</v>
      </c>
      <c r="G2443" s="1">
        <f t="shared" si="228"/>
        <v>0.21681781576900003</v>
      </c>
      <c r="H2443" s="1">
        <f t="shared" si="229"/>
        <v>9.4227647009561072E-2</v>
      </c>
      <c r="I2443" s="1">
        <f t="shared" si="230"/>
        <v>2.3556911763359809E-2</v>
      </c>
      <c r="J2443" s="1">
        <f>IF(A2443="","",MIN(J2442+I2443,Max_logcfu))</f>
        <v>3.99</v>
      </c>
      <c r="K2443" s="1" cm="1">
        <f t="array" ref="K2443">IF(A2443="","",IF(E2443&lt;-1.27,0,((E2443-Tmin)/(PrefTemp-Tmin))^2))</f>
        <v>35.869695087342947</v>
      </c>
      <c r="L2443" s="1">
        <f t="shared" si="231"/>
        <v>0.3736426573338133</v>
      </c>
      <c r="M2443" s="1">
        <f t="shared" si="232"/>
        <v>-275.67749147773981</v>
      </c>
      <c r="N2443" s="3" t="s">
        <v>866</v>
      </c>
      <c r="O2443" s="1" t="s">
        <v>2973</v>
      </c>
      <c r="P2443" s="1" t="s">
        <v>2968</v>
      </c>
      <c r="Q2443" s="1">
        <v>8360</v>
      </c>
      <c r="R2443" s="1" t="s">
        <v>3035</v>
      </c>
      <c r="S2443" s="1">
        <v>85.43</v>
      </c>
    </row>
    <row r="2444" spans="1:19" x14ac:dyDescent="0.3">
      <c r="A2444" s="1" t="s">
        <v>924</v>
      </c>
      <c r="B2444" s="1" t="s">
        <v>1969</v>
      </c>
      <c r="C2444" s="1">
        <f t="shared" si="233"/>
        <v>1.0428240741021E-2</v>
      </c>
      <c r="D2444" s="1">
        <v>10</v>
      </c>
      <c r="E2444" s="1">
        <v>19.63</v>
      </c>
      <c r="F2444" s="1">
        <f>IF(A2444="","",IF(E2444&lt;-1.27,0,E2444*M_a+M_b))</f>
        <v>0.47310020000000003</v>
      </c>
      <c r="G2444" s="1">
        <f t="shared" si="228"/>
        <v>0.22382379924004003</v>
      </c>
      <c r="H2444" s="1">
        <f t="shared" si="229"/>
        <v>9.7272402972637992E-2</v>
      </c>
      <c r="I2444" s="1">
        <f t="shared" si="230"/>
        <v>2.4345120855750618E-2</v>
      </c>
      <c r="J2444" s="1">
        <f>IF(A2444="","",MIN(J2443+I2444,Max_logcfu))</f>
        <v>3.99</v>
      </c>
      <c r="K2444" s="1" cm="1">
        <f t="array" ref="K2444">IF(A2444="","",IF(E2444&lt;-1.27,0,((E2444-Tmin)/(PrefTemp-Tmin))^2))</f>
        <v>37.028744171948183</v>
      </c>
      <c r="L2444" s="1">
        <f t="shared" si="231"/>
        <v>0.38614465856275393</v>
      </c>
      <c r="M2444" s="1">
        <f t="shared" si="232"/>
        <v>-276.06363613630253</v>
      </c>
      <c r="N2444" s="3" t="s">
        <v>866</v>
      </c>
      <c r="O2444" s="1" t="s">
        <v>2973</v>
      </c>
      <c r="P2444" s="1" t="s">
        <v>2968</v>
      </c>
      <c r="Q2444" s="1">
        <v>8360</v>
      </c>
      <c r="R2444" s="1" t="s">
        <v>3035</v>
      </c>
      <c r="S2444" s="1">
        <v>85.19</v>
      </c>
    </row>
    <row r="2445" spans="1:19" x14ac:dyDescent="0.3">
      <c r="A2445" s="1" t="s">
        <v>924</v>
      </c>
      <c r="B2445" s="1" t="s">
        <v>1970</v>
      </c>
      <c r="C2445" s="1">
        <f t="shared" si="233"/>
        <v>1.0416666664241347E-2</v>
      </c>
      <c r="D2445" s="1">
        <v>10</v>
      </c>
      <c r="E2445" s="1">
        <v>19.670000000000002</v>
      </c>
      <c r="F2445" s="1">
        <f>IF(A2445="","",IF(E2445&lt;-1.27,0,E2445*M_a+M_b))</f>
        <v>0.47388580000000008</v>
      </c>
      <c r="G2445" s="1">
        <f t="shared" si="228"/>
        <v>0.22456775144164007</v>
      </c>
      <c r="H2445" s="1">
        <f t="shared" si="229"/>
        <v>9.759571987902653E-2</v>
      </c>
      <c r="I2445" s="1">
        <f t="shared" si="230"/>
        <v>2.4398929964075812E-2</v>
      </c>
      <c r="J2445" s="1">
        <f>IF(A2445="","",MIN(J2444+I2445,Max_logcfu))</f>
        <v>3.99</v>
      </c>
      <c r="K2445" s="1" cm="1">
        <f t="array" ref="K2445">IF(A2445="","",IF(E2445&lt;-1.27,0,((E2445-Tmin)/(PrefTemp-Tmin))^2))</f>
        <v>37.151821413254702</v>
      </c>
      <c r="L2445" s="1">
        <f t="shared" si="231"/>
        <v>0.38699813963129809</v>
      </c>
      <c r="M2445" s="1">
        <f t="shared" si="232"/>
        <v>-276.45063427593385</v>
      </c>
      <c r="N2445" s="3" t="s">
        <v>866</v>
      </c>
      <c r="O2445" s="1" t="s">
        <v>2973</v>
      </c>
      <c r="P2445" s="1" t="s">
        <v>2968</v>
      </c>
      <c r="Q2445" s="1">
        <v>8360</v>
      </c>
      <c r="R2445" s="1" t="s">
        <v>3035</v>
      </c>
      <c r="S2445" s="1">
        <v>85.19</v>
      </c>
    </row>
    <row r="2446" spans="1:19" x14ac:dyDescent="0.3">
      <c r="A2446" s="1" t="s">
        <v>924</v>
      </c>
      <c r="B2446" s="1" t="s">
        <v>1971</v>
      </c>
      <c r="C2446" s="1">
        <f t="shared" si="233"/>
        <v>1.0416666664241347E-2</v>
      </c>
      <c r="D2446" s="1">
        <v>10</v>
      </c>
      <c r="E2446" s="1">
        <v>19.559999999999999</v>
      </c>
      <c r="F2446" s="1">
        <f>IF(A2446="","",IF(E2446&lt;-1.27,0,E2446*M_a+M_b))</f>
        <v>0.47172540000000002</v>
      </c>
      <c r="G2446" s="1">
        <f t="shared" si="228"/>
        <v>0.22252485300516001</v>
      </c>
      <c r="H2446" s="1">
        <f t="shared" si="229"/>
        <v>9.6707889180860485E-2</v>
      </c>
      <c r="I2446" s="1">
        <f t="shared" si="230"/>
        <v>2.4176972289585982E-2</v>
      </c>
      <c r="J2446" s="1">
        <f>IF(A2446="","",MIN(J2445+I2446,Max_logcfu))</f>
        <v>3.99</v>
      </c>
      <c r="K2446" s="1" cm="1">
        <f t="array" ref="K2446">IF(A2446="","",IF(E2446&lt;-1.27,0,((E2446-Tmin)/(PrefTemp-Tmin))^2))</f>
        <v>36.813850367143708</v>
      </c>
      <c r="L2446" s="1">
        <f t="shared" si="231"/>
        <v>0.38347760790179497</v>
      </c>
      <c r="M2446" s="1">
        <f t="shared" si="232"/>
        <v>-276.83411188383565</v>
      </c>
      <c r="N2446" s="3" t="s">
        <v>866</v>
      </c>
      <c r="O2446" s="1" t="s">
        <v>2973</v>
      </c>
      <c r="P2446" s="1" t="s">
        <v>2968</v>
      </c>
      <c r="Q2446" s="1">
        <v>8360</v>
      </c>
      <c r="R2446" s="1" t="s">
        <v>3035</v>
      </c>
      <c r="S2446" s="1">
        <v>85.19</v>
      </c>
    </row>
    <row r="2447" spans="1:19" x14ac:dyDescent="0.3">
      <c r="A2447" s="1" t="s">
        <v>924</v>
      </c>
      <c r="B2447" s="1" t="s">
        <v>1972</v>
      </c>
      <c r="C2447" s="1">
        <f t="shared" si="233"/>
        <v>1.0416666671517305E-2</v>
      </c>
      <c r="D2447" s="1">
        <v>10</v>
      </c>
      <c r="E2447" s="1">
        <v>19.61</v>
      </c>
      <c r="F2447" s="1">
        <f>IF(A2447="","",IF(E2447&lt;-1.27,0,E2447*M_a+M_b))</f>
        <v>0.4727074</v>
      </c>
      <c r="G2447" s="1">
        <f t="shared" si="228"/>
        <v>0.22345228601476</v>
      </c>
      <c r="H2447" s="1">
        <f t="shared" si="229"/>
        <v>9.7110945682207725E-2</v>
      </c>
      <c r="I2447" s="1">
        <f t="shared" si="230"/>
        <v>2.4277736431857131E-2</v>
      </c>
      <c r="J2447" s="1">
        <f>IF(A2447="","",MIN(J2446+I2447,Max_logcfu))</f>
        <v>3.99</v>
      </c>
      <c r="K2447" s="1" cm="1">
        <f t="array" ref="K2447">IF(A2447="","",IF(E2447&lt;-1.27,0,((E2447-Tmin)/(PrefTemp-Tmin))^2))</f>
        <v>36.967282128045369</v>
      </c>
      <c r="L2447" s="1">
        <f t="shared" si="231"/>
        <v>0.38507585567978753</v>
      </c>
      <c r="M2447" s="1">
        <f t="shared" si="232"/>
        <v>-277.21918773951546</v>
      </c>
      <c r="N2447" s="3" t="s">
        <v>866</v>
      </c>
      <c r="O2447" s="1" t="s">
        <v>2973</v>
      </c>
      <c r="P2447" s="1" t="s">
        <v>2968</v>
      </c>
      <c r="Q2447" s="1">
        <v>8360</v>
      </c>
      <c r="R2447" s="1" t="s">
        <v>3035</v>
      </c>
      <c r="S2447" s="1">
        <v>85.19</v>
      </c>
    </row>
    <row r="2448" spans="1:19" x14ac:dyDescent="0.3">
      <c r="A2448" s="1" t="s">
        <v>924</v>
      </c>
      <c r="B2448" s="1" t="s">
        <v>1973</v>
      </c>
      <c r="C2448" s="1">
        <f t="shared" si="233"/>
        <v>1.0416666664241347E-2</v>
      </c>
      <c r="D2448" s="1">
        <v>10</v>
      </c>
      <c r="E2448" s="1">
        <v>19.600000000000001</v>
      </c>
      <c r="F2448" s="1">
        <f>IF(A2448="","",IF(E2448&lt;-1.27,0,E2448*M_a+M_b))</f>
        <v>0.47251100000000007</v>
      </c>
      <c r="G2448" s="1">
        <f t="shared" si="228"/>
        <v>0.22326664512100006</v>
      </c>
      <c r="H2448" s="1">
        <f t="shared" si="229"/>
        <v>9.7030267327683634E-2</v>
      </c>
      <c r="I2448" s="1">
        <f t="shared" si="230"/>
        <v>2.4257566826273006E-2</v>
      </c>
      <c r="J2448" s="1">
        <f>IF(A2448="","",MIN(J2447+I2448,Max_logcfu))</f>
        <v>3.99</v>
      </c>
      <c r="K2448" s="1" cm="1">
        <f t="array" ref="K2448">IF(A2448="","",IF(E2448&lt;-1.27,0,((E2448-Tmin)/(PrefTemp-Tmin))^2))</f>
        <v>36.936570250281562</v>
      </c>
      <c r="L2448" s="1">
        <f t="shared" si="231"/>
        <v>0.38475594001751662</v>
      </c>
      <c r="M2448" s="1">
        <f t="shared" si="232"/>
        <v>-277.60394367953296</v>
      </c>
      <c r="N2448" s="3" t="s">
        <v>866</v>
      </c>
      <c r="O2448" s="1" t="s">
        <v>2973</v>
      </c>
      <c r="P2448" s="1" t="s">
        <v>2968</v>
      </c>
      <c r="Q2448" s="1">
        <v>8360</v>
      </c>
      <c r="R2448" s="1" t="s">
        <v>3035</v>
      </c>
      <c r="S2448" s="1">
        <v>85.33</v>
      </c>
    </row>
    <row r="2449" spans="1:19" x14ac:dyDescent="0.3">
      <c r="A2449" s="1" t="s">
        <v>924</v>
      </c>
      <c r="B2449" s="1" t="s">
        <v>1974</v>
      </c>
      <c r="C2449" s="1">
        <f t="shared" si="233"/>
        <v>1.0416666664241347E-2</v>
      </c>
      <c r="D2449" s="1">
        <v>10</v>
      </c>
      <c r="E2449" s="1">
        <v>19.559999999999999</v>
      </c>
      <c r="F2449" s="1">
        <f>IF(A2449="","",IF(E2449&lt;-1.27,0,E2449*M_a+M_b))</f>
        <v>0.47172540000000002</v>
      </c>
      <c r="G2449" s="1">
        <f t="shared" si="228"/>
        <v>0.22252485300516001</v>
      </c>
      <c r="H2449" s="1">
        <f t="shared" si="229"/>
        <v>9.6707889180860485E-2</v>
      </c>
      <c r="I2449" s="1">
        <f t="shared" si="230"/>
        <v>2.4176972289585982E-2</v>
      </c>
      <c r="J2449" s="1">
        <f>IF(A2449="","",MIN(J2448+I2449,Max_logcfu))</f>
        <v>3.99</v>
      </c>
      <c r="K2449" s="1" cm="1">
        <f t="array" ref="K2449">IF(A2449="","",IF(E2449&lt;-1.27,0,((E2449-Tmin)/(PrefTemp-Tmin))^2))</f>
        <v>36.813850367143708</v>
      </c>
      <c r="L2449" s="1">
        <f t="shared" si="231"/>
        <v>0.38347760790179497</v>
      </c>
      <c r="M2449" s="1">
        <f t="shared" si="232"/>
        <v>-277.98742128743476</v>
      </c>
      <c r="N2449" s="3" t="s">
        <v>866</v>
      </c>
      <c r="O2449" s="1" t="s">
        <v>2973</v>
      </c>
      <c r="P2449" s="1" t="s">
        <v>2968</v>
      </c>
      <c r="Q2449" s="1">
        <v>8360</v>
      </c>
      <c r="R2449" s="1" t="s">
        <v>3035</v>
      </c>
      <c r="S2449" s="1">
        <v>85.33</v>
      </c>
    </row>
    <row r="2450" spans="1:19" x14ac:dyDescent="0.3">
      <c r="A2450" s="1" t="s">
        <v>924</v>
      </c>
      <c r="B2450" s="1" t="s">
        <v>1975</v>
      </c>
      <c r="C2450" s="1">
        <f t="shared" si="233"/>
        <v>1.0416666671517305E-2</v>
      </c>
      <c r="D2450" s="1">
        <v>10</v>
      </c>
      <c r="E2450" s="1">
        <v>19.579999999999998</v>
      </c>
      <c r="F2450" s="1">
        <f>IF(A2450="","",IF(E2450&lt;-1.27,0,E2450*M_a+M_b))</f>
        <v>0.47211819999999999</v>
      </c>
      <c r="G2450" s="1">
        <f t="shared" si="228"/>
        <v>0.22289559477123999</v>
      </c>
      <c r="H2450" s="1">
        <f t="shared" si="229"/>
        <v>9.6869011200017369E-2</v>
      </c>
      <c r="I2450" s="1">
        <f t="shared" si="230"/>
        <v>2.421725281128138E-2</v>
      </c>
      <c r="J2450" s="1">
        <f>IF(A2450="","",MIN(J2449+I2450,Max_logcfu))</f>
        <v>3.99</v>
      </c>
      <c r="K2450" s="1" cm="1">
        <f t="array" ref="K2450">IF(A2450="","",IF(E2450&lt;-1.27,0,((E2450-Tmin)/(PrefTemp-Tmin))^2))</f>
        <v>36.875184783129157</v>
      </c>
      <c r="L2450" s="1">
        <f t="shared" si="231"/>
        <v>0.38411650833646355</v>
      </c>
      <c r="M2450" s="1">
        <f t="shared" si="232"/>
        <v>-278.37153779577125</v>
      </c>
      <c r="N2450" s="3" t="s">
        <v>866</v>
      </c>
      <c r="O2450" s="1" t="s">
        <v>2973</v>
      </c>
      <c r="P2450" s="1" t="s">
        <v>2968</v>
      </c>
      <c r="Q2450" s="1">
        <v>8360</v>
      </c>
      <c r="R2450" s="1" t="s">
        <v>3035</v>
      </c>
      <c r="S2450" s="1">
        <v>85.33</v>
      </c>
    </row>
    <row r="2451" spans="1:19" x14ac:dyDescent="0.3">
      <c r="A2451" s="1" t="s">
        <v>924</v>
      </c>
      <c r="B2451" s="1" t="s">
        <v>1976</v>
      </c>
      <c r="C2451" s="1">
        <f t="shared" si="233"/>
        <v>1.0416666664241347E-2</v>
      </c>
      <c r="D2451" s="1">
        <v>10</v>
      </c>
      <c r="E2451" s="1">
        <v>19.61</v>
      </c>
      <c r="F2451" s="1">
        <f>IF(A2451="","",IF(E2451&lt;-1.27,0,E2451*M_a+M_b))</f>
        <v>0.4727074</v>
      </c>
      <c r="G2451" s="1">
        <f t="shared" si="228"/>
        <v>0.22345228601476</v>
      </c>
      <c r="H2451" s="1">
        <f t="shared" si="229"/>
        <v>9.7110945682207725E-2</v>
      </c>
      <c r="I2451" s="1">
        <f t="shared" si="230"/>
        <v>2.4277736414899328E-2</v>
      </c>
      <c r="J2451" s="1">
        <f>IF(A2451="","",MIN(J2450+I2451,Max_logcfu))</f>
        <v>3.99</v>
      </c>
      <c r="K2451" s="1" cm="1">
        <f t="array" ref="K2451">IF(A2451="","",IF(E2451&lt;-1.27,0,((E2451-Tmin)/(PrefTemp-Tmin))^2))</f>
        <v>36.967282128045369</v>
      </c>
      <c r="L2451" s="1">
        <f t="shared" si="231"/>
        <v>0.38507585541081513</v>
      </c>
      <c r="M2451" s="1">
        <f t="shared" si="232"/>
        <v>-278.75661365118208</v>
      </c>
      <c r="N2451" s="3" t="s">
        <v>866</v>
      </c>
      <c r="O2451" s="1" t="s">
        <v>2973</v>
      </c>
      <c r="P2451" s="1" t="s">
        <v>2968</v>
      </c>
      <c r="Q2451" s="1">
        <v>8360</v>
      </c>
      <c r="R2451" s="1" t="s">
        <v>3035</v>
      </c>
      <c r="S2451" s="1">
        <v>85.33</v>
      </c>
    </row>
    <row r="2452" spans="1:19" x14ac:dyDescent="0.3">
      <c r="A2452" s="1" t="s">
        <v>924</v>
      </c>
      <c r="B2452" s="1" t="s">
        <v>1977</v>
      </c>
      <c r="C2452" s="1">
        <f t="shared" si="233"/>
        <v>1.0416666664241347E-2</v>
      </c>
      <c r="D2452" s="1">
        <v>10</v>
      </c>
      <c r="E2452" s="1">
        <v>19.61</v>
      </c>
      <c r="F2452" s="1">
        <f>IF(A2452="","",IF(E2452&lt;-1.27,0,E2452*M_a+M_b))</f>
        <v>0.4727074</v>
      </c>
      <c r="G2452" s="1">
        <f t="shared" si="228"/>
        <v>0.22345228601476</v>
      </c>
      <c r="H2452" s="1">
        <f t="shared" si="229"/>
        <v>9.7110945682207725E-2</v>
      </c>
      <c r="I2452" s="1">
        <f t="shared" si="230"/>
        <v>2.4277736414899328E-2</v>
      </c>
      <c r="J2452" s="1">
        <f>IF(A2452="","",MIN(J2451+I2452,Max_logcfu))</f>
        <v>3.99</v>
      </c>
      <c r="K2452" s="1" cm="1">
        <f t="array" ref="K2452">IF(A2452="","",IF(E2452&lt;-1.27,0,((E2452-Tmin)/(PrefTemp-Tmin))^2))</f>
        <v>36.967282128045369</v>
      </c>
      <c r="L2452" s="1">
        <f t="shared" si="231"/>
        <v>0.38507585541081513</v>
      </c>
      <c r="M2452" s="1">
        <f t="shared" si="232"/>
        <v>-279.14168950659291</v>
      </c>
      <c r="N2452" s="3" t="s">
        <v>866</v>
      </c>
      <c r="O2452" s="1" t="s">
        <v>2973</v>
      </c>
      <c r="P2452" s="1" t="s">
        <v>2968</v>
      </c>
      <c r="Q2452" s="1">
        <v>8360</v>
      </c>
      <c r="R2452" s="1" t="s">
        <v>3035</v>
      </c>
      <c r="S2452" s="1">
        <v>85.33</v>
      </c>
    </row>
    <row r="2453" spans="1:19" x14ac:dyDescent="0.3">
      <c r="A2453" s="1" t="s">
        <v>924</v>
      </c>
      <c r="B2453" s="1" t="s">
        <v>1978</v>
      </c>
      <c r="C2453" s="1">
        <f t="shared" si="233"/>
        <v>1.0416666671517305E-2</v>
      </c>
      <c r="D2453" s="1">
        <v>11</v>
      </c>
      <c r="E2453" s="1">
        <v>19.55</v>
      </c>
      <c r="F2453" s="1">
        <f>IF(A2453="","",IF(E2453&lt;-1.27,0,E2453*M_a+M_b))</f>
        <v>0.47152900000000003</v>
      </c>
      <c r="G2453" s="1">
        <f t="shared" si="228"/>
        <v>0.22233959784100002</v>
      </c>
      <c r="H2453" s="1">
        <f t="shared" si="229"/>
        <v>9.6627378461973057E-2</v>
      </c>
      <c r="I2453" s="1">
        <f t="shared" si="230"/>
        <v>2.4156844626742172E-2</v>
      </c>
      <c r="J2453" s="1">
        <f>IF(A2453="","",MIN(J2452+I2453,Max_logcfu))</f>
        <v>3.99</v>
      </c>
      <c r="K2453" s="1" cm="1">
        <f t="array" ref="K2453">IF(A2453="","",IF(E2453&lt;-1.27,0,((E2453-Tmin)/(PrefTemp-Tmin))^2))</f>
        <v>36.783202303338598</v>
      </c>
      <c r="L2453" s="1">
        <f t="shared" si="231"/>
        <v>0.38315835750486577</v>
      </c>
      <c r="M2453" s="1">
        <f t="shared" si="232"/>
        <v>-279.52484786409775</v>
      </c>
      <c r="N2453" s="3" t="s">
        <v>866</v>
      </c>
      <c r="O2453" s="1" t="s">
        <v>2973</v>
      </c>
      <c r="P2453" s="1" t="s">
        <v>2968</v>
      </c>
      <c r="Q2453" s="1">
        <v>8360</v>
      </c>
      <c r="R2453" s="1" t="s">
        <v>3035</v>
      </c>
      <c r="S2453" s="1">
        <v>85.33</v>
      </c>
    </row>
    <row r="2454" spans="1:19" x14ac:dyDescent="0.3">
      <c r="A2454" s="1" t="s">
        <v>924</v>
      </c>
      <c r="B2454" s="1" t="s">
        <v>1979</v>
      </c>
      <c r="C2454" s="1">
        <f t="shared" si="233"/>
        <v>1.0416666664241347E-2</v>
      </c>
      <c r="D2454" s="1">
        <v>11</v>
      </c>
      <c r="E2454" s="1">
        <v>19.55</v>
      </c>
      <c r="F2454" s="1">
        <f>IF(A2454="","",IF(E2454&lt;-1.27,0,E2454*M_a+M_b))</f>
        <v>0.47152900000000003</v>
      </c>
      <c r="G2454" s="1">
        <f t="shared" si="228"/>
        <v>0.22233959784100002</v>
      </c>
      <c r="H2454" s="1">
        <f t="shared" si="229"/>
        <v>9.6627378461973057E-2</v>
      </c>
      <c r="I2454" s="1">
        <f t="shared" si="230"/>
        <v>2.4156844609868812E-2</v>
      </c>
      <c r="J2454" s="1">
        <f>IF(A2454="","",MIN(J2453+I2454,Max_logcfu))</f>
        <v>3.99</v>
      </c>
      <c r="K2454" s="1" cm="1">
        <f t="array" ref="K2454">IF(A2454="","",IF(E2454&lt;-1.27,0,((E2454-Tmin)/(PrefTemp-Tmin))^2))</f>
        <v>36.783202303338598</v>
      </c>
      <c r="L2454" s="1">
        <f t="shared" si="231"/>
        <v>0.38315835723723274</v>
      </c>
      <c r="M2454" s="1">
        <f t="shared" si="232"/>
        <v>-279.90800622133497</v>
      </c>
      <c r="N2454" s="3" t="s">
        <v>866</v>
      </c>
      <c r="O2454" s="1" t="s">
        <v>2973</v>
      </c>
      <c r="P2454" s="1" t="s">
        <v>2968</v>
      </c>
      <c r="Q2454" s="1">
        <v>8360</v>
      </c>
      <c r="R2454" s="1" t="s">
        <v>3035</v>
      </c>
      <c r="S2454" s="1">
        <v>85.33</v>
      </c>
    </row>
    <row r="2455" spans="1:19" x14ac:dyDescent="0.3">
      <c r="A2455" s="1" t="s">
        <v>924</v>
      </c>
      <c r="B2455" s="1" t="s">
        <v>1980</v>
      </c>
      <c r="C2455" s="1">
        <f t="shared" si="233"/>
        <v>1.0416666664241347E-2</v>
      </c>
      <c r="D2455" s="1">
        <v>11</v>
      </c>
      <c r="E2455" s="1">
        <v>19.63</v>
      </c>
      <c r="F2455" s="1">
        <f>IF(A2455="","",IF(E2455&lt;-1.27,0,E2455*M_a+M_b))</f>
        <v>0.47310020000000003</v>
      </c>
      <c r="G2455" s="1">
        <f t="shared" si="228"/>
        <v>0.22382379924004003</v>
      </c>
      <c r="H2455" s="1">
        <f t="shared" si="229"/>
        <v>9.7272402972637992E-2</v>
      </c>
      <c r="I2455" s="1">
        <f t="shared" si="230"/>
        <v>2.4318100737497499E-2</v>
      </c>
      <c r="J2455" s="1">
        <f>IF(A2455="","",MIN(J2454+I2455,Max_logcfu))</f>
        <v>3.99</v>
      </c>
      <c r="K2455" s="1" cm="1">
        <f t="array" ref="K2455">IF(A2455="","",IF(E2455&lt;-1.27,0,((E2455-Tmin)/(PrefTemp-Tmin))^2))</f>
        <v>37.028744171948183</v>
      </c>
      <c r="L2455" s="1">
        <f t="shared" si="231"/>
        <v>0.38571608503465371</v>
      </c>
      <c r="M2455" s="1">
        <f t="shared" si="232"/>
        <v>-280.2937223063696</v>
      </c>
      <c r="N2455" s="3" t="s">
        <v>866</v>
      </c>
      <c r="O2455" s="1" t="s">
        <v>2973</v>
      </c>
      <c r="P2455" s="1" t="s">
        <v>2968</v>
      </c>
      <c r="Q2455" s="1">
        <v>8360</v>
      </c>
      <c r="R2455" s="1" t="s">
        <v>3035</v>
      </c>
      <c r="S2455" s="1">
        <v>85.33</v>
      </c>
    </row>
    <row r="2456" spans="1:19" x14ac:dyDescent="0.3">
      <c r="A2456" s="1" t="s">
        <v>924</v>
      </c>
      <c r="B2456" s="1" t="s">
        <v>2613</v>
      </c>
      <c r="C2456" s="1">
        <f t="shared" si="233"/>
        <v>1.0428240741021E-2</v>
      </c>
      <c r="D2456" s="1">
        <v>11</v>
      </c>
      <c r="E2456" s="1">
        <v>19.78</v>
      </c>
      <c r="F2456" s="1">
        <f>IF(A2456="","",IF(E2456&lt;-1.27,0,E2456*M_a+M_b))</f>
        <v>0.47604620000000003</v>
      </c>
      <c r="G2456" s="1">
        <f t="shared" si="228"/>
        <v>0.22661998453444002</v>
      </c>
      <c r="H2456" s="1">
        <f t="shared" si="229"/>
        <v>9.8487607359600174E-2</v>
      </c>
      <c r="I2456" s="1">
        <f t="shared" si="230"/>
        <v>2.4649259509273495E-2</v>
      </c>
      <c r="J2456" s="1">
        <f>IF(A2456="","",MIN(J2455+I2456,Max_logcfu))</f>
        <v>3.99</v>
      </c>
      <c r="K2456" s="1" cm="1">
        <f t="array" ref="K2456">IF(A2456="","",IF(E2456&lt;-1.27,0,((E2456-Tmin)/(PrefTemp-Tmin))^2))</f>
        <v>37.491336757165911</v>
      </c>
      <c r="L2456" s="1">
        <f t="shared" si="231"/>
        <v>0.39096868540641566</v>
      </c>
      <c r="M2456" s="1">
        <f t="shared" si="232"/>
        <v>-280.68469099177599</v>
      </c>
      <c r="N2456" s="3" t="s">
        <v>866</v>
      </c>
      <c r="O2456" s="1" t="s">
        <v>2973</v>
      </c>
      <c r="P2456" s="1" t="s">
        <v>2968</v>
      </c>
      <c r="Q2456" s="1">
        <v>8360</v>
      </c>
      <c r="R2456" s="1" t="s">
        <v>3035</v>
      </c>
      <c r="S2456" s="1">
        <v>85.11</v>
      </c>
    </row>
    <row r="2457" spans="1:19" x14ac:dyDescent="0.3">
      <c r="A2457" s="1" t="s">
        <v>924</v>
      </c>
      <c r="B2457" s="1" t="s">
        <v>2614</v>
      </c>
      <c r="C2457" s="1">
        <f t="shared" si="233"/>
        <v>1.0416666671517305E-2</v>
      </c>
      <c r="D2457" s="1">
        <v>11</v>
      </c>
      <c r="E2457" s="1">
        <v>19.77</v>
      </c>
      <c r="F2457" s="1">
        <f>IF(A2457="","",IF(E2457&lt;-1.27,0,E2457*M_a+M_b))</f>
        <v>0.47584980000000004</v>
      </c>
      <c r="G2457" s="1">
        <f t="shared" si="228"/>
        <v>0.22643303216004004</v>
      </c>
      <c r="H2457" s="1">
        <f t="shared" si="229"/>
        <v>9.8406359043911359E-2</v>
      </c>
      <c r="I2457" s="1">
        <f t="shared" si="230"/>
        <v>2.4601589772433846E-2</v>
      </c>
      <c r="J2457" s="1">
        <f>IF(A2457="","",MIN(J2456+I2457,Max_logcfu))</f>
        <v>3.99</v>
      </c>
      <c r="K2457" s="1" cm="1">
        <f t="array" ref="K2457">IF(A2457="","",IF(E2457&lt;-1.27,0,((E2457-Tmin)/(PrefTemp-Tmin))^2))</f>
        <v>37.460407911942568</v>
      </c>
      <c r="L2457" s="1">
        <f t="shared" si="231"/>
        <v>0.3902125825977753</v>
      </c>
      <c r="M2457" s="1">
        <f t="shared" si="232"/>
        <v>-281.07490357437376</v>
      </c>
      <c r="N2457" s="3" t="s">
        <v>866</v>
      </c>
      <c r="O2457" s="1" t="s">
        <v>2973</v>
      </c>
      <c r="P2457" s="1" t="s">
        <v>2968</v>
      </c>
      <c r="Q2457" s="1">
        <v>8360</v>
      </c>
      <c r="R2457" s="1" t="s">
        <v>3035</v>
      </c>
      <c r="S2457" s="1">
        <v>85.11</v>
      </c>
    </row>
    <row r="2458" spans="1:19" x14ac:dyDescent="0.3">
      <c r="A2458" s="1" t="s">
        <v>924</v>
      </c>
      <c r="B2458" s="1" t="s">
        <v>2615</v>
      </c>
      <c r="C2458" s="1">
        <f t="shared" si="233"/>
        <v>1.0416666664241347E-2</v>
      </c>
      <c r="D2458" s="1">
        <v>11</v>
      </c>
      <c r="E2458" s="1">
        <v>19.690000000000001</v>
      </c>
      <c r="F2458" s="1">
        <f>IF(A2458="","",IF(E2458&lt;-1.27,0,E2458*M_a+M_b))</f>
        <v>0.47427860000000005</v>
      </c>
      <c r="G2458" s="1">
        <f t="shared" si="228"/>
        <v>0.22494019041796004</v>
      </c>
      <c r="H2458" s="1">
        <f t="shared" si="229"/>
        <v>9.77575794949848E-2</v>
      </c>
      <c r="I2458" s="1">
        <f t="shared" si="230"/>
        <v>2.443939486805596E-2</v>
      </c>
      <c r="J2458" s="1">
        <f>IF(A2458="","",MIN(J2457+I2458,Max_logcfu))</f>
        <v>3.99</v>
      </c>
      <c r="K2458" s="1" cm="1">
        <f t="array" ref="K2458">IF(A2458="","",IF(E2458&lt;-1.27,0,((E2458-Tmin)/(PrefTemp-Tmin))^2))</f>
        <v>37.21343661065837</v>
      </c>
      <c r="L2458" s="1">
        <f t="shared" si="231"/>
        <v>0.38763996460410355</v>
      </c>
      <c r="M2458" s="1">
        <f t="shared" si="232"/>
        <v>-281.46254353897785</v>
      </c>
      <c r="N2458" s="3" t="s">
        <v>866</v>
      </c>
      <c r="O2458" s="1" t="s">
        <v>2973</v>
      </c>
      <c r="P2458" s="1" t="s">
        <v>2968</v>
      </c>
      <c r="Q2458" s="1">
        <v>8360</v>
      </c>
      <c r="R2458" s="1" t="s">
        <v>3035</v>
      </c>
      <c r="S2458" s="1">
        <v>85.11</v>
      </c>
    </row>
    <row r="2459" spans="1:19" x14ac:dyDescent="0.3">
      <c r="A2459" s="1" t="s">
        <v>924</v>
      </c>
      <c r="B2459" s="1" t="s">
        <v>2616</v>
      </c>
      <c r="C2459" s="1">
        <f t="shared" si="233"/>
        <v>1.0416666664241347E-2</v>
      </c>
      <c r="D2459" s="1">
        <v>11</v>
      </c>
      <c r="E2459" s="1">
        <v>19.690000000000001</v>
      </c>
      <c r="F2459" s="1">
        <f>IF(A2459="","",IF(E2459&lt;-1.27,0,E2459*M_a+M_b))</f>
        <v>0.47427860000000005</v>
      </c>
      <c r="G2459" s="1">
        <f t="shared" si="228"/>
        <v>0.22494019041796004</v>
      </c>
      <c r="H2459" s="1">
        <f t="shared" si="229"/>
        <v>9.77575794949848E-2</v>
      </c>
      <c r="I2459" s="1">
        <f t="shared" si="230"/>
        <v>2.443939486805596E-2</v>
      </c>
      <c r="J2459" s="1">
        <f>IF(A2459="","",MIN(J2458+I2459,Max_logcfu))</f>
        <v>3.99</v>
      </c>
      <c r="K2459" s="1" cm="1">
        <f t="array" ref="K2459">IF(A2459="","",IF(E2459&lt;-1.27,0,((E2459-Tmin)/(PrefTemp-Tmin))^2))</f>
        <v>37.21343661065837</v>
      </c>
      <c r="L2459" s="1">
        <f t="shared" si="231"/>
        <v>0.38763996460410355</v>
      </c>
      <c r="M2459" s="1">
        <f t="shared" si="232"/>
        <v>-281.85018350358195</v>
      </c>
      <c r="N2459" s="3" t="s">
        <v>866</v>
      </c>
      <c r="O2459" s="1" t="s">
        <v>2973</v>
      </c>
      <c r="P2459" s="1" t="s">
        <v>2968</v>
      </c>
      <c r="Q2459" s="1">
        <v>8360</v>
      </c>
      <c r="R2459" s="1" t="s">
        <v>3035</v>
      </c>
      <c r="S2459" s="1">
        <v>85.11</v>
      </c>
    </row>
    <row r="2460" spans="1:19" x14ac:dyDescent="0.3">
      <c r="A2460" s="1" t="s">
        <v>924</v>
      </c>
      <c r="B2460" s="1" t="s">
        <v>2617</v>
      </c>
      <c r="C2460" s="1">
        <f t="shared" si="233"/>
        <v>1.0405092594737653E-2</v>
      </c>
      <c r="D2460" s="1">
        <v>11</v>
      </c>
      <c r="E2460" s="1">
        <v>19.690000000000001</v>
      </c>
      <c r="F2460" s="1">
        <f>IF(A2460="","",IF(E2460&lt;-1.27,0,E2460*M_a+M_b))</f>
        <v>0.47427860000000005</v>
      </c>
      <c r="G2460" s="1">
        <f t="shared" si="228"/>
        <v>0.22494019041796004</v>
      </c>
      <c r="H2460" s="1">
        <f t="shared" si="229"/>
        <v>9.77575794949848E-2</v>
      </c>
      <c r="I2460" s="1">
        <f t="shared" si="230"/>
        <v>2.4412239995585849E-2</v>
      </c>
      <c r="J2460" s="1">
        <f>IF(A2460="","",MIN(J2459+I2460,Max_logcfu))</f>
        <v>3.99</v>
      </c>
      <c r="K2460" s="1" cm="1">
        <f t="array" ref="K2460">IF(A2460="","",IF(E2460&lt;-1.27,0,((E2460-Tmin)/(PrefTemp-Tmin))^2))</f>
        <v>37.21343661065837</v>
      </c>
      <c r="L2460" s="1">
        <f t="shared" si="231"/>
        <v>0.38720925370230047</v>
      </c>
      <c r="M2460" s="1">
        <f t="shared" si="232"/>
        <v>-282.23739275728423</v>
      </c>
      <c r="N2460" s="3" t="s">
        <v>866</v>
      </c>
      <c r="O2460" s="1" t="s">
        <v>2973</v>
      </c>
      <c r="P2460" s="1" t="s">
        <v>2968</v>
      </c>
      <c r="Q2460" s="1">
        <v>8360</v>
      </c>
      <c r="R2460" s="1" t="s">
        <v>3035</v>
      </c>
      <c r="S2460" s="1">
        <v>85</v>
      </c>
    </row>
    <row r="2461" spans="1:19" x14ac:dyDescent="0.3">
      <c r="A2461" s="1" t="s">
        <v>924</v>
      </c>
      <c r="B2461" s="1" t="s">
        <v>1986</v>
      </c>
      <c r="C2461" s="1">
        <f t="shared" si="233"/>
        <v>1.0416666664241347E-2</v>
      </c>
      <c r="D2461" s="1">
        <v>11</v>
      </c>
      <c r="E2461" s="1">
        <v>19.63</v>
      </c>
      <c r="F2461" s="1">
        <f>IF(A2461="","",IF(E2461&lt;-1.27,0,E2461*M_a+M_b))</f>
        <v>0.47310020000000003</v>
      </c>
      <c r="G2461" s="1">
        <f t="shared" si="228"/>
        <v>0.22382379924004003</v>
      </c>
      <c r="H2461" s="1">
        <f t="shared" si="229"/>
        <v>9.7272402972637992E-2</v>
      </c>
      <c r="I2461" s="1">
        <f t="shared" si="230"/>
        <v>2.4318100737497499E-2</v>
      </c>
      <c r="J2461" s="1">
        <f>IF(A2461="","",MIN(J2460+I2461,Max_logcfu))</f>
        <v>3.99</v>
      </c>
      <c r="K2461" s="1" cm="1">
        <f t="array" ref="K2461">IF(A2461="","",IF(E2461&lt;-1.27,0,((E2461-Tmin)/(PrefTemp-Tmin))^2))</f>
        <v>37.028744171948183</v>
      </c>
      <c r="L2461" s="1">
        <f t="shared" si="231"/>
        <v>0.38571608503465371</v>
      </c>
      <c r="M2461" s="1">
        <f t="shared" si="232"/>
        <v>-282.62310884231886</v>
      </c>
      <c r="N2461" s="3" t="s">
        <v>866</v>
      </c>
      <c r="O2461" s="1" t="s">
        <v>2973</v>
      </c>
      <c r="P2461" s="1" t="s">
        <v>2968</v>
      </c>
      <c r="Q2461" s="1">
        <v>8360</v>
      </c>
      <c r="R2461" s="1" t="s">
        <v>3035</v>
      </c>
      <c r="S2461" s="1">
        <v>85</v>
      </c>
    </row>
    <row r="2462" spans="1:19" x14ac:dyDescent="0.3">
      <c r="A2462" s="1" t="s">
        <v>924</v>
      </c>
      <c r="B2462" s="1" t="s">
        <v>1987</v>
      </c>
      <c r="C2462" s="1">
        <f t="shared" si="233"/>
        <v>1.0416666671517305E-2</v>
      </c>
      <c r="D2462" s="1">
        <v>11</v>
      </c>
      <c r="E2462" s="1">
        <v>19.670000000000002</v>
      </c>
      <c r="F2462" s="1">
        <f>IF(A2462="","",IF(E2462&lt;-1.27,0,E2462*M_a+M_b))</f>
        <v>0.47388580000000008</v>
      </c>
      <c r="G2462" s="1">
        <f t="shared" si="228"/>
        <v>0.22456775144164007</v>
      </c>
      <c r="H2462" s="1">
        <f t="shared" si="229"/>
        <v>9.759571987902653E-2</v>
      </c>
      <c r="I2462" s="1">
        <f t="shared" si="230"/>
        <v>2.439892998111827E-2</v>
      </c>
      <c r="J2462" s="1">
        <f>IF(A2462="","",MIN(J2461+I2462,Max_logcfu))</f>
        <v>3.99</v>
      </c>
      <c r="K2462" s="1" cm="1">
        <f t="array" ref="K2462">IF(A2462="","",IF(E2462&lt;-1.27,0,((E2462-Tmin)/(PrefTemp-Tmin))^2))</f>
        <v>37.151821413254702</v>
      </c>
      <c r="L2462" s="1">
        <f t="shared" si="231"/>
        <v>0.38699813990161319</v>
      </c>
      <c r="M2462" s="1">
        <f t="shared" si="232"/>
        <v>-283.01010698222046</v>
      </c>
      <c r="N2462" s="3" t="s">
        <v>866</v>
      </c>
      <c r="O2462" s="1" t="s">
        <v>2973</v>
      </c>
      <c r="P2462" s="1" t="s">
        <v>2968</v>
      </c>
      <c r="Q2462" s="1">
        <v>8360</v>
      </c>
      <c r="R2462" s="1" t="s">
        <v>3035</v>
      </c>
      <c r="S2462" s="1">
        <v>85</v>
      </c>
    </row>
    <row r="2463" spans="1:19" x14ac:dyDescent="0.3">
      <c r="A2463" s="1" t="s">
        <v>924</v>
      </c>
      <c r="B2463" s="1" t="s">
        <v>1988</v>
      </c>
      <c r="C2463" s="1">
        <f t="shared" si="233"/>
        <v>1.0416666664241347E-2</v>
      </c>
      <c r="D2463" s="1">
        <v>11</v>
      </c>
      <c r="E2463" s="1">
        <v>19.690000000000001</v>
      </c>
      <c r="F2463" s="1">
        <f>IF(A2463="","",IF(E2463&lt;-1.27,0,E2463*M_a+M_b))</f>
        <v>0.47427860000000005</v>
      </c>
      <c r="G2463" s="1">
        <f t="shared" si="228"/>
        <v>0.22494019041796004</v>
      </c>
      <c r="H2463" s="1">
        <f t="shared" si="229"/>
        <v>9.77575794949848E-2</v>
      </c>
      <c r="I2463" s="1">
        <f t="shared" si="230"/>
        <v>2.443939486805596E-2</v>
      </c>
      <c r="J2463" s="1">
        <f>IF(A2463="","",MIN(J2462+I2463,Max_logcfu))</f>
        <v>3.99</v>
      </c>
      <c r="K2463" s="1" cm="1">
        <f t="array" ref="K2463">IF(A2463="","",IF(E2463&lt;-1.27,0,((E2463-Tmin)/(PrefTemp-Tmin))^2))</f>
        <v>37.21343661065837</v>
      </c>
      <c r="L2463" s="1">
        <f t="shared" si="231"/>
        <v>0.38763996460410355</v>
      </c>
      <c r="M2463" s="1">
        <f t="shared" si="232"/>
        <v>-283.39774694682455</v>
      </c>
      <c r="N2463" s="3" t="s">
        <v>866</v>
      </c>
      <c r="O2463" s="1" t="s">
        <v>2973</v>
      </c>
      <c r="P2463" s="1" t="s">
        <v>2968</v>
      </c>
      <c r="Q2463" s="1">
        <v>8360</v>
      </c>
      <c r="R2463" s="1" t="s">
        <v>3035</v>
      </c>
      <c r="S2463" s="1">
        <v>85</v>
      </c>
    </row>
    <row r="2464" spans="1:19" x14ac:dyDescent="0.3">
      <c r="A2464" s="1" t="s">
        <v>924</v>
      </c>
      <c r="B2464" s="1" t="s">
        <v>1989</v>
      </c>
      <c r="C2464" s="1">
        <f t="shared" si="233"/>
        <v>1.0416666664241347E-2</v>
      </c>
      <c r="D2464" s="1">
        <v>11</v>
      </c>
      <c r="E2464" s="1">
        <v>19.850000000000001</v>
      </c>
      <c r="F2464" s="1">
        <f>IF(A2464="","",IF(E2464&lt;-1.27,0,E2464*M_a+M_b))</f>
        <v>0.47742100000000004</v>
      </c>
      <c r="G2464" s="1">
        <f t="shared" si="228"/>
        <v>0.22793081124100004</v>
      </c>
      <c r="H2464" s="1">
        <f t="shared" si="229"/>
        <v>9.9057284328987402E-2</v>
      </c>
      <c r="I2464" s="1">
        <f t="shared" si="230"/>
        <v>2.4764321076480956E-2</v>
      </c>
      <c r="J2464" s="1">
        <f>IF(A2464="","",MIN(J2463+I2464,Max_logcfu))</f>
        <v>3.99</v>
      </c>
      <c r="K2464" s="1" cm="1">
        <f t="array" ref="K2464">IF(A2464="","",IF(E2464&lt;-1.27,0,((E2464-Tmin)/(PrefTemp-Tmin))^2))</f>
        <v>37.708196031897963</v>
      </c>
      <c r="L2464" s="1">
        <f t="shared" si="231"/>
        <v>0.39279370857414936</v>
      </c>
      <c r="M2464" s="1">
        <f t="shared" si="232"/>
        <v>-283.79054065539873</v>
      </c>
      <c r="N2464" s="3" t="s">
        <v>866</v>
      </c>
      <c r="O2464" s="1" t="s">
        <v>2973</v>
      </c>
      <c r="P2464" s="1" t="s">
        <v>2968</v>
      </c>
      <c r="Q2464" s="1">
        <v>8360</v>
      </c>
      <c r="R2464" s="1" t="s">
        <v>3035</v>
      </c>
      <c r="S2464" s="1">
        <v>85.11</v>
      </c>
    </row>
    <row r="2465" spans="1:19" x14ac:dyDescent="0.3">
      <c r="A2465" s="1" t="s">
        <v>924</v>
      </c>
      <c r="B2465" s="1" t="s">
        <v>1990</v>
      </c>
      <c r="C2465" s="1">
        <f t="shared" si="233"/>
        <v>1.0416666671517305E-2</v>
      </c>
      <c r="D2465" s="1">
        <v>11</v>
      </c>
      <c r="E2465" s="1">
        <v>19.63</v>
      </c>
      <c r="F2465" s="1">
        <f>IF(A2465="","",IF(E2465&lt;-1.27,0,E2465*M_a+M_b))</f>
        <v>0.47310020000000003</v>
      </c>
      <c r="G2465" s="1">
        <f t="shared" si="228"/>
        <v>0.22382379924004003</v>
      </c>
      <c r="H2465" s="1">
        <f t="shared" si="229"/>
        <v>9.7272402972637992E-2</v>
      </c>
      <c r="I2465" s="1">
        <f t="shared" si="230"/>
        <v>2.4318100754483495E-2</v>
      </c>
      <c r="J2465" s="1">
        <f>IF(A2465="","",MIN(J2464+I2465,Max_logcfu))</f>
        <v>3.99</v>
      </c>
      <c r="K2465" s="1" cm="1">
        <f t="array" ref="K2465">IF(A2465="","",IF(E2465&lt;-1.27,0,((E2465-Tmin)/(PrefTemp-Tmin))^2))</f>
        <v>37.028744171948183</v>
      </c>
      <c r="L2465" s="1">
        <f t="shared" si="231"/>
        <v>0.38571608530407331</v>
      </c>
      <c r="M2465" s="1">
        <f t="shared" si="232"/>
        <v>-284.1762567407028</v>
      </c>
      <c r="N2465" s="3" t="s">
        <v>866</v>
      </c>
      <c r="O2465" s="1" t="s">
        <v>2973</v>
      </c>
      <c r="P2465" s="1" t="s">
        <v>2968</v>
      </c>
      <c r="Q2465" s="1">
        <v>8360</v>
      </c>
      <c r="R2465" s="1" t="s">
        <v>3035</v>
      </c>
      <c r="S2465" s="1">
        <v>85.11</v>
      </c>
    </row>
    <row r="2466" spans="1:19" x14ac:dyDescent="0.3">
      <c r="A2466" s="1" t="s">
        <v>924</v>
      </c>
      <c r="B2466" s="1" t="s">
        <v>1991</v>
      </c>
      <c r="C2466" s="1">
        <f t="shared" si="233"/>
        <v>1.0416666664241347E-2</v>
      </c>
      <c r="D2466" s="1">
        <v>11</v>
      </c>
      <c r="E2466" s="1">
        <v>19.670000000000002</v>
      </c>
      <c r="F2466" s="1">
        <f>IF(A2466="","",IF(E2466&lt;-1.27,0,E2466*M_a+M_b))</f>
        <v>0.47388580000000008</v>
      </c>
      <c r="G2466" s="1">
        <f t="shared" si="228"/>
        <v>0.22456775144164007</v>
      </c>
      <c r="H2466" s="1">
        <f t="shared" si="229"/>
        <v>9.759571987902653E-2</v>
      </c>
      <c r="I2466" s="1">
        <f t="shared" si="230"/>
        <v>2.4398929964075812E-2</v>
      </c>
      <c r="J2466" s="1">
        <f>IF(A2466="","",MIN(J2465+I2466,Max_logcfu))</f>
        <v>3.99</v>
      </c>
      <c r="K2466" s="1" cm="1">
        <f t="array" ref="K2466">IF(A2466="","",IF(E2466&lt;-1.27,0,((E2466-Tmin)/(PrefTemp-Tmin))^2))</f>
        <v>37.151821413254702</v>
      </c>
      <c r="L2466" s="1">
        <f t="shared" si="231"/>
        <v>0.38699813963129809</v>
      </c>
      <c r="M2466" s="1">
        <f t="shared" si="232"/>
        <v>-284.56325488033411</v>
      </c>
      <c r="N2466" s="3" t="s">
        <v>866</v>
      </c>
      <c r="O2466" s="1" t="s">
        <v>2973</v>
      </c>
      <c r="P2466" s="1" t="s">
        <v>2968</v>
      </c>
      <c r="Q2466" s="1">
        <v>8360</v>
      </c>
      <c r="R2466" s="1" t="s">
        <v>3035</v>
      </c>
      <c r="S2466" s="1">
        <v>85.11</v>
      </c>
    </row>
    <row r="2467" spans="1:19" x14ac:dyDescent="0.3">
      <c r="A2467" s="1" t="s">
        <v>924</v>
      </c>
      <c r="B2467" s="1" t="s">
        <v>1992</v>
      </c>
      <c r="C2467" s="1">
        <f t="shared" si="233"/>
        <v>1.0416666664241347E-2</v>
      </c>
      <c r="D2467" s="1">
        <v>11</v>
      </c>
      <c r="E2467" s="1">
        <v>19.670000000000002</v>
      </c>
      <c r="F2467" s="1">
        <f>IF(A2467="","",IF(E2467&lt;-1.27,0,E2467*M_a+M_b))</f>
        <v>0.47388580000000008</v>
      </c>
      <c r="G2467" s="1">
        <f t="shared" si="228"/>
        <v>0.22456775144164007</v>
      </c>
      <c r="H2467" s="1">
        <f t="shared" si="229"/>
        <v>9.759571987902653E-2</v>
      </c>
      <c r="I2467" s="1">
        <f t="shared" si="230"/>
        <v>2.4398929964075812E-2</v>
      </c>
      <c r="J2467" s="1">
        <f>IF(A2467="","",MIN(J2466+I2467,Max_logcfu))</f>
        <v>3.99</v>
      </c>
      <c r="K2467" s="1" cm="1">
        <f t="array" ref="K2467">IF(A2467="","",IF(E2467&lt;-1.27,0,((E2467-Tmin)/(PrefTemp-Tmin))^2))</f>
        <v>37.151821413254702</v>
      </c>
      <c r="L2467" s="1">
        <f t="shared" si="231"/>
        <v>0.38699813963129809</v>
      </c>
      <c r="M2467" s="1">
        <f t="shared" si="232"/>
        <v>-284.95025301996543</v>
      </c>
      <c r="N2467" s="3" t="s">
        <v>866</v>
      </c>
      <c r="O2467" s="1" t="s">
        <v>2973</v>
      </c>
      <c r="P2467" s="1" t="s">
        <v>2968</v>
      </c>
      <c r="Q2467" s="1">
        <v>8360</v>
      </c>
      <c r="R2467" s="1" t="s">
        <v>3035</v>
      </c>
      <c r="S2467" s="1">
        <v>85.11</v>
      </c>
    </row>
    <row r="2468" spans="1:19" x14ac:dyDescent="0.3">
      <c r="A2468" s="1" t="s">
        <v>924</v>
      </c>
      <c r="B2468" s="1" t="s">
        <v>1993</v>
      </c>
      <c r="C2468" s="1">
        <f t="shared" si="233"/>
        <v>1.0416666671517305E-2</v>
      </c>
      <c r="D2468" s="1">
        <v>11</v>
      </c>
      <c r="E2468" s="1">
        <v>19.8</v>
      </c>
      <c r="F2468" s="1">
        <f>IF(A2468="","",IF(E2468&lt;-1.27,0,E2468*M_a+M_b))</f>
        <v>0.47643900000000006</v>
      </c>
      <c r="G2468" s="1">
        <f t="shared" si="228"/>
        <v>0.22699412072100006</v>
      </c>
      <c r="H2468" s="1">
        <f t="shared" si="229"/>
        <v>9.8650204572359859E-2</v>
      </c>
      <c r="I2468" s="1">
        <f t="shared" si="230"/>
        <v>2.4662551154574362E-2</v>
      </c>
      <c r="J2468" s="1">
        <f>IF(A2468="","",MIN(J2467+I2468,Max_logcfu))</f>
        <v>3.99</v>
      </c>
      <c r="K2468" s="1" cm="1">
        <f t="array" ref="K2468">IF(A2468="","",IF(E2468&lt;-1.27,0,((E2468-Tmin)/(PrefTemp-Tmin))^2))</f>
        <v>37.553232735987812</v>
      </c>
      <c r="L2468" s="1">
        <f t="shared" si="231"/>
        <v>0.39117950784869687</v>
      </c>
      <c r="M2468" s="1">
        <f t="shared" si="232"/>
        <v>-285.34143252781411</v>
      </c>
      <c r="N2468" s="3" t="s">
        <v>866</v>
      </c>
      <c r="O2468" s="1" t="s">
        <v>2973</v>
      </c>
      <c r="P2468" s="1" t="s">
        <v>2968</v>
      </c>
      <c r="Q2468" s="1">
        <v>8360</v>
      </c>
      <c r="R2468" s="1" t="s">
        <v>3035</v>
      </c>
      <c r="S2468" s="1">
        <v>84.91</v>
      </c>
    </row>
    <row r="2469" spans="1:19" x14ac:dyDescent="0.3">
      <c r="A2469" s="1" t="s">
        <v>924</v>
      </c>
      <c r="B2469" s="1" t="s">
        <v>1994</v>
      </c>
      <c r="C2469" s="1">
        <f t="shared" si="233"/>
        <v>1.0416666664241347E-2</v>
      </c>
      <c r="D2469" s="1">
        <v>11</v>
      </c>
      <c r="E2469" s="1">
        <v>19.86</v>
      </c>
      <c r="F2469" s="1">
        <f>IF(A2469="","",IF(E2469&lt;-1.27,0,E2469*M_a+M_b))</f>
        <v>0.47761740000000003</v>
      </c>
      <c r="G2469" s="1">
        <f t="shared" si="228"/>
        <v>0.22811838078276003</v>
      </c>
      <c r="H2469" s="1">
        <f t="shared" si="229"/>
        <v>9.9138800861694923E-2</v>
      </c>
      <c r="I2469" s="1">
        <f t="shared" si="230"/>
        <v>2.4784700209653093E-2</v>
      </c>
      <c r="J2469" s="1">
        <f>IF(A2469="","",MIN(J2468+I2469,Max_logcfu))</f>
        <v>3.99</v>
      </c>
      <c r="K2469" s="1" cm="1">
        <f t="array" ref="K2469">IF(A2469="","",IF(E2469&lt;-1.27,0,((E2469-Tmin)/(PrefTemp-Tmin))^2))</f>
        <v>37.739226979455204</v>
      </c>
      <c r="L2469" s="1">
        <f t="shared" si="231"/>
        <v>0.3931169476111287</v>
      </c>
      <c r="M2469" s="1">
        <f t="shared" si="232"/>
        <v>-285.73454947542524</v>
      </c>
      <c r="N2469" s="3" t="s">
        <v>866</v>
      </c>
      <c r="O2469" s="1" t="s">
        <v>2973</v>
      </c>
      <c r="P2469" s="1" t="s">
        <v>2968</v>
      </c>
      <c r="Q2469" s="1">
        <v>8360</v>
      </c>
      <c r="R2469" s="1" t="s">
        <v>3035</v>
      </c>
      <c r="S2469" s="1">
        <v>84.91</v>
      </c>
    </row>
    <row r="2470" spans="1:19" x14ac:dyDescent="0.3">
      <c r="A2470" s="1" t="s">
        <v>924</v>
      </c>
      <c r="B2470" s="1" t="s">
        <v>1995</v>
      </c>
      <c r="C2470" s="1">
        <f t="shared" si="233"/>
        <v>1.0416666664241347E-2</v>
      </c>
      <c r="D2470" s="1">
        <v>11</v>
      </c>
      <c r="E2470" s="1">
        <v>19.8</v>
      </c>
      <c r="F2470" s="1">
        <f>IF(A2470="","",IF(E2470&lt;-1.27,0,E2470*M_a+M_b))</f>
        <v>0.47643900000000006</v>
      </c>
      <c r="G2470" s="1">
        <f t="shared" si="228"/>
        <v>0.22699412072100006</v>
      </c>
      <c r="H2470" s="1">
        <f t="shared" si="229"/>
        <v>9.8650204572359859E-2</v>
      </c>
      <c r="I2470" s="1">
        <f t="shared" si="230"/>
        <v>2.466255113734777E-2</v>
      </c>
      <c r="J2470" s="1">
        <f>IF(A2470="","",MIN(J2469+I2470,Max_logcfu))</f>
        <v>3.99</v>
      </c>
      <c r="K2470" s="1" cm="1">
        <f t="array" ref="K2470">IF(A2470="","",IF(E2470&lt;-1.27,0,((E2470-Tmin)/(PrefTemp-Tmin))^2))</f>
        <v>37.553232735987812</v>
      </c>
      <c r="L2470" s="1">
        <f t="shared" si="231"/>
        <v>0.39117950757546116</v>
      </c>
      <c r="M2470" s="1">
        <f t="shared" si="232"/>
        <v>-286.12572898300073</v>
      </c>
      <c r="N2470" s="3" t="s">
        <v>866</v>
      </c>
      <c r="O2470" s="1" t="s">
        <v>2973</v>
      </c>
      <c r="P2470" s="1" t="s">
        <v>2968</v>
      </c>
      <c r="Q2470" s="1">
        <v>8360</v>
      </c>
      <c r="R2470" s="1" t="s">
        <v>3035</v>
      </c>
      <c r="S2470" s="1">
        <v>84.91</v>
      </c>
    </row>
    <row r="2471" spans="1:19" x14ac:dyDescent="0.3">
      <c r="A2471" s="1" t="s">
        <v>924</v>
      </c>
      <c r="B2471" s="1" t="s">
        <v>1996</v>
      </c>
      <c r="C2471" s="1">
        <f t="shared" si="233"/>
        <v>1.0416666671517305E-2</v>
      </c>
      <c r="D2471" s="1">
        <v>11</v>
      </c>
      <c r="E2471" s="1">
        <v>19.78</v>
      </c>
      <c r="F2471" s="1">
        <f>IF(A2471="","",IF(E2471&lt;-1.27,0,E2471*M_a+M_b))</f>
        <v>0.47604620000000003</v>
      </c>
      <c r="G2471" s="1">
        <f t="shared" si="228"/>
        <v>0.22661998453444002</v>
      </c>
      <c r="H2471" s="1">
        <f t="shared" si="229"/>
        <v>9.8487607359600174E-2</v>
      </c>
      <c r="I2471" s="1">
        <f t="shared" si="230"/>
        <v>2.4621901851365511E-2</v>
      </c>
      <c r="J2471" s="1">
        <f>IF(A2471="","",MIN(J2470+I2471,Max_logcfu))</f>
        <v>3.99</v>
      </c>
      <c r="K2471" s="1" cm="1">
        <f t="array" ref="K2471">IF(A2471="","",IF(E2471&lt;-1.27,0,((E2471-Tmin)/(PrefTemp-Tmin))^2))</f>
        <v>37.491336757165911</v>
      </c>
      <c r="L2471" s="1">
        <f t="shared" si="231"/>
        <v>0.39053475806900184</v>
      </c>
      <c r="M2471" s="1">
        <f t="shared" si="232"/>
        <v>-286.51626374106974</v>
      </c>
      <c r="N2471" s="3" t="s">
        <v>866</v>
      </c>
      <c r="O2471" s="1" t="s">
        <v>2973</v>
      </c>
      <c r="P2471" s="1" t="s">
        <v>2968</v>
      </c>
      <c r="Q2471" s="1">
        <v>8360</v>
      </c>
      <c r="R2471" s="1" t="s">
        <v>3035</v>
      </c>
      <c r="S2471" s="1">
        <v>84.91</v>
      </c>
    </row>
    <row r="2472" spans="1:19" x14ac:dyDescent="0.3">
      <c r="A2472" s="1" t="s">
        <v>924</v>
      </c>
      <c r="B2472" s="1" t="s">
        <v>1997</v>
      </c>
      <c r="C2472" s="1">
        <f t="shared" si="233"/>
        <v>1.0416666664241347E-2</v>
      </c>
      <c r="D2472" s="1">
        <v>11</v>
      </c>
      <c r="E2472" s="1">
        <v>19.809999999999999</v>
      </c>
      <c r="F2472" s="1">
        <f>IF(A2472="","",IF(E2472&lt;-1.27,0,E2472*M_a+M_b))</f>
        <v>0.47663539999999999</v>
      </c>
      <c r="G2472" s="1">
        <f t="shared" si="228"/>
        <v>0.22718130453315999</v>
      </c>
      <c r="H2472" s="1">
        <f t="shared" si="229"/>
        <v>9.8731553469430675E-2</v>
      </c>
      <c r="I2472" s="1">
        <f t="shared" si="230"/>
        <v>2.4682888361610734E-2</v>
      </c>
      <c r="J2472" s="1">
        <f>IF(A2472="","",MIN(J2471+I2472,Max_logcfu))</f>
        <v>3.99</v>
      </c>
      <c r="K2472" s="1" cm="1">
        <f t="array" ref="K2472">IF(A2472="","",IF(E2472&lt;-1.27,0,((E2472-Tmin)/(PrefTemp-Tmin))^2))</f>
        <v>37.584199869586357</v>
      </c>
      <c r="L2472" s="1">
        <f t="shared" si="231"/>
        <v>0.39150208188370422</v>
      </c>
      <c r="M2472" s="1">
        <f t="shared" si="232"/>
        <v>-286.90776582295342</v>
      </c>
      <c r="N2472" s="3" t="s">
        <v>866</v>
      </c>
      <c r="O2472" s="1" t="s">
        <v>2973</v>
      </c>
      <c r="P2472" s="1" t="s">
        <v>2968</v>
      </c>
      <c r="Q2472" s="1">
        <v>8360</v>
      </c>
      <c r="R2472" s="1" t="s">
        <v>3035</v>
      </c>
      <c r="S2472" s="1">
        <v>85</v>
      </c>
    </row>
    <row r="2473" spans="1:19" x14ac:dyDescent="0.3">
      <c r="A2473" s="1" t="s">
        <v>924</v>
      </c>
      <c r="B2473" s="1" t="s">
        <v>1998</v>
      </c>
      <c r="C2473" s="1">
        <f t="shared" si="233"/>
        <v>1.0416666664241347E-2</v>
      </c>
      <c r="D2473" s="1">
        <v>11</v>
      </c>
      <c r="E2473" s="1">
        <v>19.86</v>
      </c>
      <c r="F2473" s="1">
        <f>IF(A2473="","",IF(E2473&lt;-1.27,0,E2473*M_a+M_b))</f>
        <v>0.47761740000000003</v>
      </c>
      <c r="G2473" s="1">
        <f t="shared" si="228"/>
        <v>0.22811838078276003</v>
      </c>
      <c r="H2473" s="1">
        <f t="shared" si="229"/>
        <v>9.9138800861694923E-2</v>
      </c>
      <c r="I2473" s="1">
        <f t="shared" si="230"/>
        <v>2.4784700209653093E-2</v>
      </c>
      <c r="J2473" s="1">
        <f>IF(A2473="","",MIN(J2472+I2473,Max_logcfu))</f>
        <v>3.99</v>
      </c>
      <c r="K2473" s="1" cm="1">
        <f t="array" ref="K2473">IF(A2473="","",IF(E2473&lt;-1.27,0,((E2473-Tmin)/(PrefTemp-Tmin))^2))</f>
        <v>37.739226979455204</v>
      </c>
      <c r="L2473" s="1">
        <f t="shared" si="231"/>
        <v>0.3931169476111287</v>
      </c>
      <c r="M2473" s="1">
        <f t="shared" si="232"/>
        <v>-287.30088277056456</v>
      </c>
      <c r="N2473" s="3" t="s">
        <v>866</v>
      </c>
      <c r="O2473" s="1" t="s">
        <v>2973</v>
      </c>
      <c r="P2473" s="1" t="s">
        <v>2968</v>
      </c>
      <c r="Q2473" s="1">
        <v>8360</v>
      </c>
      <c r="R2473" s="1" t="s">
        <v>3035</v>
      </c>
      <c r="S2473" s="1">
        <v>85</v>
      </c>
    </row>
    <row r="2474" spans="1:19" x14ac:dyDescent="0.3">
      <c r="A2474" s="1" t="s">
        <v>924</v>
      </c>
      <c r="B2474" s="1" t="s">
        <v>1999</v>
      </c>
      <c r="C2474" s="1">
        <f t="shared" si="233"/>
        <v>1.0416666671517305E-2</v>
      </c>
      <c r="D2474" s="1">
        <v>11</v>
      </c>
      <c r="E2474" s="1">
        <v>19.86</v>
      </c>
      <c r="F2474" s="1">
        <f>IF(A2474="","",IF(E2474&lt;-1.27,0,E2474*M_a+M_b))</f>
        <v>0.47761740000000003</v>
      </c>
      <c r="G2474" s="1">
        <f t="shared" si="228"/>
        <v>0.22811838078276003</v>
      </c>
      <c r="H2474" s="1">
        <f t="shared" si="229"/>
        <v>9.9138800861694923E-2</v>
      </c>
      <c r="I2474" s="1">
        <f t="shared" si="230"/>
        <v>2.4784700226965006E-2</v>
      </c>
      <c r="J2474" s="1">
        <f>IF(A2474="","",MIN(J2473+I2474,Max_logcfu))</f>
        <v>3.99</v>
      </c>
      <c r="K2474" s="1" cm="1">
        <f t="array" ref="K2474">IF(A2474="","",IF(E2474&lt;-1.27,0,((E2474-Tmin)/(PrefTemp-Tmin))^2))</f>
        <v>37.739226979455204</v>
      </c>
      <c r="L2474" s="1">
        <f t="shared" si="231"/>
        <v>0.39311694788571772</v>
      </c>
      <c r="M2474" s="1">
        <f t="shared" si="232"/>
        <v>-287.6939997184503</v>
      </c>
      <c r="N2474" s="3" t="s">
        <v>866</v>
      </c>
      <c r="O2474" s="1" t="s">
        <v>2973</v>
      </c>
      <c r="P2474" s="1" t="s">
        <v>2968</v>
      </c>
      <c r="Q2474" s="1">
        <v>8360</v>
      </c>
      <c r="R2474" s="1" t="s">
        <v>3035</v>
      </c>
      <c r="S2474" s="1">
        <v>85</v>
      </c>
    </row>
    <row r="2475" spans="1:19" x14ac:dyDescent="0.3">
      <c r="A2475" s="1" t="s">
        <v>924</v>
      </c>
      <c r="B2475" s="1" t="s">
        <v>2000</v>
      </c>
      <c r="C2475" s="1">
        <f t="shared" si="233"/>
        <v>1.0416666664241347E-2</v>
      </c>
      <c r="D2475" s="1">
        <v>11</v>
      </c>
      <c r="E2475" s="1">
        <v>19.850000000000001</v>
      </c>
      <c r="F2475" s="1">
        <f>IF(A2475="","",IF(E2475&lt;-1.27,0,E2475*M_a+M_b))</f>
        <v>0.47742100000000004</v>
      </c>
      <c r="G2475" s="1">
        <f t="shared" si="228"/>
        <v>0.22793081124100004</v>
      </c>
      <c r="H2475" s="1">
        <f t="shared" si="229"/>
        <v>9.9057284328987402E-2</v>
      </c>
      <c r="I2475" s="1">
        <f t="shared" si="230"/>
        <v>2.4764321076480956E-2</v>
      </c>
      <c r="J2475" s="1">
        <f>IF(A2475="","",MIN(J2474+I2475,Max_logcfu))</f>
        <v>3.99</v>
      </c>
      <c r="K2475" s="1" cm="1">
        <f t="array" ref="K2475">IF(A2475="","",IF(E2475&lt;-1.27,0,((E2475-Tmin)/(PrefTemp-Tmin))^2))</f>
        <v>37.708196031897963</v>
      </c>
      <c r="L2475" s="1">
        <f t="shared" si="231"/>
        <v>0.39279370857414936</v>
      </c>
      <c r="M2475" s="1">
        <f t="shared" si="232"/>
        <v>-288.08679342702447</v>
      </c>
      <c r="N2475" s="3" t="s">
        <v>866</v>
      </c>
      <c r="O2475" s="1" t="s">
        <v>2973</v>
      </c>
      <c r="P2475" s="1" t="s">
        <v>2968</v>
      </c>
      <c r="Q2475" s="1">
        <v>8360</v>
      </c>
      <c r="R2475" s="1" t="s">
        <v>3035</v>
      </c>
      <c r="S2475" s="1">
        <v>85</v>
      </c>
    </row>
    <row r="2476" spans="1:19" x14ac:dyDescent="0.3">
      <c r="A2476" s="1" t="s">
        <v>924</v>
      </c>
      <c r="B2476" s="1" t="s">
        <v>2001</v>
      </c>
      <c r="C2476" s="1">
        <f t="shared" si="233"/>
        <v>1.0416666664241347E-2</v>
      </c>
      <c r="D2476" s="1">
        <v>11</v>
      </c>
      <c r="E2476" s="1">
        <v>19.97</v>
      </c>
      <c r="F2476" s="1">
        <f>IF(A2476="","",IF(E2476&lt;-1.27,0,E2476*M_a+M_b))</f>
        <v>0.47977780000000003</v>
      </c>
      <c r="G2476" s="1">
        <f t="shared" si="228"/>
        <v>0.23018673737284004</v>
      </c>
      <c r="H2476" s="1">
        <f t="shared" si="229"/>
        <v>0.1000376955118818</v>
      </c>
      <c r="I2476" s="1">
        <f t="shared" si="230"/>
        <v>2.5009423872147489E-2</v>
      </c>
      <c r="J2476" s="1">
        <f>IF(A2476="","",MIN(J2475+I2476,Max_logcfu))</f>
        <v>3.99</v>
      </c>
      <c r="K2476" s="1" cm="1">
        <f t="array" ref="K2476">IF(A2476="","",IF(E2476&lt;-1.27,0,((E2476-Tmin)/(PrefTemp-Tmin))^2))</f>
        <v>38.08140974683954</v>
      </c>
      <c r="L2476" s="1">
        <f t="shared" si="231"/>
        <v>0.39668135143721894</v>
      </c>
      <c r="M2476" s="1">
        <f t="shared" si="232"/>
        <v>-288.4834747784617</v>
      </c>
      <c r="N2476" s="3" t="s">
        <v>866</v>
      </c>
      <c r="O2476" s="1" t="s">
        <v>2973</v>
      </c>
      <c r="P2476" s="1" t="s">
        <v>2968</v>
      </c>
      <c r="Q2476" s="1">
        <v>8360</v>
      </c>
      <c r="R2476" s="1" t="s">
        <v>3035</v>
      </c>
      <c r="S2476" s="1">
        <v>84.91</v>
      </c>
    </row>
    <row r="2477" spans="1:19" x14ac:dyDescent="0.3">
      <c r="A2477" s="1" t="s">
        <v>924</v>
      </c>
      <c r="B2477" s="1" t="s">
        <v>2618</v>
      </c>
      <c r="C2477" s="1">
        <f t="shared" si="233"/>
        <v>1.0416666671517305E-2</v>
      </c>
      <c r="D2477" s="1">
        <v>11</v>
      </c>
      <c r="E2477" s="1">
        <v>20.03</v>
      </c>
      <c r="F2477" s="1">
        <f>IF(A2477="","",IF(E2477&lt;-1.27,0,E2477*M_a+M_b))</f>
        <v>0.48095620000000006</v>
      </c>
      <c r="G2477" s="1">
        <f t="shared" si="228"/>
        <v>0.23131886631844006</v>
      </c>
      <c r="H2477" s="1">
        <f t="shared" si="229"/>
        <v>0.10052971156820514</v>
      </c>
      <c r="I2477" s="1">
        <f t="shared" si="230"/>
        <v>2.5132427903754487E-2</v>
      </c>
      <c r="J2477" s="1">
        <f>IF(A2477="","",MIN(J2476+I2477,Max_logcfu))</f>
        <v>3.99</v>
      </c>
      <c r="K2477" s="1" cm="1">
        <f t="array" ref="K2477">IF(A2477="","",IF(E2477&lt;-1.27,0,((E2477-Tmin)/(PrefTemp-Tmin))^2))</f>
        <v>38.268705795064172</v>
      </c>
      <c r="L2477" s="1">
        <f t="shared" si="231"/>
        <v>0.39863235221754612</v>
      </c>
      <c r="M2477" s="1">
        <f t="shared" si="232"/>
        <v>-288.88210713067923</v>
      </c>
      <c r="N2477" s="3" t="s">
        <v>866</v>
      </c>
      <c r="O2477" s="1" t="s">
        <v>2973</v>
      </c>
      <c r="P2477" s="1" t="s">
        <v>2968</v>
      </c>
      <c r="Q2477" s="1">
        <v>8360</v>
      </c>
      <c r="R2477" s="1" t="s">
        <v>3035</v>
      </c>
      <c r="S2477" s="1">
        <v>84.91</v>
      </c>
    </row>
    <row r="2478" spans="1:19" x14ac:dyDescent="0.3">
      <c r="A2478" s="1" t="s">
        <v>924</v>
      </c>
      <c r="B2478" s="1" t="s">
        <v>2619</v>
      </c>
      <c r="C2478" s="1">
        <f t="shared" si="233"/>
        <v>1.0416666664241347E-2</v>
      </c>
      <c r="D2478" s="1">
        <v>11</v>
      </c>
      <c r="E2478" s="1">
        <v>20.059999999999999</v>
      </c>
      <c r="F2478" s="1">
        <f>IF(A2478="","",IF(E2478&lt;-1.27,0,E2478*M_a+M_b))</f>
        <v>0.48154540000000001</v>
      </c>
      <c r="G2478" s="1">
        <f t="shared" si="228"/>
        <v>0.23188597226116001</v>
      </c>
      <c r="H2478" s="1">
        <f t="shared" si="229"/>
        <v>0.10077617221258582</v>
      </c>
      <c r="I2478" s="1">
        <f t="shared" si="230"/>
        <v>2.5194043047280509E-2</v>
      </c>
      <c r="J2478" s="1">
        <f>IF(A2478="","",MIN(J2477+I2478,Max_logcfu))</f>
        <v>3.99</v>
      </c>
      <c r="K2478" s="1" cm="1">
        <f t="array" ref="K2478">IF(A2478="","",IF(E2478&lt;-1.27,0,((E2478-Tmin)/(PrefTemp-Tmin))^2))</f>
        <v>38.362526116864927</v>
      </c>
      <c r="L2478" s="1">
        <f t="shared" si="231"/>
        <v>0.39960964695763496</v>
      </c>
      <c r="M2478" s="1">
        <f t="shared" si="232"/>
        <v>-289.28171677763686</v>
      </c>
      <c r="N2478" s="3" t="s">
        <v>866</v>
      </c>
      <c r="O2478" s="1" t="s">
        <v>2973</v>
      </c>
      <c r="P2478" s="1" t="s">
        <v>2968</v>
      </c>
      <c r="Q2478" s="1">
        <v>8360</v>
      </c>
      <c r="R2478" s="1" t="s">
        <v>3035</v>
      </c>
      <c r="S2478" s="1">
        <v>84.91</v>
      </c>
    </row>
    <row r="2479" spans="1:19" x14ac:dyDescent="0.3">
      <c r="A2479" s="1" t="s">
        <v>924</v>
      </c>
      <c r="B2479" s="1" t="s">
        <v>2620</v>
      </c>
      <c r="C2479" s="1">
        <f t="shared" si="233"/>
        <v>1.0416666664241347E-2</v>
      </c>
      <c r="D2479" s="1">
        <v>11</v>
      </c>
      <c r="E2479" s="1">
        <v>20.14</v>
      </c>
      <c r="F2479" s="1">
        <f>IF(A2479="","",IF(E2479&lt;-1.27,0,E2479*M_a+M_b))</f>
        <v>0.48311660000000006</v>
      </c>
      <c r="G2479" s="1">
        <f t="shared" si="228"/>
        <v>0.23340164919556006</v>
      </c>
      <c r="H2479" s="1">
        <f t="shared" si="229"/>
        <v>0.10143487579120385</v>
      </c>
      <c r="I2479" s="1">
        <f t="shared" si="230"/>
        <v>2.5358718941896674E-2</v>
      </c>
      <c r="J2479" s="1">
        <f>IF(A2479="","",MIN(J2478+I2479,Max_logcfu))</f>
        <v>3.99</v>
      </c>
      <c r="K2479" s="1" cm="1">
        <f t="array" ref="K2479">IF(A2479="","",IF(E2479&lt;-1.27,0,((E2479-Tmin)/(PrefTemp-Tmin))^2))</f>
        <v>38.613275204503424</v>
      </c>
      <c r="L2479" s="1">
        <f t="shared" si="231"/>
        <v>0.40222161661992784</v>
      </c>
      <c r="M2479" s="1">
        <f t="shared" si="232"/>
        <v>-289.68393839425681</v>
      </c>
      <c r="N2479" s="3" t="s">
        <v>866</v>
      </c>
      <c r="O2479" s="1" t="s">
        <v>2973</v>
      </c>
      <c r="P2479" s="1" t="s">
        <v>2968</v>
      </c>
      <c r="Q2479" s="1">
        <v>8360</v>
      </c>
      <c r="R2479" s="1" t="s">
        <v>3035</v>
      </c>
      <c r="S2479" s="1">
        <v>84.91</v>
      </c>
    </row>
    <row r="2480" spans="1:19" x14ac:dyDescent="0.3">
      <c r="A2480" s="1" t="s">
        <v>924</v>
      </c>
      <c r="B2480" s="1" t="s">
        <v>2621</v>
      </c>
      <c r="C2480" s="1">
        <f t="shared" si="233"/>
        <v>1.0416666671517305E-2</v>
      </c>
      <c r="D2480" s="1">
        <v>11</v>
      </c>
      <c r="E2480" s="1">
        <v>20.28</v>
      </c>
      <c r="F2480" s="1">
        <f>IF(A2480="","",IF(E2480&lt;-1.27,0,E2480*M_a+M_b))</f>
        <v>0.48586620000000003</v>
      </c>
      <c r="G2480" s="1">
        <f t="shared" ref="G2480:G2543" si="234">IF(A2480="","",F2480^2)</f>
        <v>0.23606596430244003</v>
      </c>
      <c r="H2480" s="1">
        <f t="shared" ref="H2480:H2543" si="235">IF(A2480="","",G2480/2.301)</f>
        <v>0.10259277023139506</v>
      </c>
      <c r="I2480" s="1">
        <f t="shared" ref="I2480:I2543" si="236">IF(A2480="","",H2480*24*(B2480-B2479))</f>
        <v>2.5648192569792134E-2</v>
      </c>
      <c r="J2480" s="1">
        <f>IF(A2480="","",MIN(J2479+I2480,Max_logcfu))</f>
        <v>3.99</v>
      </c>
      <c r="K2480" s="1" cm="1">
        <f t="array" ref="K2480">IF(A2480="","",IF(E2480&lt;-1.27,0,((E2480-Tmin)/(PrefTemp-Tmin))^2))</f>
        <v>39.054051577798354</v>
      </c>
      <c r="L2480" s="1">
        <f t="shared" ref="L2480:L2543" si="237">IF(A2480="","",K2480*(B2480-B2479))</f>
        <v>0.40681303745816993</v>
      </c>
      <c r="M2480" s="1">
        <f t="shared" ref="M2480:M2543" si="238">IF(A2480="","",M2479-L2480)</f>
        <v>-290.09075143171498</v>
      </c>
      <c r="N2480" s="3" t="s">
        <v>866</v>
      </c>
      <c r="O2480" s="1" t="s">
        <v>2973</v>
      </c>
      <c r="P2480" s="1" t="s">
        <v>2968</v>
      </c>
      <c r="Q2480" s="1">
        <v>8360</v>
      </c>
      <c r="R2480" s="1" t="s">
        <v>3035</v>
      </c>
      <c r="S2480" s="1">
        <v>84.91</v>
      </c>
    </row>
    <row r="2481" spans="1:19" x14ac:dyDescent="0.3">
      <c r="A2481" s="1" t="s">
        <v>924</v>
      </c>
      <c r="B2481" s="1" t="s">
        <v>2622</v>
      </c>
      <c r="C2481" s="1">
        <f t="shared" si="233"/>
        <v>1.0416666664241347E-2</v>
      </c>
      <c r="D2481" s="1">
        <v>11</v>
      </c>
      <c r="E2481" s="1">
        <v>20.309999999999999</v>
      </c>
      <c r="F2481" s="1">
        <f>IF(A2481="","",IF(E2481&lt;-1.27,0,E2481*M_a+M_b))</f>
        <v>0.48645539999999998</v>
      </c>
      <c r="G2481" s="1">
        <f t="shared" si="234"/>
        <v>0.23663885618915997</v>
      </c>
      <c r="H2481" s="1">
        <f t="shared" si="235"/>
        <v>0.10284174541032592</v>
      </c>
      <c r="I2481" s="1">
        <f t="shared" si="236"/>
        <v>2.5710436346595304E-2</v>
      </c>
      <c r="J2481" s="1">
        <f>IF(A2481="","",MIN(J2480+I2481,Max_logcfu))</f>
        <v>3.99</v>
      </c>
      <c r="K2481" s="1" cm="1">
        <f t="array" ref="K2481">IF(A2481="","",IF(E2481&lt;-1.27,0,((E2481-Tmin)/(PrefTemp-Tmin))^2))</f>
        <v>39.14882910897942</v>
      </c>
      <c r="L2481" s="1">
        <f t="shared" si="237"/>
        <v>0.40780030312358723</v>
      </c>
      <c r="M2481" s="1">
        <f t="shared" si="238"/>
        <v>-290.49855173483854</v>
      </c>
      <c r="N2481" s="3" t="s">
        <v>866</v>
      </c>
      <c r="O2481" s="1" t="s">
        <v>2973</v>
      </c>
      <c r="P2481" s="1" t="s">
        <v>2968</v>
      </c>
      <c r="Q2481" s="1">
        <v>8360</v>
      </c>
      <c r="R2481" s="1" t="s">
        <v>3035</v>
      </c>
      <c r="S2481" s="1">
        <v>84.91</v>
      </c>
    </row>
    <row r="2482" spans="1:19" x14ac:dyDescent="0.3">
      <c r="A2482" s="1" t="s">
        <v>924</v>
      </c>
      <c r="B2482" s="1" t="s">
        <v>2623</v>
      </c>
      <c r="C2482" s="1">
        <f t="shared" si="233"/>
        <v>1.0416666664241347E-2</v>
      </c>
      <c r="D2482" s="1">
        <v>11</v>
      </c>
      <c r="E2482" s="1">
        <v>20.329999999999998</v>
      </c>
      <c r="F2482" s="1">
        <f>IF(A2482="","",IF(E2482&lt;-1.27,0,E2482*M_a+M_b))</f>
        <v>0.48684820000000001</v>
      </c>
      <c r="G2482" s="1">
        <f t="shared" si="234"/>
        <v>0.23702116984324001</v>
      </c>
      <c r="H2482" s="1">
        <f t="shared" si="235"/>
        <v>0.10300789649858322</v>
      </c>
      <c r="I2482" s="1">
        <f t="shared" si="236"/>
        <v>2.5751974118649955E-2</v>
      </c>
      <c r="J2482" s="1">
        <f>IF(A2482="","",MIN(J2481+I2482,Max_logcfu))</f>
        <v>3.99</v>
      </c>
      <c r="K2482" s="1" cm="1">
        <f t="array" ref="K2482">IF(A2482="","",IF(E2482&lt;-1.27,0,((E2482-Tmin)/(PrefTemp-Tmin))^2))</f>
        <v>39.212077943725482</v>
      </c>
      <c r="L2482" s="1">
        <f t="shared" si="237"/>
        <v>0.40845914515203863</v>
      </c>
      <c r="M2482" s="1">
        <f t="shared" si="238"/>
        <v>-290.90701087999059</v>
      </c>
      <c r="N2482" s="3" t="s">
        <v>866</v>
      </c>
      <c r="O2482" s="1" t="s">
        <v>2973</v>
      </c>
      <c r="P2482" s="1" t="s">
        <v>2968</v>
      </c>
      <c r="Q2482" s="1">
        <v>8360</v>
      </c>
      <c r="R2482" s="1" t="s">
        <v>3035</v>
      </c>
      <c r="S2482" s="1">
        <v>84.91</v>
      </c>
    </row>
    <row r="2483" spans="1:19" x14ac:dyDescent="0.3">
      <c r="A2483" s="1" t="s">
        <v>924</v>
      </c>
      <c r="B2483" s="1" t="s">
        <v>2624</v>
      </c>
      <c r="C2483" s="1">
        <f t="shared" si="233"/>
        <v>1.0416666671517305E-2</v>
      </c>
      <c r="D2483" s="1">
        <v>11</v>
      </c>
      <c r="E2483" s="1">
        <v>20.36</v>
      </c>
      <c r="F2483" s="1">
        <f>IF(A2483="","",IF(E2483&lt;-1.27,0,E2483*M_a+M_b))</f>
        <v>0.48743740000000002</v>
      </c>
      <c r="G2483" s="1">
        <f t="shared" si="234"/>
        <v>0.23759521891876001</v>
      </c>
      <c r="H2483" s="1">
        <f t="shared" si="235"/>
        <v>0.10325737458442416</v>
      </c>
      <c r="I2483" s="1">
        <f t="shared" si="236"/>
        <v>2.5814343658126779E-2</v>
      </c>
      <c r="J2483" s="1">
        <f>IF(A2483="","",MIN(J2482+I2483,Max_logcfu))</f>
        <v>3.99</v>
      </c>
      <c r="K2483" s="1" cm="1">
        <f t="array" ref="K2483">IF(A2483="","",IF(E2483&lt;-1.27,0,((E2483-Tmin)/(PrefTemp-Tmin))^2))</f>
        <v>39.307046916782625</v>
      </c>
      <c r="L2483" s="1">
        <f t="shared" si="237"/>
        <v>0.40944840557381662</v>
      </c>
      <c r="M2483" s="1">
        <f t="shared" si="238"/>
        <v>-291.31645928556441</v>
      </c>
      <c r="N2483" s="3" t="s">
        <v>866</v>
      </c>
      <c r="O2483" s="1" t="s">
        <v>2973</v>
      </c>
      <c r="P2483" s="1" t="s">
        <v>2968</v>
      </c>
      <c r="Q2483" s="1">
        <v>8360</v>
      </c>
      <c r="R2483" s="1" t="s">
        <v>3035</v>
      </c>
      <c r="S2483" s="1">
        <v>84.91</v>
      </c>
    </row>
    <row r="2484" spans="1:19" x14ac:dyDescent="0.3">
      <c r="A2484" s="1" t="s">
        <v>924</v>
      </c>
      <c r="B2484" s="1" t="s">
        <v>2625</v>
      </c>
      <c r="C2484" s="1">
        <f t="shared" si="233"/>
        <v>1.0416666664241347E-2</v>
      </c>
      <c r="D2484" s="1">
        <v>11</v>
      </c>
      <c r="E2484" s="1">
        <v>20.5</v>
      </c>
      <c r="F2484" s="1">
        <f>IF(A2484="","",IF(E2484&lt;-1.27,0,E2484*M_a+M_b))</f>
        <v>0.49018700000000004</v>
      </c>
      <c r="G2484" s="1">
        <f t="shared" si="234"/>
        <v>0.24028329496900003</v>
      </c>
      <c r="H2484" s="1">
        <f t="shared" si="235"/>
        <v>0.10442559537983485</v>
      </c>
      <c r="I2484" s="1">
        <f t="shared" si="236"/>
        <v>2.6106398838880343E-2</v>
      </c>
      <c r="J2484" s="1">
        <f>IF(A2484="","",MIN(J2483+I2484,Max_logcfu))</f>
        <v>3.99</v>
      </c>
      <c r="K2484" s="1" cm="1">
        <f t="array" ref="K2484">IF(A2484="","",IF(E2484&lt;-1.27,0,((E2484-Tmin)/(PrefTemp-Tmin))^2))</f>
        <v>39.7517542299327</v>
      </c>
      <c r="L2484" s="1">
        <f t="shared" si="237"/>
        <v>0.41408077313205494</v>
      </c>
      <c r="M2484" s="1">
        <f t="shared" si="238"/>
        <v>-291.73054005869648</v>
      </c>
      <c r="N2484" s="3" t="s">
        <v>866</v>
      </c>
      <c r="O2484" s="1" t="s">
        <v>2973</v>
      </c>
      <c r="P2484" s="1" t="s">
        <v>2968</v>
      </c>
      <c r="Q2484" s="1">
        <v>8360</v>
      </c>
      <c r="R2484" s="1" t="s">
        <v>3035</v>
      </c>
      <c r="S2484" s="1">
        <v>84.79</v>
      </c>
    </row>
    <row r="2485" spans="1:19" x14ac:dyDescent="0.3">
      <c r="A2485" s="1" t="s">
        <v>924</v>
      </c>
      <c r="B2485" s="1" t="s">
        <v>2010</v>
      </c>
      <c r="C2485" s="1">
        <f t="shared" si="233"/>
        <v>1.0416666664241347E-2</v>
      </c>
      <c r="D2485" s="1">
        <v>11</v>
      </c>
      <c r="E2485" s="1">
        <v>20.45</v>
      </c>
      <c r="F2485" s="1">
        <f>IF(A2485="","",IF(E2485&lt;-1.27,0,E2485*M_a+M_b))</f>
        <v>0.489205</v>
      </c>
      <c r="G2485" s="1">
        <f t="shared" si="234"/>
        <v>0.23932153202500001</v>
      </c>
      <c r="H2485" s="1">
        <f t="shared" si="235"/>
        <v>0.10400761930682312</v>
      </c>
      <c r="I2485" s="1">
        <f t="shared" si="236"/>
        <v>2.600190482065174E-2</v>
      </c>
      <c r="J2485" s="1">
        <f>IF(A2485="","",MIN(J2484+I2485,Max_logcfu))</f>
        <v>3.99</v>
      </c>
      <c r="K2485" s="1" cm="1">
        <f t="array" ref="K2485">IF(A2485="","",IF(E2485&lt;-1.27,0,((E2485-Tmin)/(PrefTemp-Tmin))^2))</f>
        <v>39.592643026707862</v>
      </c>
      <c r="L2485" s="1">
        <f t="shared" si="237"/>
        <v>0.41242336476551544</v>
      </c>
      <c r="M2485" s="1">
        <f t="shared" si="238"/>
        <v>-292.14296342346199</v>
      </c>
      <c r="N2485" s="3" t="s">
        <v>866</v>
      </c>
      <c r="O2485" s="1" t="s">
        <v>2973</v>
      </c>
      <c r="P2485" s="1" t="s">
        <v>2968</v>
      </c>
      <c r="Q2485" s="1">
        <v>8360</v>
      </c>
      <c r="R2485" s="1" t="s">
        <v>3035</v>
      </c>
      <c r="S2485" s="1">
        <v>84.79</v>
      </c>
    </row>
    <row r="2486" spans="1:19" x14ac:dyDescent="0.3">
      <c r="A2486" s="1" t="s">
        <v>924</v>
      </c>
      <c r="B2486" s="1" t="s">
        <v>2011</v>
      </c>
      <c r="C2486" s="1">
        <f t="shared" si="233"/>
        <v>1.0416666671517305E-2</v>
      </c>
      <c r="D2486" s="1">
        <v>11</v>
      </c>
      <c r="E2486" s="1">
        <v>20.49</v>
      </c>
      <c r="F2486" s="1">
        <f>IF(A2486="","",IF(E2486&lt;-1.27,0,E2486*M_a+M_b))</f>
        <v>0.4899906</v>
      </c>
      <c r="G2486" s="1">
        <f t="shared" si="234"/>
        <v>0.24009078808835999</v>
      </c>
      <c r="H2486" s="1">
        <f t="shared" si="235"/>
        <v>0.10434193311097782</v>
      </c>
      <c r="I2486" s="1">
        <f t="shared" si="236"/>
        <v>2.6085483289891454E-2</v>
      </c>
      <c r="J2486" s="1">
        <f>IF(A2486="","",MIN(J2485+I2486,Max_logcfu))</f>
        <v>3.99</v>
      </c>
      <c r="K2486" s="1" cm="1">
        <f t="array" ref="K2486">IF(A2486="","",IF(E2486&lt;-1.27,0,((E2486-Tmin)/(PrefTemp-Tmin))^2))</f>
        <v>39.719906463704255</v>
      </c>
      <c r="L2486" s="1">
        <f t="shared" si="237"/>
        <v>0.41374902585625289</v>
      </c>
      <c r="M2486" s="1">
        <f t="shared" si="238"/>
        <v>-292.55671244931824</v>
      </c>
      <c r="N2486" s="3" t="s">
        <v>866</v>
      </c>
      <c r="O2486" s="1" t="s">
        <v>2973</v>
      </c>
      <c r="P2486" s="1" t="s">
        <v>2968</v>
      </c>
      <c r="Q2486" s="1">
        <v>8360</v>
      </c>
      <c r="R2486" s="1" t="s">
        <v>3035</v>
      </c>
      <c r="S2486" s="1">
        <v>84.79</v>
      </c>
    </row>
    <row r="2487" spans="1:19" x14ac:dyDescent="0.3">
      <c r="A2487" s="1" t="s">
        <v>924</v>
      </c>
      <c r="B2487" s="1" t="s">
        <v>2012</v>
      </c>
      <c r="C2487" s="1">
        <f t="shared" si="233"/>
        <v>1.0416666664241347E-2</v>
      </c>
      <c r="D2487" s="1">
        <v>11</v>
      </c>
      <c r="E2487" s="1">
        <v>20.56</v>
      </c>
      <c r="F2487" s="1">
        <f>IF(A2487="","",IF(E2487&lt;-1.27,0,E2487*M_a+M_b))</f>
        <v>0.49136540000000001</v>
      </c>
      <c r="G2487" s="1">
        <f t="shared" si="234"/>
        <v>0.24143995631716</v>
      </c>
      <c r="H2487" s="1">
        <f t="shared" si="235"/>
        <v>0.10492827306265101</v>
      </c>
      <c r="I2487" s="1">
        <f t="shared" si="236"/>
        <v>2.6232068259555125E-2</v>
      </c>
      <c r="J2487" s="1">
        <f>IF(A2487="","",MIN(J2486+I2487,Max_logcfu))</f>
        <v>3.99</v>
      </c>
      <c r="K2487" s="1" cm="1">
        <f t="array" ref="K2487">IF(A2487="","",IF(E2487&lt;-1.27,0,((E2487-Tmin)/(PrefTemp-Tmin))^2))</f>
        <v>39.943108845929828</v>
      </c>
      <c r="L2487" s="1">
        <f t="shared" si="237"/>
        <v>0.41607405038156092</v>
      </c>
      <c r="M2487" s="1">
        <f t="shared" si="238"/>
        <v>-292.97278649969979</v>
      </c>
      <c r="N2487" s="3" t="s">
        <v>866</v>
      </c>
      <c r="O2487" s="1" t="s">
        <v>2973</v>
      </c>
      <c r="P2487" s="1" t="s">
        <v>2968</v>
      </c>
      <c r="Q2487" s="1">
        <v>8360</v>
      </c>
      <c r="R2487" s="1" t="s">
        <v>3035</v>
      </c>
      <c r="S2487" s="1">
        <v>84.79</v>
      </c>
    </row>
    <row r="2488" spans="1:19" x14ac:dyDescent="0.3">
      <c r="A2488" s="1" t="s">
        <v>924</v>
      </c>
      <c r="B2488" s="1" t="s">
        <v>2626</v>
      </c>
      <c r="C2488" s="1">
        <f t="shared" si="233"/>
        <v>1.0405092594737653E-2</v>
      </c>
      <c r="D2488" s="1">
        <v>11</v>
      </c>
      <c r="E2488" s="1">
        <v>20.61</v>
      </c>
      <c r="F2488" s="1">
        <f>IF(A2488="","",IF(E2488&lt;-1.27,0,E2488*M_a+M_b))</f>
        <v>0.49234740000000005</v>
      </c>
      <c r="G2488" s="1">
        <f t="shared" si="234"/>
        <v>0.24240596228676003</v>
      </c>
      <c r="H2488" s="1">
        <f t="shared" si="235"/>
        <v>0.10534809312766624</v>
      </c>
      <c r="I2488" s="1">
        <f t="shared" si="236"/>
        <v>2.6307759928137903E-2</v>
      </c>
      <c r="J2488" s="1">
        <f>IF(A2488="","",MIN(J2487+I2488,Max_logcfu))</f>
        <v>3.99</v>
      </c>
      <c r="K2488" s="1" cm="1">
        <f t="array" ref="K2488">IF(A2488="","",IF(E2488&lt;-1.27,0,((E2488-Tmin)/(PrefTemp-Tmin))^2))</f>
        <v>40.102922002700225</v>
      </c>
      <c r="L2488" s="1">
        <f t="shared" si="237"/>
        <v>0.41727461675763777</v>
      </c>
      <c r="M2488" s="1">
        <f t="shared" si="238"/>
        <v>-293.39006111645745</v>
      </c>
      <c r="N2488" s="3" t="s">
        <v>866</v>
      </c>
      <c r="O2488" s="1" t="s">
        <v>2973</v>
      </c>
      <c r="P2488" s="1" t="s">
        <v>2968</v>
      </c>
      <c r="Q2488" s="1">
        <v>8360</v>
      </c>
      <c r="R2488" s="1" t="s">
        <v>3035</v>
      </c>
      <c r="S2488" s="1">
        <v>84.69</v>
      </c>
    </row>
    <row r="2489" spans="1:19" x14ac:dyDescent="0.3">
      <c r="A2489" s="1" t="s">
        <v>924</v>
      </c>
      <c r="B2489" s="1" t="s">
        <v>2627</v>
      </c>
      <c r="C2489" s="1">
        <f t="shared" si="233"/>
        <v>1.0416666664241347E-2</v>
      </c>
      <c r="D2489" s="1">
        <v>11</v>
      </c>
      <c r="E2489" s="1">
        <v>20.6</v>
      </c>
      <c r="F2489" s="1">
        <f>IF(A2489="","",IF(E2489&lt;-1.27,0,E2489*M_a+M_b))</f>
        <v>0.49215100000000006</v>
      </c>
      <c r="G2489" s="1">
        <f t="shared" si="234"/>
        <v>0.24221260680100007</v>
      </c>
      <c r="H2489" s="1">
        <f t="shared" si="235"/>
        <v>0.10526406206040854</v>
      </c>
      <c r="I2489" s="1">
        <f t="shared" si="236"/>
        <v>2.6316015508974961E-2</v>
      </c>
      <c r="J2489" s="1">
        <f>IF(A2489="","",MIN(J2488+I2489,Max_logcfu))</f>
        <v>3.99</v>
      </c>
      <c r="K2489" s="1" cm="1">
        <f t="array" ref="K2489">IF(A2489="","",IF(E2489&lt;-1.27,0,((E2489-Tmin)/(PrefTemp-Tmin))^2))</f>
        <v>40.070933845762674</v>
      </c>
      <c r="L2489" s="1">
        <f t="shared" si="237"/>
        <v>0.41740556079617641</v>
      </c>
      <c r="M2489" s="1">
        <f t="shared" si="238"/>
        <v>-293.80746667725361</v>
      </c>
      <c r="N2489" s="3" t="s">
        <v>866</v>
      </c>
      <c r="O2489" s="1" t="s">
        <v>2973</v>
      </c>
      <c r="P2489" s="1" t="s">
        <v>2968</v>
      </c>
      <c r="Q2489" s="1">
        <v>8360</v>
      </c>
      <c r="R2489" s="1" t="s">
        <v>3035</v>
      </c>
      <c r="S2489" s="1">
        <v>84.69</v>
      </c>
    </row>
    <row r="2490" spans="1:19" x14ac:dyDescent="0.3">
      <c r="A2490" s="1" t="s">
        <v>924</v>
      </c>
      <c r="B2490" s="1" t="s">
        <v>2628</v>
      </c>
      <c r="C2490" s="1">
        <f t="shared" si="233"/>
        <v>1.0416666664241347E-2</v>
      </c>
      <c r="D2490" s="1">
        <v>11</v>
      </c>
      <c r="E2490" s="1">
        <v>20.6</v>
      </c>
      <c r="F2490" s="1">
        <f>IF(A2490="","",IF(E2490&lt;-1.27,0,E2490*M_a+M_b))</f>
        <v>0.49215100000000006</v>
      </c>
      <c r="G2490" s="1">
        <f t="shared" si="234"/>
        <v>0.24221260680100007</v>
      </c>
      <c r="H2490" s="1">
        <f t="shared" si="235"/>
        <v>0.10526406206040854</v>
      </c>
      <c r="I2490" s="1">
        <f t="shared" si="236"/>
        <v>2.6316015508974961E-2</v>
      </c>
      <c r="J2490" s="1">
        <f>IF(A2490="","",MIN(J2489+I2490,Max_logcfu))</f>
        <v>3.99</v>
      </c>
      <c r="K2490" s="1" cm="1">
        <f t="array" ref="K2490">IF(A2490="","",IF(E2490&lt;-1.27,0,((E2490-Tmin)/(PrefTemp-Tmin))^2))</f>
        <v>40.070933845762674</v>
      </c>
      <c r="L2490" s="1">
        <f t="shared" si="237"/>
        <v>0.41740556079617641</v>
      </c>
      <c r="M2490" s="1">
        <f t="shared" si="238"/>
        <v>-294.22487223804978</v>
      </c>
      <c r="N2490" s="3" t="s">
        <v>866</v>
      </c>
      <c r="O2490" s="1" t="s">
        <v>2973</v>
      </c>
      <c r="P2490" s="1" t="s">
        <v>2968</v>
      </c>
      <c r="Q2490" s="1">
        <v>8360</v>
      </c>
      <c r="R2490" s="1" t="s">
        <v>3035</v>
      </c>
      <c r="S2490" s="1">
        <v>84.69</v>
      </c>
    </row>
    <row r="2491" spans="1:19" x14ac:dyDescent="0.3">
      <c r="A2491" s="1" t="s">
        <v>924</v>
      </c>
      <c r="B2491" s="1" t="s">
        <v>2629</v>
      </c>
      <c r="C2491" s="1">
        <f t="shared" si="233"/>
        <v>1.0416666671517305E-2</v>
      </c>
      <c r="D2491" s="1">
        <v>11</v>
      </c>
      <c r="E2491" s="1">
        <v>20.58</v>
      </c>
      <c r="F2491" s="1">
        <f>IF(A2491="","",IF(E2491&lt;-1.27,0,E2491*M_a+M_b))</f>
        <v>0.49175819999999998</v>
      </c>
      <c r="G2491" s="1">
        <f t="shared" si="234"/>
        <v>0.24182612726723998</v>
      </c>
      <c r="H2491" s="1">
        <f t="shared" si="235"/>
        <v>0.10509610050727508</v>
      </c>
      <c r="I2491" s="1">
        <f t="shared" si="236"/>
        <v>2.6274025139053567E-2</v>
      </c>
      <c r="J2491" s="1">
        <f>IF(A2491="","",MIN(J2490+I2491,Max_logcfu))</f>
        <v>3.99</v>
      </c>
      <c r="K2491" s="1" cm="1">
        <f t="array" ref="K2491">IF(A2491="","",IF(E2491&lt;-1.27,0,((E2491-Tmin)/(PrefTemp-Tmin))^2))</f>
        <v>40.006995820262773</v>
      </c>
      <c r="L2491" s="1">
        <f t="shared" si="237"/>
        <v>0.41673953998846336</v>
      </c>
      <c r="M2491" s="1">
        <f t="shared" si="238"/>
        <v>-294.64161177803823</v>
      </c>
      <c r="N2491" s="3" t="s">
        <v>866</v>
      </c>
      <c r="O2491" s="1" t="s">
        <v>2973</v>
      </c>
      <c r="P2491" s="1" t="s">
        <v>2968</v>
      </c>
      <c r="Q2491" s="1">
        <v>8360</v>
      </c>
      <c r="R2491" s="1" t="s">
        <v>3035</v>
      </c>
      <c r="S2491" s="1">
        <v>84.69</v>
      </c>
    </row>
    <row r="2492" spans="1:19" x14ac:dyDescent="0.3">
      <c r="A2492" s="1" t="s">
        <v>924</v>
      </c>
      <c r="B2492" s="1" t="s">
        <v>2017</v>
      </c>
      <c r="C2492" s="1">
        <f t="shared" si="233"/>
        <v>1.0428240741021E-2</v>
      </c>
      <c r="D2492" s="1">
        <v>11</v>
      </c>
      <c r="E2492" s="1">
        <v>20.64</v>
      </c>
      <c r="F2492" s="1">
        <f>IF(A2492="","",IF(E2492&lt;-1.27,0,E2492*M_a+M_b))</f>
        <v>0.49293660000000006</v>
      </c>
      <c r="G2492" s="1">
        <f t="shared" si="234"/>
        <v>0.24298649161956007</v>
      </c>
      <c r="H2492" s="1">
        <f t="shared" si="235"/>
        <v>0.10560038749220341</v>
      </c>
      <c r="I2492" s="1">
        <f t="shared" si="236"/>
        <v>2.64294303147312E-2</v>
      </c>
      <c r="J2492" s="1">
        <f>IF(A2492="","",MIN(J2491+I2492,Max_logcfu))</f>
        <v>3.99</v>
      </c>
      <c r="K2492" s="1" cm="1">
        <f t="array" ref="K2492">IF(A2492="","",IF(E2492&lt;-1.27,0,((E2492-Tmin)/(PrefTemp-Tmin))^2))</f>
        <v>40.198963050263316</v>
      </c>
      <c r="L2492" s="1">
        <f t="shared" si="237"/>
        <v>0.4192044642275537</v>
      </c>
      <c r="M2492" s="1">
        <f t="shared" si="238"/>
        <v>-295.06081624226579</v>
      </c>
      <c r="N2492" s="3" t="s">
        <v>866</v>
      </c>
      <c r="O2492" s="1" t="s">
        <v>2973</v>
      </c>
      <c r="P2492" s="1" t="s">
        <v>2968</v>
      </c>
      <c r="Q2492" s="1">
        <v>8360</v>
      </c>
      <c r="R2492" s="1" t="s">
        <v>3035</v>
      </c>
      <c r="S2492" s="1">
        <v>84.69</v>
      </c>
    </row>
    <row r="2493" spans="1:19" x14ac:dyDescent="0.3">
      <c r="A2493" s="1" t="s">
        <v>924</v>
      </c>
      <c r="B2493" s="1" t="s">
        <v>2018</v>
      </c>
      <c r="C2493" s="1">
        <f t="shared" si="233"/>
        <v>1.0416666664241347E-2</v>
      </c>
      <c r="D2493" s="1">
        <v>11</v>
      </c>
      <c r="E2493" s="1">
        <v>20.5</v>
      </c>
      <c r="F2493" s="1">
        <f>IF(A2493="","",IF(E2493&lt;-1.27,0,E2493*M_a+M_b))</f>
        <v>0.49018700000000004</v>
      </c>
      <c r="G2493" s="1">
        <f t="shared" si="234"/>
        <v>0.24028329496900003</v>
      </c>
      <c r="H2493" s="1">
        <f t="shared" si="235"/>
        <v>0.10442559537983485</v>
      </c>
      <c r="I2493" s="1">
        <f t="shared" si="236"/>
        <v>2.6106398838880343E-2</v>
      </c>
      <c r="J2493" s="1">
        <f>IF(A2493="","",MIN(J2492+I2493,Max_logcfu))</f>
        <v>3.99</v>
      </c>
      <c r="K2493" s="1" cm="1">
        <f t="array" ref="K2493">IF(A2493="","",IF(E2493&lt;-1.27,0,((E2493-Tmin)/(PrefTemp-Tmin))^2))</f>
        <v>39.7517542299327</v>
      </c>
      <c r="L2493" s="1">
        <f t="shared" si="237"/>
        <v>0.41408077313205494</v>
      </c>
      <c r="M2493" s="1">
        <f t="shared" si="238"/>
        <v>-295.47489701539786</v>
      </c>
      <c r="N2493" s="3" t="s">
        <v>866</v>
      </c>
      <c r="O2493" s="1" t="s">
        <v>2973</v>
      </c>
      <c r="P2493" s="1" t="s">
        <v>2968</v>
      </c>
      <c r="Q2493" s="1">
        <v>8360</v>
      </c>
      <c r="R2493" s="1" t="s">
        <v>3035</v>
      </c>
      <c r="S2493" s="1">
        <v>84.69</v>
      </c>
    </row>
    <row r="2494" spans="1:19" x14ac:dyDescent="0.3">
      <c r="A2494" s="1" t="s">
        <v>924</v>
      </c>
      <c r="B2494" s="1" t="s">
        <v>2019</v>
      </c>
      <c r="C2494" s="1">
        <f t="shared" si="233"/>
        <v>1.0416666664241347E-2</v>
      </c>
      <c r="D2494" s="1">
        <v>11</v>
      </c>
      <c r="E2494" s="1">
        <v>20.41</v>
      </c>
      <c r="F2494" s="1">
        <f>IF(A2494="","",IF(E2494&lt;-1.27,0,E2494*M_a+M_b))</f>
        <v>0.48841940000000006</v>
      </c>
      <c r="G2494" s="1">
        <f t="shared" si="234"/>
        <v>0.23855351029636004</v>
      </c>
      <c r="H2494" s="1">
        <f t="shared" si="235"/>
        <v>0.1036738419367058</v>
      </c>
      <c r="I2494" s="1">
        <f t="shared" si="236"/>
        <v>2.5918460478141836E-2</v>
      </c>
      <c r="J2494" s="1">
        <f>IF(A2494="","",MIN(J2493+I2494,Max_logcfu))</f>
        <v>3.99</v>
      </c>
      <c r="K2494" s="1" cm="1">
        <f t="array" ref="K2494">IF(A2494="","",IF(E2494&lt;-1.27,0,((E2494-Tmin)/(PrefTemp-Tmin))^2))</f>
        <v>39.465583794379278</v>
      </c>
      <c r="L2494" s="1">
        <f t="shared" si="237"/>
        <v>0.41109983109573417</v>
      </c>
      <c r="M2494" s="1">
        <f t="shared" si="238"/>
        <v>-295.88599684649358</v>
      </c>
      <c r="N2494" s="3" t="s">
        <v>866</v>
      </c>
      <c r="O2494" s="1" t="s">
        <v>2973</v>
      </c>
      <c r="P2494" s="1" t="s">
        <v>2968</v>
      </c>
      <c r="Q2494" s="1">
        <v>8360</v>
      </c>
      <c r="R2494" s="1" t="s">
        <v>3035</v>
      </c>
      <c r="S2494" s="1">
        <v>84.69</v>
      </c>
    </row>
    <row r="2495" spans="1:19" x14ac:dyDescent="0.3">
      <c r="A2495" s="1" t="s">
        <v>924</v>
      </c>
      <c r="B2495" s="1" t="s">
        <v>2020</v>
      </c>
      <c r="C2495" s="1">
        <f t="shared" si="233"/>
        <v>1.0416666671517305E-2</v>
      </c>
      <c r="D2495" s="1">
        <v>11</v>
      </c>
      <c r="E2495" s="1">
        <v>20.2</v>
      </c>
      <c r="F2495" s="1">
        <f>IF(A2495="","",IF(E2495&lt;-1.27,0,E2495*M_a+M_b))</f>
        <v>0.48429500000000003</v>
      </c>
      <c r="G2495" s="1">
        <f t="shared" si="234"/>
        <v>0.23454164702500002</v>
      </c>
      <c r="H2495" s="1">
        <f t="shared" si="235"/>
        <v>0.10193031161451543</v>
      </c>
      <c r="I2495" s="1">
        <f t="shared" si="236"/>
        <v>2.548257791549511E-2</v>
      </c>
      <c r="J2495" s="1">
        <f>IF(A2495="","",MIN(J2494+I2495,Max_logcfu))</f>
        <v>3.99</v>
      </c>
      <c r="K2495" s="1" cm="1">
        <f t="array" ref="K2495">IF(A2495="","",IF(E2495&lt;-1.27,0,((E2495-Tmin)/(PrefTemp-Tmin))^2))</f>
        <v>38.80187305748526</v>
      </c>
      <c r="L2495" s="1">
        <f t="shared" si="237"/>
        <v>0.40418617787035199</v>
      </c>
      <c r="M2495" s="1">
        <f t="shared" si="238"/>
        <v>-296.29018302436396</v>
      </c>
      <c r="N2495" s="3" t="s">
        <v>866</v>
      </c>
      <c r="O2495" s="1" t="s">
        <v>2973</v>
      </c>
      <c r="P2495" s="1" t="s">
        <v>2968</v>
      </c>
      <c r="Q2495" s="1">
        <v>8360</v>
      </c>
      <c r="R2495" s="1" t="s">
        <v>3035</v>
      </c>
      <c r="S2495" s="1">
        <v>84.69</v>
      </c>
    </row>
    <row r="2496" spans="1:19" x14ac:dyDescent="0.3">
      <c r="A2496" s="1" t="s">
        <v>924</v>
      </c>
      <c r="B2496" s="1" t="s">
        <v>2021</v>
      </c>
      <c r="C2496" s="1">
        <f t="shared" si="233"/>
        <v>1.0416666664241347E-2</v>
      </c>
      <c r="D2496" s="1">
        <v>11</v>
      </c>
      <c r="E2496" s="1">
        <v>19.97</v>
      </c>
      <c r="F2496" s="1">
        <f>IF(A2496="","",IF(E2496&lt;-1.27,0,E2496*M_a+M_b))</f>
        <v>0.47977780000000003</v>
      </c>
      <c r="G2496" s="1">
        <f t="shared" si="234"/>
        <v>0.23018673737284004</v>
      </c>
      <c r="H2496" s="1">
        <f t="shared" si="235"/>
        <v>0.1000376955118818</v>
      </c>
      <c r="I2496" s="1">
        <f t="shared" si="236"/>
        <v>2.5009423872147489E-2</v>
      </c>
      <c r="J2496" s="1">
        <f>IF(A2496="","",MIN(J2495+I2496,Max_logcfu))</f>
        <v>3.99</v>
      </c>
      <c r="K2496" s="1" cm="1">
        <f t="array" ref="K2496">IF(A2496="","",IF(E2496&lt;-1.27,0,((E2496-Tmin)/(PrefTemp-Tmin))^2))</f>
        <v>38.08140974683954</v>
      </c>
      <c r="L2496" s="1">
        <f t="shared" si="237"/>
        <v>0.39668135143721894</v>
      </c>
      <c r="M2496" s="1">
        <f t="shared" si="238"/>
        <v>-296.68686437580118</v>
      </c>
      <c r="N2496" s="3" t="s">
        <v>866</v>
      </c>
      <c r="O2496" s="1" t="s">
        <v>2973</v>
      </c>
      <c r="P2496" s="1" t="s">
        <v>2968</v>
      </c>
      <c r="Q2496" s="1">
        <v>8360</v>
      </c>
      <c r="R2496" s="1" t="s">
        <v>3035</v>
      </c>
      <c r="S2496" s="1">
        <v>84.6</v>
      </c>
    </row>
    <row r="2497" spans="1:19" x14ac:dyDescent="0.3">
      <c r="A2497" s="1" t="s">
        <v>924</v>
      </c>
      <c r="B2497" s="1" t="s">
        <v>2022</v>
      </c>
      <c r="C2497" s="1">
        <f t="shared" si="233"/>
        <v>1.0416666664241347E-2</v>
      </c>
      <c r="D2497" s="1">
        <v>11</v>
      </c>
      <c r="E2497" s="1">
        <v>19.850000000000001</v>
      </c>
      <c r="F2497" s="1">
        <f>IF(A2497="","",IF(E2497&lt;-1.27,0,E2497*M_a+M_b))</f>
        <v>0.47742100000000004</v>
      </c>
      <c r="G2497" s="1">
        <f t="shared" si="234"/>
        <v>0.22793081124100004</v>
      </c>
      <c r="H2497" s="1">
        <f t="shared" si="235"/>
        <v>9.9057284328987402E-2</v>
      </c>
      <c r="I2497" s="1">
        <f t="shared" si="236"/>
        <v>2.4764321076480956E-2</v>
      </c>
      <c r="J2497" s="1">
        <f>IF(A2497="","",MIN(J2496+I2497,Max_logcfu))</f>
        <v>3.99</v>
      </c>
      <c r="K2497" s="1" cm="1">
        <f t="array" ref="K2497">IF(A2497="","",IF(E2497&lt;-1.27,0,((E2497-Tmin)/(PrefTemp-Tmin))^2))</f>
        <v>37.708196031897963</v>
      </c>
      <c r="L2497" s="1">
        <f t="shared" si="237"/>
        <v>0.39279370857414936</v>
      </c>
      <c r="M2497" s="1">
        <f t="shared" si="238"/>
        <v>-297.07965808437535</v>
      </c>
      <c r="N2497" s="3" t="s">
        <v>866</v>
      </c>
      <c r="O2497" s="1" t="s">
        <v>2973</v>
      </c>
      <c r="P2497" s="1" t="s">
        <v>2968</v>
      </c>
      <c r="Q2497" s="1">
        <v>8360</v>
      </c>
      <c r="R2497" s="1" t="s">
        <v>3035</v>
      </c>
      <c r="S2497" s="1">
        <v>84.6</v>
      </c>
    </row>
    <row r="2498" spans="1:19" x14ac:dyDescent="0.3">
      <c r="A2498" s="1" t="s">
        <v>924</v>
      </c>
      <c r="B2498" s="1" t="s">
        <v>2023</v>
      </c>
      <c r="C2498" s="1">
        <f t="shared" si="233"/>
        <v>1.0416666671517305E-2</v>
      </c>
      <c r="D2498" s="1">
        <v>11</v>
      </c>
      <c r="E2498" s="1">
        <v>19.77</v>
      </c>
      <c r="F2498" s="1">
        <f>IF(A2498="","",IF(E2498&lt;-1.27,0,E2498*M_a+M_b))</f>
        <v>0.47584980000000004</v>
      </c>
      <c r="G2498" s="1">
        <f t="shared" si="234"/>
        <v>0.22643303216004004</v>
      </c>
      <c r="H2498" s="1">
        <f t="shared" si="235"/>
        <v>9.8406359043911359E-2</v>
      </c>
      <c r="I2498" s="1">
        <f t="shared" si="236"/>
        <v>2.4601589772433846E-2</v>
      </c>
      <c r="J2498" s="1">
        <f>IF(A2498="","",MIN(J2497+I2498,Max_logcfu))</f>
        <v>3.99</v>
      </c>
      <c r="K2498" s="1" cm="1">
        <f t="array" ref="K2498">IF(A2498="","",IF(E2498&lt;-1.27,0,((E2498-Tmin)/(PrefTemp-Tmin))^2))</f>
        <v>37.460407911942568</v>
      </c>
      <c r="L2498" s="1">
        <f t="shared" si="237"/>
        <v>0.3902125825977753</v>
      </c>
      <c r="M2498" s="1">
        <f t="shared" si="238"/>
        <v>-297.46987066697312</v>
      </c>
      <c r="N2498" s="3" t="s">
        <v>866</v>
      </c>
      <c r="O2498" s="1" t="s">
        <v>2973</v>
      </c>
      <c r="P2498" s="1" t="s">
        <v>2968</v>
      </c>
      <c r="Q2498" s="1">
        <v>8360</v>
      </c>
      <c r="R2498" s="1" t="s">
        <v>3035</v>
      </c>
      <c r="S2498" s="1">
        <v>84.6</v>
      </c>
    </row>
    <row r="2499" spans="1:19" x14ac:dyDescent="0.3">
      <c r="A2499" s="1" t="s">
        <v>924</v>
      </c>
      <c r="B2499" s="1" t="s">
        <v>2024</v>
      </c>
      <c r="C2499" s="1">
        <f t="shared" si="233"/>
        <v>1.0416666664241347E-2</v>
      </c>
      <c r="D2499" s="1">
        <v>11</v>
      </c>
      <c r="E2499" s="1">
        <v>19.809999999999999</v>
      </c>
      <c r="F2499" s="1">
        <f>IF(A2499="","",IF(E2499&lt;-1.27,0,E2499*M_a+M_b))</f>
        <v>0.47663539999999999</v>
      </c>
      <c r="G2499" s="1">
        <f t="shared" si="234"/>
        <v>0.22718130453315999</v>
      </c>
      <c r="H2499" s="1">
        <f t="shared" si="235"/>
        <v>9.8731553469430675E-2</v>
      </c>
      <c r="I2499" s="1">
        <f t="shared" si="236"/>
        <v>2.4682888361610734E-2</v>
      </c>
      <c r="J2499" s="1">
        <f>IF(A2499="","",MIN(J2498+I2499,Max_logcfu))</f>
        <v>3.99</v>
      </c>
      <c r="K2499" s="1" cm="1">
        <f t="array" ref="K2499">IF(A2499="","",IF(E2499&lt;-1.27,0,((E2499-Tmin)/(PrefTemp-Tmin))^2))</f>
        <v>37.584199869586357</v>
      </c>
      <c r="L2499" s="1">
        <f t="shared" si="237"/>
        <v>0.39150208188370422</v>
      </c>
      <c r="M2499" s="1">
        <f t="shared" si="238"/>
        <v>-297.86137274885681</v>
      </c>
      <c r="N2499" s="3" t="s">
        <v>866</v>
      </c>
      <c r="O2499" s="1" t="s">
        <v>2973</v>
      </c>
      <c r="P2499" s="1" t="s">
        <v>2968</v>
      </c>
      <c r="Q2499" s="1">
        <v>8360</v>
      </c>
      <c r="R2499" s="1" t="s">
        <v>3035</v>
      </c>
      <c r="S2499" s="1">
        <v>84.6</v>
      </c>
    </row>
    <row r="2500" spans="1:19" x14ac:dyDescent="0.3">
      <c r="A2500" s="1" t="s">
        <v>924</v>
      </c>
      <c r="B2500" s="1" t="s">
        <v>2025</v>
      </c>
      <c r="C2500" s="1">
        <f t="shared" ref="C2500:C2563" si="239">IF(A2500="","",B2500-B2499)</f>
        <v>1.0416666664241347E-2</v>
      </c>
      <c r="D2500" s="1">
        <v>11</v>
      </c>
      <c r="E2500" s="1">
        <v>19.850000000000001</v>
      </c>
      <c r="F2500" s="1">
        <f>IF(A2500="","",IF(E2500&lt;-1.27,0,E2500*M_a+M_b))</f>
        <v>0.47742100000000004</v>
      </c>
      <c r="G2500" s="1">
        <f t="shared" si="234"/>
        <v>0.22793081124100004</v>
      </c>
      <c r="H2500" s="1">
        <f t="shared" si="235"/>
        <v>9.9057284328987402E-2</v>
      </c>
      <c r="I2500" s="1">
        <f t="shared" si="236"/>
        <v>2.4764321076480956E-2</v>
      </c>
      <c r="J2500" s="1">
        <f>IF(A2500="","",MIN(J2499+I2500,Max_logcfu))</f>
        <v>3.99</v>
      </c>
      <c r="K2500" s="1" cm="1">
        <f t="array" ref="K2500">IF(A2500="","",IF(E2500&lt;-1.27,0,((E2500-Tmin)/(PrefTemp-Tmin))^2))</f>
        <v>37.708196031897963</v>
      </c>
      <c r="L2500" s="1">
        <f t="shared" si="237"/>
        <v>0.39279370857414936</v>
      </c>
      <c r="M2500" s="1">
        <f t="shared" si="238"/>
        <v>-298.25416645743098</v>
      </c>
      <c r="N2500" s="3" t="s">
        <v>866</v>
      </c>
      <c r="O2500" s="1" t="s">
        <v>2973</v>
      </c>
      <c r="P2500" s="1" t="s">
        <v>2968</v>
      </c>
      <c r="Q2500" s="1">
        <v>8360</v>
      </c>
      <c r="R2500" s="1" t="s">
        <v>3035</v>
      </c>
      <c r="S2500" s="1">
        <v>84.51</v>
      </c>
    </row>
    <row r="2501" spans="1:19" x14ac:dyDescent="0.3">
      <c r="A2501" s="1" t="s">
        <v>924</v>
      </c>
      <c r="B2501" s="1" t="s">
        <v>2026</v>
      </c>
      <c r="C2501" s="1">
        <f t="shared" si="239"/>
        <v>1.0416666671517305E-2</v>
      </c>
      <c r="D2501" s="1">
        <v>11</v>
      </c>
      <c r="E2501" s="1">
        <v>19.78</v>
      </c>
      <c r="F2501" s="1">
        <f>IF(A2501="","",IF(E2501&lt;-1.27,0,E2501*M_a+M_b))</f>
        <v>0.47604620000000003</v>
      </c>
      <c r="G2501" s="1">
        <f t="shared" si="234"/>
        <v>0.22661998453444002</v>
      </c>
      <c r="H2501" s="1">
        <f t="shared" si="235"/>
        <v>9.8487607359600174E-2</v>
      </c>
      <c r="I2501" s="1">
        <f t="shared" si="236"/>
        <v>2.4621901851365511E-2</v>
      </c>
      <c r="J2501" s="1">
        <f>IF(A2501="","",MIN(J2500+I2501,Max_logcfu))</f>
        <v>3.99</v>
      </c>
      <c r="K2501" s="1" cm="1">
        <f t="array" ref="K2501">IF(A2501="","",IF(E2501&lt;-1.27,0,((E2501-Tmin)/(PrefTemp-Tmin))^2))</f>
        <v>37.491336757165911</v>
      </c>
      <c r="L2501" s="1">
        <f t="shared" si="237"/>
        <v>0.39053475806900184</v>
      </c>
      <c r="M2501" s="1">
        <f t="shared" si="238"/>
        <v>-298.64470121549999</v>
      </c>
      <c r="N2501" s="3" t="s">
        <v>866</v>
      </c>
      <c r="O2501" s="1" t="s">
        <v>2973</v>
      </c>
      <c r="P2501" s="1" t="s">
        <v>2968</v>
      </c>
      <c r="Q2501" s="1">
        <v>8360</v>
      </c>
      <c r="R2501" s="1" t="s">
        <v>3035</v>
      </c>
      <c r="S2501" s="1">
        <v>84.51</v>
      </c>
    </row>
    <row r="2502" spans="1:19" x14ac:dyDescent="0.3">
      <c r="A2502" s="1" t="s">
        <v>924</v>
      </c>
      <c r="B2502" s="1" t="s">
        <v>2027</v>
      </c>
      <c r="C2502" s="1">
        <f t="shared" si="239"/>
        <v>1.0416666664241347E-2</v>
      </c>
      <c r="D2502" s="1">
        <v>11</v>
      </c>
      <c r="E2502" s="1">
        <v>19.72</v>
      </c>
      <c r="F2502" s="1">
        <f>IF(A2502="","",IF(E2502&lt;-1.27,0,E2502*M_a+M_b))</f>
        <v>0.47486780000000001</v>
      </c>
      <c r="G2502" s="1">
        <f t="shared" si="234"/>
        <v>0.22549942747684001</v>
      </c>
      <c r="H2502" s="1">
        <f t="shared" si="235"/>
        <v>9.8000620372377223E-2</v>
      </c>
      <c r="I2502" s="1">
        <f t="shared" si="236"/>
        <v>2.4500155087389917E-2</v>
      </c>
      <c r="J2502" s="1">
        <f>IF(A2502="","",MIN(J2501+I2502,Max_logcfu))</f>
        <v>3.99</v>
      </c>
      <c r="K2502" s="1" cm="1">
        <f t="array" ref="K2502">IF(A2502="","",IF(E2502&lt;-1.27,0,((E2502-Tmin)/(PrefTemp-Tmin))^2))</f>
        <v>37.305955127701907</v>
      </c>
      <c r="L2502" s="1">
        <f t="shared" si="237"/>
        <v>0.38860369915641602</v>
      </c>
      <c r="M2502" s="1">
        <f t="shared" si="238"/>
        <v>-299.03330491465641</v>
      </c>
      <c r="N2502" s="3" t="s">
        <v>866</v>
      </c>
      <c r="O2502" s="1" t="s">
        <v>2973</v>
      </c>
      <c r="P2502" s="1" t="s">
        <v>2968</v>
      </c>
      <c r="Q2502" s="1">
        <v>8360</v>
      </c>
      <c r="R2502" s="1" t="s">
        <v>3035</v>
      </c>
      <c r="S2502" s="1">
        <v>84.51</v>
      </c>
    </row>
    <row r="2503" spans="1:19" x14ac:dyDescent="0.3">
      <c r="A2503" s="1" t="s">
        <v>924</v>
      </c>
      <c r="B2503" s="1" t="s">
        <v>2028</v>
      </c>
      <c r="C2503" s="1">
        <f t="shared" si="239"/>
        <v>1.0416666664241347E-2</v>
      </c>
      <c r="D2503" s="1">
        <v>11</v>
      </c>
      <c r="E2503" s="1">
        <v>19.66</v>
      </c>
      <c r="F2503" s="1">
        <f>IF(A2503="","",IF(E2503&lt;-1.27,0,E2503*M_a+M_b))</f>
        <v>0.47368940000000004</v>
      </c>
      <c r="G2503" s="1">
        <f t="shared" si="234"/>
        <v>0.22438164767236005</v>
      </c>
      <c r="H2503" s="1">
        <f t="shared" si="235"/>
        <v>9.7514840361738395E-2</v>
      </c>
      <c r="I2503" s="1">
        <f t="shared" si="236"/>
        <v>2.4378710084758486E-2</v>
      </c>
      <c r="J2503" s="1">
        <f>IF(A2503="","",MIN(J2502+I2503,Max_logcfu))</f>
        <v>3.99</v>
      </c>
      <c r="K2503" s="1" cm="1">
        <f t="array" ref="K2503">IF(A2503="","",IF(E2503&lt;-1.27,0,((E2503-Tmin)/(PrefTemp-Tmin))^2))</f>
        <v>37.121032958740457</v>
      </c>
      <c r="L2503" s="1">
        <f t="shared" si="237"/>
        <v>0.38667742656351606</v>
      </c>
      <c r="M2503" s="1">
        <f t="shared" si="238"/>
        <v>-299.41998234121991</v>
      </c>
      <c r="N2503" s="3" t="s">
        <v>866</v>
      </c>
      <c r="O2503" s="1" t="s">
        <v>2973</v>
      </c>
      <c r="P2503" s="1" t="s">
        <v>2968</v>
      </c>
      <c r="Q2503" s="1">
        <v>8360</v>
      </c>
      <c r="R2503" s="1" t="s">
        <v>3035</v>
      </c>
      <c r="S2503" s="1">
        <v>84.51</v>
      </c>
    </row>
    <row r="2504" spans="1:19" x14ac:dyDescent="0.3">
      <c r="A2504" s="1" t="s">
        <v>924</v>
      </c>
      <c r="B2504" s="1" t="s">
        <v>2029</v>
      </c>
      <c r="C2504" s="1">
        <f t="shared" si="239"/>
        <v>1.0416666671517305E-2</v>
      </c>
      <c r="D2504" s="1">
        <v>11</v>
      </c>
      <c r="E2504" s="1">
        <v>19.670000000000002</v>
      </c>
      <c r="F2504" s="1">
        <f>IF(A2504="","",IF(E2504&lt;-1.27,0,E2504*M_a+M_b))</f>
        <v>0.47388580000000008</v>
      </c>
      <c r="G2504" s="1">
        <f t="shared" si="234"/>
        <v>0.22456775144164007</v>
      </c>
      <c r="H2504" s="1">
        <f t="shared" si="235"/>
        <v>9.759571987902653E-2</v>
      </c>
      <c r="I2504" s="1">
        <f t="shared" si="236"/>
        <v>2.439892998111827E-2</v>
      </c>
      <c r="J2504" s="1">
        <f>IF(A2504="","",MIN(J2503+I2504,Max_logcfu))</f>
        <v>3.99</v>
      </c>
      <c r="K2504" s="1" cm="1">
        <f t="array" ref="K2504">IF(A2504="","",IF(E2504&lt;-1.27,0,((E2504-Tmin)/(PrefTemp-Tmin))^2))</f>
        <v>37.151821413254702</v>
      </c>
      <c r="L2504" s="1">
        <f t="shared" si="237"/>
        <v>0.38699813990161319</v>
      </c>
      <c r="M2504" s="1">
        <f t="shared" si="238"/>
        <v>-299.80698048112151</v>
      </c>
      <c r="N2504" s="3" t="s">
        <v>866</v>
      </c>
      <c r="O2504" s="1" t="s">
        <v>2973</v>
      </c>
      <c r="P2504" s="1" t="s">
        <v>2968</v>
      </c>
      <c r="Q2504" s="1">
        <v>8360</v>
      </c>
      <c r="R2504" s="1" t="s">
        <v>3035</v>
      </c>
      <c r="S2504" s="1">
        <v>84.51</v>
      </c>
    </row>
    <row r="2505" spans="1:19" x14ac:dyDescent="0.3">
      <c r="A2505" s="1" t="s">
        <v>924</v>
      </c>
      <c r="B2505" s="1" t="s">
        <v>2630</v>
      </c>
      <c r="C2505" s="1">
        <f t="shared" si="239"/>
        <v>1.0416666664241347E-2</v>
      </c>
      <c r="D2505" s="1">
        <v>11</v>
      </c>
      <c r="E2505" s="1">
        <v>19.690000000000001</v>
      </c>
      <c r="F2505" s="1">
        <f>IF(A2505="","",IF(E2505&lt;-1.27,0,E2505*M_a+M_b))</f>
        <v>0.47427860000000005</v>
      </c>
      <c r="G2505" s="1">
        <f t="shared" si="234"/>
        <v>0.22494019041796004</v>
      </c>
      <c r="H2505" s="1">
        <f t="shared" si="235"/>
        <v>9.77575794949848E-2</v>
      </c>
      <c r="I2505" s="1">
        <f t="shared" si="236"/>
        <v>2.443939486805596E-2</v>
      </c>
      <c r="J2505" s="1">
        <f>IF(A2505="","",MIN(J2504+I2505,Max_logcfu))</f>
        <v>3.99</v>
      </c>
      <c r="K2505" s="1" cm="1">
        <f t="array" ref="K2505">IF(A2505="","",IF(E2505&lt;-1.27,0,((E2505-Tmin)/(PrefTemp-Tmin))^2))</f>
        <v>37.21343661065837</v>
      </c>
      <c r="L2505" s="1">
        <f t="shared" si="237"/>
        <v>0.38763996460410355</v>
      </c>
      <c r="M2505" s="1">
        <f t="shared" si="238"/>
        <v>-300.1946204457256</v>
      </c>
      <c r="N2505" s="3" t="s">
        <v>866</v>
      </c>
      <c r="O2505" s="1" t="s">
        <v>2973</v>
      </c>
      <c r="P2505" s="1" t="s">
        <v>2968</v>
      </c>
      <c r="Q2505" s="1">
        <v>8360</v>
      </c>
      <c r="R2505" s="1" t="s">
        <v>3035</v>
      </c>
      <c r="S2505" s="1">
        <v>84.51</v>
      </c>
    </row>
    <row r="2506" spans="1:19" x14ac:dyDescent="0.3">
      <c r="A2506" s="1" t="s">
        <v>924</v>
      </c>
      <c r="B2506" s="1" t="s">
        <v>2631</v>
      </c>
      <c r="C2506" s="1">
        <f t="shared" si="239"/>
        <v>1.0416666664241347E-2</v>
      </c>
      <c r="D2506" s="1">
        <v>11</v>
      </c>
      <c r="E2506" s="1">
        <v>19.61</v>
      </c>
      <c r="F2506" s="1">
        <f>IF(A2506="","",IF(E2506&lt;-1.27,0,E2506*M_a+M_b))</f>
        <v>0.4727074</v>
      </c>
      <c r="G2506" s="1">
        <f t="shared" si="234"/>
        <v>0.22345228601476</v>
      </c>
      <c r="H2506" s="1">
        <f t="shared" si="235"/>
        <v>9.7110945682207725E-2</v>
      </c>
      <c r="I2506" s="1">
        <f t="shared" si="236"/>
        <v>2.4277736414899328E-2</v>
      </c>
      <c r="J2506" s="1">
        <f>IF(A2506="","",MIN(J2505+I2506,Max_logcfu))</f>
        <v>3.99</v>
      </c>
      <c r="K2506" s="1" cm="1">
        <f t="array" ref="K2506">IF(A2506="","",IF(E2506&lt;-1.27,0,((E2506-Tmin)/(PrefTemp-Tmin))^2))</f>
        <v>36.967282128045369</v>
      </c>
      <c r="L2506" s="1">
        <f t="shared" si="237"/>
        <v>0.38507585541081513</v>
      </c>
      <c r="M2506" s="1">
        <f t="shared" si="238"/>
        <v>-300.57969630113644</v>
      </c>
      <c r="N2506" s="3" t="s">
        <v>866</v>
      </c>
      <c r="O2506" s="1" t="s">
        <v>2973</v>
      </c>
      <c r="P2506" s="1" t="s">
        <v>2968</v>
      </c>
      <c r="Q2506" s="1">
        <v>8360</v>
      </c>
      <c r="R2506" s="1" t="s">
        <v>3035</v>
      </c>
      <c r="S2506" s="1">
        <v>84.51</v>
      </c>
    </row>
    <row r="2507" spans="1:19" x14ac:dyDescent="0.3">
      <c r="A2507" s="1" t="s">
        <v>924</v>
      </c>
      <c r="B2507" s="1" t="s">
        <v>2632</v>
      </c>
      <c r="C2507" s="1">
        <f t="shared" si="239"/>
        <v>1.0416666671517305E-2</v>
      </c>
      <c r="D2507" s="1">
        <v>11</v>
      </c>
      <c r="E2507" s="1">
        <v>19.559999999999999</v>
      </c>
      <c r="F2507" s="1">
        <f>IF(A2507="","",IF(E2507&lt;-1.27,0,E2507*M_a+M_b))</f>
        <v>0.47172540000000002</v>
      </c>
      <c r="G2507" s="1">
        <f t="shared" si="234"/>
        <v>0.22252485300516001</v>
      </c>
      <c r="H2507" s="1">
        <f t="shared" si="235"/>
        <v>9.6707889180860485E-2</v>
      </c>
      <c r="I2507" s="1">
        <f t="shared" si="236"/>
        <v>2.41769723064734E-2</v>
      </c>
      <c r="J2507" s="1">
        <f>IF(A2507="","",MIN(J2506+I2507,Max_logcfu))</f>
        <v>3.99</v>
      </c>
      <c r="K2507" s="1" cm="1">
        <f t="array" ref="K2507">IF(A2507="","",IF(E2507&lt;-1.27,0,((E2507-Tmin)/(PrefTemp-Tmin))^2))</f>
        <v>36.813850367143708</v>
      </c>
      <c r="L2507" s="1">
        <f t="shared" si="237"/>
        <v>0.38347760816965099</v>
      </c>
      <c r="M2507" s="1">
        <f t="shared" si="238"/>
        <v>-300.96317390930608</v>
      </c>
      <c r="N2507" s="3" t="s">
        <v>866</v>
      </c>
      <c r="O2507" s="1" t="s">
        <v>2973</v>
      </c>
      <c r="P2507" s="1" t="s">
        <v>2968</v>
      </c>
      <c r="Q2507" s="1">
        <v>8360</v>
      </c>
      <c r="R2507" s="1" t="s">
        <v>3035</v>
      </c>
      <c r="S2507" s="1">
        <v>84.51</v>
      </c>
    </row>
    <row r="2508" spans="1:19" x14ac:dyDescent="0.3">
      <c r="A2508" s="1" t="s">
        <v>924</v>
      </c>
      <c r="B2508" s="1" t="s">
        <v>2633</v>
      </c>
      <c r="C2508" s="1">
        <f t="shared" si="239"/>
        <v>1.0416666664241347E-2</v>
      </c>
      <c r="D2508" s="1">
        <v>11</v>
      </c>
      <c r="E2508" s="1">
        <v>19.72</v>
      </c>
      <c r="F2508" s="1">
        <f>IF(A2508="","",IF(E2508&lt;-1.27,0,E2508*M_a+M_b))</f>
        <v>0.47486780000000001</v>
      </c>
      <c r="G2508" s="1">
        <f t="shared" si="234"/>
        <v>0.22549942747684001</v>
      </c>
      <c r="H2508" s="1">
        <f t="shared" si="235"/>
        <v>9.8000620372377223E-2</v>
      </c>
      <c r="I2508" s="1">
        <f t="shared" si="236"/>
        <v>2.4500155087389917E-2</v>
      </c>
      <c r="J2508" s="1">
        <f>IF(A2508="","",MIN(J2507+I2508,Max_logcfu))</f>
        <v>3.99</v>
      </c>
      <c r="K2508" s="1" cm="1">
        <f t="array" ref="K2508">IF(A2508="","",IF(E2508&lt;-1.27,0,((E2508-Tmin)/(PrefTemp-Tmin))^2))</f>
        <v>37.305955127701907</v>
      </c>
      <c r="L2508" s="1">
        <f t="shared" si="237"/>
        <v>0.38860369915641602</v>
      </c>
      <c r="M2508" s="1">
        <f t="shared" si="238"/>
        <v>-301.3517776084625</v>
      </c>
      <c r="N2508" s="3" t="s">
        <v>866</v>
      </c>
      <c r="O2508" s="1" t="s">
        <v>2973</v>
      </c>
      <c r="P2508" s="1" t="s">
        <v>2968</v>
      </c>
      <c r="Q2508" s="1">
        <v>8360</v>
      </c>
      <c r="R2508" s="1" t="s">
        <v>3035</v>
      </c>
      <c r="S2508" s="1">
        <v>84.51</v>
      </c>
    </row>
    <row r="2509" spans="1:19" x14ac:dyDescent="0.3">
      <c r="A2509" s="1" t="s">
        <v>924</v>
      </c>
      <c r="B2509" s="1" t="s">
        <v>2034</v>
      </c>
      <c r="C2509" s="1">
        <f t="shared" si="239"/>
        <v>1.0416666664241347E-2</v>
      </c>
      <c r="D2509" s="1">
        <v>11</v>
      </c>
      <c r="E2509" s="1">
        <v>19.64</v>
      </c>
      <c r="F2509" s="1">
        <f>IF(A2509="","",IF(E2509&lt;-1.27,0,E2509*M_a+M_b))</f>
        <v>0.47329660000000007</v>
      </c>
      <c r="G2509" s="1">
        <f t="shared" si="234"/>
        <v>0.22400967157156007</v>
      </c>
      <c r="H2509" s="1">
        <f t="shared" si="235"/>
        <v>9.735318190854414E-2</v>
      </c>
      <c r="I2509" s="1">
        <f t="shared" si="236"/>
        <v>2.4338295471469335E-2</v>
      </c>
      <c r="J2509" s="1">
        <f>IF(A2509="","",MIN(J2508+I2509,Max_logcfu))</f>
        <v>3.99</v>
      </c>
      <c r="K2509" s="1" cm="1">
        <f t="array" ref="K2509">IF(A2509="","",IF(E2509&lt;-1.27,0,((E2509-Tmin)/(PrefTemp-Tmin))^2))</f>
        <v>37.059494338087219</v>
      </c>
      <c r="L2509" s="1">
        <f t="shared" si="237"/>
        <v>0.38603639926519412</v>
      </c>
      <c r="M2509" s="1">
        <f t="shared" si="238"/>
        <v>-301.73781400772771</v>
      </c>
      <c r="N2509" s="3" t="s">
        <v>866</v>
      </c>
      <c r="O2509" s="1" t="s">
        <v>2973</v>
      </c>
      <c r="P2509" s="1" t="s">
        <v>2968</v>
      </c>
      <c r="Q2509" s="1">
        <v>8360</v>
      </c>
      <c r="R2509" s="1" t="s">
        <v>3035</v>
      </c>
      <c r="S2509" s="1">
        <v>84.51</v>
      </c>
    </row>
    <row r="2510" spans="1:19" x14ac:dyDescent="0.3">
      <c r="A2510" s="1" t="s">
        <v>924</v>
      </c>
      <c r="B2510" s="1" t="s">
        <v>2035</v>
      </c>
      <c r="C2510" s="1">
        <f t="shared" si="239"/>
        <v>1.0416666671517305E-2</v>
      </c>
      <c r="D2510" s="1">
        <v>11</v>
      </c>
      <c r="E2510" s="1">
        <v>19.64</v>
      </c>
      <c r="F2510" s="1">
        <f>IF(A2510="","",IF(E2510&lt;-1.27,0,E2510*M_a+M_b))</f>
        <v>0.47329660000000007</v>
      </c>
      <c r="G2510" s="1">
        <f t="shared" si="234"/>
        <v>0.22400967157156007</v>
      </c>
      <c r="H2510" s="1">
        <f t="shared" si="235"/>
        <v>9.735318190854414E-2</v>
      </c>
      <c r="I2510" s="1">
        <f t="shared" si="236"/>
        <v>2.4338295488469438E-2</v>
      </c>
      <c r="J2510" s="1">
        <f>IF(A2510="","",MIN(J2509+I2510,Max_logcfu))</f>
        <v>3.99</v>
      </c>
      <c r="K2510" s="1" cm="1">
        <f t="array" ref="K2510">IF(A2510="","",IF(E2510&lt;-1.27,0,((E2510-Tmin)/(PrefTemp-Tmin))^2))</f>
        <v>37.059494338087219</v>
      </c>
      <c r="L2510" s="1">
        <f t="shared" si="237"/>
        <v>0.38603639953483743</v>
      </c>
      <c r="M2510" s="1">
        <f t="shared" si="238"/>
        <v>-302.12385040726252</v>
      </c>
      <c r="N2510" s="3" t="s">
        <v>866</v>
      </c>
      <c r="O2510" s="1" t="s">
        <v>2973</v>
      </c>
      <c r="P2510" s="1" t="s">
        <v>2968</v>
      </c>
      <c r="Q2510" s="1">
        <v>8360</v>
      </c>
      <c r="R2510" s="1" t="s">
        <v>3035</v>
      </c>
      <c r="S2510" s="1">
        <v>84.51</v>
      </c>
    </row>
    <row r="2511" spans="1:19" x14ac:dyDescent="0.3">
      <c r="A2511" s="1" t="s">
        <v>924</v>
      </c>
      <c r="B2511" s="1" t="s">
        <v>2036</v>
      </c>
      <c r="C2511" s="1">
        <f t="shared" si="239"/>
        <v>1.0416666664241347E-2</v>
      </c>
      <c r="D2511" s="1">
        <v>11</v>
      </c>
      <c r="E2511" s="1">
        <v>19.559999999999999</v>
      </c>
      <c r="F2511" s="1">
        <f>IF(A2511="","",IF(E2511&lt;-1.27,0,E2511*M_a+M_b))</f>
        <v>0.47172540000000002</v>
      </c>
      <c r="G2511" s="1">
        <f t="shared" si="234"/>
        <v>0.22252485300516001</v>
      </c>
      <c r="H2511" s="1">
        <f t="shared" si="235"/>
        <v>9.6707889180860485E-2</v>
      </c>
      <c r="I2511" s="1">
        <f t="shared" si="236"/>
        <v>2.4176972289585982E-2</v>
      </c>
      <c r="J2511" s="1">
        <f>IF(A2511="","",MIN(J2510+I2511,Max_logcfu))</f>
        <v>3.99</v>
      </c>
      <c r="K2511" s="1" cm="1">
        <f t="array" ref="K2511">IF(A2511="","",IF(E2511&lt;-1.27,0,((E2511-Tmin)/(PrefTemp-Tmin))^2))</f>
        <v>36.813850367143708</v>
      </c>
      <c r="L2511" s="1">
        <f t="shared" si="237"/>
        <v>0.38347760790179497</v>
      </c>
      <c r="M2511" s="1">
        <f t="shared" si="238"/>
        <v>-302.50732801516432</v>
      </c>
      <c r="N2511" s="3" t="s">
        <v>866</v>
      </c>
      <c r="O2511" s="1" t="s">
        <v>2973</v>
      </c>
      <c r="P2511" s="1" t="s">
        <v>2968</v>
      </c>
      <c r="Q2511" s="1">
        <v>8360</v>
      </c>
      <c r="R2511" s="1" t="s">
        <v>3035</v>
      </c>
      <c r="S2511" s="1">
        <v>84.51</v>
      </c>
    </row>
    <row r="2512" spans="1:19" x14ac:dyDescent="0.3">
      <c r="A2512" s="1" t="s">
        <v>924</v>
      </c>
      <c r="B2512" s="1" t="s">
        <v>2037</v>
      </c>
      <c r="C2512" s="1">
        <f t="shared" si="239"/>
        <v>1.0416666664241347E-2</v>
      </c>
      <c r="D2512" s="1">
        <v>11</v>
      </c>
      <c r="E2512" s="1">
        <v>19.670000000000002</v>
      </c>
      <c r="F2512" s="1">
        <f>IF(A2512="","",IF(E2512&lt;-1.27,0,E2512*M_a+M_b))</f>
        <v>0.47388580000000008</v>
      </c>
      <c r="G2512" s="1">
        <f t="shared" si="234"/>
        <v>0.22456775144164007</v>
      </c>
      <c r="H2512" s="1">
        <f t="shared" si="235"/>
        <v>9.759571987902653E-2</v>
      </c>
      <c r="I2512" s="1">
        <f t="shared" si="236"/>
        <v>2.4398929964075812E-2</v>
      </c>
      <c r="J2512" s="1">
        <f>IF(A2512="","",MIN(J2511+I2512,Max_logcfu))</f>
        <v>3.99</v>
      </c>
      <c r="K2512" s="1" cm="1">
        <f t="array" ref="K2512">IF(A2512="","",IF(E2512&lt;-1.27,0,((E2512-Tmin)/(PrefTemp-Tmin))^2))</f>
        <v>37.151821413254702</v>
      </c>
      <c r="L2512" s="1">
        <f t="shared" si="237"/>
        <v>0.38699813963129809</v>
      </c>
      <c r="M2512" s="1">
        <f t="shared" si="238"/>
        <v>-302.89432615479564</v>
      </c>
      <c r="N2512" s="3" t="s">
        <v>866</v>
      </c>
      <c r="O2512" s="1" t="s">
        <v>2973</v>
      </c>
      <c r="P2512" s="1" t="s">
        <v>2968</v>
      </c>
      <c r="Q2512" s="1">
        <v>8360</v>
      </c>
      <c r="R2512" s="1" t="s">
        <v>3035</v>
      </c>
      <c r="S2512" s="1">
        <v>84.39</v>
      </c>
    </row>
    <row r="2513" spans="1:19" x14ac:dyDescent="0.3">
      <c r="A2513" s="1" t="s">
        <v>924</v>
      </c>
      <c r="B2513" s="1" t="s">
        <v>2038</v>
      </c>
      <c r="C2513" s="1">
        <f t="shared" si="239"/>
        <v>1.0416666671517305E-2</v>
      </c>
      <c r="D2513" s="1">
        <v>11</v>
      </c>
      <c r="E2513" s="1">
        <v>19.66</v>
      </c>
      <c r="F2513" s="1">
        <f>IF(A2513="","",IF(E2513&lt;-1.27,0,E2513*M_a+M_b))</f>
        <v>0.47368940000000004</v>
      </c>
      <c r="G2513" s="1">
        <f t="shared" si="234"/>
        <v>0.22438164767236005</v>
      </c>
      <c r="H2513" s="1">
        <f t="shared" si="235"/>
        <v>9.7514840361738395E-2</v>
      </c>
      <c r="I2513" s="1">
        <f t="shared" si="236"/>
        <v>2.437871010178682E-2</v>
      </c>
      <c r="J2513" s="1">
        <f>IF(A2513="","",MIN(J2512+I2513,Max_logcfu))</f>
        <v>3.99</v>
      </c>
      <c r="K2513" s="1" cm="1">
        <f t="array" ref="K2513">IF(A2513="","",IF(E2513&lt;-1.27,0,((E2513-Tmin)/(PrefTemp-Tmin))^2))</f>
        <v>37.121032958740457</v>
      </c>
      <c r="L2513" s="1">
        <f t="shared" si="237"/>
        <v>0.38667742683360712</v>
      </c>
      <c r="M2513" s="1">
        <f t="shared" si="238"/>
        <v>-303.28100358162925</v>
      </c>
      <c r="N2513" s="3" t="s">
        <v>866</v>
      </c>
      <c r="O2513" s="1" t="s">
        <v>2973</v>
      </c>
      <c r="P2513" s="1" t="s">
        <v>2968</v>
      </c>
      <c r="Q2513" s="1">
        <v>8360</v>
      </c>
      <c r="R2513" s="1" t="s">
        <v>3035</v>
      </c>
      <c r="S2513" s="1">
        <v>84.39</v>
      </c>
    </row>
    <row r="2514" spans="1:19" x14ac:dyDescent="0.3">
      <c r="A2514" s="1" t="s">
        <v>924</v>
      </c>
      <c r="B2514" s="1" t="s">
        <v>2039</v>
      </c>
      <c r="C2514" s="1">
        <f t="shared" si="239"/>
        <v>1.0416666664241347E-2</v>
      </c>
      <c r="D2514" s="1">
        <v>11</v>
      </c>
      <c r="E2514" s="1">
        <v>19.64</v>
      </c>
      <c r="F2514" s="1">
        <f>IF(A2514="","",IF(E2514&lt;-1.27,0,E2514*M_a+M_b))</f>
        <v>0.47329660000000007</v>
      </c>
      <c r="G2514" s="1">
        <f t="shared" si="234"/>
        <v>0.22400967157156007</v>
      </c>
      <c r="H2514" s="1">
        <f t="shared" si="235"/>
        <v>9.735318190854414E-2</v>
      </c>
      <c r="I2514" s="1">
        <f t="shared" si="236"/>
        <v>2.4338295471469335E-2</v>
      </c>
      <c r="J2514" s="1">
        <f>IF(A2514="","",MIN(J2513+I2514,Max_logcfu))</f>
        <v>3.99</v>
      </c>
      <c r="K2514" s="1" cm="1">
        <f t="array" ref="K2514">IF(A2514="","",IF(E2514&lt;-1.27,0,((E2514-Tmin)/(PrefTemp-Tmin))^2))</f>
        <v>37.059494338087219</v>
      </c>
      <c r="L2514" s="1">
        <f t="shared" si="237"/>
        <v>0.38603639926519412</v>
      </c>
      <c r="M2514" s="1">
        <f t="shared" si="238"/>
        <v>-303.66703998089446</v>
      </c>
      <c r="N2514" s="3" t="s">
        <v>866</v>
      </c>
      <c r="O2514" s="1" t="s">
        <v>2973</v>
      </c>
      <c r="P2514" s="1" t="s">
        <v>2968</v>
      </c>
      <c r="Q2514" s="1">
        <v>8360</v>
      </c>
      <c r="R2514" s="1" t="s">
        <v>3035</v>
      </c>
      <c r="S2514" s="1">
        <v>84.39</v>
      </c>
    </row>
    <row r="2515" spans="1:19" x14ac:dyDescent="0.3">
      <c r="A2515" s="1" t="s">
        <v>924</v>
      </c>
      <c r="B2515" s="1" t="s">
        <v>2040</v>
      </c>
      <c r="C2515" s="1">
        <f t="shared" si="239"/>
        <v>1.0416666664241347E-2</v>
      </c>
      <c r="D2515" s="1">
        <v>11</v>
      </c>
      <c r="E2515" s="1">
        <v>19.55</v>
      </c>
      <c r="F2515" s="1">
        <f>IF(A2515="","",IF(E2515&lt;-1.27,0,E2515*M_a+M_b))</f>
        <v>0.47152900000000003</v>
      </c>
      <c r="G2515" s="1">
        <f t="shared" si="234"/>
        <v>0.22233959784100002</v>
      </c>
      <c r="H2515" s="1">
        <f t="shared" si="235"/>
        <v>9.6627378461973057E-2</v>
      </c>
      <c r="I2515" s="1">
        <f t="shared" si="236"/>
        <v>2.4156844609868812E-2</v>
      </c>
      <c r="J2515" s="1">
        <f>IF(A2515="","",MIN(J2514+I2515,Max_logcfu))</f>
        <v>3.99</v>
      </c>
      <c r="K2515" s="1" cm="1">
        <f t="array" ref="K2515">IF(A2515="","",IF(E2515&lt;-1.27,0,((E2515-Tmin)/(PrefTemp-Tmin))^2))</f>
        <v>36.783202303338598</v>
      </c>
      <c r="L2515" s="1">
        <f t="shared" si="237"/>
        <v>0.38315835723723274</v>
      </c>
      <c r="M2515" s="1">
        <f t="shared" si="238"/>
        <v>-304.05019833813168</v>
      </c>
      <c r="N2515" s="3" t="s">
        <v>866</v>
      </c>
      <c r="O2515" s="1" t="s">
        <v>2973</v>
      </c>
      <c r="P2515" s="1" t="s">
        <v>2968</v>
      </c>
      <c r="Q2515" s="1">
        <v>8360</v>
      </c>
      <c r="R2515" s="1" t="s">
        <v>3035</v>
      </c>
      <c r="S2515" s="1">
        <v>84.39</v>
      </c>
    </row>
    <row r="2516" spans="1:19" x14ac:dyDescent="0.3">
      <c r="A2516" s="1" t="s">
        <v>924</v>
      </c>
      <c r="B2516" s="1" t="s">
        <v>2041</v>
      </c>
      <c r="C2516" s="1">
        <f t="shared" si="239"/>
        <v>1.0416666671517305E-2</v>
      </c>
      <c r="D2516" s="1">
        <v>11</v>
      </c>
      <c r="E2516" s="1">
        <v>19.64</v>
      </c>
      <c r="F2516" s="1">
        <f>IF(A2516="","",IF(E2516&lt;-1.27,0,E2516*M_a+M_b))</f>
        <v>0.47329660000000007</v>
      </c>
      <c r="G2516" s="1">
        <f t="shared" si="234"/>
        <v>0.22400967157156007</v>
      </c>
      <c r="H2516" s="1">
        <f t="shared" si="235"/>
        <v>9.735318190854414E-2</v>
      </c>
      <c r="I2516" s="1">
        <f t="shared" si="236"/>
        <v>2.4338295488469438E-2</v>
      </c>
      <c r="J2516" s="1">
        <f>IF(A2516="","",MIN(J2515+I2516,Max_logcfu))</f>
        <v>3.99</v>
      </c>
      <c r="K2516" s="1" cm="1">
        <f t="array" ref="K2516">IF(A2516="","",IF(E2516&lt;-1.27,0,((E2516-Tmin)/(PrefTemp-Tmin))^2))</f>
        <v>37.059494338087219</v>
      </c>
      <c r="L2516" s="1">
        <f t="shared" si="237"/>
        <v>0.38603639953483743</v>
      </c>
      <c r="M2516" s="1">
        <f t="shared" si="238"/>
        <v>-304.4362347376665</v>
      </c>
      <c r="N2516" s="3" t="s">
        <v>866</v>
      </c>
      <c r="O2516" s="1" t="s">
        <v>2973</v>
      </c>
      <c r="P2516" s="1" t="s">
        <v>2968</v>
      </c>
      <c r="Q2516" s="1">
        <v>8360</v>
      </c>
      <c r="R2516" s="1" t="s">
        <v>3035</v>
      </c>
      <c r="S2516" s="1">
        <v>84.51</v>
      </c>
    </row>
    <row r="2517" spans="1:19" x14ac:dyDescent="0.3">
      <c r="A2517" s="1" t="s">
        <v>924</v>
      </c>
      <c r="B2517" s="1" t="s">
        <v>2042</v>
      </c>
      <c r="C2517" s="1">
        <f t="shared" si="239"/>
        <v>1.0416666664241347E-2</v>
      </c>
      <c r="D2517" s="1">
        <v>11</v>
      </c>
      <c r="E2517" s="1">
        <v>19.63</v>
      </c>
      <c r="F2517" s="1">
        <f>IF(A2517="","",IF(E2517&lt;-1.27,0,E2517*M_a+M_b))</f>
        <v>0.47310020000000003</v>
      </c>
      <c r="G2517" s="1">
        <f t="shared" si="234"/>
        <v>0.22382379924004003</v>
      </c>
      <c r="H2517" s="1">
        <f t="shared" si="235"/>
        <v>9.7272402972637992E-2</v>
      </c>
      <c r="I2517" s="1">
        <f t="shared" si="236"/>
        <v>2.4318100737497499E-2</v>
      </c>
      <c r="J2517" s="1">
        <f>IF(A2517="","",MIN(J2516+I2517,Max_logcfu))</f>
        <v>3.99</v>
      </c>
      <c r="K2517" s="1" cm="1">
        <f t="array" ref="K2517">IF(A2517="","",IF(E2517&lt;-1.27,0,((E2517-Tmin)/(PrefTemp-Tmin))^2))</f>
        <v>37.028744171948183</v>
      </c>
      <c r="L2517" s="1">
        <f t="shared" si="237"/>
        <v>0.38571608503465371</v>
      </c>
      <c r="M2517" s="1">
        <f t="shared" si="238"/>
        <v>-304.82195082270113</v>
      </c>
      <c r="N2517" s="3" t="s">
        <v>866</v>
      </c>
      <c r="O2517" s="1" t="s">
        <v>2973</v>
      </c>
      <c r="P2517" s="1" t="s">
        <v>2968</v>
      </c>
      <c r="Q2517" s="1">
        <v>8360</v>
      </c>
      <c r="R2517" s="1" t="s">
        <v>3035</v>
      </c>
      <c r="S2517" s="1">
        <v>84.51</v>
      </c>
    </row>
    <row r="2518" spans="1:19" x14ac:dyDescent="0.3">
      <c r="A2518" s="1" t="s">
        <v>924</v>
      </c>
      <c r="B2518" s="1" t="s">
        <v>2043</v>
      </c>
      <c r="C2518" s="1">
        <f t="shared" si="239"/>
        <v>1.0416666664241347E-2</v>
      </c>
      <c r="D2518" s="1">
        <v>11</v>
      </c>
      <c r="E2518" s="1">
        <v>19.600000000000001</v>
      </c>
      <c r="F2518" s="1">
        <f>IF(A2518="","",IF(E2518&lt;-1.27,0,E2518*M_a+M_b))</f>
        <v>0.47251100000000007</v>
      </c>
      <c r="G2518" s="1">
        <f t="shared" si="234"/>
        <v>0.22326664512100006</v>
      </c>
      <c r="H2518" s="1">
        <f t="shared" si="235"/>
        <v>9.7030267327683634E-2</v>
      </c>
      <c r="I2518" s="1">
        <f t="shared" si="236"/>
        <v>2.4257566826273006E-2</v>
      </c>
      <c r="J2518" s="1">
        <f>IF(A2518="","",MIN(J2517+I2518,Max_logcfu))</f>
        <v>3.99</v>
      </c>
      <c r="K2518" s="1" cm="1">
        <f t="array" ref="K2518">IF(A2518="","",IF(E2518&lt;-1.27,0,((E2518-Tmin)/(PrefTemp-Tmin))^2))</f>
        <v>36.936570250281562</v>
      </c>
      <c r="L2518" s="1">
        <f t="shared" si="237"/>
        <v>0.38475594001751662</v>
      </c>
      <c r="M2518" s="1">
        <f t="shared" si="238"/>
        <v>-305.20670676271862</v>
      </c>
      <c r="N2518" s="3" t="s">
        <v>866</v>
      </c>
      <c r="O2518" s="1" t="s">
        <v>2973</v>
      </c>
      <c r="P2518" s="1" t="s">
        <v>2968</v>
      </c>
      <c r="Q2518" s="1">
        <v>8360</v>
      </c>
      <c r="R2518" s="1" t="s">
        <v>3035</v>
      </c>
      <c r="S2518" s="1">
        <v>84.51</v>
      </c>
    </row>
    <row r="2519" spans="1:19" x14ac:dyDescent="0.3">
      <c r="A2519" s="1" t="s">
        <v>924</v>
      </c>
      <c r="B2519" s="1" t="s">
        <v>2044</v>
      </c>
      <c r="C2519" s="1">
        <f t="shared" si="239"/>
        <v>1.0416666671517305E-2</v>
      </c>
      <c r="D2519" s="1">
        <v>11</v>
      </c>
      <c r="E2519" s="1">
        <v>19.600000000000001</v>
      </c>
      <c r="F2519" s="1">
        <f>IF(A2519="","",IF(E2519&lt;-1.27,0,E2519*M_a+M_b))</f>
        <v>0.47251100000000007</v>
      </c>
      <c r="G2519" s="1">
        <f t="shared" si="234"/>
        <v>0.22326664512100006</v>
      </c>
      <c r="H2519" s="1">
        <f t="shared" si="235"/>
        <v>9.7030267327683634E-2</v>
      </c>
      <c r="I2519" s="1">
        <f t="shared" si="236"/>
        <v>2.425756684321672E-2</v>
      </c>
      <c r="J2519" s="1">
        <f>IF(A2519="","",MIN(J2518+I2519,Max_logcfu))</f>
        <v>3.99</v>
      </c>
      <c r="K2519" s="1" cm="1">
        <f t="array" ref="K2519">IF(A2519="","",IF(E2519&lt;-1.27,0,((E2519-Tmin)/(PrefTemp-Tmin))^2))</f>
        <v>36.936570250281562</v>
      </c>
      <c r="L2519" s="1">
        <f t="shared" si="237"/>
        <v>0.38475594028626553</v>
      </c>
      <c r="M2519" s="1">
        <f t="shared" si="238"/>
        <v>-305.59146270300488</v>
      </c>
      <c r="N2519" s="3" t="s">
        <v>866</v>
      </c>
      <c r="O2519" s="1" t="s">
        <v>2973</v>
      </c>
      <c r="P2519" s="1" t="s">
        <v>2968</v>
      </c>
      <c r="Q2519" s="1">
        <v>8360</v>
      </c>
      <c r="R2519" s="1" t="s">
        <v>3035</v>
      </c>
      <c r="S2519" s="1">
        <v>84.51</v>
      </c>
    </row>
    <row r="2520" spans="1:19" x14ac:dyDescent="0.3">
      <c r="A2520" s="1" t="s">
        <v>924</v>
      </c>
      <c r="B2520" s="1" t="s">
        <v>2045</v>
      </c>
      <c r="C2520" s="1">
        <f t="shared" si="239"/>
        <v>1.0416666664241347E-2</v>
      </c>
      <c r="D2520" s="1">
        <v>11</v>
      </c>
      <c r="E2520" s="1">
        <v>19.690000000000001</v>
      </c>
      <c r="F2520" s="1">
        <f>IF(A2520="","",IF(E2520&lt;-1.27,0,E2520*M_a+M_b))</f>
        <v>0.47427860000000005</v>
      </c>
      <c r="G2520" s="1">
        <f t="shared" si="234"/>
        <v>0.22494019041796004</v>
      </c>
      <c r="H2520" s="1">
        <f t="shared" si="235"/>
        <v>9.77575794949848E-2</v>
      </c>
      <c r="I2520" s="1">
        <f t="shared" si="236"/>
        <v>2.443939486805596E-2</v>
      </c>
      <c r="J2520" s="1">
        <f>IF(A2520="","",MIN(J2519+I2520,Max_logcfu))</f>
        <v>3.99</v>
      </c>
      <c r="K2520" s="1" cm="1">
        <f t="array" ref="K2520">IF(A2520="","",IF(E2520&lt;-1.27,0,((E2520-Tmin)/(PrefTemp-Tmin))^2))</f>
        <v>37.21343661065837</v>
      </c>
      <c r="L2520" s="1">
        <f t="shared" si="237"/>
        <v>0.38763996460410355</v>
      </c>
      <c r="M2520" s="1">
        <f t="shared" si="238"/>
        <v>-305.97910266760897</v>
      </c>
      <c r="N2520" s="3" t="s">
        <v>866</v>
      </c>
      <c r="O2520" s="1" t="s">
        <v>2973</v>
      </c>
      <c r="P2520" s="1" t="s">
        <v>2968</v>
      </c>
      <c r="Q2520" s="1">
        <v>8360</v>
      </c>
      <c r="R2520" s="1" t="s">
        <v>3035</v>
      </c>
      <c r="S2520" s="1">
        <v>84.19</v>
      </c>
    </row>
    <row r="2521" spans="1:19" x14ac:dyDescent="0.3">
      <c r="A2521" s="1" t="s">
        <v>924</v>
      </c>
      <c r="B2521" s="1" t="s">
        <v>2046</v>
      </c>
      <c r="C2521" s="1">
        <f t="shared" si="239"/>
        <v>1.0416666664241347E-2</v>
      </c>
      <c r="D2521" s="1">
        <v>11</v>
      </c>
      <c r="E2521" s="1">
        <v>19.579999999999998</v>
      </c>
      <c r="F2521" s="1">
        <f>IF(A2521="","",IF(E2521&lt;-1.27,0,E2521*M_a+M_b))</f>
        <v>0.47211819999999999</v>
      </c>
      <c r="G2521" s="1">
        <f t="shared" si="234"/>
        <v>0.22289559477123999</v>
      </c>
      <c r="H2521" s="1">
        <f t="shared" si="235"/>
        <v>9.6869011200017369E-2</v>
      </c>
      <c r="I2521" s="1">
        <f t="shared" si="236"/>
        <v>2.4217252794365825E-2</v>
      </c>
      <c r="J2521" s="1">
        <f>IF(A2521="","",MIN(J2520+I2521,Max_logcfu))</f>
        <v>3.99</v>
      </c>
      <c r="K2521" s="1" cm="1">
        <f t="array" ref="K2521">IF(A2521="","",IF(E2521&lt;-1.27,0,((E2521-Tmin)/(PrefTemp-Tmin))^2))</f>
        <v>36.875184783129157</v>
      </c>
      <c r="L2521" s="1">
        <f t="shared" si="237"/>
        <v>0.38411650806816128</v>
      </c>
      <c r="M2521" s="1">
        <f t="shared" si="238"/>
        <v>-306.36321917567716</v>
      </c>
      <c r="N2521" s="3" t="s">
        <v>866</v>
      </c>
      <c r="O2521" s="1" t="s">
        <v>2973</v>
      </c>
      <c r="P2521" s="1" t="s">
        <v>2968</v>
      </c>
      <c r="Q2521" s="1">
        <v>8360</v>
      </c>
      <c r="R2521" s="1" t="s">
        <v>3035</v>
      </c>
      <c r="S2521" s="1">
        <v>84.19</v>
      </c>
    </row>
    <row r="2522" spans="1:19" x14ac:dyDescent="0.3">
      <c r="A2522" s="1" t="s">
        <v>924</v>
      </c>
      <c r="B2522" s="1" t="s">
        <v>2047</v>
      </c>
      <c r="C2522" s="1">
        <f t="shared" si="239"/>
        <v>1.0416666671517305E-2</v>
      </c>
      <c r="D2522" s="1">
        <v>11</v>
      </c>
      <c r="E2522" s="1">
        <v>19.47</v>
      </c>
      <c r="F2522" s="1">
        <f>IF(A2522="","",IF(E2522&lt;-1.27,0,E2522*M_a+M_b))</f>
        <v>0.46995779999999998</v>
      </c>
      <c r="G2522" s="1">
        <f t="shared" si="234"/>
        <v>0.22086033378084</v>
      </c>
      <c r="H2522" s="1">
        <f t="shared" si="235"/>
        <v>9.598449968745762E-2</v>
      </c>
      <c r="I2522" s="1">
        <f t="shared" si="236"/>
        <v>2.3996124933038473E-2</v>
      </c>
      <c r="J2522" s="1">
        <f>IF(A2522="","",MIN(J2521+I2522,Max_logcfu))</f>
        <v>3.99</v>
      </c>
      <c r="K2522" s="1" cm="1">
        <f t="array" ref="K2522">IF(A2522="","",IF(E2522&lt;-1.27,0,((E2522-Tmin)/(PrefTemp-Tmin))^2))</f>
        <v>36.538477253400181</v>
      </c>
      <c r="L2522" s="1">
        <f t="shared" si="237"/>
        <v>0.38060913823348685</v>
      </c>
      <c r="M2522" s="1">
        <f t="shared" si="238"/>
        <v>-306.74382831391063</v>
      </c>
      <c r="N2522" s="3" t="s">
        <v>866</v>
      </c>
      <c r="O2522" s="1" t="s">
        <v>2973</v>
      </c>
      <c r="P2522" s="1" t="s">
        <v>2968</v>
      </c>
      <c r="Q2522" s="1">
        <v>8360</v>
      </c>
      <c r="R2522" s="1" t="s">
        <v>3035</v>
      </c>
      <c r="S2522" s="1">
        <v>84.19</v>
      </c>
    </row>
    <row r="2523" spans="1:19" x14ac:dyDescent="0.3">
      <c r="A2523" s="1" t="s">
        <v>924</v>
      </c>
      <c r="B2523" s="1" t="s">
        <v>2048</v>
      </c>
      <c r="C2523" s="1">
        <f t="shared" si="239"/>
        <v>1.0416666664241347E-2</v>
      </c>
      <c r="D2523" s="1">
        <v>11</v>
      </c>
      <c r="E2523" s="1">
        <v>19.39</v>
      </c>
      <c r="F2523" s="1">
        <f>IF(A2523="","",IF(E2523&lt;-1.27,0,E2523*M_a+M_b))</f>
        <v>0.46838660000000004</v>
      </c>
      <c r="G2523" s="1">
        <f t="shared" si="234"/>
        <v>0.21938600705956005</v>
      </c>
      <c r="H2523" s="1">
        <f t="shared" si="235"/>
        <v>9.5343766649091707E-2</v>
      </c>
      <c r="I2523" s="1">
        <f t="shared" si="236"/>
        <v>2.3835941656723189E-2</v>
      </c>
      <c r="J2523" s="1">
        <f>IF(A2523="","",MIN(J2522+I2523,Max_logcfu))</f>
        <v>3.99</v>
      </c>
      <c r="K2523" s="1" cm="1">
        <f t="array" ref="K2523">IF(A2523="","",IF(E2523&lt;-1.27,0,((E2523-Tmin)/(PrefTemp-Tmin))^2))</f>
        <v>36.294569022132983</v>
      </c>
      <c r="L2523" s="1">
        <f t="shared" si="237"/>
        <v>0.37806842722585932</v>
      </c>
      <c r="M2523" s="1">
        <f t="shared" si="238"/>
        <v>-307.12189674113648</v>
      </c>
      <c r="N2523" s="3" t="s">
        <v>866</v>
      </c>
      <c r="O2523" s="1" t="s">
        <v>2973</v>
      </c>
      <c r="P2523" s="1" t="s">
        <v>2968</v>
      </c>
      <c r="Q2523" s="1">
        <v>8360</v>
      </c>
      <c r="R2523" s="1" t="s">
        <v>3035</v>
      </c>
      <c r="S2523" s="1">
        <v>84.19</v>
      </c>
    </row>
    <row r="2524" spans="1:19" x14ac:dyDescent="0.3">
      <c r="A2524" s="1" t="s">
        <v>924</v>
      </c>
      <c r="B2524" s="1" t="s">
        <v>2049</v>
      </c>
      <c r="C2524" s="1">
        <f t="shared" si="239"/>
        <v>1.0416666664241347E-2</v>
      </c>
      <c r="D2524" s="1">
        <v>11</v>
      </c>
      <c r="E2524" s="1">
        <v>19.5</v>
      </c>
      <c r="F2524" s="1">
        <f>IF(A2524="","",IF(E2524&lt;-1.27,0,E2524*M_a+M_b))</f>
        <v>0.47054700000000005</v>
      </c>
      <c r="G2524" s="1">
        <f t="shared" si="234"/>
        <v>0.22141447920900004</v>
      </c>
      <c r="H2524" s="1">
        <f t="shared" si="235"/>
        <v>9.6225327774445896E-2</v>
      </c>
      <c r="I2524" s="1">
        <f t="shared" si="236"/>
        <v>2.405633193801042E-2</v>
      </c>
      <c r="J2524" s="1">
        <f>IF(A2524="","",MIN(J2523+I2524,Max_logcfu))</f>
        <v>3.99</v>
      </c>
      <c r="K2524" s="1" cm="1">
        <f t="array" ref="K2524">IF(A2524="","",IF(E2524&lt;-1.27,0,((E2524-Tmin)/(PrefTemp-Tmin))^2))</f>
        <v>36.630153426189061</v>
      </c>
      <c r="L2524" s="1">
        <f t="shared" si="237"/>
        <v>0.38156409810062958</v>
      </c>
      <c r="M2524" s="1">
        <f t="shared" si="238"/>
        <v>-307.50346083923711</v>
      </c>
      <c r="N2524" s="3" t="s">
        <v>866</v>
      </c>
      <c r="O2524" s="1" t="s">
        <v>2973</v>
      </c>
      <c r="P2524" s="1" t="s">
        <v>2968</v>
      </c>
      <c r="Q2524" s="1">
        <v>8360</v>
      </c>
      <c r="R2524" s="1" t="s">
        <v>3035</v>
      </c>
      <c r="S2524" s="1">
        <v>84.39</v>
      </c>
    </row>
    <row r="2525" spans="1:19" x14ac:dyDescent="0.3">
      <c r="A2525" s="1" t="s">
        <v>924</v>
      </c>
      <c r="B2525" s="1" t="s">
        <v>2634</v>
      </c>
      <c r="C2525" s="1">
        <f t="shared" si="239"/>
        <v>1.0416666671517305E-2</v>
      </c>
      <c r="D2525" s="1">
        <v>11</v>
      </c>
      <c r="E2525" s="1">
        <v>19.45</v>
      </c>
      <c r="F2525" s="1">
        <f>IF(A2525="","",IF(E2525&lt;-1.27,0,E2525*M_a+M_b))</f>
        <v>0.46956500000000001</v>
      </c>
      <c r="G2525" s="1">
        <f t="shared" si="234"/>
        <v>0.220491289225</v>
      </c>
      <c r="H2525" s="1">
        <f t="shared" si="235"/>
        <v>9.5824115265102122E-2</v>
      </c>
      <c r="I2525" s="1">
        <f t="shared" si="236"/>
        <v>2.3956028827430923E-2</v>
      </c>
      <c r="J2525" s="1">
        <f>IF(A2525="","",MIN(J2524+I2525,Max_logcfu))</f>
        <v>3.99</v>
      </c>
      <c r="K2525" s="1" cm="1">
        <f t="array" ref="K2525">IF(A2525="","",IF(E2525&lt;-1.27,0,((E2525-Tmin)/(PrefTemp-Tmin))^2))</f>
        <v>36.477423618832958</v>
      </c>
      <c r="L2525" s="1">
        <f t="shared" si="237"/>
        <v>0.37997316287311544</v>
      </c>
      <c r="M2525" s="1">
        <f t="shared" si="238"/>
        <v>-307.88343400211022</v>
      </c>
      <c r="N2525" s="3" t="s">
        <v>866</v>
      </c>
      <c r="O2525" s="1" t="s">
        <v>2973</v>
      </c>
      <c r="P2525" s="1" t="s">
        <v>2968</v>
      </c>
      <c r="Q2525" s="1">
        <v>8360</v>
      </c>
      <c r="R2525" s="1" t="s">
        <v>3035</v>
      </c>
      <c r="S2525" s="1">
        <v>84.39</v>
      </c>
    </row>
    <row r="2526" spans="1:19" x14ac:dyDescent="0.3">
      <c r="A2526" s="1" t="s">
        <v>924</v>
      </c>
      <c r="B2526" s="1" t="s">
        <v>2635</v>
      </c>
      <c r="C2526" s="1">
        <f t="shared" si="239"/>
        <v>1.0416666664241347E-2</v>
      </c>
      <c r="D2526" s="1">
        <v>11</v>
      </c>
      <c r="E2526" s="1">
        <v>19.440000000000001</v>
      </c>
      <c r="F2526" s="1">
        <f>IF(A2526="","",IF(E2526&lt;-1.27,0,E2526*M_a+M_b))</f>
        <v>0.46936860000000008</v>
      </c>
      <c r="G2526" s="1">
        <f t="shared" si="234"/>
        <v>0.22030688266596007</v>
      </c>
      <c r="H2526" s="1">
        <f t="shared" si="235"/>
        <v>9.5743973344615416E-2</v>
      </c>
      <c r="I2526" s="1">
        <f t="shared" si="236"/>
        <v>2.3935993330580819E-2</v>
      </c>
      <c r="J2526" s="1">
        <f>IF(A2526="","",MIN(J2525+I2526,Max_logcfu))</f>
        <v>3.99</v>
      </c>
      <c r="K2526" s="1" cm="1">
        <f t="array" ref="K2526">IF(A2526="","",IF(E2526&lt;-1.27,0,((E2526-Tmin)/(PrefTemp-Tmin))^2))</f>
        <v>36.446915945736961</v>
      </c>
      <c r="L2526" s="1">
        <f t="shared" si="237"/>
        <v>0.37965537434636459</v>
      </c>
      <c r="M2526" s="1">
        <f t="shared" si="238"/>
        <v>-308.26308937645661</v>
      </c>
      <c r="N2526" s="3" t="s">
        <v>866</v>
      </c>
      <c r="O2526" s="1" t="s">
        <v>2973</v>
      </c>
      <c r="P2526" s="1" t="s">
        <v>2968</v>
      </c>
      <c r="Q2526" s="1">
        <v>8360</v>
      </c>
      <c r="R2526" s="1" t="s">
        <v>3035</v>
      </c>
      <c r="S2526" s="1">
        <v>84.39</v>
      </c>
    </row>
    <row r="2527" spans="1:19" x14ac:dyDescent="0.3">
      <c r="A2527" s="1" t="s">
        <v>924</v>
      </c>
      <c r="B2527" s="1" t="s">
        <v>2636</v>
      </c>
      <c r="C2527" s="1">
        <f t="shared" si="239"/>
        <v>1.0416666664241347E-2</v>
      </c>
      <c r="D2527" s="1">
        <v>11</v>
      </c>
      <c r="E2527" s="1">
        <v>19.41</v>
      </c>
      <c r="F2527" s="1">
        <f>IF(A2527="","",IF(E2527&lt;-1.27,0,E2527*M_a+M_b))</f>
        <v>0.46877940000000001</v>
      </c>
      <c r="G2527" s="1">
        <f t="shared" si="234"/>
        <v>0.21975412586436002</v>
      </c>
      <c r="H2527" s="1">
        <f t="shared" si="235"/>
        <v>9.5503748745919173E-2</v>
      </c>
      <c r="I2527" s="1">
        <f t="shared" si="236"/>
        <v>2.3875937180920744E-2</v>
      </c>
      <c r="J2527" s="1">
        <f>IF(A2527="","",MIN(J2526+I2527,Max_logcfu))</f>
        <v>3.99</v>
      </c>
      <c r="K2527" s="1" cm="1">
        <f t="array" ref="K2527">IF(A2527="","",IF(E2527&lt;-1.27,0,((E2527-Tmin)/(PrefTemp-Tmin))^2))</f>
        <v>36.355469503199359</v>
      </c>
      <c r="L2527" s="1">
        <f t="shared" si="237"/>
        <v>0.37870280723681971</v>
      </c>
      <c r="M2527" s="1">
        <f t="shared" si="238"/>
        <v>-308.64179218369344</v>
      </c>
      <c r="N2527" s="3" t="s">
        <v>866</v>
      </c>
      <c r="O2527" s="1" t="s">
        <v>2973</v>
      </c>
      <c r="P2527" s="1" t="s">
        <v>2968</v>
      </c>
      <c r="Q2527" s="1">
        <v>8360</v>
      </c>
      <c r="R2527" s="1" t="s">
        <v>3035</v>
      </c>
      <c r="S2527" s="1">
        <v>84.39</v>
      </c>
    </row>
    <row r="2528" spans="1:19" x14ac:dyDescent="0.3">
      <c r="A2528" s="1" t="s">
        <v>924</v>
      </c>
      <c r="B2528" s="1" t="s">
        <v>2637</v>
      </c>
      <c r="C2528" s="1">
        <f t="shared" si="239"/>
        <v>1.0416666671517305E-2</v>
      </c>
      <c r="D2528" s="1">
        <v>11</v>
      </c>
      <c r="E2528" s="1">
        <v>19.52</v>
      </c>
      <c r="F2528" s="1">
        <f>IF(A2528="","",IF(E2528&lt;-1.27,0,E2528*M_a+M_b))</f>
        <v>0.47093980000000002</v>
      </c>
      <c r="G2528" s="1">
        <f t="shared" si="234"/>
        <v>0.22178429522404003</v>
      </c>
      <c r="H2528" s="1">
        <f t="shared" si="235"/>
        <v>9.6386047468074762E-2</v>
      </c>
      <c r="I2528" s="1">
        <f t="shared" si="236"/>
        <v>2.4096511878239503E-2</v>
      </c>
      <c r="J2528" s="1">
        <f>IF(A2528="","",MIN(J2527+I2528,Max_logcfu))</f>
        <v>3.99</v>
      </c>
      <c r="K2528" s="1" cm="1">
        <f t="array" ref="K2528">IF(A2528="","",IF(E2528&lt;-1.27,0,((E2528-Tmin)/(PrefTemp-Tmin))^2))</f>
        <v>36.691334688673663</v>
      </c>
      <c r="L2528" s="1">
        <f t="shared" si="237"/>
        <v>0.38220140318499374</v>
      </c>
      <c r="M2528" s="1">
        <f t="shared" si="238"/>
        <v>-309.02399358687842</v>
      </c>
      <c r="N2528" s="3" t="s">
        <v>866</v>
      </c>
      <c r="O2528" s="1" t="s">
        <v>2973</v>
      </c>
      <c r="P2528" s="1" t="s">
        <v>2968</v>
      </c>
      <c r="Q2528" s="1">
        <v>8360</v>
      </c>
      <c r="R2528" s="1" t="s">
        <v>3035</v>
      </c>
      <c r="S2528" s="1">
        <v>84.08</v>
      </c>
    </row>
    <row r="2529" spans="1:19" x14ac:dyDescent="0.3">
      <c r="A2529" s="1" t="s">
        <v>924</v>
      </c>
      <c r="B2529" s="1" t="s">
        <v>2054</v>
      </c>
      <c r="C2529" s="1">
        <f t="shared" si="239"/>
        <v>1.0416666664241347E-2</v>
      </c>
      <c r="D2529" s="1">
        <v>11</v>
      </c>
      <c r="E2529" s="1">
        <v>19.45</v>
      </c>
      <c r="F2529" s="1">
        <f>IF(A2529="","",IF(E2529&lt;-1.27,0,E2529*M_a+M_b))</f>
        <v>0.46956500000000001</v>
      </c>
      <c r="G2529" s="1">
        <f t="shared" si="234"/>
        <v>0.220491289225</v>
      </c>
      <c r="H2529" s="1">
        <f t="shared" si="235"/>
        <v>9.5824115265102122E-2</v>
      </c>
      <c r="I2529" s="1">
        <f t="shared" si="236"/>
        <v>2.3956028810697829E-2</v>
      </c>
      <c r="J2529" s="1">
        <f>IF(A2529="","",MIN(J2528+I2529,Max_logcfu))</f>
        <v>3.99</v>
      </c>
      <c r="K2529" s="1" cm="1">
        <f t="array" ref="K2529">IF(A2529="","",IF(E2529&lt;-1.27,0,((E2529-Tmin)/(PrefTemp-Tmin))^2))</f>
        <v>36.477423618832958</v>
      </c>
      <c r="L2529" s="1">
        <f t="shared" si="237"/>
        <v>0.37997316260770725</v>
      </c>
      <c r="M2529" s="1">
        <f t="shared" si="238"/>
        <v>-309.40396674948613</v>
      </c>
      <c r="N2529" s="3" t="s">
        <v>866</v>
      </c>
      <c r="O2529" s="1" t="s">
        <v>2973</v>
      </c>
      <c r="P2529" s="1" t="s">
        <v>2968</v>
      </c>
      <c r="Q2529" s="1">
        <v>8360</v>
      </c>
      <c r="R2529" s="1" t="s">
        <v>3035</v>
      </c>
      <c r="S2529" s="1">
        <v>84.08</v>
      </c>
    </row>
    <row r="2530" spans="1:19" x14ac:dyDescent="0.3">
      <c r="A2530" s="1" t="s">
        <v>924</v>
      </c>
      <c r="B2530" s="1" t="s">
        <v>2055</v>
      </c>
      <c r="C2530" s="1">
        <f t="shared" si="239"/>
        <v>1.0416666664241347E-2</v>
      </c>
      <c r="D2530" s="1">
        <v>11</v>
      </c>
      <c r="E2530" s="1">
        <v>19.45</v>
      </c>
      <c r="F2530" s="1">
        <f>IF(A2530="","",IF(E2530&lt;-1.27,0,E2530*M_a+M_b))</f>
        <v>0.46956500000000001</v>
      </c>
      <c r="G2530" s="1">
        <f t="shared" si="234"/>
        <v>0.220491289225</v>
      </c>
      <c r="H2530" s="1">
        <f t="shared" si="235"/>
        <v>9.5824115265102122E-2</v>
      </c>
      <c r="I2530" s="1">
        <f t="shared" si="236"/>
        <v>2.3956028810697829E-2</v>
      </c>
      <c r="J2530" s="1">
        <f>IF(A2530="","",MIN(J2529+I2530,Max_logcfu))</f>
        <v>3.99</v>
      </c>
      <c r="K2530" s="1" cm="1">
        <f t="array" ref="K2530">IF(A2530="","",IF(E2530&lt;-1.27,0,((E2530-Tmin)/(PrefTemp-Tmin))^2))</f>
        <v>36.477423618832958</v>
      </c>
      <c r="L2530" s="1">
        <f t="shared" si="237"/>
        <v>0.37997316260770725</v>
      </c>
      <c r="M2530" s="1">
        <f t="shared" si="238"/>
        <v>-309.78393991209384</v>
      </c>
      <c r="N2530" s="3" t="s">
        <v>866</v>
      </c>
      <c r="O2530" s="1" t="s">
        <v>2973</v>
      </c>
      <c r="P2530" s="1" t="s">
        <v>2968</v>
      </c>
      <c r="Q2530" s="1">
        <v>8360</v>
      </c>
      <c r="R2530" s="1" t="s">
        <v>3035</v>
      </c>
      <c r="S2530" s="1">
        <v>84.08</v>
      </c>
    </row>
    <row r="2531" spans="1:19" x14ac:dyDescent="0.3">
      <c r="A2531" s="1" t="s">
        <v>924</v>
      </c>
      <c r="B2531" s="1" t="s">
        <v>2056</v>
      </c>
      <c r="C2531" s="1">
        <f t="shared" si="239"/>
        <v>1.0416666671517305E-2</v>
      </c>
      <c r="D2531" s="1">
        <v>11</v>
      </c>
      <c r="E2531" s="1">
        <v>19.420000000000002</v>
      </c>
      <c r="F2531" s="1">
        <f>IF(A2531="","",IF(E2531&lt;-1.27,0,E2531*M_a+M_b))</f>
        <v>0.46897580000000005</v>
      </c>
      <c r="G2531" s="1">
        <f t="shared" si="234"/>
        <v>0.21993830098564005</v>
      </c>
      <c r="H2531" s="1">
        <f t="shared" si="235"/>
        <v>9.558379008502392E-2</v>
      </c>
      <c r="I2531" s="1">
        <f t="shared" si="236"/>
        <v>2.3895947532383395E-2</v>
      </c>
      <c r="J2531" s="1">
        <f>IF(A2531="","",MIN(J2530+I2531,Max_logcfu))</f>
        <v>3.99</v>
      </c>
      <c r="K2531" s="1" cm="1">
        <f t="array" ref="K2531">IF(A2531="","",IF(E2531&lt;-1.27,0,((E2531-Tmin)/(PrefTemp-Tmin))^2))</f>
        <v>36.385938887920155</v>
      </c>
      <c r="L2531" s="1">
        <f t="shared" si="237"/>
        <v>0.3790201969256633</v>
      </c>
      <c r="M2531" s="1">
        <f t="shared" si="238"/>
        <v>-310.16296010901948</v>
      </c>
      <c r="N2531" s="3" t="s">
        <v>866</v>
      </c>
      <c r="O2531" s="1" t="s">
        <v>2973</v>
      </c>
      <c r="P2531" s="1" t="s">
        <v>2968</v>
      </c>
      <c r="Q2531" s="1">
        <v>8360</v>
      </c>
      <c r="R2531" s="1" t="s">
        <v>3035</v>
      </c>
      <c r="S2531" s="1">
        <v>84.08</v>
      </c>
    </row>
    <row r="2532" spans="1:19" x14ac:dyDescent="0.3">
      <c r="A2532" s="1" t="s">
        <v>924</v>
      </c>
      <c r="B2532" s="1" t="s">
        <v>2057</v>
      </c>
      <c r="C2532" s="1">
        <f t="shared" si="239"/>
        <v>1.0416666664241347E-2</v>
      </c>
      <c r="D2532" s="1">
        <v>11</v>
      </c>
      <c r="E2532" s="1">
        <v>19.5</v>
      </c>
      <c r="F2532" s="1">
        <f>IF(A2532="","",IF(E2532&lt;-1.27,0,E2532*M_a+M_b))</f>
        <v>0.47054700000000005</v>
      </c>
      <c r="G2532" s="1">
        <f t="shared" si="234"/>
        <v>0.22141447920900004</v>
      </c>
      <c r="H2532" s="1">
        <f t="shared" si="235"/>
        <v>9.6225327774445896E-2</v>
      </c>
      <c r="I2532" s="1">
        <f t="shared" si="236"/>
        <v>2.405633193801042E-2</v>
      </c>
      <c r="J2532" s="1">
        <f>IF(A2532="","",MIN(J2531+I2532,Max_logcfu))</f>
        <v>3.99</v>
      </c>
      <c r="K2532" s="1" cm="1">
        <f t="array" ref="K2532">IF(A2532="","",IF(E2532&lt;-1.27,0,((E2532-Tmin)/(PrefTemp-Tmin))^2))</f>
        <v>36.630153426189061</v>
      </c>
      <c r="L2532" s="1">
        <f t="shared" si="237"/>
        <v>0.38156409810062958</v>
      </c>
      <c r="M2532" s="1">
        <f t="shared" si="238"/>
        <v>-310.54452420712011</v>
      </c>
      <c r="N2532" s="3" t="s">
        <v>866</v>
      </c>
      <c r="O2532" s="1" t="s">
        <v>2973</v>
      </c>
      <c r="P2532" s="1" t="s">
        <v>2968</v>
      </c>
      <c r="Q2532" s="1">
        <v>8360</v>
      </c>
      <c r="R2532" s="1" t="s">
        <v>3035</v>
      </c>
      <c r="S2532" s="1">
        <v>84.27</v>
      </c>
    </row>
    <row r="2533" spans="1:19" x14ac:dyDescent="0.3">
      <c r="A2533" s="1" t="s">
        <v>924</v>
      </c>
      <c r="B2533" s="1" t="s">
        <v>2058</v>
      </c>
      <c r="C2533" s="1">
        <f t="shared" si="239"/>
        <v>1.0416666664241347E-2</v>
      </c>
      <c r="D2533" s="1">
        <v>11</v>
      </c>
      <c r="E2533" s="1">
        <v>19.47</v>
      </c>
      <c r="F2533" s="1">
        <f>IF(A2533="","",IF(E2533&lt;-1.27,0,E2533*M_a+M_b))</f>
        <v>0.46995779999999998</v>
      </c>
      <c r="G2533" s="1">
        <f t="shared" si="234"/>
        <v>0.22086033378084</v>
      </c>
      <c r="H2533" s="1">
        <f t="shared" si="235"/>
        <v>9.598449968745762E-2</v>
      </c>
      <c r="I2533" s="1">
        <f t="shared" si="236"/>
        <v>2.3996124916277374E-2</v>
      </c>
      <c r="J2533" s="1">
        <f>IF(A2533="","",MIN(J2532+I2533,Max_logcfu))</f>
        <v>3.99</v>
      </c>
      <c r="K2533" s="1" cm="1">
        <f t="array" ref="K2533">IF(A2533="","",IF(E2533&lt;-1.27,0,((E2533-Tmin)/(PrefTemp-Tmin))^2))</f>
        <v>36.538477253400181</v>
      </c>
      <c r="L2533" s="1">
        <f t="shared" si="237"/>
        <v>0.3806091379676344</v>
      </c>
      <c r="M2533" s="1">
        <f t="shared" si="238"/>
        <v>-310.92513334508772</v>
      </c>
      <c r="N2533" s="3" t="s">
        <v>866</v>
      </c>
      <c r="O2533" s="1" t="s">
        <v>2973</v>
      </c>
      <c r="P2533" s="1" t="s">
        <v>2968</v>
      </c>
      <c r="Q2533" s="1">
        <v>8360</v>
      </c>
      <c r="R2533" s="1" t="s">
        <v>3035</v>
      </c>
      <c r="S2533" s="1">
        <v>84.27</v>
      </c>
    </row>
    <row r="2534" spans="1:19" x14ac:dyDescent="0.3">
      <c r="A2534" s="1" t="s">
        <v>924</v>
      </c>
      <c r="B2534" s="1" t="s">
        <v>2059</v>
      </c>
      <c r="C2534" s="1">
        <f t="shared" si="239"/>
        <v>1.0416666671517305E-2</v>
      </c>
      <c r="D2534" s="1">
        <v>11</v>
      </c>
      <c r="E2534" s="1">
        <v>19.440000000000001</v>
      </c>
      <c r="F2534" s="1">
        <f>IF(A2534="","",IF(E2534&lt;-1.27,0,E2534*M_a+M_b))</f>
        <v>0.46936860000000008</v>
      </c>
      <c r="G2534" s="1">
        <f t="shared" si="234"/>
        <v>0.22030688266596007</v>
      </c>
      <c r="H2534" s="1">
        <f t="shared" si="235"/>
        <v>9.5743973344615416E-2</v>
      </c>
      <c r="I2534" s="1">
        <f t="shared" si="236"/>
        <v>2.3935993347299917E-2</v>
      </c>
      <c r="J2534" s="1">
        <f>IF(A2534="","",MIN(J2533+I2534,Max_logcfu))</f>
        <v>3.99</v>
      </c>
      <c r="K2534" s="1" cm="1">
        <f t="array" ref="K2534">IF(A2534="","",IF(E2534&lt;-1.27,0,((E2534-Tmin)/(PrefTemp-Tmin))^2))</f>
        <v>36.446915945736961</v>
      </c>
      <c r="L2534" s="1">
        <f t="shared" si="237"/>
        <v>0.3796553746115508</v>
      </c>
      <c r="M2534" s="1">
        <f t="shared" si="238"/>
        <v>-311.30478871969927</v>
      </c>
      <c r="N2534" s="3" t="s">
        <v>866</v>
      </c>
      <c r="O2534" s="1" t="s">
        <v>2973</v>
      </c>
      <c r="P2534" s="1" t="s">
        <v>2968</v>
      </c>
      <c r="Q2534" s="1">
        <v>8360</v>
      </c>
      <c r="R2534" s="1" t="s">
        <v>3035</v>
      </c>
      <c r="S2534" s="1">
        <v>84.27</v>
      </c>
    </row>
    <row r="2535" spans="1:19" x14ac:dyDescent="0.3">
      <c r="A2535" s="1" t="s">
        <v>924</v>
      </c>
      <c r="B2535" s="1" t="s">
        <v>2060</v>
      </c>
      <c r="C2535" s="1">
        <f t="shared" si="239"/>
        <v>1.0416666664241347E-2</v>
      </c>
      <c r="D2535" s="1">
        <v>11</v>
      </c>
      <c r="E2535" s="1">
        <v>19.47</v>
      </c>
      <c r="F2535" s="1">
        <f>IF(A2535="","",IF(E2535&lt;-1.27,0,E2535*M_a+M_b))</f>
        <v>0.46995779999999998</v>
      </c>
      <c r="G2535" s="1">
        <f t="shared" si="234"/>
        <v>0.22086033378084</v>
      </c>
      <c r="H2535" s="1">
        <f t="shared" si="235"/>
        <v>9.598449968745762E-2</v>
      </c>
      <c r="I2535" s="1">
        <f t="shared" si="236"/>
        <v>2.3996124916277374E-2</v>
      </c>
      <c r="J2535" s="1">
        <f>IF(A2535="","",MIN(J2534+I2535,Max_logcfu))</f>
        <v>3.99</v>
      </c>
      <c r="K2535" s="1" cm="1">
        <f t="array" ref="K2535">IF(A2535="","",IF(E2535&lt;-1.27,0,((E2535-Tmin)/(PrefTemp-Tmin))^2))</f>
        <v>36.538477253400181</v>
      </c>
      <c r="L2535" s="1">
        <f t="shared" si="237"/>
        <v>0.3806091379676344</v>
      </c>
      <c r="M2535" s="1">
        <f t="shared" si="238"/>
        <v>-311.68539785766689</v>
      </c>
      <c r="N2535" s="3" t="s">
        <v>866</v>
      </c>
      <c r="O2535" s="1" t="s">
        <v>2973</v>
      </c>
      <c r="P2535" s="1" t="s">
        <v>2968</v>
      </c>
      <c r="Q2535" s="1">
        <v>8360</v>
      </c>
      <c r="R2535" s="1" t="s">
        <v>3035</v>
      </c>
      <c r="S2535" s="1">
        <v>84.27</v>
      </c>
    </row>
    <row r="2536" spans="1:19" x14ac:dyDescent="0.3">
      <c r="A2536" s="1" t="s">
        <v>924</v>
      </c>
      <c r="B2536" s="1" t="s">
        <v>2061</v>
      </c>
      <c r="C2536" s="1">
        <f t="shared" si="239"/>
        <v>1.0416666664241347E-2</v>
      </c>
      <c r="D2536" s="1">
        <v>11</v>
      </c>
      <c r="E2536" s="1">
        <v>19.559999999999999</v>
      </c>
      <c r="F2536" s="1">
        <f>IF(A2536="","",IF(E2536&lt;-1.27,0,E2536*M_a+M_b))</f>
        <v>0.47172540000000002</v>
      </c>
      <c r="G2536" s="1">
        <f t="shared" si="234"/>
        <v>0.22252485300516001</v>
      </c>
      <c r="H2536" s="1">
        <f t="shared" si="235"/>
        <v>9.6707889180860485E-2</v>
      </c>
      <c r="I2536" s="1">
        <f t="shared" si="236"/>
        <v>2.4176972289585982E-2</v>
      </c>
      <c r="J2536" s="1">
        <f>IF(A2536="","",MIN(J2535+I2536,Max_logcfu))</f>
        <v>3.99</v>
      </c>
      <c r="K2536" s="1" cm="1">
        <f t="array" ref="K2536">IF(A2536="","",IF(E2536&lt;-1.27,0,((E2536-Tmin)/(PrefTemp-Tmin))^2))</f>
        <v>36.813850367143708</v>
      </c>
      <c r="L2536" s="1">
        <f t="shared" si="237"/>
        <v>0.38347760790179497</v>
      </c>
      <c r="M2536" s="1">
        <f t="shared" si="238"/>
        <v>-312.06887546556868</v>
      </c>
      <c r="N2536" s="3" t="s">
        <v>866</v>
      </c>
      <c r="O2536" s="1" t="s">
        <v>2973</v>
      </c>
      <c r="P2536" s="1" t="s">
        <v>2968</v>
      </c>
      <c r="Q2536" s="1">
        <v>8360</v>
      </c>
      <c r="R2536" s="1" t="s">
        <v>3035</v>
      </c>
      <c r="S2536" s="1">
        <v>84.08</v>
      </c>
    </row>
    <row r="2537" spans="1:19" x14ac:dyDescent="0.3">
      <c r="A2537" s="1" t="s">
        <v>924</v>
      </c>
      <c r="B2537" s="1" t="s">
        <v>2062</v>
      </c>
      <c r="C2537" s="1">
        <f t="shared" si="239"/>
        <v>1.0416666671517305E-2</v>
      </c>
      <c r="D2537" s="1">
        <v>11</v>
      </c>
      <c r="E2537" s="1">
        <v>19.5</v>
      </c>
      <c r="F2537" s="1">
        <f>IF(A2537="","",IF(E2537&lt;-1.27,0,E2537*M_a+M_b))</f>
        <v>0.47054700000000005</v>
      </c>
      <c r="G2537" s="1">
        <f t="shared" si="234"/>
        <v>0.22141447920900004</v>
      </c>
      <c r="H2537" s="1">
        <f t="shared" si="235"/>
        <v>9.6225327774445896E-2</v>
      </c>
      <c r="I2537" s="1">
        <f t="shared" si="236"/>
        <v>2.4056331954813576E-2</v>
      </c>
      <c r="J2537" s="1">
        <f>IF(A2537="","",MIN(J2536+I2537,Max_logcfu))</f>
        <v>3.99</v>
      </c>
      <c r="K2537" s="1" cm="1">
        <f t="array" ref="K2537">IF(A2537="","",IF(E2537&lt;-1.27,0,((E2537-Tmin)/(PrefTemp-Tmin))^2))</f>
        <v>36.630153426189061</v>
      </c>
      <c r="L2537" s="1">
        <f t="shared" si="237"/>
        <v>0.381564098367149</v>
      </c>
      <c r="M2537" s="1">
        <f t="shared" si="238"/>
        <v>-312.45043956393584</v>
      </c>
      <c r="N2537" s="3" t="s">
        <v>866</v>
      </c>
      <c r="O2537" s="1" t="s">
        <v>2973</v>
      </c>
      <c r="P2537" s="1" t="s">
        <v>2968</v>
      </c>
      <c r="Q2537" s="1">
        <v>8360</v>
      </c>
      <c r="R2537" s="1" t="s">
        <v>3035</v>
      </c>
      <c r="S2537" s="1">
        <v>84.08</v>
      </c>
    </row>
    <row r="2538" spans="1:19" x14ac:dyDescent="0.3">
      <c r="A2538" s="1" t="s">
        <v>924</v>
      </c>
      <c r="B2538" s="1" t="s">
        <v>2063</v>
      </c>
      <c r="C2538" s="1">
        <f t="shared" si="239"/>
        <v>1.0416666664241347E-2</v>
      </c>
      <c r="D2538" s="1">
        <v>11</v>
      </c>
      <c r="E2538" s="1">
        <v>19.489999999999998</v>
      </c>
      <c r="F2538" s="1">
        <f>IF(A2538="","",IF(E2538&lt;-1.27,0,E2538*M_a+M_b))</f>
        <v>0.47035060000000001</v>
      </c>
      <c r="G2538" s="1">
        <f t="shared" si="234"/>
        <v>0.22122968692036002</v>
      </c>
      <c r="H2538" s="1">
        <f t="shared" si="235"/>
        <v>9.614501821832247E-2</v>
      </c>
      <c r="I2538" s="1">
        <f t="shared" si="236"/>
        <v>2.4036254548984243E-2</v>
      </c>
      <c r="J2538" s="1">
        <f>IF(A2538="","",MIN(J2537+I2538,Max_logcfu))</f>
        <v>3.99</v>
      </c>
      <c r="K2538" s="1" cm="1">
        <f t="array" ref="K2538">IF(A2538="","",IF(E2538&lt;-1.27,0,((E2538-Tmin)/(PrefTemp-Tmin))^2))</f>
        <v>36.59958193913436</v>
      </c>
      <c r="L2538" s="1">
        <f t="shared" si="237"/>
        <v>0.38124564511055059</v>
      </c>
      <c r="M2538" s="1">
        <f t="shared" si="238"/>
        <v>-312.83168520904638</v>
      </c>
      <c r="N2538" s="3" t="s">
        <v>866</v>
      </c>
      <c r="O2538" s="1" t="s">
        <v>2973</v>
      </c>
      <c r="P2538" s="1" t="s">
        <v>2968</v>
      </c>
      <c r="Q2538" s="1">
        <v>8360</v>
      </c>
      <c r="R2538" s="1" t="s">
        <v>3035</v>
      </c>
      <c r="S2538" s="1">
        <v>84.08</v>
      </c>
    </row>
    <row r="2539" spans="1:19" x14ac:dyDescent="0.3">
      <c r="A2539" s="1" t="s">
        <v>924</v>
      </c>
      <c r="B2539" s="1" t="s">
        <v>2064</v>
      </c>
      <c r="C2539" s="1">
        <f t="shared" si="239"/>
        <v>1.0416666664241347E-2</v>
      </c>
      <c r="D2539" s="1">
        <v>11</v>
      </c>
      <c r="E2539" s="1">
        <v>19.45</v>
      </c>
      <c r="F2539" s="1">
        <f>IF(A2539="","",IF(E2539&lt;-1.27,0,E2539*M_a+M_b))</f>
        <v>0.46956500000000001</v>
      </c>
      <c r="G2539" s="1">
        <f t="shared" si="234"/>
        <v>0.220491289225</v>
      </c>
      <c r="H2539" s="1">
        <f t="shared" si="235"/>
        <v>9.5824115265102122E-2</v>
      </c>
      <c r="I2539" s="1">
        <f t="shared" si="236"/>
        <v>2.3956028810697829E-2</v>
      </c>
      <c r="J2539" s="1">
        <f>IF(A2539="","",MIN(J2538+I2539,Max_logcfu))</f>
        <v>3.99</v>
      </c>
      <c r="K2539" s="1" cm="1">
        <f t="array" ref="K2539">IF(A2539="","",IF(E2539&lt;-1.27,0,((E2539-Tmin)/(PrefTemp-Tmin))^2))</f>
        <v>36.477423618832958</v>
      </c>
      <c r="L2539" s="1">
        <f t="shared" si="237"/>
        <v>0.37997316260770725</v>
      </c>
      <c r="M2539" s="1">
        <f t="shared" si="238"/>
        <v>-313.2116583716541</v>
      </c>
      <c r="N2539" s="3" t="s">
        <v>866</v>
      </c>
      <c r="O2539" s="1" t="s">
        <v>2973</v>
      </c>
      <c r="P2539" s="1" t="s">
        <v>2968</v>
      </c>
      <c r="Q2539" s="1">
        <v>8360</v>
      </c>
      <c r="R2539" s="1" t="s">
        <v>3035</v>
      </c>
      <c r="S2539" s="1">
        <v>84.08</v>
      </c>
    </row>
    <row r="2540" spans="1:19" x14ac:dyDescent="0.3">
      <c r="A2540" s="1" t="s">
        <v>924</v>
      </c>
      <c r="B2540" s="1" t="s">
        <v>2638</v>
      </c>
      <c r="C2540" s="1">
        <f t="shared" si="239"/>
        <v>1.0405092594737653E-2</v>
      </c>
      <c r="D2540" s="1">
        <v>11</v>
      </c>
      <c r="E2540" s="1">
        <v>19.53</v>
      </c>
      <c r="F2540" s="1">
        <f>IF(A2540="","",IF(E2540&lt;-1.27,0,E2540*M_a+M_b))</f>
        <v>0.47113620000000006</v>
      </c>
      <c r="G2540" s="1">
        <f t="shared" si="234"/>
        <v>0.22196931895044006</v>
      </c>
      <c r="H2540" s="1">
        <f t="shared" si="235"/>
        <v>9.6466457605580203E-2</v>
      </c>
      <c r="I2540" s="1">
        <f t="shared" si="236"/>
        <v>2.408981816813751E-2</v>
      </c>
      <c r="J2540" s="1">
        <f>IF(A2540="","",MIN(J2539+I2540,Max_logcfu))</f>
        <v>3.99</v>
      </c>
      <c r="K2540" s="1" cm="1">
        <f t="array" ref="K2540">IF(A2540="","",IF(E2540&lt;-1.27,0,((E2540-Tmin)/(PrefTemp-Tmin))^2))</f>
        <v>36.721944464103572</v>
      </c>
      <c r="L2540" s="1">
        <f t="shared" si="237"/>
        <v>0.3820952324078114</v>
      </c>
      <c r="M2540" s="1">
        <f t="shared" si="238"/>
        <v>-313.59375360406193</v>
      </c>
      <c r="N2540" s="3" t="s">
        <v>866</v>
      </c>
      <c r="O2540" s="1" t="s">
        <v>2973</v>
      </c>
      <c r="P2540" s="1" t="s">
        <v>2968</v>
      </c>
      <c r="Q2540" s="1">
        <v>8360</v>
      </c>
      <c r="R2540" s="1" t="s">
        <v>3035</v>
      </c>
      <c r="S2540" s="1">
        <v>84.19</v>
      </c>
    </row>
    <row r="2541" spans="1:19" x14ac:dyDescent="0.3">
      <c r="A2541" s="1" t="s">
        <v>924</v>
      </c>
      <c r="B2541" s="1" t="s">
        <v>2639</v>
      </c>
      <c r="C2541" s="1">
        <f t="shared" si="239"/>
        <v>1.0416666664241347E-2</v>
      </c>
      <c r="D2541" s="1">
        <v>11</v>
      </c>
      <c r="E2541" s="1">
        <v>19.52</v>
      </c>
      <c r="F2541" s="1">
        <f>IF(A2541="","",IF(E2541&lt;-1.27,0,E2541*M_a+M_b))</f>
        <v>0.47093980000000002</v>
      </c>
      <c r="G2541" s="1">
        <f t="shared" si="234"/>
        <v>0.22178429522404003</v>
      </c>
      <c r="H2541" s="1">
        <f t="shared" si="235"/>
        <v>9.6386047468074762E-2</v>
      </c>
      <c r="I2541" s="1">
        <f t="shared" si="236"/>
        <v>2.4096511861408283E-2</v>
      </c>
      <c r="J2541" s="1">
        <f>IF(A2541="","",MIN(J2540+I2541,Max_logcfu))</f>
        <v>3.99</v>
      </c>
      <c r="K2541" s="1" cm="1">
        <f t="array" ref="K2541">IF(A2541="","",IF(E2541&lt;-1.27,0,((E2541-Tmin)/(PrefTemp-Tmin))^2))</f>
        <v>36.691334688673663</v>
      </c>
      <c r="L2541" s="1">
        <f t="shared" si="237"/>
        <v>0.38220140291802912</v>
      </c>
      <c r="M2541" s="1">
        <f t="shared" si="238"/>
        <v>-313.97595500697997</v>
      </c>
      <c r="N2541" s="3" t="s">
        <v>866</v>
      </c>
      <c r="O2541" s="1" t="s">
        <v>2973</v>
      </c>
      <c r="P2541" s="1" t="s">
        <v>2968</v>
      </c>
      <c r="Q2541" s="1">
        <v>8360</v>
      </c>
      <c r="R2541" s="1" t="s">
        <v>3035</v>
      </c>
      <c r="S2541" s="1">
        <v>84.19</v>
      </c>
    </row>
    <row r="2542" spans="1:19" x14ac:dyDescent="0.3">
      <c r="A2542" s="1" t="s">
        <v>924</v>
      </c>
      <c r="B2542" s="1" t="s">
        <v>2640</v>
      </c>
      <c r="C2542" s="1">
        <f t="shared" si="239"/>
        <v>1.0416666671517305E-2</v>
      </c>
      <c r="D2542" s="1">
        <v>11</v>
      </c>
      <c r="E2542" s="1">
        <v>19.440000000000001</v>
      </c>
      <c r="F2542" s="1">
        <f>IF(A2542="","",IF(E2542&lt;-1.27,0,E2542*M_a+M_b))</f>
        <v>0.46936860000000008</v>
      </c>
      <c r="G2542" s="1">
        <f t="shared" si="234"/>
        <v>0.22030688266596007</v>
      </c>
      <c r="H2542" s="1">
        <f t="shared" si="235"/>
        <v>9.5743973344615416E-2</v>
      </c>
      <c r="I2542" s="1">
        <f t="shared" si="236"/>
        <v>2.3935993347299917E-2</v>
      </c>
      <c r="J2542" s="1">
        <f>IF(A2542="","",MIN(J2541+I2542,Max_logcfu))</f>
        <v>3.99</v>
      </c>
      <c r="K2542" s="1" cm="1">
        <f t="array" ref="K2542">IF(A2542="","",IF(E2542&lt;-1.27,0,((E2542-Tmin)/(PrefTemp-Tmin))^2))</f>
        <v>36.446915945736961</v>
      </c>
      <c r="L2542" s="1">
        <f t="shared" si="237"/>
        <v>0.3796553746115508</v>
      </c>
      <c r="M2542" s="1">
        <f t="shared" si="238"/>
        <v>-314.35561038159153</v>
      </c>
      <c r="N2542" s="3" t="s">
        <v>866</v>
      </c>
      <c r="O2542" s="1" t="s">
        <v>2973</v>
      </c>
      <c r="P2542" s="1" t="s">
        <v>2968</v>
      </c>
      <c r="Q2542" s="1">
        <v>8360</v>
      </c>
      <c r="R2542" s="1" t="s">
        <v>3035</v>
      </c>
      <c r="S2542" s="1">
        <v>84.19</v>
      </c>
    </row>
    <row r="2543" spans="1:19" x14ac:dyDescent="0.3">
      <c r="A2543" s="1" t="s">
        <v>924</v>
      </c>
      <c r="B2543" s="1" t="s">
        <v>2641</v>
      </c>
      <c r="C2543" s="1">
        <f t="shared" si="239"/>
        <v>1.0416666664241347E-2</v>
      </c>
      <c r="D2543" s="1">
        <v>11</v>
      </c>
      <c r="E2543" s="1">
        <v>19.38</v>
      </c>
      <c r="F2543" s="1">
        <f>IF(A2543="","",IF(E2543&lt;-1.27,0,E2543*M_a+M_b))</f>
        <v>0.4681902</v>
      </c>
      <c r="G2543" s="1">
        <f t="shared" si="234"/>
        <v>0.21920206337604001</v>
      </c>
      <c r="H2543" s="1">
        <f t="shared" si="235"/>
        <v>9.5263825891368961E-2</v>
      </c>
      <c r="I2543" s="1">
        <f t="shared" si="236"/>
        <v>2.3815956467297159E-2</v>
      </c>
      <c r="J2543" s="1">
        <f>IF(A2543="","",MIN(J2542+I2543,Max_logcfu))</f>
        <v>3.99</v>
      </c>
      <c r="K2543" s="1" cm="1">
        <f t="array" ref="K2543">IF(A2543="","",IF(E2543&lt;-1.27,0,((E2543-Tmin)/(PrefTemp-Tmin))^2))</f>
        <v>36.264137925787395</v>
      </c>
      <c r="L2543" s="1">
        <f t="shared" si="237"/>
        <v>0.3777514366389999</v>
      </c>
      <c r="M2543" s="1">
        <f t="shared" si="238"/>
        <v>-314.73336181823055</v>
      </c>
      <c r="N2543" s="3" t="s">
        <v>866</v>
      </c>
      <c r="O2543" s="1" t="s">
        <v>2973</v>
      </c>
      <c r="P2543" s="1" t="s">
        <v>2968</v>
      </c>
      <c r="Q2543" s="1">
        <v>8360</v>
      </c>
      <c r="R2543" s="1" t="s">
        <v>3035</v>
      </c>
      <c r="S2543" s="1">
        <v>84.19</v>
      </c>
    </row>
    <row r="2544" spans="1:19" x14ac:dyDescent="0.3">
      <c r="A2544" s="1" t="s">
        <v>924</v>
      </c>
      <c r="B2544" s="1" t="s">
        <v>2069</v>
      </c>
      <c r="C2544" s="1">
        <f t="shared" si="239"/>
        <v>1.0428240741021E-2</v>
      </c>
      <c r="D2544" s="1">
        <v>11</v>
      </c>
      <c r="E2544" s="1">
        <v>19.39</v>
      </c>
      <c r="F2544" s="1">
        <f>IF(A2544="","",IF(E2544&lt;-1.27,0,E2544*M_a+M_b))</f>
        <v>0.46838660000000004</v>
      </c>
      <c r="G2544" s="1">
        <f t="shared" ref="G2544:G2607" si="240">IF(A2544="","",F2544^2)</f>
        <v>0.21938600705956005</v>
      </c>
      <c r="H2544" s="1">
        <f t="shared" ref="H2544:H2607" si="241">IF(A2544="","",G2544/2.301)</f>
        <v>9.5343766649091707E-2</v>
      </c>
      <c r="I2544" s="1">
        <f t="shared" ref="I2544:I2607" si="242">IF(A2544="","",H2544*24*(B2544-B2543))</f>
        <v>2.3862426042538975E-2</v>
      </c>
      <c r="J2544" s="1">
        <f>IF(A2544="","",MIN(J2543+I2544,Max_logcfu))</f>
        <v>3.99</v>
      </c>
      <c r="K2544" s="1" cm="1">
        <f t="array" ref="K2544">IF(A2544="","",IF(E2544&lt;-1.27,0,((E2544-Tmin)/(PrefTemp-Tmin))^2))</f>
        <v>36.294569022132983</v>
      </c>
      <c r="L2544" s="1">
        <f t="shared" ref="L2544:L2607" si="243">IF(A2544="","",K2544*(B2544-B2543))</f>
        <v>0.37848850335440587</v>
      </c>
      <c r="M2544" s="1">
        <f t="shared" ref="M2544:M2607" si="244">IF(A2544="","",M2543-L2544)</f>
        <v>-315.11185032158494</v>
      </c>
      <c r="N2544" s="3" t="s">
        <v>866</v>
      </c>
      <c r="O2544" s="1" t="s">
        <v>2973</v>
      </c>
      <c r="P2544" s="1" t="s">
        <v>2968</v>
      </c>
      <c r="Q2544" s="1">
        <v>8360</v>
      </c>
      <c r="R2544" s="1" t="s">
        <v>3035</v>
      </c>
      <c r="S2544" s="1">
        <v>84.02</v>
      </c>
    </row>
    <row r="2545" spans="1:19" x14ac:dyDescent="0.3">
      <c r="A2545" s="1" t="s">
        <v>924</v>
      </c>
      <c r="B2545" s="1" t="s">
        <v>2070</v>
      </c>
      <c r="C2545" s="1">
        <f t="shared" si="239"/>
        <v>1.0416666664241347E-2</v>
      </c>
      <c r="D2545" s="1">
        <v>11</v>
      </c>
      <c r="E2545" s="1">
        <v>19.420000000000002</v>
      </c>
      <c r="F2545" s="1">
        <f>IF(A2545="","",IF(E2545&lt;-1.27,0,E2545*M_a+M_b))</f>
        <v>0.46897580000000005</v>
      </c>
      <c r="G2545" s="1">
        <f t="shared" si="240"/>
        <v>0.21993830098564005</v>
      </c>
      <c r="H2545" s="1">
        <f t="shared" si="241"/>
        <v>9.558379008502392E-2</v>
      </c>
      <c r="I2545" s="1">
        <f t="shared" si="242"/>
        <v>2.3895947515692271E-2</v>
      </c>
      <c r="J2545" s="1">
        <f>IF(A2545="","",MIN(J2544+I2545,Max_logcfu))</f>
        <v>3.99</v>
      </c>
      <c r="K2545" s="1" cm="1">
        <f t="array" ref="K2545">IF(A2545="","",IF(E2545&lt;-1.27,0,((E2545-Tmin)/(PrefTemp-Tmin))^2))</f>
        <v>36.385938887920155</v>
      </c>
      <c r="L2545" s="1">
        <f t="shared" si="243"/>
        <v>0.37902019666092074</v>
      </c>
      <c r="M2545" s="1">
        <f t="shared" si="244"/>
        <v>-315.49087051824586</v>
      </c>
      <c r="N2545" s="3" t="s">
        <v>866</v>
      </c>
      <c r="O2545" s="1" t="s">
        <v>2973</v>
      </c>
      <c r="P2545" s="1" t="s">
        <v>2968</v>
      </c>
      <c r="Q2545" s="1">
        <v>8360</v>
      </c>
      <c r="R2545" s="1" t="s">
        <v>3035</v>
      </c>
      <c r="S2545" s="1">
        <v>84.02</v>
      </c>
    </row>
    <row r="2546" spans="1:19" x14ac:dyDescent="0.3">
      <c r="A2546" s="1" t="s">
        <v>924</v>
      </c>
      <c r="B2546" s="1" t="s">
        <v>2071</v>
      </c>
      <c r="C2546" s="1">
        <f t="shared" si="239"/>
        <v>1.0416666671517305E-2</v>
      </c>
      <c r="D2546" s="1">
        <v>11</v>
      </c>
      <c r="E2546" s="1">
        <v>19.38</v>
      </c>
      <c r="F2546" s="1">
        <f>IF(A2546="","",IF(E2546&lt;-1.27,0,E2546*M_a+M_b))</f>
        <v>0.4681902</v>
      </c>
      <c r="G2546" s="1">
        <f t="shared" si="240"/>
        <v>0.21920206337604001</v>
      </c>
      <c r="H2546" s="1">
        <f t="shared" si="241"/>
        <v>9.5263825891368961E-2</v>
      </c>
      <c r="I2546" s="1">
        <f t="shared" si="242"/>
        <v>2.3815956483932411E-2</v>
      </c>
      <c r="J2546" s="1">
        <f>IF(A2546="","",MIN(J2545+I2546,Max_logcfu))</f>
        <v>3.99</v>
      </c>
      <c r="K2546" s="1" cm="1">
        <f t="array" ref="K2546">IF(A2546="","",IF(E2546&lt;-1.27,0,((E2546-Tmin)/(PrefTemp-Tmin))^2))</f>
        <v>36.264137925787395</v>
      </c>
      <c r="L2546" s="1">
        <f t="shared" si="243"/>
        <v>0.37775143690285623</v>
      </c>
      <c r="M2546" s="1">
        <f t="shared" si="244"/>
        <v>-315.86862195514874</v>
      </c>
      <c r="N2546" s="3" t="s">
        <v>866</v>
      </c>
      <c r="O2546" s="1" t="s">
        <v>2973</v>
      </c>
      <c r="P2546" s="1" t="s">
        <v>2968</v>
      </c>
      <c r="Q2546" s="1">
        <v>8360</v>
      </c>
      <c r="R2546" s="1" t="s">
        <v>3035</v>
      </c>
      <c r="S2546" s="1">
        <v>84.02</v>
      </c>
    </row>
    <row r="2547" spans="1:19" x14ac:dyDescent="0.3">
      <c r="A2547" s="1" t="s">
        <v>924</v>
      </c>
      <c r="B2547" s="1" t="s">
        <v>2072</v>
      </c>
      <c r="C2547" s="1">
        <f t="shared" si="239"/>
        <v>1.0416666664241347E-2</v>
      </c>
      <c r="D2547" s="1">
        <v>11</v>
      </c>
      <c r="E2547" s="1">
        <v>19.41</v>
      </c>
      <c r="F2547" s="1">
        <f>IF(A2547="","",IF(E2547&lt;-1.27,0,E2547*M_a+M_b))</f>
        <v>0.46877940000000001</v>
      </c>
      <c r="G2547" s="1">
        <f t="shared" si="240"/>
        <v>0.21975412586436002</v>
      </c>
      <c r="H2547" s="1">
        <f t="shared" si="241"/>
        <v>9.5503748745919173E-2</v>
      </c>
      <c r="I2547" s="1">
        <f t="shared" si="242"/>
        <v>2.3875937180920744E-2</v>
      </c>
      <c r="J2547" s="1">
        <f>IF(A2547="","",MIN(J2546+I2547,Max_logcfu))</f>
        <v>3.99</v>
      </c>
      <c r="K2547" s="1" cm="1">
        <f t="array" ref="K2547">IF(A2547="","",IF(E2547&lt;-1.27,0,((E2547-Tmin)/(PrefTemp-Tmin))^2))</f>
        <v>36.355469503199359</v>
      </c>
      <c r="L2547" s="1">
        <f t="shared" si="243"/>
        <v>0.37870280723681971</v>
      </c>
      <c r="M2547" s="1">
        <f t="shared" si="244"/>
        <v>-316.24732476238557</v>
      </c>
      <c r="N2547" s="3" t="s">
        <v>866</v>
      </c>
      <c r="O2547" s="1" t="s">
        <v>2973</v>
      </c>
      <c r="P2547" s="1" t="s">
        <v>2968</v>
      </c>
      <c r="Q2547" s="1">
        <v>8360</v>
      </c>
      <c r="R2547" s="1" t="s">
        <v>3035</v>
      </c>
      <c r="S2547" s="1">
        <v>84.02</v>
      </c>
    </row>
    <row r="2548" spans="1:19" x14ac:dyDescent="0.3">
      <c r="A2548" s="1" t="s">
        <v>924</v>
      </c>
      <c r="B2548" s="1" t="s">
        <v>2073</v>
      </c>
      <c r="C2548" s="1">
        <f t="shared" si="239"/>
        <v>1.0416666664241347E-2</v>
      </c>
      <c r="D2548" s="1">
        <v>11</v>
      </c>
      <c r="E2548" s="1">
        <v>19.5</v>
      </c>
      <c r="F2548" s="1">
        <f>IF(A2548="","",IF(E2548&lt;-1.27,0,E2548*M_a+M_b))</f>
        <v>0.47054700000000005</v>
      </c>
      <c r="G2548" s="1">
        <f t="shared" si="240"/>
        <v>0.22141447920900004</v>
      </c>
      <c r="H2548" s="1">
        <f t="shared" si="241"/>
        <v>9.6225327774445896E-2</v>
      </c>
      <c r="I2548" s="1">
        <f t="shared" si="242"/>
        <v>2.405633193801042E-2</v>
      </c>
      <c r="J2548" s="1">
        <f>IF(A2548="","",MIN(J2547+I2548,Max_logcfu))</f>
        <v>3.99</v>
      </c>
      <c r="K2548" s="1" cm="1">
        <f t="array" ref="K2548">IF(A2548="","",IF(E2548&lt;-1.27,0,((E2548-Tmin)/(PrefTemp-Tmin))^2))</f>
        <v>36.630153426189061</v>
      </c>
      <c r="L2548" s="1">
        <f t="shared" si="243"/>
        <v>0.38156409810062958</v>
      </c>
      <c r="M2548" s="1">
        <f t="shared" si="244"/>
        <v>-316.6288888604862</v>
      </c>
      <c r="N2548" s="3" t="s">
        <v>866</v>
      </c>
      <c r="O2548" s="1" t="s">
        <v>2973</v>
      </c>
      <c r="P2548" s="1" t="s">
        <v>2968</v>
      </c>
      <c r="Q2548" s="1">
        <v>8360</v>
      </c>
      <c r="R2548" s="1" t="s">
        <v>3035</v>
      </c>
      <c r="S2548" s="1">
        <v>83.92</v>
      </c>
    </row>
    <row r="2549" spans="1:19" x14ac:dyDescent="0.3">
      <c r="A2549" s="1" t="s">
        <v>924</v>
      </c>
      <c r="B2549" s="1" t="s">
        <v>2074</v>
      </c>
      <c r="C2549" s="1">
        <f t="shared" si="239"/>
        <v>1.0416666671517305E-2</v>
      </c>
      <c r="D2549" s="1">
        <v>12</v>
      </c>
      <c r="E2549" s="1">
        <v>19.47</v>
      </c>
      <c r="F2549" s="1">
        <f>IF(A2549="","",IF(E2549&lt;-1.27,0,E2549*M_a+M_b))</f>
        <v>0.46995779999999998</v>
      </c>
      <c r="G2549" s="1">
        <f t="shared" si="240"/>
        <v>0.22086033378084</v>
      </c>
      <c r="H2549" s="1">
        <f t="shared" si="241"/>
        <v>9.598449968745762E-2</v>
      </c>
      <c r="I2549" s="1">
        <f t="shared" si="242"/>
        <v>2.3996124933038473E-2</v>
      </c>
      <c r="J2549" s="1">
        <f>IF(A2549="","",MIN(J2548+I2549,Max_logcfu))</f>
        <v>3.99</v>
      </c>
      <c r="K2549" s="1" cm="1">
        <f t="array" ref="K2549">IF(A2549="","",IF(E2549&lt;-1.27,0,((E2549-Tmin)/(PrefTemp-Tmin))^2))</f>
        <v>36.538477253400181</v>
      </c>
      <c r="L2549" s="1">
        <f t="shared" si="243"/>
        <v>0.38060913823348685</v>
      </c>
      <c r="M2549" s="1">
        <f t="shared" si="244"/>
        <v>-317.00949799871967</v>
      </c>
      <c r="N2549" s="3" t="s">
        <v>866</v>
      </c>
      <c r="O2549" s="1" t="s">
        <v>2973</v>
      </c>
      <c r="P2549" s="1" t="s">
        <v>2968</v>
      </c>
      <c r="Q2549" s="1">
        <v>8360</v>
      </c>
      <c r="R2549" s="1" t="s">
        <v>3035</v>
      </c>
      <c r="S2549" s="1">
        <v>83.92</v>
      </c>
    </row>
    <row r="2550" spans="1:19" x14ac:dyDescent="0.3">
      <c r="A2550" s="1" t="s">
        <v>924</v>
      </c>
      <c r="B2550" s="1" t="s">
        <v>2075</v>
      </c>
      <c r="C2550" s="1">
        <f t="shared" si="239"/>
        <v>1.0416666664241347E-2</v>
      </c>
      <c r="D2550" s="1">
        <v>12</v>
      </c>
      <c r="E2550" s="1">
        <v>19.38</v>
      </c>
      <c r="F2550" s="1">
        <f>IF(A2550="","",IF(E2550&lt;-1.27,0,E2550*M_a+M_b))</f>
        <v>0.4681902</v>
      </c>
      <c r="G2550" s="1">
        <f t="shared" si="240"/>
        <v>0.21920206337604001</v>
      </c>
      <c r="H2550" s="1">
        <f t="shared" si="241"/>
        <v>9.5263825891368961E-2</v>
      </c>
      <c r="I2550" s="1">
        <f t="shared" si="242"/>
        <v>2.3815956467297159E-2</v>
      </c>
      <c r="J2550" s="1">
        <f>IF(A2550="","",MIN(J2549+I2550,Max_logcfu))</f>
        <v>3.99</v>
      </c>
      <c r="K2550" s="1" cm="1">
        <f t="array" ref="K2550">IF(A2550="","",IF(E2550&lt;-1.27,0,((E2550-Tmin)/(PrefTemp-Tmin))^2))</f>
        <v>36.264137925787395</v>
      </c>
      <c r="L2550" s="1">
        <f t="shared" si="243"/>
        <v>0.3777514366389999</v>
      </c>
      <c r="M2550" s="1">
        <f t="shared" si="244"/>
        <v>-317.38724943535868</v>
      </c>
      <c r="N2550" s="3" t="s">
        <v>866</v>
      </c>
      <c r="O2550" s="1" t="s">
        <v>2973</v>
      </c>
      <c r="P2550" s="1" t="s">
        <v>2968</v>
      </c>
      <c r="Q2550" s="1">
        <v>8360</v>
      </c>
      <c r="R2550" s="1" t="s">
        <v>3035</v>
      </c>
      <c r="S2550" s="1">
        <v>83.92</v>
      </c>
    </row>
    <row r="2551" spans="1:19" x14ac:dyDescent="0.3">
      <c r="A2551" s="1" t="s">
        <v>924</v>
      </c>
      <c r="B2551" s="1" t="s">
        <v>2076</v>
      </c>
      <c r="C2551" s="1">
        <f t="shared" si="239"/>
        <v>1.0416666664241347E-2</v>
      </c>
      <c r="D2551" s="1">
        <v>12</v>
      </c>
      <c r="E2551" s="1">
        <v>19.41</v>
      </c>
      <c r="F2551" s="1">
        <f>IF(A2551="","",IF(E2551&lt;-1.27,0,E2551*M_a+M_b))</f>
        <v>0.46877940000000001</v>
      </c>
      <c r="G2551" s="1">
        <f t="shared" si="240"/>
        <v>0.21975412586436002</v>
      </c>
      <c r="H2551" s="1">
        <f t="shared" si="241"/>
        <v>9.5503748745919173E-2</v>
      </c>
      <c r="I2551" s="1">
        <f t="shared" si="242"/>
        <v>2.3875937180920744E-2</v>
      </c>
      <c r="J2551" s="1">
        <f>IF(A2551="","",MIN(J2550+I2551,Max_logcfu))</f>
        <v>3.99</v>
      </c>
      <c r="K2551" s="1" cm="1">
        <f t="array" ref="K2551">IF(A2551="","",IF(E2551&lt;-1.27,0,((E2551-Tmin)/(PrefTemp-Tmin))^2))</f>
        <v>36.355469503199359</v>
      </c>
      <c r="L2551" s="1">
        <f t="shared" si="243"/>
        <v>0.37870280723681971</v>
      </c>
      <c r="M2551" s="1">
        <f t="shared" si="244"/>
        <v>-317.76595224259552</v>
      </c>
      <c r="N2551" s="3" t="s">
        <v>866</v>
      </c>
      <c r="O2551" s="1" t="s">
        <v>2973</v>
      </c>
      <c r="P2551" s="1" t="s">
        <v>2968</v>
      </c>
      <c r="Q2551" s="1">
        <v>8360</v>
      </c>
      <c r="R2551" s="1" t="s">
        <v>3035</v>
      </c>
      <c r="S2551" s="1">
        <v>83.92</v>
      </c>
    </row>
    <row r="2552" spans="1:19" x14ac:dyDescent="0.3">
      <c r="A2552" s="1" t="s">
        <v>924</v>
      </c>
      <c r="B2552" s="1" t="s">
        <v>2077</v>
      </c>
      <c r="C2552" s="1">
        <f t="shared" si="239"/>
        <v>1.0416666671517305E-2</v>
      </c>
      <c r="D2552" s="1">
        <v>12</v>
      </c>
      <c r="E2552" s="1">
        <v>19.47</v>
      </c>
      <c r="F2552" s="1">
        <f>IF(A2552="","",IF(E2552&lt;-1.27,0,E2552*M_a+M_b))</f>
        <v>0.46995779999999998</v>
      </c>
      <c r="G2552" s="1">
        <f t="shared" si="240"/>
        <v>0.22086033378084</v>
      </c>
      <c r="H2552" s="1">
        <f t="shared" si="241"/>
        <v>9.598449968745762E-2</v>
      </c>
      <c r="I2552" s="1">
        <f t="shared" si="242"/>
        <v>2.3996124933038473E-2</v>
      </c>
      <c r="J2552" s="1">
        <f>IF(A2552="","",MIN(J2551+I2552,Max_logcfu))</f>
        <v>3.99</v>
      </c>
      <c r="K2552" s="1" cm="1">
        <f t="array" ref="K2552">IF(A2552="","",IF(E2552&lt;-1.27,0,((E2552-Tmin)/(PrefTemp-Tmin))^2))</f>
        <v>36.538477253400181</v>
      </c>
      <c r="L2552" s="1">
        <f t="shared" si="243"/>
        <v>0.38060913823348685</v>
      </c>
      <c r="M2552" s="1">
        <f t="shared" si="244"/>
        <v>-318.14656138082898</v>
      </c>
      <c r="N2552" s="3" t="s">
        <v>866</v>
      </c>
      <c r="O2552" s="1" t="s">
        <v>2973</v>
      </c>
      <c r="P2552" s="1" t="s">
        <v>2968</v>
      </c>
      <c r="Q2552" s="1">
        <v>8360</v>
      </c>
      <c r="R2552" s="1" t="s">
        <v>3035</v>
      </c>
      <c r="S2552" s="1">
        <v>83.92</v>
      </c>
    </row>
    <row r="2553" spans="1:19" x14ac:dyDescent="0.3">
      <c r="A2553" s="1" t="s">
        <v>924</v>
      </c>
      <c r="B2553" s="1" t="s">
        <v>2642</v>
      </c>
      <c r="C2553" s="1">
        <f t="shared" si="239"/>
        <v>1.0416666664241347E-2</v>
      </c>
      <c r="D2553" s="1">
        <v>12</v>
      </c>
      <c r="E2553" s="1">
        <v>19.45</v>
      </c>
      <c r="F2553" s="1">
        <f>IF(A2553="","",IF(E2553&lt;-1.27,0,E2553*M_a+M_b))</f>
        <v>0.46956500000000001</v>
      </c>
      <c r="G2553" s="1">
        <f t="shared" si="240"/>
        <v>0.220491289225</v>
      </c>
      <c r="H2553" s="1">
        <f t="shared" si="241"/>
        <v>9.5824115265102122E-2</v>
      </c>
      <c r="I2553" s="1">
        <f t="shared" si="242"/>
        <v>2.3956028810697829E-2</v>
      </c>
      <c r="J2553" s="1">
        <f>IF(A2553="","",MIN(J2552+I2553,Max_logcfu))</f>
        <v>3.99</v>
      </c>
      <c r="K2553" s="1" cm="1">
        <f t="array" ref="K2553">IF(A2553="","",IF(E2553&lt;-1.27,0,((E2553-Tmin)/(PrefTemp-Tmin))^2))</f>
        <v>36.477423618832958</v>
      </c>
      <c r="L2553" s="1">
        <f t="shared" si="243"/>
        <v>0.37997316260770725</v>
      </c>
      <c r="M2553" s="1">
        <f t="shared" si="244"/>
        <v>-318.5265345434367</v>
      </c>
      <c r="N2553" s="3" t="s">
        <v>866</v>
      </c>
      <c r="O2553" s="1" t="s">
        <v>2973</v>
      </c>
      <c r="P2553" s="1" t="s">
        <v>2968</v>
      </c>
      <c r="Q2553" s="1">
        <v>8360</v>
      </c>
      <c r="R2553" s="1" t="s">
        <v>3035</v>
      </c>
      <c r="S2553" s="1">
        <v>83.92</v>
      </c>
    </row>
    <row r="2554" spans="1:19" x14ac:dyDescent="0.3">
      <c r="A2554" s="1" t="s">
        <v>924</v>
      </c>
      <c r="B2554" s="1" t="s">
        <v>2643</v>
      </c>
      <c r="C2554" s="1">
        <f t="shared" si="239"/>
        <v>1.0416666664241347E-2</v>
      </c>
      <c r="D2554" s="1">
        <v>12</v>
      </c>
      <c r="E2554" s="1">
        <v>19.39</v>
      </c>
      <c r="F2554" s="1">
        <f>IF(A2554="","",IF(E2554&lt;-1.27,0,E2554*M_a+M_b))</f>
        <v>0.46838660000000004</v>
      </c>
      <c r="G2554" s="1">
        <f t="shared" si="240"/>
        <v>0.21938600705956005</v>
      </c>
      <c r="H2554" s="1">
        <f t="shared" si="241"/>
        <v>9.5343766649091707E-2</v>
      </c>
      <c r="I2554" s="1">
        <f t="shared" si="242"/>
        <v>2.3835941656723189E-2</v>
      </c>
      <c r="J2554" s="1">
        <f>IF(A2554="","",MIN(J2553+I2554,Max_logcfu))</f>
        <v>3.99</v>
      </c>
      <c r="K2554" s="1" cm="1">
        <f t="array" ref="K2554">IF(A2554="","",IF(E2554&lt;-1.27,0,((E2554-Tmin)/(PrefTemp-Tmin))^2))</f>
        <v>36.294569022132983</v>
      </c>
      <c r="L2554" s="1">
        <f t="shared" si="243"/>
        <v>0.37806842722585932</v>
      </c>
      <c r="M2554" s="1">
        <f t="shared" si="244"/>
        <v>-318.90460297066255</v>
      </c>
      <c r="N2554" s="3" t="s">
        <v>866</v>
      </c>
      <c r="O2554" s="1" t="s">
        <v>2973</v>
      </c>
      <c r="P2554" s="1" t="s">
        <v>2968</v>
      </c>
      <c r="Q2554" s="1">
        <v>8360</v>
      </c>
      <c r="R2554" s="1" t="s">
        <v>3035</v>
      </c>
      <c r="S2554" s="1">
        <v>83.92</v>
      </c>
    </row>
    <row r="2555" spans="1:19" x14ac:dyDescent="0.3">
      <c r="A2555" s="1" t="s">
        <v>924</v>
      </c>
      <c r="B2555" s="1" t="s">
        <v>2644</v>
      </c>
      <c r="C2555" s="1">
        <f t="shared" si="239"/>
        <v>1.0416666671517305E-2</v>
      </c>
      <c r="D2555" s="1">
        <v>12</v>
      </c>
      <c r="E2555" s="1">
        <v>19.36</v>
      </c>
      <c r="F2555" s="1">
        <f>IF(A2555="","",IF(E2555&lt;-1.27,0,E2555*M_a+M_b))</f>
        <v>0.46779740000000003</v>
      </c>
      <c r="G2555" s="1">
        <f t="shared" si="240"/>
        <v>0.21883440744676003</v>
      </c>
      <c r="H2555" s="1">
        <f t="shared" si="241"/>
        <v>9.5104044957305525E-2</v>
      </c>
      <c r="I2555" s="1">
        <f t="shared" si="242"/>
        <v>2.3776011250397952E-2</v>
      </c>
      <c r="J2555" s="1">
        <f>IF(A2555="","",MIN(J2554+I2555,Max_logcfu))</f>
        <v>3.99</v>
      </c>
      <c r="K2555" s="1" cm="1">
        <f t="array" ref="K2555">IF(A2555="","",IF(E2555&lt;-1.27,0,((E2555-Tmin)/(PrefTemp-Tmin))^2))</f>
        <v>36.203314021471442</v>
      </c>
      <c r="L2555" s="1">
        <f t="shared" si="243"/>
        <v>0.37711785456593672</v>
      </c>
      <c r="M2555" s="1">
        <f t="shared" si="244"/>
        <v>-319.28172082522849</v>
      </c>
      <c r="N2555" s="3" t="s">
        <v>866</v>
      </c>
      <c r="O2555" s="1" t="s">
        <v>2973</v>
      </c>
      <c r="P2555" s="1" t="s">
        <v>2968</v>
      </c>
      <c r="Q2555" s="1">
        <v>8360</v>
      </c>
      <c r="R2555" s="1" t="s">
        <v>3035</v>
      </c>
      <c r="S2555" s="1">
        <v>83.92</v>
      </c>
    </row>
    <row r="2556" spans="1:19" x14ac:dyDescent="0.3">
      <c r="A2556" s="1" t="s">
        <v>924</v>
      </c>
      <c r="B2556" s="1" t="s">
        <v>2645</v>
      </c>
      <c r="C2556" s="1">
        <f t="shared" si="239"/>
        <v>1.0416666664241347E-2</v>
      </c>
      <c r="D2556" s="1">
        <v>12</v>
      </c>
      <c r="E2556" s="1">
        <v>19.39</v>
      </c>
      <c r="F2556" s="1">
        <f>IF(A2556="","",IF(E2556&lt;-1.27,0,E2556*M_a+M_b))</f>
        <v>0.46838660000000004</v>
      </c>
      <c r="G2556" s="1">
        <f t="shared" si="240"/>
        <v>0.21938600705956005</v>
      </c>
      <c r="H2556" s="1">
        <f t="shared" si="241"/>
        <v>9.5343766649091707E-2</v>
      </c>
      <c r="I2556" s="1">
        <f t="shared" si="242"/>
        <v>2.3835941656723189E-2</v>
      </c>
      <c r="J2556" s="1">
        <f>IF(A2556="","",MIN(J2555+I2556,Max_logcfu))</f>
        <v>3.99</v>
      </c>
      <c r="K2556" s="1" cm="1">
        <f t="array" ref="K2556">IF(A2556="","",IF(E2556&lt;-1.27,0,((E2556-Tmin)/(PrefTemp-Tmin))^2))</f>
        <v>36.294569022132983</v>
      </c>
      <c r="L2556" s="1">
        <f t="shared" si="243"/>
        <v>0.37806842722585932</v>
      </c>
      <c r="M2556" s="1">
        <f t="shared" si="244"/>
        <v>-319.65978925245435</v>
      </c>
      <c r="N2556" s="3" t="s">
        <v>866</v>
      </c>
      <c r="O2556" s="1" t="s">
        <v>2973</v>
      </c>
      <c r="P2556" s="1" t="s">
        <v>2968</v>
      </c>
      <c r="Q2556" s="1">
        <v>8360</v>
      </c>
      <c r="R2556" s="1" t="s">
        <v>3035</v>
      </c>
      <c r="S2556" s="1">
        <v>83.92</v>
      </c>
    </row>
    <row r="2557" spans="1:19" x14ac:dyDescent="0.3">
      <c r="A2557" s="1" t="s">
        <v>924</v>
      </c>
      <c r="B2557" s="1" t="s">
        <v>2082</v>
      </c>
      <c r="C2557" s="1">
        <f t="shared" si="239"/>
        <v>1.0416666664241347E-2</v>
      </c>
      <c r="D2557" s="1">
        <v>12</v>
      </c>
      <c r="E2557" s="1">
        <v>19.41</v>
      </c>
      <c r="F2557" s="1">
        <f>IF(A2557="","",IF(E2557&lt;-1.27,0,E2557*M_a+M_b))</f>
        <v>0.46877940000000001</v>
      </c>
      <c r="G2557" s="1">
        <f t="shared" si="240"/>
        <v>0.21975412586436002</v>
      </c>
      <c r="H2557" s="1">
        <f t="shared" si="241"/>
        <v>9.5503748745919173E-2</v>
      </c>
      <c r="I2557" s="1">
        <f t="shared" si="242"/>
        <v>2.3875937180920744E-2</v>
      </c>
      <c r="J2557" s="1">
        <f>IF(A2557="","",MIN(J2556+I2557,Max_logcfu))</f>
        <v>3.99</v>
      </c>
      <c r="K2557" s="1" cm="1">
        <f t="array" ref="K2557">IF(A2557="","",IF(E2557&lt;-1.27,0,((E2557-Tmin)/(PrefTemp-Tmin))^2))</f>
        <v>36.355469503199359</v>
      </c>
      <c r="L2557" s="1">
        <f t="shared" si="243"/>
        <v>0.37870280723681971</v>
      </c>
      <c r="M2557" s="1">
        <f t="shared" si="244"/>
        <v>-320.03849205969118</v>
      </c>
      <c r="N2557" s="3" t="s">
        <v>866</v>
      </c>
      <c r="O2557" s="1" t="s">
        <v>2973</v>
      </c>
      <c r="P2557" s="1" t="s">
        <v>2968</v>
      </c>
      <c r="Q2557" s="1">
        <v>8360</v>
      </c>
      <c r="R2557" s="1" t="s">
        <v>3035</v>
      </c>
      <c r="S2557" s="1">
        <v>83.92</v>
      </c>
    </row>
    <row r="2558" spans="1:19" x14ac:dyDescent="0.3">
      <c r="A2558" s="1" t="s">
        <v>924</v>
      </c>
      <c r="B2558" s="1" t="s">
        <v>2083</v>
      </c>
      <c r="C2558" s="1">
        <f t="shared" si="239"/>
        <v>1.0416666671517305E-2</v>
      </c>
      <c r="D2558" s="1">
        <v>12</v>
      </c>
      <c r="E2558" s="1">
        <v>19.41</v>
      </c>
      <c r="F2558" s="1">
        <f>IF(A2558="","",IF(E2558&lt;-1.27,0,E2558*M_a+M_b))</f>
        <v>0.46877940000000001</v>
      </c>
      <c r="G2558" s="1">
        <f t="shared" si="240"/>
        <v>0.21975412586436002</v>
      </c>
      <c r="H2558" s="1">
        <f t="shared" si="241"/>
        <v>9.5503748745919173E-2</v>
      </c>
      <c r="I2558" s="1">
        <f t="shared" si="242"/>
        <v>2.3875937197597893E-2</v>
      </c>
      <c r="J2558" s="1">
        <f>IF(A2558="","",MIN(J2557+I2558,Max_logcfu))</f>
        <v>3.99</v>
      </c>
      <c r="K2558" s="1" cm="1">
        <f t="array" ref="K2558">IF(A2558="","",IF(E2558&lt;-1.27,0,((E2558-Tmin)/(PrefTemp-Tmin))^2))</f>
        <v>36.355469503199359</v>
      </c>
      <c r="L2558" s="1">
        <f t="shared" si="243"/>
        <v>0.37870280750134055</v>
      </c>
      <c r="M2558" s="1">
        <f t="shared" si="244"/>
        <v>-320.41719486719251</v>
      </c>
      <c r="N2558" s="3" t="s">
        <v>866</v>
      </c>
      <c r="O2558" s="1" t="s">
        <v>2973</v>
      </c>
      <c r="P2558" s="1" t="s">
        <v>2968</v>
      </c>
      <c r="Q2558" s="1">
        <v>8360</v>
      </c>
      <c r="R2558" s="1" t="s">
        <v>3035</v>
      </c>
      <c r="S2558" s="1">
        <v>83.92</v>
      </c>
    </row>
    <row r="2559" spans="1:19" x14ac:dyDescent="0.3">
      <c r="A2559" s="1" t="s">
        <v>924</v>
      </c>
      <c r="B2559" s="1" t="s">
        <v>2084</v>
      </c>
      <c r="C2559" s="1">
        <f t="shared" si="239"/>
        <v>1.0416666664241347E-2</v>
      </c>
      <c r="D2559" s="1">
        <v>12</v>
      </c>
      <c r="E2559" s="1">
        <v>19.38</v>
      </c>
      <c r="F2559" s="1">
        <f>IF(A2559="","",IF(E2559&lt;-1.27,0,E2559*M_a+M_b))</f>
        <v>0.4681902</v>
      </c>
      <c r="G2559" s="1">
        <f t="shared" si="240"/>
        <v>0.21920206337604001</v>
      </c>
      <c r="H2559" s="1">
        <f t="shared" si="241"/>
        <v>9.5263825891368961E-2</v>
      </c>
      <c r="I2559" s="1">
        <f t="shared" si="242"/>
        <v>2.3815956467297159E-2</v>
      </c>
      <c r="J2559" s="1">
        <f>IF(A2559="","",MIN(J2558+I2559,Max_logcfu))</f>
        <v>3.99</v>
      </c>
      <c r="K2559" s="1" cm="1">
        <f t="array" ref="K2559">IF(A2559="","",IF(E2559&lt;-1.27,0,((E2559-Tmin)/(PrefTemp-Tmin))^2))</f>
        <v>36.264137925787395</v>
      </c>
      <c r="L2559" s="1">
        <f t="shared" si="243"/>
        <v>0.3777514366389999</v>
      </c>
      <c r="M2559" s="1">
        <f t="shared" si="244"/>
        <v>-320.79494630383152</v>
      </c>
      <c r="N2559" s="3" t="s">
        <v>866</v>
      </c>
      <c r="O2559" s="1" t="s">
        <v>2973</v>
      </c>
      <c r="P2559" s="1" t="s">
        <v>2968</v>
      </c>
      <c r="Q2559" s="1">
        <v>8360</v>
      </c>
      <c r="R2559" s="1" t="s">
        <v>3035</v>
      </c>
      <c r="S2559" s="1">
        <v>83.92</v>
      </c>
    </row>
    <row r="2560" spans="1:19" x14ac:dyDescent="0.3">
      <c r="A2560" s="1" t="s">
        <v>924</v>
      </c>
      <c r="B2560" s="1" t="s">
        <v>2085</v>
      </c>
      <c r="C2560" s="1">
        <f t="shared" si="239"/>
        <v>1.0416666664241347E-2</v>
      </c>
      <c r="D2560" s="1">
        <v>12</v>
      </c>
      <c r="E2560" s="1">
        <v>19.41</v>
      </c>
      <c r="F2560" s="1">
        <f>IF(A2560="","",IF(E2560&lt;-1.27,0,E2560*M_a+M_b))</f>
        <v>0.46877940000000001</v>
      </c>
      <c r="G2560" s="1">
        <f t="shared" si="240"/>
        <v>0.21975412586436002</v>
      </c>
      <c r="H2560" s="1">
        <f t="shared" si="241"/>
        <v>9.5503748745919173E-2</v>
      </c>
      <c r="I2560" s="1">
        <f t="shared" si="242"/>
        <v>2.3875937180920744E-2</v>
      </c>
      <c r="J2560" s="1">
        <f>IF(A2560="","",MIN(J2559+I2560,Max_logcfu))</f>
        <v>3.99</v>
      </c>
      <c r="K2560" s="1" cm="1">
        <f t="array" ref="K2560">IF(A2560="","",IF(E2560&lt;-1.27,0,((E2560-Tmin)/(PrefTemp-Tmin))^2))</f>
        <v>36.355469503199359</v>
      </c>
      <c r="L2560" s="1">
        <f t="shared" si="243"/>
        <v>0.37870280723681971</v>
      </c>
      <c r="M2560" s="1">
        <f t="shared" si="244"/>
        <v>-321.17364911106836</v>
      </c>
      <c r="N2560" s="3" t="s">
        <v>866</v>
      </c>
      <c r="O2560" s="1" t="s">
        <v>2973</v>
      </c>
      <c r="P2560" s="1" t="s">
        <v>2968</v>
      </c>
      <c r="Q2560" s="1">
        <v>8360</v>
      </c>
      <c r="R2560" s="1" t="s">
        <v>3035</v>
      </c>
      <c r="S2560" s="1">
        <v>83.63</v>
      </c>
    </row>
    <row r="2561" spans="1:19" x14ac:dyDescent="0.3">
      <c r="A2561" s="1" t="s">
        <v>924</v>
      </c>
      <c r="B2561" s="1" t="s">
        <v>2646</v>
      </c>
      <c r="C2561" s="1">
        <f t="shared" si="239"/>
        <v>1.0416666671517305E-2</v>
      </c>
      <c r="D2561" s="1">
        <v>12</v>
      </c>
      <c r="E2561" s="1">
        <v>19.309999999999999</v>
      </c>
      <c r="F2561" s="1">
        <f>IF(A2561="","",IF(E2561&lt;-1.27,0,E2561*M_a+M_b))</f>
        <v>0.46681539999999999</v>
      </c>
      <c r="G2561" s="1">
        <f t="shared" si="240"/>
        <v>0.21791661767716</v>
      </c>
      <c r="H2561" s="1">
        <f t="shared" si="241"/>
        <v>9.4705179346875265E-2</v>
      </c>
      <c r="I2561" s="1">
        <f t="shared" si="242"/>
        <v>2.3676294847743948E-2</v>
      </c>
      <c r="J2561" s="1">
        <f>IF(A2561="","",MIN(J2560+I2561,Max_logcfu))</f>
        <v>3.99</v>
      </c>
      <c r="K2561" s="1" cm="1">
        <f t="array" ref="K2561">IF(A2561="","",IF(E2561&lt;-1.27,0,((E2561-Tmin)/(PrefTemp-Tmin))^2))</f>
        <v>36.051477609536974</v>
      </c>
      <c r="L2561" s="1">
        <f t="shared" si="243"/>
        <v>0.37553622527421615</v>
      </c>
      <c r="M2561" s="1">
        <f t="shared" si="244"/>
        <v>-321.54918533634259</v>
      </c>
      <c r="N2561" s="3" t="s">
        <v>866</v>
      </c>
      <c r="O2561" s="1" t="s">
        <v>2973</v>
      </c>
      <c r="P2561" s="1" t="s">
        <v>2968</v>
      </c>
      <c r="Q2561" s="1">
        <v>8360</v>
      </c>
      <c r="R2561" s="1" t="s">
        <v>3035</v>
      </c>
      <c r="S2561" s="1">
        <v>83.63</v>
      </c>
    </row>
    <row r="2562" spans="1:19" x14ac:dyDescent="0.3">
      <c r="A2562" s="1" t="s">
        <v>924</v>
      </c>
      <c r="B2562" s="1" t="s">
        <v>2647</v>
      </c>
      <c r="C2562" s="1">
        <f t="shared" si="239"/>
        <v>1.0416666664241347E-2</v>
      </c>
      <c r="D2562" s="1">
        <v>12</v>
      </c>
      <c r="E2562" s="1">
        <v>19.239999999999998</v>
      </c>
      <c r="F2562" s="1">
        <f>IF(A2562="","",IF(E2562&lt;-1.27,0,E2562*M_a+M_b))</f>
        <v>0.46544059999999998</v>
      </c>
      <c r="G2562" s="1">
        <f t="shared" si="240"/>
        <v>0.21663495212835998</v>
      </c>
      <c r="H2562" s="1">
        <f t="shared" si="241"/>
        <v>9.414817563162102E-2</v>
      </c>
      <c r="I2562" s="1">
        <f t="shared" si="242"/>
        <v>2.3537043902425107E-2</v>
      </c>
      <c r="J2562" s="1">
        <f>IF(A2562="","",MIN(J2561+I2562,Max_logcfu))</f>
        <v>3.99</v>
      </c>
      <c r="K2562" s="1" cm="1">
        <f t="array" ref="K2562">IF(A2562="","",IF(E2562&lt;-1.27,0,((E2562-Tmin)/(PrefTemp-Tmin))^2))</f>
        <v>35.839442670081674</v>
      </c>
      <c r="L2562" s="1">
        <f t="shared" si="243"/>
        <v>0.37332752772642869</v>
      </c>
      <c r="M2562" s="1">
        <f t="shared" si="244"/>
        <v>-321.92251286406901</v>
      </c>
      <c r="N2562" s="3" t="s">
        <v>866</v>
      </c>
      <c r="O2562" s="1" t="s">
        <v>2973</v>
      </c>
      <c r="P2562" s="1" t="s">
        <v>2968</v>
      </c>
      <c r="Q2562" s="1">
        <v>8360</v>
      </c>
      <c r="R2562" s="1" t="s">
        <v>3035</v>
      </c>
      <c r="S2562" s="1">
        <v>83.63</v>
      </c>
    </row>
    <row r="2563" spans="1:19" x14ac:dyDescent="0.3">
      <c r="A2563" s="1" t="s">
        <v>924</v>
      </c>
      <c r="B2563" s="1" t="s">
        <v>2648</v>
      </c>
      <c r="C2563" s="1">
        <f t="shared" si="239"/>
        <v>1.0416666664241347E-2</v>
      </c>
      <c r="D2563" s="1">
        <v>12</v>
      </c>
      <c r="E2563" s="1">
        <v>19.170000000000002</v>
      </c>
      <c r="F2563" s="1">
        <f>IF(A2563="","",IF(E2563&lt;-1.27,0,E2563*M_a+M_b))</f>
        <v>0.46406580000000008</v>
      </c>
      <c r="G2563" s="1">
        <f t="shared" si="240"/>
        <v>0.21535706672964008</v>
      </c>
      <c r="H2563" s="1">
        <f t="shared" si="241"/>
        <v>9.3592814745606295E-2</v>
      </c>
      <c r="I2563" s="1">
        <f t="shared" si="242"/>
        <v>2.3398203680953751E-2</v>
      </c>
      <c r="J2563" s="1">
        <f>IF(A2563="","",MIN(J2562+I2563,Max_logcfu))</f>
        <v>3.99</v>
      </c>
      <c r="K2563" s="1" cm="1">
        <f t="array" ref="K2563">IF(A2563="","",IF(E2563&lt;-1.27,0,((E2563-Tmin)/(PrefTemp-Tmin))^2))</f>
        <v>35.628033107421537</v>
      </c>
      <c r="L2563" s="1">
        <f t="shared" si="243"/>
        <v>0.37112534478256498</v>
      </c>
      <c r="M2563" s="1">
        <f t="shared" si="244"/>
        <v>-322.29363820885158</v>
      </c>
      <c r="N2563" s="3" t="s">
        <v>866</v>
      </c>
      <c r="O2563" s="1" t="s">
        <v>2973</v>
      </c>
      <c r="P2563" s="1" t="s">
        <v>2968</v>
      </c>
      <c r="Q2563" s="1">
        <v>8360</v>
      </c>
      <c r="R2563" s="1" t="s">
        <v>3035</v>
      </c>
      <c r="S2563" s="1">
        <v>83.63</v>
      </c>
    </row>
    <row r="2564" spans="1:19" x14ac:dyDescent="0.3">
      <c r="A2564" s="1" t="s">
        <v>924</v>
      </c>
      <c r="B2564" s="1" t="s">
        <v>2649</v>
      </c>
      <c r="C2564" s="1">
        <f t="shared" ref="C2564:C2627" si="245">IF(A2564="","",B2564-B2563)</f>
        <v>1.0416666671517305E-2</v>
      </c>
      <c r="D2564" s="1">
        <v>12</v>
      </c>
      <c r="E2564" s="1">
        <v>19.28</v>
      </c>
      <c r="F2564" s="1">
        <f>IF(A2564="","",IF(E2564&lt;-1.27,0,E2564*M_a+M_b))</f>
        <v>0.46622620000000004</v>
      </c>
      <c r="G2564" s="1">
        <f t="shared" si="240"/>
        <v>0.21736686956644002</v>
      </c>
      <c r="H2564" s="1">
        <f t="shared" si="241"/>
        <v>9.446626230614516E-2</v>
      </c>
      <c r="I2564" s="1">
        <f t="shared" si="242"/>
        <v>2.3616565587533608E-2</v>
      </c>
      <c r="J2564" s="1">
        <f>IF(A2564="","",MIN(J2563+I2564,Max_logcfu))</f>
        <v>3.99</v>
      </c>
      <c r="K2564" s="1" cm="1">
        <f t="array" ref="K2564">IF(A2564="","",IF(E2564&lt;-1.27,0,((E2564-Tmin)/(PrefTemp-Tmin))^2))</f>
        <v>35.960528915877148</v>
      </c>
      <c r="L2564" s="1">
        <f t="shared" si="243"/>
        <v>0.37458884304815182</v>
      </c>
      <c r="M2564" s="1">
        <f t="shared" si="244"/>
        <v>-322.66822705189975</v>
      </c>
      <c r="N2564" s="3" t="s">
        <v>866</v>
      </c>
      <c r="O2564" s="1" t="s">
        <v>2973</v>
      </c>
      <c r="P2564" s="1" t="s">
        <v>2968</v>
      </c>
      <c r="Q2564" s="1">
        <v>8360</v>
      </c>
      <c r="R2564" s="1" t="s">
        <v>3035</v>
      </c>
      <c r="S2564" s="1">
        <v>83.72</v>
      </c>
    </row>
    <row r="2565" spans="1:19" x14ac:dyDescent="0.3">
      <c r="A2565" s="1" t="s">
        <v>924</v>
      </c>
      <c r="B2565" s="1" t="s">
        <v>2090</v>
      </c>
      <c r="C2565" s="1">
        <f t="shared" si="245"/>
        <v>1.0416666664241347E-2</v>
      </c>
      <c r="D2565" s="1">
        <v>12</v>
      </c>
      <c r="E2565" s="1">
        <v>19.2</v>
      </c>
      <c r="F2565" s="1">
        <f>IF(A2565="","",IF(E2565&lt;-1.27,0,E2565*M_a+M_b))</f>
        <v>0.46465500000000004</v>
      </c>
      <c r="G2565" s="1">
        <f t="shared" si="240"/>
        <v>0.21590426902500004</v>
      </c>
      <c r="H2565" s="1">
        <f t="shared" si="241"/>
        <v>9.3830625391134306E-2</v>
      </c>
      <c r="I2565" s="1">
        <f t="shared" si="242"/>
        <v>2.3457656342321918E-2</v>
      </c>
      <c r="J2565" s="1">
        <f>IF(A2565="","",MIN(J2564+I2565,Max_logcfu))</f>
        <v>3.99</v>
      </c>
      <c r="K2565" s="1" cm="1">
        <f t="array" ref="K2565">IF(A2565="","",IF(E2565&lt;-1.27,0,((E2565-Tmin)/(PrefTemp-Tmin))^2))</f>
        <v>35.718560628954023</v>
      </c>
      <c r="L2565" s="1">
        <f t="shared" si="243"/>
        <v>0.37206833979830883</v>
      </c>
      <c r="M2565" s="1">
        <f t="shared" si="244"/>
        <v>-323.04029539169807</v>
      </c>
      <c r="N2565" s="3" t="s">
        <v>866</v>
      </c>
      <c r="O2565" s="1" t="s">
        <v>2973</v>
      </c>
      <c r="P2565" s="1" t="s">
        <v>2968</v>
      </c>
      <c r="Q2565" s="1">
        <v>8360</v>
      </c>
      <c r="R2565" s="1" t="s">
        <v>3035</v>
      </c>
      <c r="S2565" s="1">
        <v>83.72</v>
      </c>
    </row>
    <row r="2566" spans="1:19" x14ac:dyDescent="0.3">
      <c r="A2566" s="1" t="s">
        <v>924</v>
      </c>
      <c r="B2566" s="1" t="s">
        <v>2091</v>
      </c>
      <c r="C2566" s="1">
        <f t="shared" si="245"/>
        <v>1.0416666664241347E-2</v>
      </c>
      <c r="D2566" s="1">
        <v>12</v>
      </c>
      <c r="E2566" s="1">
        <v>19.190000000000001</v>
      </c>
      <c r="F2566" s="1">
        <f>IF(A2566="","",IF(E2566&lt;-1.27,0,E2566*M_a+M_b))</f>
        <v>0.46445860000000005</v>
      </c>
      <c r="G2566" s="1">
        <f t="shared" si="240"/>
        <v>0.21572179111396006</v>
      </c>
      <c r="H2566" s="1">
        <f t="shared" si="241"/>
        <v>9.375132164883096E-2</v>
      </c>
      <c r="I2566" s="1">
        <f t="shared" si="242"/>
        <v>2.3437830406750695E-2</v>
      </c>
      <c r="J2566" s="1">
        <f>IF(A2566="","",MIN(J2565+I2566,Max_logcfu))</f>
        <v>3.99</v>
      </c>
      <c r="K2566" s="1" cm="1">
        <f t="array" ref="K2566">IF(A2566="","",IF(E2566&lt;-1.27,0,((E2566-Tmin)/(PrefTemp-Tmin))^2))</f>
        <v>35.688372025651468</v>
      </c>
      <c r="L2566" s="1">
        <f t="shared" si="243"/>
        <v>0.37175387518064712</v>
      </c>
      <c r="M2566" s="1">
        <f t="shared" si="244"/>
        <v>-323.41204926687874</v>
      </c>
      <c r="N2566" s="3" t="s">
        <v>866</v>
      </c>
      <c r="O2566" s="1" t="s">
        <v>2973</v>
      </c>
      <c r="P2566" s="1" t="s">
        <v>2968</v>
      </c>
      <c r="Q2566" s="1">
        <v>8360</v>
      </c>
      <c r="R2566" s="1" t="s">
        <v>3035</v>
      </c>
      <c r="S2566" s="1">
        <v>83.72</v>
      </c>
    </row>
    <row r="2567" spans="1:19" x14ac:dyDescent="0.3">
      <c r="A2567" s="1" t="s">
        <v>924</v>
      </c>
      <c r="B2567" s="1" t="s">
        <v>2092</v>
      </c>
      <c r="C2567" s="1">
        <f t="shared" si="245"/>
        <v>1.0416666671517305E-2</v>
      </c>
      <c r="D2567" s="1">
        <v>12</v>
      </c>
      <c r="E2567" s="1">
        <v>19.27</v>
      </c>
      <c r="F2567" s="1">
        <f>IF(A2567="","",IF(E2567&lt;-1.27,0,E2567*M_a+M_b))</f>
        <v>0.46602979999999999</v>
      </c>
      <c r="G2567" s="1">
        <f t="shared" si="240"/>
        <v>0.21718377448803999</v>
      </c>
      <c r="H2567" s="1">
        <f t="shared" si="241"/>
        <v>9.4386690346823107E-2</v>
      </c>
      <c r="I2567" s="1">
        <f t="shared" si="242"/>
        <v>2.3596672597693831E-2</v>
      </c>
      <c r="J2567" s="1">
        <f>IF(A2567="","",MIN(J2566+I2567,Max_logcfu))</f>
        <v>3.99</v>
      </c>
      <c r="K2567" s="1" cm="1">
        <f t="array" ref="K2567">IF(A2567="","",IF(E2567&lt;-1.27,0,((E2567-Tmin)/(PrefTemp-Tmin))^2))</f>
        <v>35.930238210240667</v>
      </c>
      <c r="L2567" s="1">
        <f t="shared" si="243"/>
        <v>0.37427331486429155</v>
      </c>
      <c r="M2567" s="1">
        <f t="shared" si="244"/>
        <v>-323.78632258174304</v>
      </c>
      <c r="N2567" s="3" t="s">
        <v>866</v>
      </c>
      <c r="O2567" s="1" t="s">
        <v>2973</v>
      </c>
      <c r="P2567" s="1" t="s">
        <v>2968</v>
      </c>
      <c r="Q2567" s="1">
        <v>8360</v>
      </c>
      <c r="R2567" s="1" t="s">
        <v>3035</v>
      </c>
      <c r="S2567" s="1">
        <v>83.72</v>
      </c>
    </row>
    <row r="2568" spans="1:19" x14ac:dyDescent="0.3">
      <c r="A2568" s="1" t="s">
        <v>924</v>
      </c>
      <c r="B2568" s="1" t="s">
        <v>2093</v>
      </c>
      <c r="C2568" s="1">
        <f t="shared" si="245"/>
        <v>1.0416666664241347E-2</v>
      </c>
      <c r="D2568" s="1">
        <v>12</v>
      </c>
      <c r="E2568" s="1">
        <v>19.27</v>
      </c>
      <c r="F2568" s="1">
        <f>IF(A2568="","",IF(E2568&lt;-1.27,0,E2568*M_a+M_b))</f>
        <v>0.46602979999999999</v>
      </c>
      <c r="G2568" s="1">
        <f t="shared" si="240"/>
        <v>0.21718377448803999</v>
      </c>
      <c r="H2568" s="1">
        <f t="shared" si="241"/>
        <v>9.4386690346823107E-2</v>
      </c>
      <c r="I2568" s="1">
        <f t="shared" si="242"/>
        <v>2.3596672581211748E-2</v>
      </c>
      <c r="J2568" s="1">
        <f>IF(A2568="","",MIN(J2567+I2568,Max_logcfu))</f>
        <v>3.99</v>
      </c>
      <c r="K2568" s="1" cm="1">
        <f t="array" ref="K2568">IF(A2568="","",IF(E2568&lt;-1.27,0,((E2568-Tmin)/(PrefTemp-Tmin))^2))</f>
        <v>35.930238210240667</v>
      </c>
      <c r="L2568" s="1">
        <f t="shared" si="243"/>
        <v>0.37427331460286467</v>
      </c>
      <c r="M2568" s="1">
        <f t="shared" si="244"/>
        <v>-324.16059589634591</v>
      </c>
      <c r="N2568" s="3" t="s">
        <v>866</v>
      </c>
      <c r="O2568" s="1" t="s">
        <v>2973</v>
      </c>
      <c r="P2568" s="1" t="s">
        <v>2968</v>
      </c>
      <c r="Q2568" s="1">
        <v>8360</v>
      </c>
      <c r="R2568" s="1" t="s">
        <v>3035</v>
      </c>
      <c r="S2568" s="1">
        <v>83.63</v>
      </c>
    </row>
    <row r="2569" spans="1:19" x14ac:dyDescent="0.3">
      <c r="A2569" s="1" t="s">
        <v>924</v>
      </c>
      <c r="B2569" s="1" t="s">
        <v>2094</v>
      </c>
      <c r="C2569" s="1">
        <f t="shared" si="245"/>
        <v>1.0416666664241347E-2</v>
      </c>
      <c r="D2569" s="1">
        <v>12</v>
      </c>
      <c r="E2569" s="1">
        <v>19.16</v>
      </c>
      <c r="F2569" s="1">
        <f>IF(A2569="","",IF(E2569&lt;-1.27,0,E2569*M_a+M_b))</f>
        <v>0.46386940000000004</v>
      </c>
      <c r="G2569" s="1">
        <f t="shared" si="240"/>
        <v>0.21517482025636003</v>
      </c>
      <c r="H2569" s="1">
        <f t="shared" si="241"/>
        <v>9.3513611584684922E-2</v>
      </c>
      <c r="I2569" s="1">
        <f t="shared" si="242"/>
        <v>2.3378402890728022E-2</v>
      </c>
      <c r="J2569" s="1">
        <f>IF(A2569="","",MIN(J2568+I2569,Max_logcfu))</f>
        <v>3.99</v>
      </c>
      <c r="K2569" s="1" cm="1">
        <f t="array" ref="K2569">IF(A2569="","",IF(E2569&lt;-1.27,0,((E2569-Tmin)/(PrefTemp-Tmin))^2))</f>
        <v>35.597882792494175</v>
      </c>
      <c r="L2569" s="1">
        <f t="shared" si="243"/>
        <v>0.37081127900214478</v>
      </c>
      <c r="M2569" s="1">
        <f t="shared" si="244"/>
        <v>-324.53140717534808</v>
      </c>
      <c r="N2569" s="3" t="s">
        <v>866</v>
      </c>
      <c r="O2569" s="1" t="s">
        <v>2973</v>
      </c>
      <c r="P2569" s="1" t="s">
        <v>2968</v>
      </c>
      <c r="Q2569" s="1">
        <v>8360</v>
      </c>
      <c r="R2569" s="1" t="s">
        <v>3035</v>
      </c>
      <c r="S2569" s="1">
        <v>83.63</v>
      </c>
    </row>
    <row r="2570" spans="1:19" x14ac:dyDescent="0.3">
      <c r="A2570" s="1" t="s">
        <v>924</v>
      </c>
      <c r="B2570" s="1" t="s">
        <v>2095</v>
      </c>
      <c r="C2570" s="1">
        <f t="shared" si="245"/>
        <v>1.0416666671517305E-2</v>
      </c>
      <c r="D2570" s="1">
        <v>12</v>
      </c>
      <c r="E2570" s="1">
        <v>19.13</v>
      </c>
      <c r="F2570" s="1">
        <f>IF(A2570="","",IF(E2570&lt;-1.27,0,E2570*M_a+M_b))</f>
        <v>0.46328020000000003</v>
      </c>
      <c r="G2570" s="1">
        <f t="shared" si="240"/>
        <v>0.21462854371204002</v>
      </c>
      <c r="H2570" s="1">
        <f t="shared" si="241"/>
        <v>9.3276203264684915E-2</v>
      </c>
      <c r="I2570" s="1">
        <f t="shared" si="242"/>
        <v>2.3319050827030011E-2</v>
      </c>
      <c r="J2570" s="1">
        <f>IF(A2570="","",MIN(J2569+I2570,Max_logcfu))</f>
        <v>3.99</v>
      </c>
      <c r="K2570" s="1" cm="1">
        <f t="array" ref="K2570">IF(A2570="","",IF(E2570&lt;-1.27,0,((E2570-Tmin)/(PrefTemp-Tmin))^2))</f>
        <v>35.507508424462522</v>
      </c>
      <c r="L2570" s="1">
        <f t="shared" si="243"/>
        <v>0.3698698795937187</v>
      </c>
      <c r="M2570" s="1">
        <f t="shared" si="244"/>
        <v>-324.90127705494177</v>
      </c>
      <c r="N2570" s="3" t="s">
        <v>866</v>
      </c>
      <c r="O2570" s="1" t="s">
        <v>2973</v>
      </c>
      <c r="P2570" s="1" t="s">
        <v>2968</v>
      </c>
      <c r="Q2570" s="1">
        <v>8360</v>
      </c>
      <c r="R2570" s="1" t="s">
        <v>3035</v>
      </c>
      <c r="S2570" s="1">
        <v>83.63</v>
      </c>
    </row>
    <row r="2571" spans="1:19" x14ac:dyDescent="0.3">
      <c r="A2571" s="1" t="s">
        <v>924</v>
      </c>
      <c r="B2571" s="1" t="s">
        <v>2096</v>
      </c>
      <c r="C2571" s="1">
        <f t="shared" si="245"/>
        <v>1.0416666664241347E-2</v>
      </c>
      <c r="D2571" s="1">
        <v>12</v>
      </c>
      <c r="E2571" s="1">
        <v>19.16</v>
      </c>
      <c r="F2571" s="1">
        <f>IF(A2571="","",IF(E2571&lt;-1.27,0,E2571*M_a+M_b))</f>
        <v>0.46386940000000004</v>
      </c>
      <c r="G2571" s="1">
        <f t="shared" si="240"/>
        <v>0.21517482025636003</v>
      </c>
      <c r="H2571" s="1">
        <f t="shared" si="241"/>
        <v>9.3513611584684922E-2</v>
      </c>
      <c r="I2571" s="1">
        <f t="shared" si="242"/>
        <v>2.3378402890728022E-2</v>
      </c>
      <c r="J2571" s="1">
        <f>IF(A2571="","",MIN(J2570+I2571,Max_logcfu))</f>
        <v>3.99</v>
      </c>
      <c r="K2571" s="1" cm="1">
        <f t="array" ref="K2571">IF(A2571="","",IF(E2571&lt;-1.27,0,((E2571-Tmin)/(PrefTemp-Tmin))^2))</f>
        <v>35.597882792494175</v>
      </c>
      <c r="L2571" s="1">
        <f t="shared" si="243"/>
        <v>0.37081127900214478</v>
      </c>
      <c r="M2571" s="1">
        <f t="shared" si="244"/>
        <v>-325.27208833394394</v>
      </c>
      <c r="N2571" s="3" t="s">
        <v>866</v>
      </c>
      <c r="O2571" s="1" t="s">
        <v>2973</v>
      </c>
      <c r="P2571" s="1" t="s">
        <v>2968</v>
      </c>
      <c r="Q2571" s="1">
        <v>8360</v>
      </c>
      <c r="R2571" s="1" t="s">
        <v>3035</v>
      </c>
      <c r="S2571" s="1">
        <v>83.63</v>
      </c>
    </row>
    <row r="2572" spans="1:19" x14ac:dyDescent="0.3">
      <c r="A2572" s="1" t="s">
        <v>924</v>
      </c>
      <c r="B2572" s="1" t="s">
        <v>2650</v>
      </c>
      <c r="C2572" s="1">
        <f t="shared" si="245"/>
        <v>1.0405092594737653E-2</v>
      </c>
      <c r="D2572" s="1">
        <v>12</v>
      </c>
      <c r="E2572" s="1">
        <v>19.309999999999999</v>
      </c>
      <c r="F2572" s="1">
        <f>IF(A2572="","",IF(E2572&lt;-1.27,0,E2572*M_a+M_b))</f>
        <v>0.46681539999999999</v>
      </c>
      <c r="G2572" s="1">
        <f t="shared" si="240"/>
        <v>0.21791661767716</v>
      </c>
      <c r="H2572" s="1">
        <f t="shared" si="241"/>
        <v>9.4705179346875265E-2</v>
      </c>
      <c r="I2572" s="1">
        <f t="shared" si="242"/>
        <v>2.3649987847331352E-2</v>
      </c>
      <c r="J2572" s="1">
        <f>IF(A2572="","",MIN(J2571+I2572,Max_logcfu))</f>
        <v>3.99</v>
      </c>
      <c r="K2572" s="1" cm="1">
        <f t="array" ref="K2572">IF(A2572="","",IF(E2572&lt;-1.27,0,((E2572-Tmin)/(PrefTemp-Tmin))^2))</f>
        <v>36.051477609536974</v>
      </c>
      <c r="L2572" s="1">
        <f t="shared" si="243"/>
        <v>0.37511896270434347</v>
      </c>
      <c r="M2572" s="1">
        <f t="shared" si="244"/>
        <v>-325.64720729664828</v>
      </c>
      <c r="N2572" s="3" t="s">
        <v>866</v>
      </c>
      <c r="O2572" s="1" t="s">
        <v>2973</v>
      </c>
      <c r="P2572" s="1" t="s">
        <v>2968</v>
      </c>
      <c r="Q2572" s="1">
        <v>8360</v>
      </c>
      <c r="R2572" s="1" t="s">
        <v>3035</v>
      </c>
      <c r="S2572" s="1">
        <v>83.51</v>
      </c>
    </row>
    <row r="2573" spans="1:19" x14ac:dyDescent="0.3">
      <c r="A2573" s="1" t="s">
        <v>924</v>
      </c>
      <c r="B2573" s="1" t="s">
        <v>2651</v>
      </c>
      <c r="C2573" s="1">
        <f t="shared" si="245"/>
        <v>1.0416666664241347E-2</v>
      </c>
      <c r="D2573" s="1">
        <v>12</v>
      </c>
      <c r="E2573" s="1">
        <v>19.190000000000001</v>
      </c>
      <c r="F2573" s="1">
        <f>IF(A2573="","",IF(E2573&lt;-1.27,0,E2573*M_a+M_b))</f>
        <v>0.46445860000000005</v>
      </c>
      <c r="G2573" s="1">
        <f t="shared" si="240"/>
        <v>0.21572179111396006</v>
      </c>
      <c r="H2573" s="1">
        <f t="shared" si="241"/>
        <v>9.375132164883096E-2</v>
      </c>
      <c r="I2573" s="1">
        <f t="shared" si="242"/>
        <v>2.3437830406750695E-2</v>
      </c>
      <c r="J2573" s="1">
        <f>IF(A2573="","",MIN(J2572+I2573,Max_logcfu))</f>
        <v>3.99</v>
      </c>
      <c r="K2573" s="1" cm="1">
        <f t="array" ref="K2573">IF(A2573="","",IF(E2573&lt;-1.27,0,((E2573-Tmin)/(PrefTemp-Tmin))^2))</f>
        <v>35.688372025651468</v>
      </c>
      <c r="L2573" s="1">
        <f t="shared" si="243"/>
        <v>0.37175387518064712</v>
      </c>
      <c r="M2573" s="1">
        <f t="shared" si="244"/>
        <v>-326.01896117182895</v>
      </c>
      <c r="N2573" s="3" t="s">
        <v>866</v>
      </c>
      <c r="O2573" s="1" t="s">
        <v>2973</v>
      </c>
      <c r="P2573" s="1" t="s">
        <v>2968</v>
      </c>
      <c r="Q2573" s="1">
        <v>8360</v>
      </c>
      <c r="R2573" s="1" t="s">
        <v>3035</v>
      </c>
      <c r="S2573" s="1">
        <v>83.51</v>
      </c>
    </row>
    <row r="2574" spans="1:19" x14ac:dyDescent="0.3">
      <c r="A2574" s="1" t="s">
        <v>924</v>
      </c>
      <c r="B2574" s="1" t="s">
        <v>2652</v>
      </c>
      <c r="C2574" s="1">
        <f t="shared" si="245"/>
        <v>1.0416666664241347E-2</v>
      </c>
      <c r="D2574" s="1">
        <v>12</v>
      </c>
      <c r="E2574" s="1">
        <v>19.16</v>
      </c>
      <c r="F2574" s="1">
        <f>IF(A2574="","",IF(E2574&lt;-1.27,0,E2574*M_a+M_b))</f>
        <v>0.46386940000000004</v>
      </c>
      <c r="G2574" s="1">
        <f t="shared" si="240"/>
        <v>0.21517482025636003</v>
      </c>
      <c r="H2574" s="1">
        <f t="shared" si="241"/>
        <v>9.3513611584684922E-2</v>
      </c>
      <c r="I2574" s="1">
        <f t="shared" si="242"/>
        <v>2.3378402890728022E-2</v>
      </c>
      <c r="J2574" s="1">
        <f>IF(A2574="","",MIN(J2573+I2574,Max_logcfu))</f>
        <v>3.99</v>
      </c>
      <c r="K2574" s="1" cm="1">
        <f t="array" ref="K2574">IF(A2574="","",IF(E2574&lt;-1.27,0,((E2574-Tmin)/(PrefTemp-Tmin))^2))</f>
        <v>35.597882792494175</v>
      </c>
      <c r="L2574" s="1">
        <f t="shared" si="243"/>
        <v>0.37081127900214478</v>
      </c>
      <c r="M2574" s="1">
        <f t="shared" si="244"/>
        <v>-326.38977245083112</v>
      </c>
      <c r="N2574" s="3" t="s">
        <v>866</v>
      </c>
      <c r="O2574" s="1" t="s">
        <v>2973</v>
      </c>
      <c r="P2574" s="1" t="s">
        <v>2968</v>
      </c>
      <c r="Q2574" s="1">
        <v>8360</v>
      </c>
      <c r="R2574" s="1" t="s">
        <v>3035</v>
      </c>
      <c r="S2574" s="1">
        <v>83.51</v>
      </c>
    </row>
    <row r="2575" spans="1:19" x14ac:dyDescent="0.3">
      <c r="A2575" s="1" t="s">
        <v>924</v>
      </c>
      <c r="B2575" s="1" t="s">
        <v>2653</v>
      </c>
      <c r="C2575" s="1">
        <f t="shared" si="245"/>
        <v>1.0416666671517305E-2</v>
      </c>
      <c r="D2575" s="1">
        <v>12</v>
      </c>
      <c r="E2575" s="1">
        <v>19.170000000000002</v>
      </c>
      <c r="F2575" s="1">
        <f>IF(A2575="","",IF(E2575&lt;-1.27,0,E2575*M_a+M_b))</f>
        <v>0.46406580000000008</v>
      </c>
      <c r="G2575" s="1">
        <f t="shared" si="240"/>
        <v>0.21535706672964008</v>
      </c>
      <c r="H2575" s="1">
        <f t="shared" si="241"/>
        <v>9.3592814745606295E-2</v>
      </c>
      <c r="I2575" s="1">
        <f t="shared" si="242"/>
        <v>2.3398203697297209E-2</v>
      </c>
      <c r="J2575" s="1">
        <f>IF(A2575="","",MIN(J2574+I2575,Max_logcfu))</f>
        <v>3.99</v>
      </c>
      <c r="K2575" s="1" cm="1">
        <f t="array" ref="K2575">IF(A2575="","",IF(E2575&lt;-1.27,0,((E2575-Tmin)/(PrefTemp-Tmin))^2))</f>
        <v>35.628033107421537</v>
      </c>
      <c r="L2575" s="1">
        <f t="shared" si="243"/>
        <v>0.37112534504179306</v>
      </c>
      <c r="M2575" s="1">
        <f t="shared" si="244"/>
        <v>-326.76089779587289</v>
      </c>
      <c r="N2575" s="3" t="s">
        <v>866</v>
      </c>
      <c r="O2575" s="1" t="s">
        <v>2973</v>
      </c>
      <c r="P2575" s="1" t="s">
        <v>2968</v>
      </c>
      <c r="Q2575" s="1">
        <v>8360</v>
      </c>
      <c r="R2575" s="1" t="s">
        <v>3035</v>
      </c>
      <c r="S2575" s="1">
        <v>83.51</v>
      </c>
    </row>
    <row r="2576" spans="1:19" x14ac:dyDescent="0.3">
      <c r="A2576" s="1" t="s">
        <v>924</v>
      </c>
      <c r="B2576" s="1" t="s">
        <v>2101</v>
      </c>
      <c r="C2576" s="1">
        <f t="shared" si="245"/>
        <v>1.0428240741021E-2</v>
      </c>
      <c r="D2576" s="1">
        <v>12</v>
      </c>
      <c r="E2576" s="1">
        <v>19.25</v>
      </c>
      <c r="F2576" s="1">
        <f>IF(A2576="","",IF(E2576&lt;-1.27,0,E2576*M_a+M_b))</f>
        <v>0.46563700000000002</v>
      </c>
      <c r="G2576" s="1">
        <f t="shared" si="240"/>
        <v>0.21681781576900003</v>
      </c>
      <c r="H2576" s="1">
        <f t="shared" si="241"/>
        <v>9.4227647009561072E-2</v>
      </c>
      <c r="I2576" s="1">
        <f t="shared" si="242"/>
        <v>2.3583086099415607E-2</v>
      </c>
      <c r="J2576" s="1">
        <f>IF(A2576="","",MIN(J2575+I2576,Max_logcfu))</f>
        <v>3.99</v>
      </c>
      <c r="K2576" s="1" cm="1">
        <f t="array" ref="K2576">IF(A2576="","",IF(E2576&lt;-1.27,0,((E2576-Tmin)/(PrefTemp-Tmin))^2))</f>
        <v>35.869695087342947</v>
      </c>
      <c r="L2576" s="1">
        <f t="shared" si="243"/>
        <v>0.37405781567783053</v>
      </c>
      <c r="M2576" s="1">
        <f t="shared" si="244"/>
        <v>-327.13495561155071</v>
      </c>
      <c r="N2576" s="3" t="s">
        <v>866</v>
      </c>
      <c r="O2576" s="1" t="s">
        <v>2973</v>
      </c>
      <c r="P2576" s="1" t="s">
        <v>2968</v>
      </c>
      <c r="Q2576" s="1">
        <v>8360</v>
      </c>
      <c r="R2576" s="1" t="s">
        <v>3035</v>
      </c>
      <c r="S2576" s="1">
        <v>83.72</v>
      </c>
    </row>
    <row r="2577" spans="1:19" x14ac:dyDescent="0.3">
      <c r="A2577" s="1" t="s">
        <v>924</v>
      </c>
      <c r="B2577" s="1" t="s">
        <v>2654</v>
      </c>
      <c r="C2577" s="1">
        <f t="shared" si="245"/>
        <v>1.0416666664241347E-2</v>
      </c>
      <c r="D2577" s="1">
        <v>12</v>
      </c>
      <c r="E2577" s="1">
        <v>19.28</v>
      </c>
      <c r="F2577" s="1">
        <f>IF(A2577="","",IF(E2577&lt;-1.27,0,E2577*M_a+M_b))</f>
        <v>0.46622620000000004</v>
      </c>
      <c r="G2577" s="1">
        <f t="shared" si="240"/>
        <v>0.21736686956644002</v>
      </c>
      <c r="H2577" s="1">
        <f t="shared" si="241"/>
        <v>9.446626230614516E-2</v>
      </c>
      <c r="I2577" s="1">
        <f t="shared" si="242"/>
        <v>2.3616565571037626E-2</v>
      </c>
      <c r="J2577" s="1">
        <f>IF(A2577="","",MIN(J2576+I2577,Max_logcfu))</f>
        <v>3.99</v>
      </c>
      <c r="K2577" s="1" cm="1">
        <f t="array" ref="K2577">IF(A2577="","",IF(E2577&lt;-1.27,0,((E2577-Tmin)/(PrefTemp-Tmin))^2))</f>
        <v>35.960528915877148</v>
      </c>
      <c r="L2577" s="1">
        <f t="shared" si="243"/>
        <v>0.37458884278650456</v>
      </c>
      <c r="M2577" s="1">
        <f t="shared" si="244"/>
        <v>-327.50954445433723</v>
      </c>
      <c r="N2577" s="3" t="s">
        <v>866</v>
      </c>
      <c r="O2577" s="1" t="s">
        <v>2973</v>
      </c>
      <c r="P2577" s="1" t="s">
        <v>2968</v>
      </c>
      <c r="Q2577" s="1">
        <v>8360</v>
      </c>
      <c r="R2577" s="1" t="s">
        <v>3035</v>
      </c>
      <c r="S2577" s="1">
        <v>83.72</v>
      </c>
    </row>
    <row r="2578" spans="1:19" x14ac:dyDescent="0.3">
      <c r="A2578" s="1" t="s">
        <v>924</v>
      </c>
      <c r="B2578" s="1" t="s">
        <v>2655</v>
      </c>
      <c r="C2578" s="1">
        <f t="shared" si="245"/>
        <v>1.0416666664241347E-2</v>
      </c>
      <c r="D2578" s="1">
        <v>12</v>
      </c>
      <c r="E2578" s="1">
        <v>19.329999999999998</v>
      </c>
      <c r="F2578" s="1">
        <f>IF(A2578="","",IF(E2578&lt;-1.27,0,E2578*M_a+M_b))</f>
        <v>0.46720820000000002</v>
      </c>
      <c r="G2578" s="1">
        <f t="shared" si="240"/>
        <v>0.21828350214724002</v>
      </c>
      <c r="H2578" s="1">
        <f t="shared" si="241"/>
        <v>9.486462500966536E-2</v>
      </c>
      <c r="I2578" s="1">
        <f t="shared" si="242"/>
        <v>2.3716156246894493E-2</v>
      </c>
      <c r="J2578" s="1">
        <f>IF(A2578="","",MIN(J2577+I2578,Max_logcfu))</f>
        <v>3.99</v>
      </c>
      <c r="K2578" s="1" cm="1">
        <f t="array" ref="K2578">IF(A2578="","",IF(E2578&lt;-1.27,0,((E2578-Tmin)/(PrefTemp-Tmin))^2))</f>
        <v>36.11217388593554</v>
      </c>
      <c r="L2578" s="1">
        <f t="shared" si="243"/>
        <v>0.37616847789091168</v>
      </c>
      <c r="M2578" s="1">
        <f t="shared" si="244"/>
        <v>-327.88571293222816</v>
      </c>
      <c r="N2578" s="3" t="s">
        <v>866</v>
      </c>
      <c r="O2578" s="1" t="s">
        <v>2973</v>
      </c>
      <c r="P2578" s="1" t="s">
        <v>2968</v>
      </c>
      <c r="Q2578" s="1">
        <v>8360</v>
      </c>
      <c r="R2578" s="1" t="s">
        <v>3035</v>
      </c>
      <c r="S2578" s="1">
        <v>83.72</v>
      </c>
    </row>
    <row r="2579" spans="1:19" x14ac:dyDescent="0.3">
      <c r="A2579" s="1" t="s">
        <v>924</v>
      </c>
      <c r="B2579" s="1" t="s">
        <v>2656</v>
      </c>
      <c r="C2579" s="1">
        <f t="shared" si="245"/>
        <v>1.0416666671517305E-2</v>
      </c>
      <c r="D2579" s="1">
        <v>12</v>
      </c>
      <c r="E2579" s="1">
        <v>19.350000000000001</v>
      </c>
      <c r="F2579" s="1">
        <f>IF(A2579="","",IF(E2579&lt;-1.27,0,E2579*M_a+M_b))</f>
        <v>0.46760100000000004</v>
      </c>
      <c r="G2579" s="1">
        <f t="shared" si="240"/>
        <v>0.21865069520100003</v>
      </c>
      <c r="H2579" s="1">
        <f t="shared" si="241"/>
        <v>9.5024204780964808E-2</v>
      </c>
      <c r="I2579" s="1">
        <f t="shared" si="242"/>
        <v>2.3756051206303478E-2</v>
      </c>
      <c r="J2579" s="1">
        <f>IF(A2579="","",MIN(J2578+I2579,Max_logcfu))</f>
        <v>3.99</v>
      </c>
      <c r="K2579" s="1" cm="1">
        <f t="array" ref="K2579">IF(A2579="","",IF(E2579&lt;-1.27,0,((E2579-Tmin)/(PrefTemp-Tmin))^2))</f>
        <v>36.172921213501084</v>
      </c>
      <c r="L2579" s="1">
        <f t="shared" si="243"/>
        <v>0.37680126281609805</v>
      </c>
      <c r="M2579" s="1">
        <f t="shared" si="244"/>
        <v>-328.26251419504428</v>
      </c>
      <c r="N2579" s="3" t="s">
        <v>866</v>
      </c>
      <c r="O2579" s="1" t="s">
        <v>2973</v>
      </c>
      <c r="P2579" s="1" t="s">
        <v>2968</v>
      </c>
      <c r="Q2579" s="1">
        <v>8360</v>
      </c>
      <c r="R2579" s="1" t="s">
        <v>3035</v>
      </c>
      <c r="S2579" s="1">
        <v>83.72</v>
      </c>
    </row>
    <row r="2580" spans="1:19" x14ac:dyDescent="0.3">
      <c r="A2580" s="1" t="s">
        <v>924</v>
      </c>
      <c r="B2580" s="1" t="s">
        <v>2657</v>
      </c>
      <c r="C2580" s="1">
        <f t="shared" si="245"/>
        <v>1.0416666664241347E-2</v>
      </c>
      <c r="D2580" s="1">
        <v>12</v>
      </c>
      <c r="E2580" s="1">
        <v>19.45</v>
      </c>
      <c r="F2580" s="1">
        <f>IF(A2580="","",IF(E2580&lt;-1.27,0,E2580*M_a+M_b))</f>
        <v>0.46956500000000001</v>
      </c>
      <c r="G2580" s="1">
        <f t="shared" si="240"/>
        <v>0.220491289225</v>
      </c>
      <c r="H2580" s="1">
        <f t="shared" si="241"/>
        <v>9.5824115265102122E-2</v>
      </c>
      <c r="I2580" s="1">
        <f t="shared" si="242"/>
        <v>2.3956028810697829E-2</v>
      </c>
      <c r="J2580" s="1">
        <f>IF(A2580="","",MIN(J2579+I2580,Max_logcfu))</f>
        <v>3.99</v>
      </c>
      <c r="K2580" s="1" cm="1">
        <f t="array" ref="K2580">IF(A2580="","",IF(E2580&lt;-1.27,0,((E2580-Tmin)/(PrefTemp-Tmin))^2))</f>
        <v>36.477423618832958</v>
      </c>
      <c r="L2580" s="1">
        <f t="shared" si="243"/>
        <v>0.37997316260770725</v>
      </c>
      <c r="M2580" s="1">
        <f t="shared" si="244"/>
        <v>-328.64248735765199</v>
      </c>
      <c r="N2580" s="3" t="s">
        <v>866</v>
      </c>
      <c r="O2580" s="1" t="s">
        <v>2973</v>
      </c>
      <c r="P2580" s="1" t="s">
        <v>2968</v>
      </c>
      <c r="Q2580" s="1">
        <v>8360</v>
      </c>
      <c r="R2580" s="1" t="s">
        <v>3035</v>
      </c>
      <c r="S2580" s="1">
        <v>83.63</v>
      </c>
    </row>
    <row r="2581" spans="1:19" x14ac:dyDescent="0.3">
      <c r="A2581" s="1" t="s">
        <v>924</v>
      </c>
      <c r="B2581" s="1" t="s">
        <v>2106</v>
      </c>
      <c r="C2581" s="1">
        <f t="shared" si="245"/>
        <v>1.0416666664241347E-2</v>
      </c>
      <c r="D2581" s="1">
        <v>12</v>
      </c>
      <c r="E2581" s="1">
        <v>19.47</v>
      </c>
      <c r="F2581" s="1">
        <f>IF(A2581="","",IF(E2581&lt;-1.27,0,E2581*M_a+M_b))</f>
        <v>0.46995779999999998</v>
      </c>
      <c r="G2581" s="1">
        <f t="shared" si="240"/>
        <v>0.22086033378084</v>
      </c>
      <c r="H2581" s="1">
        <f t="shared" si="241"/>
        <v>9.598449968745762E-2</v>
      </c>
      <c r="I2581" s="1">
        <f t="shared" si="242"/>
        <v>2.3996124916277374E-2</v>
      </c>
      <c r="J2581" s="1">
        <f>IF(A2581="","",MIN(J2580+I2581,Max_logcfu))</f>
        <v>3.99</v>
      </c>
      <c r="K2581" s="1" cm="1">
        <f t="array" ref="K2581">IF(A2581="","",IF(E2581&lt;-1.27,0,((E2581-Tmin)/(PrefTemp-Tmin))^2))</f>
        <v>36.538477253400181</v>
      </c>
      <c r="L2581" s="1">
        <f t="shared" si="243"/>
        <v>0.3806091379676344</v>
      </c>
      <c r="M2581" s="1">
        <f t="shared" si="244"/>
        <v>-329.0230964956196</v>
      </c>
      <c r="N2581" s="3" t="s">
        <v>866</v>
      </c>
      <c r="O2581" s="1" t="s">
        <v>2973</v>
      </c>
      <c r="P2581" s="1" t="s">
        <v>2968</v>
      </c>
      <c r="Q2581" s="1">
        <v>8360</v>
      </c>
      <c r="R2581" s="1" t="s">
        <v>3035</v>
      </c>
      <c r="S2581" s="1">
        <v>83.63</v>
      </c>
    </row>
    <row r="2582" spans="1:19" x14ac:dyDescent="0.3">
      <c r="A2582" s="1" t="s">
        <v>924</v>
      </c>
      <c r="B2582" s="1" t="s">
        <v>2107</v>
      </c>
      <c r="C2582" s="1">
        <f t="shared" si="245"/>
        <v>1.0416666671517305E-2</v>
      </c>
      <c r="D2582" s="1">
        <v>12</v>
      </c>
      <c r="E2582" s="1">
        <v>19.52</v>
      </c>
      <c r="F2582" s="1">
        <f>IF(A2582="","",IF(E2582&lt;-1.27,0,E2582*M_a+M_b))</f>
        <v>0.47093980000000002</v>
      </c>
      <c r="G2582" s="1">
        <f t="shared" si="240"/>
        <v>0.22178429522404003</v>
      </c>
      <c r="H2582" s="1">
        <f t="shared" si="241"/>
        <v>9.6386047468074762E-2</v>
      </c>
      <c r="I2582" s="1">
        <f t="shared" si="242"/>
        <v>2.4096511878239503E-2</v>
      </c>
      <c r="J2582" s="1">
        <f>IF(A2582="","",MIN(J2581+I2582,Max_logcfu))</f>
        <v>3.99</v>
      </c>
      <c r="K2582" s="1" cm="1">
        <f t="array" ref="K2582">IF(A2582="","",IF(E2582&lt;-1.27,0,((E2582-Tmin)/(PrefTemp-Tmin))^2))</f>
        <v>36.691334688673663</v>
      </c>
      <c r="L2582" s="1">
        <f t="shared" si="243"/>
        <v>0.38220140318499374</v>
      </c>
      <c r="M2582" s="1">
        <f t="shared" si="244"/>
        <v>-329.40529789880458</v>
      </c>
      <c r="N2582" s="3" t="s">
        <v>866</v>
      </c>
      <c r="O2582" s="1" t="s">
        <v>2973</v>
      </c>
      <c r="P2582" s="1" t="s">
        <v>2968</v>
      </c>
      <c r="Q2582" s="1">
        <v>8360</v>
      </c>
      <c r="R2582" s="1" t="s">
        <v>3035</v>
      </c>
      <c r="S2582" s="1">
        <v>83.63</v>
      </c>
    </row>
    <row r="2583" spans="1:19" x14ac:dyDescent="0.3">
      <c r="A2583" s="1" t="s">
        <v>924</v>
      </c>
      <c r="B2583" s="1" t="s">
        <v>2108</v>
      </c>
      <c r="C2583" s="1">
        <f t="shared" si="245"/>
        <v>1.0416666664241347E-2</v>
      </c>
      <c r="D2583" s="1">
        <v>12</v>
      </c>
      <c r="E2583" s="1">
        <v>19.5</v>
      </c>
      <c r="F2583" s="1">
        <f>IF(A2583="","",IF(E2583&lt;-1.27,0,E2583*M_a+M_b))</f>
        <v>0.47054700000000005</v>
      </c>
      <c r="G2583" s="1">
        <f t="shared" si="240"/>
        <v>0.22141447920900004</v>
      </c>
      <c r="H2583" s="1">
        <f t="shared" si="241"/>
        <v>9.6225327774445896E-2</v>
      </c>
      <c r="I2583" s="1">
        <f t="shared" si="242"/>
        <v>2.405633193801042E-2</v>
      </c>
      <c r="J2583" s="1">
        <f>IF(A2583="","",MIN(J2582+I2583,Max_logcfu))</f>
        <v>3.99</v>
      </c>
      <c r="K2583" s="1" cm="1">
        <f t="array" ref="K2583">IF(A2583="","",IF(E2583&lt;-1.27,0,((E2583-Tmin)/(PrefTemp-Tmin))^2))</f>
        <v>36.630153426189061</v>
      </c>
      <c r="L2583" s="1">
        <f t="shared" si="243"/>
        <v>0.38156409810062958</v>
      </c>
      <c r="M2583" s="1">
        <f t="shared" si="244"/>
        <v>-329.7868619969052</v>
      </c>
      <c r="N2583" s="3" t="s">
        <v>866</v>
      </c>
      <c r="O2583" s="1" t="s">
        <v>2973</v>
      </c>
      <c r="P2583" s="1" t="s">
        <v>2968</v>
      </c>
      <c r="Q2583" s="1">
        <v>8360</v>
      </c>
      <c r="R2583" s="1" t="s">
        <v>3035</v>
      </c>
      <c r="S2583" s="1">
        <v>83.63</v>
      </c>
    </row>
    <row r="2584" spans="1:19" x14ac:dyDescent="0.3">
      <c r="A2584" s="1" t="s">
        <v>924</v>
      </c>
      <c r="B2584" s="1" t="s">
        <v>2658</v>
      </c>
      <c r="C2584" s="1">
        <f t="shared" si="245"/>
        <v>1.0405092594737653E-2</v>
      </c>
      <c r="D2584" s="1">
        <v>12</v>
      </c>
      <c r="E2584" s="1">
        <v>19.61</v>
      </c>
      <c r="F2584" s="1">
        <f>IF(A2584="","",IF(E2584&lt;-1.27,0,E2584*M_a+M_b))</f>
        <v>0.4727074</v>
      </c>
      <c r="G2584" s="1">
        <f t="shared" si="240"/>
        <v>0.22345228601476</v>
      </c>
      <c r="H2584" s="1">
        <f t="shared" si="241"/>
        <v>9.7110945682207725E-2</v>
      </c>
      <c r="I2584" s="1">
        <f t="shared" si="242"/>
        <v>2.4250761162861838E-2</v>
      </c>
      <c r="J2584" s="1">
        <f>IF(A2584="","",MIN(J2583+I2584,Max_logcfu))</f>
        <v>3.99</v>
      </c>
      <c r="K2584" s="1" cm="1">
        <f t="array" ref="K2584">IF(A2584="","",IF(E2584&lt;-1.27,0,((E2584-Tmin)/(PrefTemp-Tmin))^2))</f>
        <v>36.967282128045369</v>
      </c>
      <c r="L2584" s="1">
        <f t="shared" si="243"/>
        <v>0.38464799351810242</v>
      </c>
      <c r="M2584" s="1">
        <f t="shared" si="244"/>
        <v>-330.17150999042332</v>
      </c>
      <c r="N2584" s="3" t="s">
        <v>866</v>
      </c>
      <c r="O2584" s="1" t="s">
        <v>2973</v>
      </c>
      <c r="P2584" s="1" t="s">
        <v>2968</v>
      </c>
      <c r="Q2584" s="1">
        <v>8360</v>
      </c>
      <c r="R2584" s="1" t="s">
        <v>3035</v>
      </c>
      <c r="S2584" s="1">
        <v>83.51</v>
      </c>
    </row>
    <row r="2585" spans="1:19" x14ac:dyDescent="0.3">
      <c r="A2585" s="1" t="s">
        <v>924</v>
      </c>
      <c r="B2585" s="1" t="s">
        <v>2659</v>
      </c>
      <c r="C2585" s="1">
        <f t="shared" si="245"/>
        <v>1.0416666664241347E-2</v>
      </c>
      <c r="D2585" s="1">
        <v>12</v>
      </c>
      <c r="E2585" s="1">
        <v>19.600000000000001</v>
      </c>
      <c r="F2585" s="1">
        <f>IF(A2585="","",IF(E2585&lt;-1.27,0,E2585*M_a+M_b))</f>
        <v>0.47251100000000007</v>
      </c>
      <c r="G2585" s="1">
        <f t="shared" si="240"/>
        <v>0.22326664512100006</v>
      </c>
      <c r="H2585" s="1">
        <f t="shared" si="241"/>
        <v>9.7030267327683634E-2</v>
      </c>
      <c r="I2585" s="1">
        <f t="shared" si="242"/>
        <v>2.4257566826273006E-2</v>
      </c>
      <c r="J2585" s="1">
        <f>IF(A2585="","",MIN(J2584+I2585,Max_logcfu))</f>
        <v>3.99</v>
      </c>
      <c r="K2585" s="1" cm="1">
        <f t="array" ref="K2585">IF(A2585="","",IF(E2585&lt;-1.27,0,((E2585-Tmin)/(PrefTemp-Tmin))^2))</f>
        <v>36.936570250281562</v>
      </c>
      <c r="L2585" s="1">
        <f t="shared" si="243"/>
        <v>0.38475594001751662</v>
      </c>
      <c r="M2585" s="1">
        <f t="shared" si="244"/>
        <v>-330.55626593044082</v>
      </c>
      <c r="N2585" s="3" t="s">
        <v>866</v>
      </c>
      <c r="O2585" s="1" t="s">
        <v>2973</v>
      </c>
      <c r="P2585" s="1" t="s">
        <v>2968</v>
      </c>
      <c r="Q2585" s="1">
        <v>8360</v>
      </c>
      <c r="R2585" s="1" t="s">
        <v>3035</v>
      </c>
      <c r="S2585" s="1">
        <v>83.51</v>
      </c>
    </row>
    <row r="2586" spans="1:19" x14ac:dyDescent="0.3">
      <c r="A2586" s="1" t="s">
        <v>924</v>
      </c>
      <c r="B2586" s="1" t="s">
        <v>2660</v>
      </c>
      <c r="C2586" s="1">
        <f t="shared" si="245"/>
        <v>1.0416666664241347E-2</v>
      </c>
      <c r="D2586" s="1">
        <v>12</v>
      </c>
      <c r="E2586" s="1">
        <v>19.63</v>
      </c>
      <c r="F2586" s="1">
        <f>IF(A2586="","",IF(E2586&lt;-1.27,0,E2586*M_a+M_b))</f>
        <v>0.47310020000000003</v>
      </c>
      <c r="G2586" s="1">
        <f t="shared" si="240"/>
        <v>0.22382379924004003</v>
      </c>
      <c r="H2586" s="1">
        <f t="shared" si="241"/>
        <v>9.7272402972637992E-2</v>
      </c>
      <c r="I2586" s="1">
        <f t="shared" si="242"/>
        <v>2.4318100737497499E-2</v>
      </c>
      <c r="J2586" s="1">
        <f>IF(A2586="","",MIN(J2585+I2586,Max_logcfu))</f>
        <v>3.99</v>
      </c>
      <c r="K2586" s="1" cm="1">
        <f t="array" ref="K2586">IF(A2586="","",IF(E2586&lt;-1.27,0,((E2586-Tmin)/(PrefTemp-Tmin))^2))</f>
        <v>37.028744171948183</v>
      </c>
      <c r="L2586" s="1">
        <f t="shared" si="243"/>
        <v>0.38571608503465371</v>
      </c>
      <c r="M2586" s="1">
        <f t="shared" si="244"/>
        <v>-330.94198201547545</v>
      </c>
      <c r="N2586" s="3" t="s">
        <v>866</v>
      </c>
      <c r="O2586" s="1" t="s">
        <v>2973</v>
      </c>
      <c r="P2586" s="1" t="s">
        <v>2968</v>
      </c>
      <c r="Q2586" s="1">
        <v>8360</v>
      </c>
      <c r="R2586" s="1" t="s">
        <v>3035</v>
      </c>
      <c r="S2586" s="1">
        <v>83.51</v>
      </c>
    </row>
    <row r="2587" spans="1:19" x14ac:dyDescent="0.3">
      <c r="A2587" s="1" t="s">
        <v>924</v>
      </c>
      <c r="B2587" s="1" t="s">
        <v>2661</v>
      </c>
      <c r="C2587" s="1">
        <f t="shared" si="245"/>
        <v>1.0416666671517305E-2</v>
      </c>
      <c r="D2587" s="1">
        <v>12</v>
      </c>
      <c r="E2587" s="1">
        <v>19.61</v>
      </c>
      <c r="F2587" s="1">
        <f>IF(A2587="","",IF(E2587&lt;-1.27,0,E2587*M_a+M_b))</f>
        <v>0.4727074</v>
      </c>
      <c r="G2587" s="1">
        <f t="shared" si="240"/>
        <v>0.22345228601476</v>
      </c>
      <c r="H2587" s="1">
        <f t="shared" si="241"/>
        <v>9.7110945682207725E-2</v>
      </c>
      <c r="I2587" s="1">
        <f t="shared" si="242"/>
        <v>2.4277736431857131E-2</v>
      </c>
      <c r="J2587" s="1">
        <f>IF(A2587="","",MIN(J2586+I2587,Max_logcfu))</f>
        <v>3.99</v>
      </c>
      <c r="K2587" s="1" cm="1">
        <f t="array" ref="K2587">IF(A2587="","",IF(E2587&lt;-1.27,0,((E2587-Tmin)/(PrefTemp-Tmin))^2))</f>
        <v>36.967282128045369</v>
      </c>
      <c r="L2587" s="1">
        <f t="shared" si="243"/>
        <v>0.38507585567978753</v>
      </c>
      <c r="M2587" s="1">
        <f t="shared" si="244"/>
        <v>-331.32705787115526</v>
      </c>
      <c r="N2587" s="3" t="s">
        <v>866</v>
      </c>
      <c r="O2587" s="1" t="s">
        <v>2973</v>
      </c>
      <c r="P2587" s="1" t="s">
        <v>2968</v>
      </c>
      <c r="Q2587" s="1">
        <v>8360</v>
      </c>
      <c r="R2587" s="1" t="s">
        <v>3035</v>
      </c>
      <c r="S2587" s="1">
        <v>83.51</v>
      </c>
    </row>
    <row r="2588" spans="1:19" x14ac:dyDescent="0.3">
      <c r="A2588" s="1" t="s">
        <v>924</v>
      </c>
      <c r="B2588" s="1" t="s">
        <v>2113</v>
      </c>
      <c r="C2588" s="1">
        <f t="shared" si="245"/>
        <v>1.0428240741021E-2</v>
      </c>
      <c r="D2588" s="1">
        <v>12</v>
      </c>
      <c r="E2588" s="1">
        <v>19.670000000000002</v>
      </c>
      <c r="F2588" s="1">
        <f>IF(A2588="","",IF(E2588&lt;-1.27,0,E2588*M_a+M_b))</f>
        <v>0.47388580000000008</v>
      </c>
      <c r="G2588" s="1">
        <f t="shared" si="240"/>
        <v>0.22456775144164007</v>
      </c>
      <c r="H2588" s="1">
        <f t="shared" si="241"/>
        <v>9.759571987902653E-2</v>
      </c>
      <c r="I2588" s="1">
        <f t="shared" si="242"/>
        <v>2.4426039892601701E-2</v>
      </c>
      <c r="J2588" s="1">
        <f>IF(A2588="","",MIN(J2587+I2588,Max_logcfu))</f>
        <v>3.99</v>
      </c>
      <c r="K2588" s="1" cm="1">
        <f t="array" ref="K2588">IF(A2588="","",IF(E2588&lt;-1.27,0,((E2588-Tmin)/(PrefTemp-Tmin))^2))</f>
        <v>37.151821413254702</v>
      </c>
      <c r="L2588" s="1">
        <f t="shared" si="243"/>
        <v>0.38742813766483908</v>
      </c>
      <c r="M2588" s="1">
        <f t="shared" si="244"/>
        <v>-331.71448600882007</v>
      </c>
      <c r="N2588" s="3" t="s">
        <v>866</v>
      </c>
      <c r="O2588" s="1" t="s">
        <v>2973</v>
      </c>
      <c r="P2588" s="1" t="s">
        <v>2968</v>
      </c>
      <c r="Q2588" s="1">
        <v>8360</v>
      </c>
      <c r="R2588" s="1" t="s">
        <v>3035</v>
      </c>
      <c r="S2588" s="1">
        <v>83.31</v>
      </c>
    </row>
    <row r="2589" spans="1:19" x14ac:dyDescent="0.3">
      <c r="A2589" s="1" t="s">
        <v>924</v>
      </c>
      <c r="B2589" s="1" t="s">
        <v>2114</v>
      </c>
      <c r="C2589" s="1">
        <f t="shared" si="245"/>
        <v>1.0416666664241347E-2</v>
      </c>
      <c r="D2589" s="1">
        <v>12</v>
      </c>
      <c r="E2589" s="1">
        <v>19.61</v>
      </c>
      <c r="F2589" s="1">
        <f>IF(A2589="","",IF(E2589&lt;-1.27,0,E2589*M_a+M_b))</f>
        <v>0.4727074</v>
      </c>
      <c r="G2589" s="1">
        <f t="shared" si="240"/>
        <v>0.22345228601476</v>
      </c>
      <c r="H2589" s="1">
        <f t="shared" si="241"/>
        <v>9.7110945682207725E-2</v>
      </c>
      <c r="I2589" s="1">
        <f t="shared" si="242"/>
        <v>2.4277736414899328E-2</v>
      </c>
      <c r="J2589" s="1">
        <f>IF(A2589="","",MIN(J2588+I2589,Max_logcfu))</f>
        <v>3.99</v>
      </c>
      <c r="K2589" s="1" cm="1">
        <f t="array" ref="K2589">IF(A2589="","",IF(E2589&lt;-1.27,0,((E2589-Tmin)/(PrefTemp-Tmin))^2))</f>
        <v>36.967282128045369</v>
      </c>
      <c r="L2589" s="1">
        <f t="shared" si="243"/>
        <v>0.38507585541081513</v>
      </c>
      <c r="M2589" s="1">
        <f t="shared" si="244"/>
        <v>-332.09956186423091</v>
      </c>
      <c r="N2589" s="3" t="s">
        <v>866</v>
      </c>
      <c r="O2589" s="1" t="s">
        <v>2973</v>
      </c>
      <c r="P2589" s="1" t="s">
        <v>2968</v>
      </c>
      <c r="Q2589" s="1">
        <v>8360</v>
      </c>
      <c r="R2589" s="1" t="s">
        <v>3035</v>
      </c>
      <c r="S2589" s="1">
        <v>83.31</v>
      </c>
    </row>
    <row r="2590" spans="1:19" x14ac:dyDescent="0.3">
      <c r="A2590" s="1" t="s">
        <v>924</v>
      </c>
      <c r="B2590" s="1" t="s">
        <v>2115</v>
      </c>
      <c r="C2590" s="1">
        <f t="shared" si="245"/>
        <v>1.0416666664241347E-2</v>
      </c>
      <c r="D2590" s="1">
        <v>12</v>
      </c>
      <c r="E2590" s="1">
        <v>19.55</v>
      </c>
      <c r="F2590" s="1">
        <f>IF(A2590="","",IF(E2590&lt;-1.27,0,E2590*M_a+M_b))</f>
        <v>0.47152900000000003</v>
      </c>
      <c r="G2590" s="1">
        <f t="shared" si="240"/>
        <v>0.22233959784100002</v>
      </c>
      <c r="H2590" s="1">
        <f t="shared" si="241"/>
        <v>9.6627378461973057E-2</v>
      </c>
      <c r="I2590" s="1">
        <f t="shared" si="242"/>
        <v>2.4156844609868812E-2</v>
      </c>
      <c r="J2590" s="1">
        <f>IF(A2590="","",MIN(J2589+I2590,Max_logcfu))</f>
        <v>3.99</v>
      </c>
      <c r="K2590" s="1" cm="1">
        <f t="array" ref="K2590">IF(A2590="","",IF(E2590&lt;-1.27,0,((E2590-Tmin)/(PrefTemp-Tmin))^2))</f>
        <v>36.783202303338598</v>
      </c>
      <c r="L2590" s="1">
        <f t="shared" si="243"/>
        <v>0.38315835723723274</v>
      </c>
      <c r="M2590" s="1">
        <f t="shared" si="244"/>
        <v>-332.48272022146813</v>
      </c>
      <c r="N2590" s="3" t="s">
        <v>866</v>
      </c>
      <c r="O2590" s="1" t="s">
        <v>2973</v>
      </c>
      <c r="P2590" s="1" t="s">
        <v>2968</v>
      </c>
      <c r="Q2590" s="1">
        <v>8360</v>
      </c>
      <c r="R2590" s="1" t="s">
        <v>3035</v>
      </c>
      <c r="S2590" s="1">
        <v>83.31</v>
      </c>
    </row>
    <row r="2591" spans="1:19" x14ac:dyDescent="0.3">
      <c r="A2591" s="1" t="s">
        <v>924</v>
      </c>
      <c r="B2591" s="1" t="s">
        <v>2116</v>
      </c>
      <c r="C2591" s="1">
        <f t="shared" si="245"/>
        <v>1.0416666671517305E-2</v>
      </c>
      <c r="D2591" s="1">
        <v>12</v>
      </c>
      <c r="E2591" s="1">
        <v>19.5</v>
      </c>
      <c r="F2591" s="1">
        <f>IF(A2591="","",IF(E2591&lt;-1.27,0,E2591*M_a+M_b))</f>
        <v>0.47054700000000005</v>
      </c>
      <c r="G2591" s="1">
        <f t="shared" si="240"/>
        <v>0.22141447920900004</v>
      </c>
      <c r="H2591" s="1">
        <f t="shared" si="241"/>
        <v>9.6225327774445896E-2</v>
      </c>
      <c r="I2591" s="1">
        <f t="shared" si="242"/>
        <v>2.4056331954813576E-2</v>
      </c>
      <c r="J2591" s="1">
        <f>IF(A2591="","",MIN(J2590+I2591,Max_logcfu))</f>
        <v>3.99</v>
      </c>
      <c r="K2591" s="1" cm="1">
        <f t="array" ref="K2591">IF(A2591="","",IF(E2591&lt;-1.27,0,((E2591-Tmin)/(PrefTemp-Tmin))^2))</f>
        <v>36.630153426189061</v>
      </c>
      <c r="L2591" s="1">
        <f t="shared" si="243"/>
        <v>0.381564098367149</v>
      </c>
      <c r="M2591" s="1">
        <f t="shared" si="244"/>
        <v>-332.86428431983529</v>
      </c>
      <c r="N2591" s="3" t="s">
        <v>866</v>
      </c>
      <c r="O2591" s="1" t="s">
        <v>2973</v>
      </c>
      <c r="P2591" s="1" t="s">
        <v>2968</v>
      </c>
      <c r="Q2591" s="1">
        <v>8360</v>
      </c>
      <c r="R2591" s="1" t="s">
        <v>3035</v>
      </c>
      <c r="S2591" s="1">
        <v>83.31</v>
      </c>
    </row>
    <row r="2592" spans="1:19" x14ac:dyDescent="0.3">
      <c r="A2592" s="1" t="s">
        <v>924</v>
      </c>
      <c r="B2592" s="1" t="s">
        <v>2117</v>
      </c>
      <c r="C2592" s="1">
        <f t="shared" si="245"/>
        <v>1.0416666664241347E-2</v>
      </c>
      <c r="D2592" s="1">
        <v>12</v>
      </c>
      <c r="E2592" s="1">
        <v>19.64</v>
      </c>
      <c r="F2592" s="1">
        <f>IF(A2592="","",IF(E2592&lt;-1.27,0,E2592*M_a+M_b))</f>
        <v>0.47329660000000007</v>
      </c>
      <c r="G2592" s="1">
        <f t="shared" si="240"/>
        <v>0.22400967157156007</v>
      </c>
      <c r="H2592" s="1">
        <f t="shared" si="241"/>
        <v>9.735318190854414E-2</v>
      </c>
      <c r="I2592" s="1">
        <f t="shared" si="242"/>
        <v>2.4338295471469335E-2</v>
      </c>
      <c r="J2592" s="1">
        <f>IF(A2592="","",MIN(J2591+I2592,Max_logcfu))</f>
        <v>3.99</v>
      </c>
      <c r="K2592" s="1" cm="1">
        <f t="array" ref="K2592">IF(A2592="","",IF(E2592&lt;-1.27,0,((E2592-Tmin)/(PrefTemp-Tmin))^2))</f>
        <v>37.059494338087219</v>
      </c>
      <c r="L2592" s="1">
        <f t="shared" si="243"/>
        <v>0.38603639926519412</v>
      </c>
      <c r="M2592" s="1">
        <f t="shared" si="244"/>
        <v>-333.2503207191005</v>
      </c>
      <c r="N2592" s="3" t="s">
        <v>866</v>
      </c>
      <c r="O2592" s="1" t="s">
        <v>2973</v>
      </c>
      <c r="P2592" s="1" t="s">
        <v>2968</v>
      </c>
      <c r="Q2592" s="1">
        <v>8360</v>
      </c>
      <c r="R2592" s="1" t="s">
        <v>3035</v>
      </c>
      <c r="S2592" s="1">
        <v>83.51</v>
      </c>
    </row>
    <row r="2593" spans="1:19" x14ac:dyDescent="0.3">
      <c r="A2593" s="1" t="s">
        <v>924</v>
      </c>
      <c r="B2593" s="1" t="s">
        <v>2118</v>
      </c>
      <c r="C2593" s="1">
        <f t="shared" si="245"/>
        <v>1.0416666664241347E-2</v>
      </c>
      <c r="D2593" s="1">
        <v>12</v>
      </c>
      <c r="E2593" s="1">
        <v>19.559999999999999</v>
      </c>
      <c r="F2593" s="1">
        <f>IF(A2593="","",IF(E2593&lt;-1.27,0,E2593*M_a+M_b))</f>
        <v>0.47172540000000002</v>
      </c>
      <c r="G2593" s="1">
        <f t="shared" si="240"/>
        <v>0.22252485300516001</v>
      </c>
      <c r="H2593" s="1">
        <f t="shared" si="241"/>
        <v>9.6707889180860485E-2</v>
      </c>
      <c r="I2593" s="1">
        <f t="shared" si="242"/>
        <v>2.4176972289585982E-2</v>
      </c>
      <c r="J2593" s="1">
        <f>IF(A2593="","",MIN(J2592+I2593,Max_logcfu))</f>
        <v>3.99</v>
      </c>
      <c r="K2593" s="1" cm="1">
        <f t="array" ref="K2593">IF(A2593="","",IF(E2593&lt;-1.27,0,((E2593-Tmin)/(PrefTemp-Tmin))^2))</f>
        <v>36.813850367143708</v>
      </c>
      <c r="L2593" s="1">
        <f t="shared" si="243"/>
        <v>0.38347760790179497</v>
      </c>
      <c r="M2593" s="1">
        <f t="shared" si="244"/>
        <v>-333.6337983270023</v>
      </c>
      <c r="N2593" s="3" t="s">
        <v>866</v>
      </c>
      <c r="O2593" s="1" t="s">
        <v>2973</v>
      </c>
      <c r="P2593" s="1" t="s">
        <v>2968</v>
      </c>
      <c r="Q2593" s="1">
        <v>8360</v>
      </c>
      <c r="R2593" s="1" t="s">
        <v>3035</v>
      </c>
      <c r="S2593" s="1">
        <v>83.51</v>
      </c>
    </row>
    <row r="2594" spans="1:19" x14ac:dyDescent="0.3">
      <c r="A2594" s="1" t="s">
        <v>924</v>
      </c>
      <c r="B2594" s="1" t="s">
        <v>2119</v>
      </c>
      <c r="C2594" s="1">
        <f t="shared" si="245"/>
        <v>1.0416666671517305E-2</v>
      </c>
      <c r="D2594" s="1">
        <v>12</v>
      </c>
      <c r="E2594" s="1">
        <v>19.52</v>
      </c>
      <c r="F2594" s="1">
        <f>IF(A2594="","",IF(E2594&lt;-1.27,0,E2594*M_a+M_b))</f>
        <v>0.47093980000000002</v>
      </c>
      <c r="G2594" s="1">
        <f t="shared" si="240"/>
        <v>0.22178429522404003</v>
      </c>
      <c r="H2594" s="1">
        <f t="shared" si="241"/>
        <v>9.6386047468074762E-2</v>
      </c>
      <c r="I2594" s="1">
        <f t="shared" si="242"/>
        <v>2.4096511878239503E-2</v>
      </c>
      <c r="J2594" s="1">
        <f>IF(A2594="","",MIN(J2593+I2594,Max_logcfu))</f>
        <v>3.99</v>
      </c>
      <c r="K2594" s="1" cm="1">
        <f t="array" ref="K2594">IF(A2594="","",IF(E2594&lt;-1.27,0,((E2594-Tmin)/(PrefTemp-Tmin))^2))</f>
        <v>36.691334688673663</v>
      </c>
      <c r="L2594" s="1">
        <f t="shared" si="243"/>
        <v>0.38220140318499374</v>
      </c>
      <c r="M2594" s="1">
        <f t="shared" si="244"/>
        <v>-334.01599973018727</v>
      </c>
      <c r="N2594" s="3" t="s">
        <v>866</v>
      </c>
      <c r="O2594" s="1" t="s">
        <v>2973</v>
      </c>
      <c r="P2594" s="1" t="s">
        <v>2968</v>
      </c>
      <c r="Q2594" s="1">
        <v>8360</v>
      </c>
      <c r="R2594" s="1" t="s">
        <v>3035</v>
      </c>
      <c r="S2594" s="1">
        <v>83.51</v>
      </c>
    </row>
    <row r="2595" spans="1:19" x14ac:dyDescent="0.3">
      <c r="A2595" s="1" t="s">
        <v>924</v>
      </c>
      <c r="B2595" s="1" t="s">
        <v>2120</v>
      </c>
      <c r="C2595" s="1">
        <f t="shared" si="245"/>
        <v>1.0416666664241347E-2</v>
      </c>
      <c r="D2595" s="1">
        <v>12</v>
      </c>
      <c r="E2595" s="1">
        <v>19.5</v>
      </c>
      <c r="F2595" s="1">
        <f>IF(A2595="","",IF(E2595&lt;-1.27,0,E2595*M_a+M_b))</f>
        <v>0.47054700000000005</v>
      </c>
      <c r="G2595" s="1">
        <f t="shared" si="240"/>
        <v>0.22141447920900004</v>
      </c>
      <c r="H2595" s="1">
        <f t="shared" si="241"/>
        <v>9.6225327774445896E-2</v>
      </c>
      <c r="I2595" s="1">
        <f t="shared" si="242"/>
        <v>2.405633193801042E-2</v>
      </c>
      <c r="J2595" s="1">
        <f>IF(A2595="","",MIN(J2594+I2595,Max_logcfu))</f>
        <v>3.99</v>
      </c>
      <c r="K2595" s="1" cm="1">
        <f t="array" ref="K2595">IF(A2595="","",IF(E2595&lt;-1.27,0,((E2595-Tmin)/(PrefTemp-Tmin))^2))</f>
        <v>36.630153426189061</v>
      </c>
      <c r="L2595" s="1">
        <f t="shared" si="243"/>
        <v>0.38156409810062958</v>
      </c>
      <c r="M2595" s="1">
        <f t="shared" si="244"/>
        <v>-334.3975638282879</v>
      </c>
      <c r="N2595" s="3" t="s">
        <v>866</v>
      </c>
      <c r="O2595" s="1" t="s">
        <v>2973</v>
      </c>
      <c r="P2595" s="1" t="s">
        <v>2968</v>
      </c>
      <c r="Q2595" s="1">
        <v>8360</v>
      </c>
      <c r="R2595" s="1" t="s">
        <v>3035</v>
      </c>
      <c r="S2595" s="1">
        <v>83.51</v>
      </c>
    </row>
    <row r="2596" spans="1:19" x14ac:dyDescent="0.3">
      <c r="A2596" s="1" t="s">
        <v>924</v>
      </c>
      <c r="B2596" s="1" t="s">
        <v>2662</v>
      </c>
      <c r="C2596" s="1">
        <f t="shared" si="245"/>
        <v>1.0405092594737653E-2</v>
      </c>
      <c r="D2596" s="1">
        <v>12</v>
      </c>
      <c r="E2596" s="1">
        <v>19.579999999999998</v>
      </c>
      <c r="F2596" s="1">
        <f>IF(A2596="","",IF(E2596&lt;-1.27,0,E2596*M_a+M_b))</f>
        <v>0.47211819999999999</v>
      </c>
      <c r="G2596" s="1">
        <f t="shared" si="240"/>
        <v>0.22289559477123999</v>
      </c>
      <c r="H2596" s="1">
        <f t="shared" si="241"/>
        <v>9.6869011200017369E-2</v>
      </c>
      <c r="I2596" s="1">
        <f t="shared" si="242"/>
        <v>2.419034474632463E-2</v>
      </c>
      <c r="J2596" s="1">
        <f>IF(A2596="","",MIN(J2595+I2596,Max_logcfu))</f>
        <v>3.99</v>
      </c>
      <c r="K2596" s="1" cm="1">
        <f t="array" ref="K2596">IF(A2596="","",IF(E2596&lt;-1.27,0,((E2596-Tmin)/(PrefTemp-Tmin))^2))</f>
        <v>36.875184783129157</v>
      </c>
      <c r="L2596" s="1">
        <f t="shared" si="243"/>
        <v>0.38368971211651975</v>
      </c>
      <c r="M2596" s="1">
        <f t="shared" si="244"/>
        <v>-334.78125354040441</v>
      </c>
      <c r="N2596" s="3" t="s">
        <v>866</v>
      </c>
      <c r="O2596" s="1" t="s">
        <v>2973</v>
      </c>
      <c r="P2596" s="1" t="s">
        <v>2968</v>
      </c>
      <c r="Q2596" s="1">
        <v>8360</v>
      </c>
      <c r="R2596" s="1" t="s">
        <v>3035</v>
      </c>
      <c r="S2596" s="1">
        <v>83.31</v>
      </c>
    </row>
    <row r="2597" spans="1:19" x14ac:dyDescent="0.3">
      <c r="A2597" s="1" t="s">
        <v>924</v>
      </c>
      <c r="B2597" s="1" t="s">
        <v>2122</v>
      </c>
      <c r="C2597" s="1">
        <f t="shared" si="245"/>
        <v>1.0416666664241347E-2</v>
      </c>
      <c r="D2597" s="1">
        <v>12</v>
      </c>
      <c r="E2597" s="1">
        <v>19.5</v>
      </c>
      <c r="F2597" s="1">
        <f>IF(A2597="","",IF(E2597&lt;-1.27,0,E2597*M_a+M_b))</f>
        <v>0.47054700000000005</v>
      </c>
      <c r="G2597" s="1">
        <f t="shared" si="240"/>
        <v>0.22141447920900004</v>
      </c>
      <c r="H2597" s="1">
        <f t="shared" si="241"/>
        <v>9.6225327774445896E-2</v>
      </c>
      <c r="I2597" s="1">
        <f t="shared" si="242"/>
        <v>2.405633193801042E-2</v>
      </c>
      <c r="J2597" s="1">
        <f>IF(A2597="","",MIN(J2596+I2597,Max_logcfu))</f>
        <v>3.99</v>
      </c>
      <c r="K2597" s="1" cm="1">
        <f t="array" ref="K2597">IF(A2597="","",IF(E2597&lt;-1.27,0,((E2597-Tmin)/(PrefTemp-Tmin))^2))</f>
        <v>36.630153426189061</v>
      </c>
      <c r="L2597" s="1">
        <f t="shared" si="243"/>
        <v>0.38156409810062958</v>
      </c>
      <c r="M2597" s="1">
        <f t="shared" si="244"/>
        <v>-335.16281763850503</v>
      </c>
      <c r="N2597" s="3" t="s">
        <v>866</v>
      </c>
      <c r="O2597" s="1" t="s">
        <v>2973</v>
      </c>
      <c r="P2597" s="1" t="s">
        <v>2968</v>
      </c>
      <c r="Q2597" s="1">
        <v>8360</v>
      </c>
      <c r="R2597" s="1" t="s">
        <v>3035</v>
      </c>
      <c r="S2597" s="1">
        <v>83.31</v>
      </c>
    </row>
    <row r="2598" spans="1:19" x14ac:dyDescent="0.3">
      <c r="A2598" s="1" t="s">
        <v>924</v>
      </c>
      <c r="B2598" s="1" t="s">
        <v>2123</v>
      </c>
      <c r="C2598" s="1">
        <f t="shared" si="245"/>
        <v>1.0416666664241347E-2</v>
      </c>
      <c r="D2598" s="1">
        <v>12</v>
      </c>
      <c r="E2598" s="1">
        <v>19.5</v>
      </c>
      <c r="F2598" s="1">
        <f>IF(A2598="","",IF(E2598&lt;-1.27,0,E2598*M_a+M_b))</f>
        <v>0.47054700000000005</v>
      </c>
      <c r="G2598" s="1">
        <f t="shared" si="240"/>
        <v>0.22141447920900004</v>
      </c>
      <c r="H2598" s="1">
        <f t="shared" si="241"/>
        <v>9.6225327774445896E-2</v>
      </c>
      <c r="I2598" s="1">
        <f t="shared" si="242"/>
        <v>2.405633193801042E-2</v>
      </c>
      <c r="J2598" s="1">
        <f>IF(A2598="","",MIN(J2597+I2598,Max_logcfu))</f>
        <v>3.99</v>
      </c>
      <c r="K2598" s="1" cm="1">
        <f t="array" ref="K2598">IF(A2598="","",IF(E2598&lt;-1.27,0,((E2598-Tmin)/(PrefTemp-Tmin))^2))</f>
        <v>36.630153426189061</v>
      </c>
      <c r="L2598" s="1">
        <f t="shared" si="243"/>
        <v>0.38156409810062958</v>
      </c>
      <c r="M2598" s="1">
        <f t="shared" si="244"/>
        <v>-335.54438173660566</v>
      </c>
      <c r="N2598" s="3" t="s">
        <v>866</v>
      </c>
      <c r="O2598" s="1" t="s">
        <v>2973</v>
      </c>
      <c r="P2598" s="1" t="s">
        <v>2968</v>
      </c>
      <c r="Q2598" s="1">
        <v>8360</v>
      </c>
      <c r="R2598" s="1" t="s">
        <v>3035</v>
      </c>
      <c r="S2598" s="1">
        <v>83.31</v>
      </c>
    </row>
    <row r="2599" spans="1:19" x14ac:dyDescent="0.3">
      <c r="A2599" s="1" t="s">
        <v>924</v>
      </c>
      <c r="B2599" s="1" t="s">
        <v>2124</v>
      </c>
      <c r="C2599" s="1">
        <f t="shared" si="245"/>
        <v>1.0416666671517305E-2</v>
      </c>
      <c r="D2599" s="1">
        <v>12</v>
      </c>
      <c r="E2599" s="1">
        <v>19.420000000000002</v>
      </c>
      <c r="F2599" s="1">
        <f>IF(A2599="","",IF(E2599&lt;-1.27,0,E2599*M_a+M_b))</f>
        <v>0.46897580000000005</v>
      </c>
      <c r="G2599" s="1">
        <f t="shared" si="240"/>
        <v>0.21993830098564005</v>
      </c>
      <c r="H2599" s="1">
        <f t="shared" si="241"/>
        <v>9.558379008502392E-2</v>
      </c>
      <c r="I2599" s="1">
        <f t="shared" si="242"/>
        <v>2.3895947532383395E-2</v>
      </c>
      <c r="J2599" s="1">
        <f>IF(A2599="","",MIN(J2598+I2599,Max_logcfu))</f>
        <v>3.99</v>
      </c>
      <c r="K2599" s="1" cm="1">
        <f t="array" ref="K2599">IF(A2599="","",IF(E2599&lt;-1.27,0,((E2599-Tmin)/(PrefTemp-Tmin))^2))</f>
        <v>36.385938887920155</v>
      </c>
      <c r="L2599" s="1">
        <f t="shared" si="243"/>
        <v>0.3790201969256633</v>
      </c>
      <c r="M2599" s="1">
        <f t="shared" si="244"/>
        <v>-335.9234019335313</v>
      </c>
      <c r="N2599" s="3" t="s">
        <v>866</v>
      </c>
      <c r="O2599" s="1" t="s">
        <v>2973</v>
      </c>
      <c r="P2599" s="1" t="s">
        <v>2968</v>
      </c>
      <c r="Q2599" s="1">
        <v>8360</v>
      </c>
      <c r="R2599" s="1" t="s">
        <v>3035</v>
      </c>
      <c r="S2599" s="1">
        <v>83.31</v>
      </c>
    </row>
    <row r="2600" spans="1:19" x14ac:dyDescent="0.3">
      <c r="A2600" s="1" t="s">
        <v>924</v>
      </c>
      <c r="B2600" s="1" t="s">
        <v>2663</v>
      </c>
      <c r="C2600" s="1">
        <f t="shared" si="245"/>
        <v>1.0428240741021E-2</v>
      </c>
      <c r="D2600" s="1">
        <v>12</v>
      </c>
      <c r="E2600" s="1">
        <v>19.53</v>
      </c>
      <c r="F2600" s="1">
        <f>IF(A2600="","",IF(E2600&lt;-1.27,0,E2600*M_a+M_b))</f>
        <v>0.47113620000000006</v>
      </c>
      <c r="G2600" s="1">
        <f t="shared" si="240"/>
        <v>0.22196931895044006</v>
      </c>
      <c r="H2600" s="1">
        <f t="shared" si="241"/>
        <v>9.6466457605580203E-2</v>
      </c>
      <c r="I2600" s="1">
        <f t="shared" si="242"/>
        <v>2.4143410640267676E-2</v>
      </c>
      <c r="J2600" s="1">
        <f>IF(A2600="","",MIN(J2599+I2600,Max_logcfu))</f>
        <v>3.99</v>
      </c>
      <c r="K2600" s="1" cm="1">
        <f t="array" ref="K2600">IF(A2600="","",IF(E2600&lt;-1.27,0,((E2600-Tmin)/(PrefTemp-Tmin))^2))</f>
        <v>36.721944464103572</v>
      </c>
      <c r="L2600" s="1">
        <f t="shared" si="243"/>
        <v>0.38294527735007544</v>
      </c>
      <c r="M2600" s="1">
        <f t="shared" si="244"/>
        <v>-336.30634721088137</v>
      </c>
      <c r="N2600" s="3" t="s">
        <v>866</v>
      </c>
      <c r="O2600" s="1" t="s">
        <v>2973</v>
      </c>
      <c r="P2600" s="1" t="s">
        <v>2968</v>
      </c>
      <c r="Q2600" s="1">
        <v>8360</v>
      </c>
      <c r="R2600" s="1" t="s">
        <v>3035</v>
      </c>
      <c r="S2600" s="1">
        <v>83.42</v>
      </c>
    </row>
    <row r="2601" spans="1:19" x14ac:dyDescent="0.3">
      <c r="A2601" s="1" t="s">
        <v>924</v>
      </c>
      <c r="B2601" s="1" t="s">
        <v>2126</v>
      </c>
      <c r="C2601" s="1">
        <f t="shared" si="245"/>
        <v>1.0416666664241347E-2</v>
      </c>
      <c r="D2601" s="1">
        <v>12</v>
      </c>
      <c r="E2601" s="1">
        <v>19.47</v>
      </c>
      <c r="F2601" s="1">
        <f>IF(A2601="","",IF(E2601&lt;-1.27,0,E2601*M_a+M_b))</f>
        <v>0.46995779999999998</v>
      </c>
      <c r="G2601" s="1">
        <f t="shared" si="240"/>
        <v>0.22086033378084</v>
      </c>
      <c r="H2601" s="1">
        <f t="shared" si="241"/>
        <v>9.598449968745762E-2</v>
      </c>
      <c r="I2601" s="1">
        <f t="shared" si="242"/>
        <v>2.3996124916277374E-2</v>
      </c>
      <c r="J2601" s="1">
        <f>IF(A2601="","",MIN(J2600+I2601,Max_logcfu))</f>
        <v>3.99</v>
      </c>
      <c r="K2601" s="1" cm="1">
        <f t="array" ref="K2601">IF(A2601="","",IF(E2601&lt;-1.27,0,((E2601-Tmin)/(PrefTemp-Tmin))^2))</f>
        <v>36.538477253400181</v>
      </c>
      <c r="L2601" s="1">
        <f t="shared" si="243"/>
        <v>0.3806091379676344</v>
      </c>
      <c r="M2601" s="1">
        <f t="shared" si="244"/>
        <v>-336.68695634884898</v>
      </c>
      <c r="N2601" s="3" t="s">
        <v>866</v>
      </c>
      <c r="O2601" s="1" t="s">
        <v>2973</v>
      </c>
      <c r="P2601" s="1" t="s">
        <v>2968</v>
      </c>
      <c r="Q2601" s="1">
        <v>8360</v>
      </c>
      <c r="R2601" s="1" t="s">
        <v>3035</v>
      </c>
      <c r="S2601" s="1">
        <v>83.42</v>
      </c>
    </row>
    <row r="2602" spans="1:19" x14ac:dyDescent="0.3">
      <c r="A2602" s="1" t="s">
        <v>924</v>
      </c>
      <c r="B2602" s="1" t="s">
        <v>2127</v>
      </c>
      <c r="C2602" s="1">
        <f t="shared" si="245"/>
        <v>1.0416666664241347E-2</v>
      </c>
      <c r="D2602" s="1">
        <v>12</v>
      </c>
      <c r="E2602" s="1">
        <v>19.45</v>
      </c>
      <c r="F2602" s="1">
        <f>IF(A2602="","",IF(E2602&lt;-1.27,0,E2602*M_a+M_b))</f>
        <v>0.46956500000000001</v>
      </c>
      <c r="G2602" s="1">
        <f t="shared" si="240"/>
        <v>0.220491289225</v>
      </c>
      <c r="H2602" s="1">
        <f t="shared" si="241"/>
        <v>9.5824115265102122E-2</v>
      </c>
      <c r="I2602" s="1">
        <f t="shared" si="242"/>
        <v>2.3956028810697829E-2</v>
      </c>
      <c r="J2602" s="1">
        <f>IF(A2602="","",MIN(J2601+I2602,Max_logcfu))</f>
        <v>3.99</v>
      </c>
      <c r="K2602" s="1" cm="1">
        <f t="array" ref="K2602">IF(A2602="","",IF(E2602&lt;-1.27,0,((E2602-Tmin)/(PrefTemp-Tmin))^2))</f>
        <v>36.477423618832958</v>
      </c>
      <c r="L2602" s="1">
        <f t="shared" si="243"/>
        <v>0.37997316260770725</v>
      </c>
      <c r="M2602" s="1">
        <f t="shared" si="244"/>
        <v>-337.06692951145669</v>
      </c>
      <c r="N2602" s="3" t="s">
        <v>866</v>
      </c>
      <c r="O2602" s="1" t="s">
        <v>2973</v>
      </c>
      <c r="P2602" s="1" t="s">
        <v>2968</v>
      </c>
      <c r="Q2602" s="1">
        <v>8360</v>
      </c>
      <c r="R2602" s="1" t="s">
        <v>3035</v>
      </c>
      <c r="S2602" s="1">
        <v>83.42</v>
      </c>
    </row>
    <row r="2603" spans="1:19" x14ac:dyDescent="0.3">
      <c r="A2603" s="1" t="s">
        <v>924</v>
      </c>
      <c r="B2603" s="1" t="s">
        <v>2128</v>
      </c>
      <c r="C2603" s="1">
        <f t="shared" si="245"/>
        <v>1.0416666671517305E-2</v>
      </c>
      <c r="D2603" s="1">
        <v>12</v>
      </c>
      <c r="E2603" s="1">
        <v>19.5</v>
      </c>
      <c r="F2603" s="1">
        <f>IF(A2603="","",IF(E2603&lt;-1.27,0,E2603*M_a+M_b))</f>
        <v>0.47054700000000005</v>
      </c>
      <c r="G2603" s="1">
        <f t="shared" si="240"/>
        <v>0.22141447920900004</v>
      </c>
      <c r="H2603" s="1">
        <f t="shared" si="241"/>
        <v>9.6225327774445896E-2</v>
      </c>
      <c r="I2603" s="1">
        <f t="shared" si="242"/>
        <v>2.4056331954813576E-2</v>
      </c>
      <c r="J2603" s="1">
        <f>IF(A2603="","",MIN(J2602+I2603,Max_logcfu))</f>
        <v>3.99</v>
      </c>
      <c r="K2603" s="1" cm="1">
        <f t="array" ref="K2603">IF(A2603="","",IF(E2603&lt;-1.27,0,((E2603-Tmin)/(PrefTemp-Tmin))^2))</f>
        <v>36.630153426189061</v>
      </c>
      <c r="L2603" s="1">
        <f t="shared" si="243"/>
        <v>0.381564098367149</v>
      </c>
      <c r="M2603" s="1">
        <f t="shared" si="244"/>
        <v>-337.44849360982386</v>
      </c>
      <c r="N2603" s="3" t="s">
        <v>866</v>
      </c>
      <c r="O2603" s="1" t="s">
        <v>2973</v>
      </c>
      <c r="P2603" s="1" t="s">
        <v>2968</v>
      </c>
      <c r="Q2603" s="1">
        <v>8360</v>
      </c>
      <c r="R2603" s="1" t="s">
        <v>3035</v>
      </c>
      <c r="S2603" s="1">
        <v>83.42</v>
      </c>
    </row>
    <row r="2604" spans="1:19" x14ac:dyDescent="0.3">
      <c r="A2604" s="1" t="s">
        <v>924</v>
      </c>
      <c r="B2604" s="1" t="s">
        <v>2129</v>
      </c>
      <c r="C2604" s="1">
        <f t="shared" si="245"/>
        <v>1.0416666664241347E-2</v>
      </c>
      <c r="D2604" s="1">
        <v>12</v>
      </c>
      <c r="E2604" s="1">
        <v>19.670000000000002</v>
      </c>
      <c r="F2604" s="1">
        <f>IF(A2604="","",IF(E2604&lt;-1.27,0,E2604*M_a+M_b))</f>
        <v>0.47388580000000008</v>
      </c>
      <c r="G2604" s="1">
        <f t="shared" si="240"/>
        <v>0.22456775144164007</v>
      </c>
      <c r="H2604" s="1">
        <f t="shared" si="241"/>
        <v>9.759571987902653E-2</v>
      </c>
      <c r="I2604" s="1">
        <f t="shared" si="242"/>
        <v>2.4398929964075812E-2</v>
      </c>
      <c r="J2604" s="1">
        <f>IF(A2604="","",MIN(J2603+I2604,Max_logcfu))</f>
        <v>3.99</v>
      </c>
      <c r="K2604" s="1" cm="1">
        <f t="array" ref="K2604">IF(A2604="","",IF(E2604&lt;-1.27,0,((E2604-Tmin)/(PrefTemp-Tmin))^2))</f>
        <v>37.151821413254702</v>
      </c>
      <c r="L2604" s="1">
        <f t="shared" si="243"/>
        <v>0.38699813963129809</v>
      </c>
      <c r="M2604" s="1">
        <f t="shared" si="244"/>
        <v>-337.83549174945517</v>
      </c>
      <c r="N2604" s="3" t="s">
        <v>866</v>
      </c>
      <c r="O2604" s="1" t="s">
        <v>2973</v>
      </c>
      <c r="P2604" s="1" t="s">
        <v>2968</v>
      </c>
      <c r="Q2604" s="1">
        <v>8360</v>
      </c>
      <c r="R2604" s="1" t="s">
        <v>3035</v>
      </c>
      <c r="S2604" s="1">
        <v>83.13</v>
      </c>
    </row>
    <row r="2605" spans="1:19" x14ac:dyDescent="0.3">
      <c r="A2605" s="1" t="s">
        <v>924</v>
      </c>
      <c r="B2605" s="1" t="s">
        <v>2130</v>
      </c>
      <c r="C2605" s="1">
        <f t="shared" si="245"/>
        <v>1.0416666664241347E-2</v>
      </c>
      <c r="D2605" s="1">
        <v>12</v>
      </c>
      <c r="E2605" s="1">
        <v>19.63</v>
      </c>
      <c r="F2605" s="1">
        <f>IF(A2605="","",IF(E2605&lt;-1.27,0,E2605*M_a+M_b))</f>
        <v>0.47310020000000003</v>
      </c>
      <c r="G2605" s="1">
        <f t="shared" si="240"/>
        <v>0.22382379924004003</v>
      </c>
      <c r="H2605" s="1">
        <f t="shared" si="241"/>
        <v>9.7272402972637992E-2</v>
      </c>
      <c r="I2605" s="1">
        <f t="shared" si="242"/>
        <v>2.4318100737497499E-2</v>
      </c>
      <c r="J2605" s="1">
        <f>IF(A2605="","",MIN(J2604+I2605,Max_logcfu))</f>
        <v>3.99</v>
      </c>
      <c r="K2605" s="1" cm="1">
        <f t="array" ref="K2605">IF(A2605="","",IF(E2605&lt;-1.27,0,((E2605-Tmin)/(PrefTemp-Tmin))^2))</f>
        <v>37.028744171948183</v>
      </c>
      <c r="L2605" s="1">
        <f t="shared" si="243"/>
        <v>0.38571608503465371</v>
      </c>
      <c r="M2605" s="1">
        <f t="shared" si="244"/>
        <v>-338.2212078344898</v>
      </c>
      <c r="N2605" s="3" t="s">
        <v>866</v>
      </c>
      <c r="O2605" s="1" t="s">
        <v>2973</v>
      </c>
      <c r="P2605" s="1" t="s">
        <v>2968</v>
      </c>
      <c r="Q2605" s="1">
        <v>8360</v>
      </c>
      <c r="R2605" s="1" t="s">
        <v>3035</v>
      </c>
      <c r="S2605" s="1">
        <v>83.13</v>
      </c>
    </row>
    <row r="2606" spans="1:19" x14ac:dyDescent="0.3">
      <c r="A2606" s="1" t="s">
        <v>924</v>
      </c>
      <c r="B2606" s="1" t="s">
        <v>2131</v>
      </c>
      <c r="C2606" s="1">
        <f t="shared" si="245"/>
        <v>1.0416666671517305E-2</v>
      </c>
      <c r="D2606" s="1">
        <v>12</v>
      </c>
      <c r="E2606" s="1">
        <v>19.64</v>
      </c>
      <c r="F2606" s="1">
        <f>IF(A2606="","",IF(E2606&lt;-1.27,0,E2606*M_a+M_b))</f>
        <v>0.47329660000000007</v>
      </c>
      <c r="G2606" s="1">
        <f t="shared" si="240"/>
        <v>0.22400967157156007</v>
      </c>
      <c r="H2606" s="1">
        <f t="shared" si="241"/>
        <v>9.735318190854414E-2</v>
      </c>
      <c r="I2606" s="1">
        <f t="shared" si="242"/>
        <v>2.4338295488469438E-2</v>
      </c>
      <c r="J2606" s="1">
        <f>IF(A2606="","",MIN(J2605+I2606,Max_logcfu))</f>
        <v>3.99</v>
      </c>
      <c r="K2606" s="1" cm="1">
        <f t="array" ref="K2606">IF(A2606="","",IF(E2606&lt;-1.27,0,((E2606-Tmin)/(PrefTemp-Tmin))^2))</f>
        <v>37.059494338087219</v>
      </c>
      <c r="L2606" s="1">
        <f t="shared" si="243"/>
        <v>0.38603639953483743</v>
      </c>
      <c r="M2606" s="1">
        <f t="shared" si="244"/>
        <v>-338.60724423402462</v>
      </c>
      <c r="N2606" s="3" t="s">
        <v>866</v>
      </c>
      <c r="O2606" s="1" t="s">
        <v>2973</v>
      </c>
      <c r="P2606" s="1" t="s">
        <v>2968</v>
      </c>
      <c r="Q2606" s="1">
        <v>8360</v>
      </c>
      <c r="R2606" s="1" t="s">
        <v>3035</v>
      </c>
      <c r="S2606" s="1">
        <v>83.13</v>
      </c>
    </row>
    <row r="2607" spans="1:19" x14ac:dyDescent="0.3">
      <c r="A2607" s="1" t="s">
        <v>924</v>
      </c>
      <c r="B2607" s="1" t="s">
        <v>2132</v>
      </c>
      <c r="C2607" s="1">
        <f t="shared" si="245"/>
        <v>1.0416666664241347E-2</v>
      </c>
      <c r="D2607" s="1">
        <v>12</v>
      </c>
      <c r="E2607" s="1">
        <v>19.670000000000002</v>
      </c>
      <c r="F2607" s="1">
        <f>IF(A2607="","",IF(E2607&lt;-1.27,0,E2607*M_a+M_b))</f>
        <v>0.47388580000000008</v>
      </c>
      <c r="G2607" s="1">
        <f t="shared" si="240"/>
        <v>0.22456775144164007</v>
      </c>
      <c r="H2607" s="1">
        <f t="shared" si="241"/>
        <v>9.759571987902653E-2</v>
      </c>
      <c r="I2607" s="1">
        <f t="shared" si="242"/>
        <v>2.4398929964075812E-2</v>
      </c>
      <c r="J2607" s="1">
        <f>IF(A2607="","",MIN(J2606+I2607,Max_logcfu))</f>
        <v>3.99</v>
      </c>
      <c r="K2607" s="1" cm="1">
        <f t="array" ref="K2607">IF(A2607="","",IF(E2607&lt;-1.27,0,((E2607-Tmin)/(PrefTemp-Tmin))^2))</f>
        <v>37.151821413254702</v>
      </c>
      <c r="L2607" s="1">
        <f t="shared" si="243"/>
        <v>0.38699813963129809</v>
      </c>
      <c r="M2607" s="1">
        <f t="shared" si="244"/>
        <v>-338.99424237365594</v>
      </c>
      <c r="N2607" s="3" t="s">
        <v>866</v>
      </c>
      <c r="O2607" s="1" t="s">
        <v>2973</v>
      </c>
      <c r="P2607" s="1" t="s">
        <v>2968</v>
      </c>
      <c r="Q2607" s="1">
        <v>8360</v>
      </c>
      <c r="R2607" s="1" t="s">
        <v>3035</v>
      </c>
      <c r="S2607" s="1">
        <v>83.13</v>
      </c>
    </row>
    <row r="2608" spans="1:19" x14ac:dyDescent="0.3">
      <c r="A2608" s="1" t="s">
        <v>924</v>
      </c>
      <c r="B2608" s="1" t="s">
        <v>2133</v>
      </c>
      <c r="C2608" s="1">
        <f t="shared" si="245"/>
        <v>1.0416666664241347E-2</v>
      </c>
      <c r="D2608" s="1">
        <v>12</v>
      </c>
      <c r="E2608" s="1">
        <v>19.77</v>
      </c>
      <c r="F2608" s="1">
        <f>IF(A2608="","",IF(E2608&lt;-1.27,0,E2608*M_a+M_b))</f>
        <v>0.47584980000000004</v>
      </c>
      <c r="G2608" s="1">
        <f t="shared" ref="G2608:G2671" si="246">IF(A2608="","",F2608^2)</f>
        <v>0.22643303216004004</v>
      </c>
      <c r="H2608" s="1">
        <f t="shared" ref="H2608:H2671" si="247">IF(A2608="","",G2608/2.301)</f>
        <v>9.8406359043911359E-2</v>
      </c>
      <c r="I2608" s="1">
        <f t="shared" ref="I2608:I2671" si="248">IF(A2608="","",H2608*24*(B2608-B2607))</f>
        <v>2.4601589755249835E-2</v>
      </c>
      <c r="J2608" s="1">
        <f>IF(A2608="","",MIN(J2607+I2608,Max_logcfu))</f>
        <v>3.99</v>
      </c>
      <c r="K2608" s="1" cm="1">
        <f t="array" ref="K2608">IF(A2608="","",IF(E2608&lt;-1.27,0,((E2608-Tmin)/(PrefTemp-Tmin))^2))</f>
        <v>37.460407911942568</v>
      </c>
      <c r="L2608" s="1">
        <f t="shared" ref="L2608:L2671" si="249">IF(A2608="","",K2608*(B2608-B2607))</f>
        <v>0.39021258232521494</v>
      </c>
      <c r="M2608" s="1">
        <f t="shared" ref="M2608:M2671" si="250">IF(A2608="","",M2607-L2608)</f>
        <v>-339.38445495598114</v>
      </c>
      <c r="N2608" s="3" t="s">
        <v>866</v>
      </c>
      <c r="O2608" s="1" t="s">
        <v>2973</v>
      </c>
      <c r="P2608" s="1" t="s">
        <v>2968</v>
      </c>
      <c r="Q2608" s="1">
        <v>8360</v>
      </c>
      <c r="R2608" s="1" t="s">
        <v>3035</v>
      </c>
      <c r="S2608" s="1">
        <v>83.23</v>
      </c>
    </row>
    <row r="2609" spans="1:19" x14ac:dyDescent="0.3">
      <c r="A2609" s="1" t="s">
        <v>924</v>
      </c>
      <c r="B2609" s="1" t="s">
        <v>2134</v>
      </c>
      <c r="C2609" s="1">
        <f t="shared" si="245"/>
        <v>1.0416666671517305E-2</v>
      </c>
      <c r="D2609" s="1">
        <v>12</v>
      </c>
      <c r="E2609" s="1">
        <v>19.72</v>
      </c>
      <c r="F2609" s="1">
        <f>IF(A2609="","",IF(E2609&lt;-1.27,0,E2609*M_a+M_b))</f>
        <v>0.47486780000000001</v>
      </c>
      <c r="G2609" s="1">
        <f t="shared" si="246"/>
        <v>0.22549942747684001</v>
      </c>
      <c r="H2609" s="1">
        <f t="shared" si="247"/>
        <v>9.8000620372377223E-2</v>
      </c>
      <c r="I2609" s="1">
        <f t="shared" si="248"/>
        <v>2.4500155104503079E-2</v>
      </c>
      <c r="J2609" s="1">
        <f>IF(A2609="","",MIN(J2608+I2609,Max_logcfu))</f>
        <v>3.99</v>
      </c>
      <c r="K2609" s="1" cm="1">
        <f t="array" ref="K2609">IF(A2609="","",IF(E2609&lt;-1.27,0,((E2609-Tmin)/(PrefTemp-Tmin))^2))</f>
        <v>37.305955127701907</v>
      </c>
      <c r="L2609" s="1">
        <f t="shared" si="249"/>
        <v>0.38860369942785256</v>
      </c>
      <c r="M2609" s="1">
        <f t="shared" si="250"/>
        <v>-339.77305865540899</v>
      </c>
      <c r="N2609" s="3" t="s">
        <v>866</v>
      </c>
      <c r="O2609" s="1" t="s">
        <v>2973</v>
      </c>
      <c r="P2609" s="1" t="s">
        <v>2968</v>
      </c>
      <c r="Q2609" s="1">
        <v>8360</v>
      </c>
      <c r="R2609" s="1" t="s">
        <v>3035</v>
      </c>
      <c r="S2609" s="1">
        <v>83.23</v>
      </c>
    </row>
    <row r="2610" spans="1:19" x14ac:dyDescent="0.3">
      <c r="A2610" s="1" t="s">
        <v>924</v>
      </c>
      <c r="B2610" s="1" t="s">
        <v>2135</v>
      </c>
      <c r="C2610" s="1">
        <f t="shared" si="245"/>
        <v>1.0416666664241347E-2</v>
      </c>
      <c r="D2610" s="1">
        <v>12</v>
      </c>
      <c r="E2610" s="1">
        <v>19.690000000000001</v>
      </c>
      <c r="F2610" s="1">
        <f>IF(A2610="","",IF(E2610&lt;-1.27,0,E2610*M_a+M_b))</f>
        <v>0.47427860000000005</v>
      </c>
      <c r="G2610" s="1">
        <f t="shared" si="246"/>
        <v>0.22494019041796004</v>
      </c>
      <c r="H2610" s="1">
        <f t="shared" si="247"/>
        <v>9.77575794949848E-2</v>
      </c>
      <c r="I2610" s="1">
        <f t="shared" si="248"/>
        <v>2.443939486805596E-2</v>
      </c>
      <c r="J2610" s="1">
        <f>IF(A2610="","",MIN(J2609+I2610,Max_logcfu))</f>
        <v>3.99</v>
      </c>
      <c r="K2610" s="1" cm="1">
        <f t="array" ref="K2610">IF(A2610="","",IF(E2610&lt;-1.27,0,((E2610-Tmin)/(PrefTemp-Tmin))^2))</f>
        <v>37.21343661065837</v>
      </c>
      <c r="L2610" s="1">
        <f t="shared" si="249"/>
        <v>0.38763996460410355</v>
      </c>
      <c r="M2610" s="1">
        <f t="shared" si="250"/>
        <v>-340.16069862001308</v>
      </c>
      <c r="N2610" s="3" t="s">
        <v>866</v>
      </c>
      <c r="O2610" s="1" t="s">
        <v>2973</v>
      </c>
      <c r="P2610" s="1" t="s">
        <v>2968</v>
      </c>
      <c r="Q2610" s="1">
        <v>8360</v>
      </c>
      <c r="R2610" s="1" t="s">
        <v>3035</v>
      </c>
      <c r="S2610" s="1">
        <v>83.23</v>
      </c>
    </row>
    <row r="2611" spans="1:19" x14ac:dyDescent="0.3">
      <c r="A2611" s="1" t="s">
        <v>924</v>
      </c>
      <c r="B2611" s="1" t="s">
        <v>2136</v>
      </c>
      <c r="C2611" s="1">
        <f t="shared" si="245"/>
        <v>1.0416666664241347E-2</v>
      </c>
      <c r="D2611" s="1">
        <v>12</v>
      </c>
      <c r="E2611" s="1">
        <v>19.739999999999998</v>
      </c>
      <c r="F2611" s="1">
        <f>IF(A2611="","",IF(E2611&lt;-1.27,0,E2611*M_a+M_b))</f>
        <v>0.47526059999999998</v>
      </c>
      <c r="G2611" s="1">
        <f t="shared" si="246"/>
        <v>0.22587263791235998</v>
      </c>
      <c r="H2611" s="1">
        <f t="shared" si="247"/>
        <v>9.8162815259608849E-2</v>
      </c>
      <c r="I2611" s="1">
        <f t="shared" si="248"/>
        <v>2.4540703809188383E-2</v>
      </c>
      <c r="J2611" s="1">
        <f>IF(A2611="","",MIN(J2610+I2611,Max_logcfu))</f>
        <v>3.99</v>
      </c>
      <c r="K2611" s="1" cm="1">
        <f t="array" ref="K2611">IF(A2611="","",IF(E2611&lt;-1.27,0,((E2611-Tmin)/(PrefTemp-Tmin))^2))</f>
        <v>37.367697953022954</v>
      </c>
      <c r="L2611" s="1">
        <f t="shared" si="249"/>
        <v>0.38924685358669386</v>
      </c>
      <c r="M2611" s="1">
        <f t="shared" si="250"/>
        <v>-340.54994547359979</v>
      </c>
      <c r="N2611" s="3" t="s">
        <v>866</v>
      </c>
      <c r="O2611" s="1" t="s">
        <v>2973</v>
      </c>
      <c r="P2611" s="1" t="s">
        <v>2968</v>
      </c>
      <c r="Q2611" s="1">
        <v>8360</v>
      </c>
      <c r="R2611" s="1" t="s">
        <v>3035</v>
      </c>
      <c r="S2611" s="1">
        <v>83.23</v>
      </c>
    </row>
    <row r="2612" spans="1:19" x14ac:dyDescent="0.3">
      <c r="A2612" s="1" t="s">
        <v>924</v>
      </c>
      <c r="B2612" s="1" t="s">
        <v>2137</v>
      </c>
      <c r="C2612" s="1">
        <f t="shared" si="245"/>
        <v>1.0416666671517305E-2</v>
      </c>
      <c r="D2612" s="1">
        <v>12</v>
      </c>
      <c r="E2612" s="1">
        <v>19.77</v>
      </c>
      <c r="F2612" s="1">
        <f>IF(A2612="","",IF(E2612&lt;-1.27,0,E2612*M_a+M_b))</f>
        <v>0.47584980000000004</v>
      </c>
      <c r="G2612" s="1">
        <f t="shared" si="246"/>
        <v>0.22643303216004004</v>
      </c>
      <c r="H2612" s="1">
        <f t="shared" si="247"/>
        <v>9.8406359043911359E-2</v>
      </c>
      <c r="I2612" s="1">
        <f t="shared" si="248"/>
        <v>2.4601589772433846E-2</v>
      </c>
      <c r="J2612" s="1">
        <f>IF(A2612="","",MIN(J2611+I2612,Max_logcfu))</f>
        <v>3.99</v>
      </c>
      <c r="K2612" s="1" cm="1">
        <f t="array" ref="K2612">IF(A2612="","",IF(E2612&lt;-1.27,0,((E2612-Tmin)/(PrefTemp-Tmin))^2))</f>
        <v>37.460407911942568</v>
      </c>
      <c r="L2612" s="1">
        <f t="shared" si="249"/>
        <v>0.3902125825977753</v>
      </c>
      <c r="M2612" s="1">
        <f t="shared" si="250"/>
        <v>-340.94015805619756</v>
      </c>
      <c r="N2612" s="3" t="s">
        <v>866</v>
      </c>
      <c r="O2612" s="1" t="s">
        <v>2973</v>
      </c>
      <c r="P2612" s="1" t="s">
        <v>2968</v>
      </c>
      <c r="Q2612" s="1">
        <v>8360</v>
      </c>
      <c r="R2612" s="1" t="s">
        <v>3035</v>
      </c>
      <c r="S2612" s="1">
        <v>83.13</v>
      </c>
    </row>
    <row r="2613" spans="1:19" x14ac:dyDescent="0.3">
      <c r="A2613" s="1" t="s">
        <v>924</v>
      </c>
      <c r="B2613" s="1" t="s">
        <v>2138</v>
      </c>
      <c r="C2613" s="1">
        <f t="shared" si="245"/>
        <v>1.0416666664241347E-2</v>
      </c>
      <c r="D2613" s="1">
        <v>12</v>
      </c>
      <c r="E2613" s="1">
        <v>19.75</v>
      </c>
      <c r="F2613" s="1">
        <f>IF(A2613="","",IF(E2613&lt;-1.27,0,E2613*M_a+M_b))</f>
        <v>0.47545700000000002</v>
      </c>
      <c r="G2613" s="1">
        <f t="shared" si="246"/>
        <v>0.22605935884900002</v>
      </c>
      <c r="H2613" s="1">
        <f t="shared" si="247"/>
        <v>9.824396299391569E-2</v>
      </c>
      <c r="I2613" s="1">
        <f t="shared" si="248"/>
        <v>2.4560990742760372E-2</v>
      </c>
      <c r="J2613" s="1">
        <f>IF(A2613="","",MIN(J2612+I2613,Max_logcfu))</f>
        <v>3.99</v>
      </c>
      <c r="K2613" s="1" cm="1">
        <f t="array" ref="K2613">IF(A2613="","",IF(E2613&lt;-1.27,0,((E2613-Tmin)/(PrefTemp-Tmin))^2))</f>
        <v>37.39858850987109</v>
      </c>
      <c r="L2613" s="1">
        <f t="shared" si="249"/>
        <v>0.38956863022045368</v>
      </c>
      <c r="M2613" s="1">
        <f t="shared" si="250"/>
        <v>-341.32972668641804</v>
      </c>
      <c r="N2613" s="3" t="s">
        <v>866</v>
      </c>
      <c r="O2613" s="1" t="s">
        <v>2973</v>
      </c>
      <c r="P2613" s="1" t="s">
        <v>2968</v>
      </c>
      <c r="Q2613" s="1">
        <v>8360</v>
      </c>
      <c r="R2613" s="1" t="s">
        <v>3035</v>
      </c>
      <c r="S2613" s="1">
        <v>83.13</v>
      </c>
    </row>
    <row r="2614" spans="1:19" x14ac:dyDescent="0.3">
      <c r="A2614" s="1" t="s">
        <v>924</v>
      </c>
      <c r="B2614" s="1" t="s">
        <v>2139</v>
      </c>
      <c r="C2614" s="1">
        <f t="shared" si="245"/>
        <v>1.0416666664241347E-2</v>
      </c>
      <c r="D2614" s="1">
        <v>12</v>
      </c>
      <c r="E2614" s="1">
        <v>19.670000000000002</v>
      </c>
      <c r="F2614" s="1">
        <f>IF(A2614="","",IF(E2614&lt;-1.27,0,E2614*M_a+M_b))</f>
        <v>0.47388580000000008</v>
      </c>
      <c r="G2614" s="1">
        <f t="shared" si="246"/>
        <v>0.22456775144164007</v>
      </c>
      <c r="H2614" s="1">
        <f t="shared" si="247"/>
        <v>9.759571987902653E-2</v>
      </c>
      <c r="I2614" s="1">
        <f t="shared" si="248"/>
        <v>2.4398929964075812E-2</v>
      </c>
      <c r="J2614" s="1">
        <f>IF(A2614="","",MIN(J2613+I2614,Max_logcfu))</f>
        <v>3.99</v>
      </c>
      <c r="K2614" s="1" cm="1">
        <f t="array" ref="K2614">IF(A2614="","",IF(E2614&lt;-1.27,0,((E2614-Tmin)/(PrefTemp-Tmin))^2))</f>
        <v>37.151821413254702</v>
      </c>
      <c r="L2614" s="1">
        <f t="shared" si="249"/>
        <v>0.38699813963129809</v>
      </c>
      <c r="M2614" s="1">
        <f t="shared" si="250"/>
        <v>-341.71672482604936</v>
      </c>
      <c r="N2614" s="3" t="s">
        <v>866</v>
      </c>
      <c r="O2614" s="1" t="s">
        <v>2973</v>
      </c>
      <c r="P2614" s="1" t="s">
        <v>2968</v>
      </c>
      <c r="Q2614" s="1">
        <v>8360</v>
      </c>
      <c r="R2614" s="1" t="s">
        <v>3035</v>
      </c>
      <c r="S2614" s="1">
        <v>83.13</v>
      </c>
    </row>
    <row r="2615" spans="1:19" x14ac:dyDescent="0.3">
      <c r="A2615" s="1" t="s">
        <v>924</v>
      </c>
      <c r="B2615" s="1" t="s">
        <v>2140</v>
      </c>
      <c r="C2615" s="1">
        <f t="shared" si="245"/>
        <v>1.0416666671517305E-2</v>
      </c>
      <c r="D2615" s="1">
        <v>12</v>
      </c>
      <c r="E2615" s="1">
        <v>19.690000000000001</v>
      </c>
      <c r="F2615" s="1">
        <f>IF(A2615="","",IF(E2615&lt;-1.27,0,E2615*M_a+M_b))</f>
        <v>0.47427860000000005</v>
      </c>
      <c r="G2615" s="1">
        <f t="shared" si="246"/>
        <v>0.22494019041796004</v>
      </c>
      <c r="H2615" s="1">
        <f t="shared" si="247"/>
        <v>9.77575794949848E-2</v>
      </c>
      <c r="I2615" s="1">
        <f t="shared" si="248"/>
        <v>2.443939488512668E-2</v>
      </c>
      <c r="J2615" s="1">
        <f>IF(A2615="","",MIN(J2614+I2615,Max_logcfu))</f>
        <v>3.99</v>
      </c>
      <c r="K2615" s="1" cm="1">
        <f t="array" ref="K2615">IF(A2615="","",IF(E2615&lt;-1.27,0,((E2615-Tmin)/(PrefTemp-Tmin))^2))</f>
        <v>37.21343661065837</v>
      </c>
      <c r="L2615" s="1">
        <f t="shared" si="249"/>
        <v>0.38763996487486696</v>
      </c>
      <c r="M2615" s="1">
        <f t="shared" si="250"/>
        <v>-342.10436479092425</v>
      </c>
      <c r="N2615" s="3" t="s">
        <v>866</v>
      </c>
      <c r="O2615" s="1" t="s">
        <v>2973</v>
      </c>
      <c r="P2615" s="1" t="s">
        <v>2968</v>
      </c>
      <c r="Q2615" s="1">
        <v>8360</v>
      </c>
      <c r="R2615" s="1" t="s">
        <v>3035</v>
      </c>
      <c r="S2615" s="1">
        <v>83.13</v>
      </c>
    </row>
    <row r="2616" spans="1:19" x14ac:dyDescent="0.3">
      <c r="A2616" s="1" t="s">
        <v>924</v>
      </c>
      <c r="B2616" s="1" t="s">
        <v>2664</v>
      </c>
      <c r="C2616" s="1">
        <f t="shared" si="245"/>
        <v>1.0405092587461695E-2</v>
      </c>
      <c r="D2616" s="1">
        <v>12</v>
      </c>
      <c r="E2616" s="1">
        <v>19.75</v>
      </c>
      <c r="F2616" s="1">
        <f>IF(A2616="","",IF(E2616&lt;-1.27,0,E2616*M_a+M_b))</f>
        <v>0.47545700000000002</v>
      </c>
      <c r="G2616" s="1">
        <f t="shared" si="246"/>
        <v>0.22605935884900002</v>
      </c>
      <c r="H2616" s="1">
        <f t="shared" si="247"/>
        <v>9.824396299391569E-2</v>
      </c>
      <c r="I2616" s="1">
        <f t="shared" si="248"/>
        <v>2.4533700746660479E-2</v>
      </c>
      <c r="J2616" s="1">
        <f>IF(A2616="","",MIN(J2615+I2616,Max_logcfu))</f>
        <v>3.99</v>
      </c>
      <c r="K2616" s="1" cm="1">
        <f t="array" ref="K2616">IF(A2616="","",IF(E2616&lt;-1.27,0,((E2616-Tmin)/(PrefTemp-Tmin))^2))</f>
        <v>37.39858850987109</v>
      </c>
      <c r="L2616" s="1">
        <f t="shared" si="249"/>
        <v>0.3891357760855898</v>
      </c>
      <c r="M2616" s="1">
        <f t="shared" si="250"/>
        <v>-342.49350056700985</v>
      </c>
      <c r="N2616" s="3" t="s">
        <v>866</v>
      </c>
      <c r="O2616" s="1" t="s">
        <v>2973</v>
      </c>
      <c r="P2616" s="1" t="s">
        <v>2968</v>
      </c>
      <c r="Q2616" s="1">
        <v>8360</v>
      </c>
      <c r="R2616" s="1" t="s">
        <v>3035</v>
      </c>
      <c r="S2616" s="1">
        <v>83.23</v>
      </c>
    </row>
    <row r="2617" spans="1:19" x14ac:dyDescent="0.3">
      <c r="A2617" s="1" t="s">
        <v>924</v>
      </c>
      <c r="B2617" s="1" t="s">
        <v>2665</v>
      </c>
      <c r="C2617" s="1">
        <f t="shared" si="245"/>
        <v>1.0416666671517305E-2</v>
      </c>
      <c r="D2617" s="1">
        <v>12</v>
      </c>
      <c r="E2617" s="1">
        <v>19.66</v>
      </c>
      <c r="F2617" s="1">
        <f>IF(A2617="","",IF(E2617&lt;-1.27,0,E2617*M_a+M_b))</f>
        <v>0.47368940000000004</v>
      </c>
      <c r="G2617" s="1">
        <f t="shared" si="246"/>
        <v>0.22438164767236005</v>
      </c>
      <c r="H2617" s="1">
        <f t="shared" si="247"/>
        <v>9.7514840361738395E-2</v>
      </c>
      <c r="I2617" s="1">
        <f t="shared" si="248"/>
        <v>2.437871010178682E-2</v>
      </c>
      <c r="J2617" s="1">
        <f>IF(A2617="","",MIN(J2616+I2617,Max_logcfu))</f>
        <v>3.99</v>
      </c>
      <c r="K2617" s="1" cm="1">
        <f t="array" ref="K2617">IF(A2617="","",IF(E2617&lt;-1.27,0,((E2617-Tmin)/(PrefTemp-Tmin))^2))</f>
        <v>37.121032958740457</v>
      </c>
      <c r="L2617" s="1">
        <f t="shared" si="249"/>
        <v>0.38667742683360712</v>
      </c>
      <c r="M2617" s="1">
        <f t="shared" si="250"/>
        <v>-342.88017799384346</v>
      </c>
      <c r="N2617" s="3" t="s">
        <v>866</v>
      </c>
      <c r="O2617" s="1" t="s">
        <v>2973</v>
      </c>
      <c r="P2617" s="1" t="s">
        <v>2968</v>
      </c>
      <c r="Q2617" s="1">
        <v>8360</v>
      </c>
      <c r="R2617" s="1" t="s">
        <v>3035</v>
      </c>
      <c r="S2617" s="1">
        <v>83.23</v>
      </c>
    </row>
    <row r="2618" spans="1:19" x14ac:dyDescent="0.3">
      <c r="A2618" s="1" t="s">
        <v>924</v>
      </c>
      <c r="B2618" s="1" t="s">
        <v>2666</v>
      </c>
      <c r="C2618" s="1">
        <f t="shared" si="245"/>
        <v>1.0416666664241347E-2</v>
      </c>
      <c r="D2618" s="1">
        <v>12</v>
      </c>
      <c r="E2618" s="1">
        <v>19.53</v>
      </c>
      <c r="F2618" s="1">
        <f>IF(A2618="","",IF(E2618&lt;-1.27,0,E2618*M_a+M_b))</f>
        <v>0.47113620000000006</v>
      </c>
      <c r="G2618" s="1">
        <f t="shared" si="246"/>
        <v>0.22196931895044006</v>
      </c>
      <c r="H2618" s="1">
        <f t="shared" si="247"/>
        <v>9.6466457605580203E-2</v>
      </c>
      <c r="I2618" s="1">
        <f t="shared" si="248"/>
        <v>2.4116614395779962E-2</v>
      </c>
      <c r="J2618" s="1">
        <f>IF(A2618="","",MIN(J2617+I2618,Max_logcfu))</f>
        <v>3.99</v>
      </c>
      <c r="K2618" s="1" cm="1">
        <f t="array" ref="K2618">IF(A2618="","",IF(E2618&lt;-1.27,0,((E2618-Tmin)/(PrefTemp-Tmin))^2))</f>
        <v>36.721944464103572</v>
      </c>
      <c r="L2618" s="1">
        <f t="shared" si="249"/>
        <v>0.38252025474534979</v>
      </c>
      <c r="M2618" s="1">
        <f t="shared" si="250"/>
        <v>-343.26269824858883</v>
      </c>
      <c r="N2618" s="3" t="s">
        <v>866</v>
      </c>
      <c r="O2618" s="1" t="s">
        <v>2973</v>
      </c>
      <c r="P2618" s="1" t="s">
        <v>2968</v>
      </c>
      <c r="Q2618" s="1">
        <v>8360</v>
      </c>
      <c r="R2618" s="1" t="s">
        <v>3035</v>
      </c>
      <c r="S2618" s="1">
        <v>83.23</v>
      </c>
    </row>
    <row r="2619" spans="1:19" x14ac:dyDescent="0.3">
      <c r="A2619" s="1" t="s">
        <v>924</v>
      </c>
      <c r="B2619" s="1" t="s">
        <v>2667</v>
      </c>
      <c r="C2619" s="1">
        <f t="shared" si="245"/>
        <v>1.0416666664241347E-2</v>
      </c>
      <c r="D2619" s="1">
        <v>12</v>
      </c>
      <c r="E2619" s="1">
        <v>19.45</v>
      </c>
      <c r="F2619" s="1">
        <f>IF(A2619="","",IF(E2619&lt;-1.27,0,E2619*M_a+M_b))</f>
        <v>0.46956500000000001</v>
      </c>
      <c r="G2619" s="1">
        <f t="shared" si="246"/>
        <v>0.220491289225</v>
      </c>
      <c r="H2619" s="1">
        <f t="shared" si="247"/>
        <v>9.5824115265102122E-2</v>
      </c>
      <c r="I2619" s="1">
        <f t="shared" si="248"/>
        <v>2.3956028810697829E-2</v>
      </c>
      <c r="J2619" s="1">
        <f>IF(A2619="","",MIN(J2618+I2619,Max_logcfu))</f>
        <v>3.99</v>
      </c>
      <c r="K2619" s="1" cm="1">
        <f t="array" ref="K2619">IF(A2619="","",IF(E2619&lt;-1.27,0,((E2619-Tmin)/(PrefTemp-Tmin))^2))</f>
        <v>36.477423618832958</v>
      </c>
      <c r="L2619" s="1">
        <f t="shared" si="249"/>
        <v>0.37997316260770725</v>
      </c>
      <c r="M2619" s="1">
        <f t="shared" si="250"/>
        <v>-343.64267141119655</v>
      </c>
      <c r="N2619" s="3" t="s">
        <v>866</v>
      </c>
      <c r="O2619" s="1" t="s">
        <v>2973</v>
      </c>
      <c r="P2619" s="1" t="s">
        <v>2968</v>
      </c>
      <c r="Q2619" s="1">
        <v>8360</v>
      </c>
      <c r="R2619" s="1" t="s">
        <v>3035</v>
      </c>
      <c r="S2619" s="1">
        <v>83.23</v>
      </c>
    </row>
    <row r="2620" spans="1:19" x14ac:dyDescent="0.3">
      <c r="A2620" s="1" t="s">
        <v>924</v>
      </c>
      <c r="B2620" s="1" t="s">
        <v>2145</v>
      </c>
      <c r="C2620" s="1">
        <f t="shared" si="245"/>
        <v>1.0428240741021E-2</v>
      </c>
      <c r="D2620" s="1">
        <v>12</v>
      </c>
      <c r="E2620" s="1">
        <v>19.5</v>
      </c>
      <c r="F2620" s="1">
        <f>IF(A2620="","",IF(E2620&lt;-1.27,0,E2620*M_a+M_b))</f>
        <v>0.47054700000000005</v>
      </c>
      <c r="G2620" s="1">
        <f t="shared" si="246"/>
        <v>0.22141447920900004</v>
      </c>
      <c r="H2620" s="1">
        <f t="shared" si="247"/>
        <v>9.6225327774445896E-2</v>
      </c>
      <c r="I2620" s="1">
        <f t="shared" si="248"/>
        <v>2.4083061201973829E-2</v>
      </c>
      <c r="J2620" s="1">
        <f>IF(A2620="","",MIN(J2619+I2620,Max_logcfu))</f>
        <v>3.99</v>
      </c>
      <c r="K2620" s="1" cm="1">
        <f t="array" ref="K2620">IF(A2620="","",IF(E2620&lt;-1.27,0,((E2620-Tmin)/(PrefTemp-Tmin))^2))</f>
        <v>36.630153426189061</v>
      </c>
      <c r="L2620" s="1">
        <f t="shared" si="249"/>
        <v>0.38198805830883475</v>
      </c>
      <c r="M2620" s="1">
        <f t="shared" si="250"/>
        <v>-344.02465946950537</v>
      </c>
      <c r="N2620" s="3" t="s">
        <v>866</v>
      </c>
      <c r="O2620" s="1" t="s">
        <v>2973</v>
      </c>
      <c r="P2620" s="1" t="s">
        <v>2968</v>
      </c>
      <c r="Q2620" s="1">
        <v>8360</v>
      </c>
      <c r="R2620" s="1" t="s">
        <v>3035</v>
      </c>
      <c r="S2620" s="1">
        <v>83.13</v>
      </c>
    </row>
    <row r="2621" spans="1:19" x14ac:dyDescent="0.3">
      <c r="A2621" s="1" t="s">
        <v>924</v>
      </c>
      <c r="B2621" s="1" t="s">
        <v>2146</v>
      </c>
      <c r="C2621" s="1">
        <f t="shared" si="245"/>
        <v>1.0416666671517305E-2</v>
      </c>
      <c r="D2621" s="1">
        <v>12</v>
      </c>
      <c r="E2621" s="1">
        <v>19.5</v>
      </c>
      <c r="F2621" s="1">
        <f>IF(A2621="","",IF(E2621&lt;-1.27,0,E2621*M_a+M_b))</f>
        <v>0.47054700000000005</v>
      </c>
      <c r="G2621" s="1">
        <f t="shared" si="246"/>
        <v>0.22141447920900004</v>
      </c>
      <c r="H2621" s="1">
        <f t="shared" si="247"/>
        <v>9.6225327774445896E-2</v>
      </c>
      <c r="I2621" s="1">
        <f t="shared" si="248"/>
        <v>2.4056331954813576E-2</v>
      </c>
      <c r="J2621" s="1">
        <f>IF(A2621="","",MIN(J2620+I2621,Max_logcfu))</f>
        <v>3.99</v>
      </c>
      <c r="K2621" s="1" cm="1">
        <f t="array" ref="K2621">IF(A2621="","",IF(E2621&lt;-1.27,0,((E2621-Tmin)/(PrefTemp-Tmin))^2))</f>
        <v>36.630153426189061</v>
      </c>
      <c r="L2621" s="1">
        <f t="shared" si="249"/>
        <v>0.381564098367149</v>
      </c>
      <c r="M2621" s="1">
        <f t="shared" si="250"/>
        <v>-344.40622356787253</v>
      </c>
      <c r="N2621" s="3" t="s">
        <v>866</v>
      </c>
      <c r="O2621" s="1" t="s">
        <v>2973</v>
      </c>
      <c r="P2621" s="1" t="s">
        <v>2968</v>
      </c>
      <c r="Q2621" s="1">
        <v>8360</v>
      </c>
      <c r="R2621" s="1" t="s">
        <v>3035</v>
      </c>
      <c r="S2621" s="1">
        <v>83.13</v>
      </c>
    </row>
    <row r="2622" spans="1:19" x14ac:dyDescent="0.3">
      <c r="A2622" s="1" t="s">
        <v>924</v>
      </c>
      <c r="B2622" s="1" t="s">
        <v>2147</v>
      </c>
      <c r="C2622" s="1">
        <f t="shared" si="245"/>
        <v>1.0416666664241347E-2</v>
      </c>
      <c r="D2622" s="1">
        <v>12</v>
      </c>
      <c r="E2622" s="1">
        <v>19.52</v>
      </c>
      <c r="F2622" s="1">
        <f>IF(A2622="","",IF(E2622&lt;-1.27,0,E2622*M_a+M_b))</f>
        <v>0.47093980000000002</v>
      </c>
      <c r="G2622" s="1">
        <f t="shared" si="246"/>
        <v>0.22178429522404003</v>
      </c>
      <c r="H2622" s="1">
        <f t="shared" si="247"/>
        <v>9.6386047468074762E-2</v>
      </c>
      <c r="I2622" s="1">
        <f t="shared" si="248"/>
        <v>2.4096511861408283E-2</v>
      </c>
      <c r="J2622" s="1">
        <f>IF(A2622="","",MIN(J2621+I2622,Max_logcfu))</f>
        <v>3.99</v>
      </c>
      <c r="K2622" s="1" cm="1">
        <f t="array" ref="K2622">IF(A2622="","",IF(E2622&lt;-1.27,0,((E2622-Tmin)/(PrefTemp-Tmin))^2))</f>
        <v>36.691334688673663</v>
      </c>
      <c r="L2622" s="1">
        <f t="shared" si="249"/>
        <v>0.38220140291802912</v>
      </c>
      <c r="M2622" s="1">
        <f t="shared" si="250"/>
        <v>-344.78842497079057</v>
      </c>
      <c r="N2622" s="3" t="s">
        <v>866</v>
      </c>
      <c r="O2622" s="1" t="s">
        <v>2973</v>
      </c>
      <c r="P2622" s="1" t="s">
        <v>2968</v>
      </c>
      <c r="Q2622" s="1">
        <v>8360</v>
      </c>
      <c r="R2622" s="1" t="s">
        <v>3035</v>
      </c>
      <c r="S2622" s="1">
        <v>83.13</v>
      </c>
    </row>
    <row r="2623" spans="1:19" x14ac:dyDescent="0.3">
      <c r="A2623" s="1" t="s">
        <v>924</v>
      </c>
      <c r="B2623" s="1" t="s">
        <v>2148</v>
      </c>
      <c r="C2623" s="1">
        <f t="shared" si="245"/>
        <v>1.0416666664241347E-2</v>
      </c>
      <c r="D2623" s="1">
        <v>12</v>
      </c>
      <c r="E2623" s="1">
        <v>19.420000000000002</v>
      </c>
      <c r="F2623" s="1">
        <f>IF(A2623="","",IF(E2623&lt;-1.27,0,E2623*M_a+M_b))</f>
        <v>0.46897580000000005</v>
      </c>
      <c r="G2623" s="1">
        <f t="shared" si="246"/>
        <v>0.21993830098564005</v>
      </c>
      <c r="H2623" s="1">
        <f t="shared" si="247"/>
        <v>9.558379008502392E-2</v>
      </c>
      <c r="I2623" s="1">
        <f t="shared" si="248"/>
        <v>2.3895947515692271E-2</v>
      </c>
      <c r="J2623" s="1">
        <f>IF(A2623="","",MIN(J2622+I2623,Max_logcfu))</f>
        <v>3.99</v>
      </c>
      <c r="K2623" s="1" cm="1">
        <f t="array" ref="K2623">IF(A2623="","",IF(E2623&lt;-1.27,0,((E2623-Tmin)/(PrefTemp-Tmin))^2))</f>
        <v>36.385938887920155</v>
      </c>
      <c r="L2623" s="1">
        <f t="shared" si="249"/>
        <v>0.37902019666092074</v>
      </c>
      <c r="M2623" s="1">
        <f t="shared" si="250"/>
        <v>-345.16744516745149</v>
      </c>
      <c r="N2623" s="3" t="s">
        <v>866</v>
      </c>
      <c r="O2623" s="1" t="s">
        <v>2973</v>
      </c>
      <c r="P2623" s="1" t="s">
        <v>2968</v>
      </c>
      <c r="Q2623" s="1">
        <v>8360</v>
      </c>
      <c r="R2623" s="1" t="s">
        <v>3035</v>
      </c>
      <c r="S2623" s="1">
        <v>83.13</v>
      </c>
    </row>
    <row r="2624" spans="1:19" x14ac:dyDescent="0.3">
      <c r="A2624" s="1" t="s">
        <v>924</v>
      </c>
      <c r="B2624" s="1" t="s">
        <v>2668</v>
      </c>
      <c r="C2624" s="1">
        <f t="shared" si="245"/>
        <v>1.0405092594737653E-2</v>
      </c>
      <c r="D2624" s="1">
        <v>12</v>
      </c>
      <c r="E2624" s="1">
        <v>19.52</v>
      </c>
      <c r="F2624" s="1">
        <f>IF(A2624="","",IF(E2624&lt;-1.27,0,E2624*M_a+M_b))</f>
        <v>0.47093980000000002</v>
      </c>
      <c r="G2624" s="1">
        <f t="shared" si="246"/>
        <v>0.22178429522404003</v>
      </c>
      <c r="H2624" s="1">
        <f t="shared" si="247"/>
        <v>9.6386047468074762E-2</v>
      </c>
      <c r="I2624" s="1">
        <f t="shared" si="248"/>
        <v>2.4069737969906316E-2</v>
      </c>
      <c r="J2624" s="1">
        <f>IF(A2624="","",MIN(J2623+I2624,Max_logcfu))</f>
        <v>3.99</v>
      </c>
      <c r="K2624" s="1" cm="1">
        <f t="array" ref="K2624">IF(A2624="","",IF(E2624&lt;-1.27,0,((E2624-Tmin)/(PrefTemp-Tmin))^2))</f>
        <v>36.691334688673663</v>
      </c>
      <c r="L2624" s="1">
        <f t="shared" si="249"/>
        <v>0.38177673486015912</v>
      </c>
      <c r="M2624" s="1">
        <f t="shared" si="250"/>
        <v>-345.54922190231167</v>
      </c>
      <c r="N2624" s="3" t="s">
        <v>866</v>
      </c>
      <c r="O2624" s="1" t="s">
        <v>2973</v>
      </c>
      <c r="P2624" s="1" t="s">
        <v>2968</v>
      </c>
      <c r="Q2624" s="1">
        <v>8360</v>
      </c>
      <c r="R2624" s="1" t="s">
        <v>3035</v>
      </c>
      <c r="S2624" s="1">
        <v>82.95</v>
      </c>
    </row>
    <row r="2625" spans="1:19" x14ac:dyDescent="0.3">
      <c r="A2625" s="1" t="s">
        <v>924</v>
      </c>
      <c r="B2625" s="1" t="s">
        <v>2150</v>
      </c>
      <c r="C2625" s="1">
        <f t="shared" si="245"/>
        <v>1.0416666664241347E-2</v>
      </c>
      <c r="D2625" s="1">
        <v>12</v>
      </c>
      <c r="E2625" s="1">
        <v>19.45</v>
      </c>
      <c r="F2625" s="1">
        <f>IF(A2625="","",IF(E2625&lt;-1.27,0,E2625*M_a+M_b))</f>
        <v>0.46956500000000001</v>
      </c>
      <c r="G2625" s="1">
        <f t="shared" si="246"/>
        <v>0.220491289225</v>
      </c>
      <c r="H2625" s="1">
        <f t="shared" si="247"/>
        <v>9.5824115265102122E-2</v>
      </c>
      <c r="I2625" s="1">
        <f t="shared" si="248"/>
        <v>2.3956028810697829E-2</v>
      </c>
      <c r="J2625" s="1">
        <f>IF(A2625="","",MIN(J2624+I2625,Max_logcfu))</f>
        <v>3.99</v>
      </c>
      <c r="K2625" s="1" cm="1">
        <f t="array" ref="K2625">IF(A2625="","",IF(E2625&lt;-1.27,0,((E2625-Tmin)/(PrefTemp-Tmin))^2))</f>
        <v>36.477423618832958</v>
      </c>
      <c r="L2625" s="1">
        <f t="shared" si="249"/>
        <v>0.37997316260770725</v>
      </c>
      <c r="M2625" s="1">
        <f t="shared" si="250"/>
        <v>-345.92919506491938</v>
      </c>
      <c r="N2625" s="3" t="s">
        <v>866</v>
      </c>
      <c r="O2625" s="1" t="s">
        <v>2973</v>
      </c>
      <c r="P2625" s="1" t="s">
        <v>2968</v>
      </c>
      <c r="Q2625" s="1">
        <v>8360</v>
      </c>
      <c r="R2625" s="1" t="s">
        <v>3035</v>
      </c>
      <c r="S2625" s="1">
        <v>82.95</v>
      </c>
    </row>
    <row r="2626" spans="1:19" x14ac:dyDescent="0.3">
      <c r="A2626" s="1" t="s">
        <v>924</v>
      </c>
      <c r="B2626" s="1" t="s">
        <v>2151</v>
      </c>
      <c r="C2626" s="1">
        <f t="shared" si="245"/>
        <v>1.0416666671517305E-2</v>
      </c>
      <c r="D2626" s="1">
        <v>12</v>
      </c>
      <c r="E2626" s="1">
        <v>19.420000000000002</v>
      </c>
      <c r="F2626" s="1">
        <f>IF(A2626="","",IF(E2626&lt;-1.27,0,E2626*M_a+M_b))</f>
        <v>0.46897580000000005</v>
      </c>
      <c r="G2626" s="1">
        <f t="shared" si="246"/>
        <v>0.21993830098564005</v>
      </c>
      <c r="H2626" s="1">
        <f t="shared" si="247"/>
        <v>9.558379008502392E-2</v>
      </c>
      <c r="I2626" s="1">
        <f t="shared" si="248"/>
        <v>2.3895947532383395E-2</v>
      </c>
      <c r="J2626" s="1">
        <f>IF(A2626="","",MIN(J2625+I2626,Max_logcfu))</f>
        <v>3.99</v>
      </c>
      <c r="K2626" s="1" cm="1">
        <f t="array" ref="K2626">IF(A2626="","",IF(E2626&lt;-1.27,0,((E2626-Tmin)/(PrefTemp-Tmin))^2))</f>
        <v>36.385938887920155</v>
      </c>
      <c r="L2626" s="1">
        <f t="shared" si="249"/>
        <v>0.3790201969256633</v>
      </c>
      <c r="M2626" s="1">
        <f t="shared" si="250"/>
        <v>-346.30821526184502</v>
      </c>
      <c r="N2626" s="3" t="s">
        <v>866</v>
      </c>
      <c r="O2626" s="1" t="s">
        <v>2973</v>
      </c>
      <c r="P2626" s="1" t="s">
        <v>2968</v>
      </c>
      <c r="Q2626" s="1">
        <v>8360</v>
      </c>
      <c r="R2626" s="1" t="s">
        <v>3035</v>
      </c>
      <c r="S2626" s="1">
        <v>82.95</v>
      </c>
    </row>
    <row r="2627" spans="1:19" x14ac:dyDescent="0.3">
      <c r="A2627" s="1" t="s">
        <v>924</v>
      </c>
      <c r="B2627" s="1" t="s">
        <v>2152</v>
      </c>
      <c r="C2627" s="1">
        <f t="shared" si="245"/>
        <v>1.0416666664241347E-2</v>
      </c>
      <c r="D2627" s="1">
        <v>12</v>
      </c>
      <c r="E2627" s="1">
        <v>19.440000000000001</v>
      </c>
      <c r="F2627" s="1">
        <f>IF(A2627="","",IF(E2627&lt;-1.27,0,E2627*M_a+M_b))</f>
        <v>0.46936860000000008</v>
      </c>
      <c r="G2627" s="1">
        <f t="shared" si="246"/>
        <v>0.22030688266596007</v>
      </c>
      <c r="H2627" s="1">
        <f t="shared" si="247"/>
        <v>9.5743973344615416E-2</v>
      </c>
      <c r="I2627" s="1">
        <f t="shared" si="248"/>
        <v>2.3935993330580819E-2</v>
      </c>
      <c r="J2627" s="1">
        <f>IF(A2627="","",MIN(J2626+I2627,Max_logcfu))</f>
        <v>3.99</v>
      </c>
      <c r="K2627" s="1" cm="1">
        <f t="array" ref="K2627">IF(A2627="","",IF(E2627&lt;-1.27,0,((E2627-Tmin)/(PrefTemp-Tmin))^2))</f>
        <v>36.446915945736961</v>
      </c>
      <c r="L2627" s="1">
        <f t="shared" si="249"/>
        <v>0.37965537434636459</v>
      </c>
      <c r="M2627" s="1">
        <f t="shared" si="250"/>
        <v>-346.68787063619141</v>
      </c>
      <c r="N2627" s="3" t="s">
        <v>866</v>
      </c>
      <c r="O2627" s="1" t="s">
        <v>2973</v>
      </c>
      <c r="P2627" s="1" t="s">
        <v>2968</v>
      </c>
      <c r="Q2627" s="1">
        <v>8360</v>
      </c>
      <c r="R2627" s="1" t="s">
        <v>3035</v>
      </c>
      <c r="S2627" s="1">
        <v>82.95</v>
      </c>
    </row>
    <row r="2628" spans="1:19" x14ac:dyDescent="0.3">
      <c r="A2628" s="1" t="s">
        <v>924</v>
      </c>
      <c r="B2628" s="1" t="s">
        <v>2669</v>
      </c>
      <c r="C2628" s="1">
        <f t="shared" ref="C2628:C2691" si="251">IF(A2628="","",B2628-B2627)</f>
        <v>1.0428240741021E-2</v>
      </c>
      <c r="D2628" s="1">
        <v>12</v>
      </c>
      <c r="E2628" s="1">
        <v>19.52</v>
      </c>
      <c r="F2628" s="1">
        <f>IF(A2628="","",IF(E2628&lt;-1.27,0,E2628*M_a+M_b))</f>
        <v>0.47093980000000002</v>
      </c>
      <c r="G2628" s="1">
        <f t="shared" si="246"/>
        <v>0.22178429522404003</v>
      </c>
      <c r="H2628" s="1">
        <f t="shared" si="247"/>
        <v>9.6386047468074762E-2</v>
      </c>
      <c r="I2628" s="1">
        <f t="shared" si="248"/>
        <v>2.412328576974147E-2</v>
      </c>
      <c r="J2628" s="1">
        <f>IF(A2628="","",MIN(J2627+I2628,Max_logcfu))</f>
        <v>3.99</v>
      </c>
      <c r="K2628" s="1" cm="1">
        <f t="array" ref="K2628">IF(A2628="","",IF(E2628&lt;-1.27,0,((E2628-Tmin)/(PrefTemp-Tmin))^2))</f>
        <v>36.691334688673663</v>
      </c>
      <c r="L2628" s="1">
        <f t="shared" si="249"/>
        <v>0.38262607124286374</v>
      </c>
      <c r="M2628" s="1">
        <f t="shared" si="250"/>
        <v>-347.07049670743424</v>
      </c>
      <c r="N2628" s="3" t="s">
        <v>866</v>
      </c>
      <c r="O2628" s="1" t="s">
        <v>2973</v>
      </c>
      <c r="P2628" s="1" t="s">
        <v>2968</v>
      </c>
      <c r="Q2628" s="1">
        <v>8360</v>
      </c>
      <c r="R2628" s="1" t="s">
        <v>3035</v>
      </c>
      <c r="S2628" s="1">
        <v>83.03</v>
      </c>
    </row>
    <row r="2629" spans="1:19" x14ac:dyDescent="0.3">
      <c r="A2629" s="1" t="s">
        <v>924</v>
      </c>
      <c r="B2629" s="1" t="s">
        <v>2154</v>
      </c>
      <c r="C2629" s="1">
        <f t="shared" si="251"/>
        <v>1.0416666664241347E-2</v>
      </c>
      <c r="D2629" s="1">
        <v>12</v>
      </c>
      <c r="E2629" s="1">
        <v>19.47</v>
      </c>
      <c r="F2629" s="1">
        <f>IF(A2629="","",IF(E2629&lt;-1.27,0,E2629*M_a+M_b))</f>
        <v>0.46995779999999998</v>
      </c>
      <c r="G2629" s="1">
        <f t="shared" si="246"/>
        <v>0.22086033378084</v>
      </c>
      <c r="H2629" s="1">
        <f t="shared" si="247"/>
        <v>9.598449968745762E-2</v>
      </c>
      <c r="I2629" s="1">
        <f t="shared" si="248"/>
        <v>2.3996124916277374E-2</v>
      </c>
      <c r="J2629" s="1">
        <f>IF(A2629="","",MIN(J2628+I2629,Max_logcfu))</f>
        <v>3.99</v>
      </c>
      <c r="K2629" s="1" cm="1">
        <f t="array" ref="K2629">IF(A2629="","",IF(E2629&lt;-1.27,0,((E2629-Tmin)/(PrefTemp-Tmin))^2))</f>
        <v>36.538477253400181</v>
      </c>
      <c r="L2629" s="1">
        <f t="shared" si="249"/>
        <v>0.3806091379676344</v>
      </c>
      <c r="M2629" s="1">
        <f t="shared" si="250"/>
        <v>-347.45110584540186</v>
      </c>
      <c r="N2629" s="3" t="s">
        <v>866</v>
      </c>
      <c r="O2629" s="1" t="s">
        <v>2973</v>
      </c>
      <c r="P2629" s="1" t="s">
        <v>2968</v>
      </c>
      <c r="Q2629" s="1">
        <v>8360</v>
      </c>
      <c r="R2629" s="1" t="s">
        <v>3035</v>
      </c>
      <c r="S2629" s="1">
        <v>83.03</v>
      </c>
    </row>
    <row r="2630" spans="1:19" x14ac:dyDescent="0.3">
      <c r="A2630" s="1" t="s">
        <v>924</v>
      </c>
      <c r="B2630" s="1" t="s">
        <v>2155</v>
      </c>
      <c r="C2630" s="1">
        <f t="shared" si="251"/>
        <v>1.0416666671517305E-2</v>
      </c>
      <c r="D2630" s="1">
        <v>12</v>
      </c>
      <c r="E2630" s="1">
        <v>19.420000000000002</v>
      </c>
      <c r="F2630" s="1">
        <f>IF(A2630="","",IF(E2630&lt;-1.27,0,E2630*M_a+M_b))</f>
        <v>0.46897580000000005</v>
      </c>
      <c r="G2630" s="1">
        <f t="shared" si="246"/>
        <v>0.21993830098564005</v>
      </c>
      <c r="H2630" s="1">
        <f t="shared" si="247"/>
        <v>9.558379008502392E-2</v>
      </c>
      <c r="I2630" s="1">
        <f t="shared" si="248"/>
        <v>2.3895947532383395E-2</v>
      </c>
      <c r="J2630" s="1">
        <f>IF(A2630="","",MIN(J2629+I2630,Max_logcfu))</f>
        <v>3.99</v>
      </c>
      <c r="K2630" s="1" cm="1">
        <f t="array" ref="K2630">IF(A2630="","",IF(E2630&lt;-1.27,0,((E2630-Tmin)/(PrefTemp-Tmin))^2))</f>
        <v>36.385938887920155</v>
      </c>
      <c r="L2630" s="1">
        <f t="shared" si="249"/>
        <v>0.3790201969256633</v>
      </c>
      <c r="M2630" s="1">
        <f t="shared" si="250"/>
        <v>-347.83012604232749</v>
      </c>
      <c r="N2630" s="3" t="s">
        <v>866</v>
      </c>
      <c r="O2630" s="1" t="s">
        <v>2973</v>
      </c>
      <c r="P2630" s="1" t="s">
        <v>2968</v>
      </c>
      <c r="Q2630" s="1">
        <v>8360</v>
      </c>
      <c r="R2630" s="1" t="s">
        <v>3035</v>
      </c>
      <c r="S2630" s="1">
        <v>83.03</v>
      </c>
    </row>
    <row r="2631" spans="1:19" x14ac:dyDescent="0.3">
      <c r="A2631" s="1" t="s">
        <v>924</v>
      </c>
      <c r="B2631" s="1" t="s">
        <v>2156</v>
      </c>
      <c r="C2631" s="1">
        <f t="shared" si="251"/>
        <v>1.0416666664241347E-2</v>
      </c>
      <c r="D2631" s="1">
        <v>12</v>
      </c>
      <c r="E2631" s="1">
        <v>19.420000000000002</v>
      </c>
      <c r="F2631" s="1">
        <f>IF(A2631="","",IF(E2631&lt;-1.27,0,E2631*M_a+M_b))</f>
        <v>0.46897580000000005</v>
      </c>
      <c r="G2631" s="1">
        <f t="shared" si="246"/>
        <v>0.21993830098564005</v>
      </c>
      <c r="H2631" s="1">
        <f t="shared" si="247"/>
        <v>9.558379008502392E-2</v>
      </c>
      <c r="I2631" s="1">
        <f t="shared" si="248"/>
        <v>2.3895947515692271E-2</v>
      </c>
      <c r="J2631" s="1">
        <f>IF(A2631="","",MIN(J2630+I2631,Max_logcfu))</f>
        <v>3.99</v>
      </c>
      <c r="K2631" s="1" cm="1">
        <f t="array" ref="K2631">IF(A2631="","",IF(E2631&lt;-1.27,0,((E2631-Tmin)/(PrefTemp-Tmin))^2))</f>
        <v>36.385938887920155</v>
      </c>
      <c r="L2631" s="1">
        <f t="shared" si="249"/>
        <v>0.37902019666092074</v>
      </c>
      <c r="M2631" s="1">
        <f t="shared" si="250"/>
        <v>-348.20914623898841</v>
      </c>
      <c r="N2631" s="3" t="s">
        <v>866</v>
      </c>
      <c r="O2631" s="1" t="s">
        <v>2973</v>
      </c>
      <c r="P2631" s="1" t="s">
        <v>2968</v>
      </c>
      <c r="Q2631" s="1">
        <v>8360</v>
      </c>
      <c r="R2631" s="1" t="s">
        <v>3035</v>
      </c>
      <c r="S2631" s="1">
        <v>83.03</v>
      </c>
    </row>
    <row r="2632" spans="1:19" x14ac:dyDescent="0.3">
      <c r="A2632" s="1" t="s">
        <v>924</v>
      </c>
      <c r="B2632" s="1" t="s">
        <v>2157</v>
      </c>
      <c r="C2632" s="1">
        <f t="shared" si="251"/>
        <v>1.0416666664241347E-2</v>
      </c>
      <c r="D2632" s="1">
        <v>12</v>
      </c>
      <c r="E2632" s="1">
        <v>19.5</v>
      </c>
      <c r="F2632" s="1">
        <f>IF(A2632="","",IF(E2632&lt;-1.27,0,E2632*M_a+M_b))</f>
        <v>0.47054700000000005</v>
      </c>
      <c r="G2632" s="1">
        <f t="shared" si="246"/>
        <v>0.22141447920900004</v>
      </c>
      <c r="H2632" s="1">
        <f t="shared" si="247"/>
        <v>9.6225327774445896E-2</v>
      </c>
      <c r="I2632" s="1">
        <f t="shared" si="248"/>
        <v>2.405633193801042E-2</v>
      </c>
      <c r="J2632" s="1">
        <f>IF(A2632="","",MIN(J2631+I2632,Max_logcfu))</f>
        <v>3.99</v>
      </c>
      <c r="K2632" s="1" cm="1">
        <f t="array" ref="K2632">IF(A2632="","",IF(E2632&lt;-1.27,0,((E2632-Tmin)/(PrefTemp-Tmin))^2))</f>
        <v>36.630153426189061</v>
      </c>
      <c r="L2632" s="1">
        <f t="shared" si="249"/>
        <v>0.38156409810062958</v>
      </c>
      <c r="M2632" s="1">
        <f t="shared" si="250"/>
        <v>-348.59071033708904</v>
      </c>
      <c r="N2632" s="3" t="s">
        <v>866</v>
      </c>
      <c r="O2632" s="1" t="s">
        <v>2973</v>
      </c>
      <c r="P2632" s="1" t="s">
        <v>2968</v>
      </c>
      <c r="Q2632" s="1">
        <v>8360</v>
      </c>
      <c r="R2632" s="1" t="s">
        <v>3035</v>
      </c>
      <c r="S2632" s="1">
        <v>83.03</v>
      </c>
    </row>
    <row r="2633" spans="1:19" x14ac:dyDescent="0.3">
      <c r="A2633" s="1" t="s">
        <v>924</v>
      </c>
      <c r="B2633" s="1" t="s">
        <v>2158</v>
      </c>
      <c r="C2633" s="1">
        <f t="shared" si="251"/>
        <v>1.0416666671517305E-2</v>
      </c>
      <c r="D2633" s="1">
        <v>12</v>
      </c>
      <c r="E2633" s="1">
        <v>19.47</v>
      </c>
      <c r="F2633" s="1">
        <f>IF(A2633="","",IF(E2633&lt;-1.27,0,E2633*M_a+M_b))</f>
        <v>0.46995779999999998</v>
      </c>
      <c r="G2633" s="1">
        <f t="shared" si="246"/>
        <v>0.22086033378084</v>
      </c>
      <c r="H2633" s="1">
        <f t="shared" si="247"/>
        <v>9.598449968745762E-2</v>
      </c>
      <c r="I2633" s="1">
        <f t="shared" si="248"/>
        <v>2.3996124933038473E-2</v>
      </c>
      <c r="J2633" s="1">
        <f>IF(A2633="","",MIN(J2632+I2633,Max_logcfu))</f>
        <v>3.99</v>
      </c>
      <c r="K2633" s="1" cm="1">
        <f t="array" ref="K2633">IF(A2633="","",IF(E2633&lt;-1.27,0,((E2633-Tmin)/(PrefTemp-Tmin))^2))</f>
        <v>36.538477253400181</v>
      </c>
      <c r="L2633" s="1">
        <f t="shared" si="249"/>
        <v>0.38060913823348685</v>
      </c>
      <c r="M2633" s="1">
        <f t="shared" si="250"/>
        <v>-348.9713194753225</v>
      </c>
      <c r="N2633" s="3" t="s">
        <v>866</v>
      </c>
      <c r="O2633" s="1" t="s">
        <v>2973</v>
      </c>
      <c r="P2633" s="1" t="s">
        <v>2968</v>
      </c>
      <c r="Q2633" s="1">
        <v>8360</v>
      </c>
      <c r="R2633" s="1" t="s">
        <v>3035</v>
      </c>
      <c r="S2633" s="1">
        <v>83.03</v>
      </c>
    </row>
    <row r="2634" spans="1:19" x14ac:dyDescent="0.3">
      <c r="A2634" s="1" t="s">
        <v>924</v>
      </c>
      <c r="B2634" s="1" t="s">
        <v>2159</v>
      </c>
      <c r="C2634" s="1">
        <f t="shared" si="251"/>
        <v>1.0416666664241347E-2</v>
      </c>
      <c r="D2634" s="1">
        <v>12</v>
      </c>
      <c r="E2634" s="1">
        <v>19.440000000000001</v>
      </c>
      <c r="F2634" s="1">
        <f>IF(A2634="","",IF(E2634&lt;-1.27,0,E2634*M_a+M_b))</f>
        <v>0.46936860000000008</v>
      </c>
      <c r="G2634" s="1">
        <f t="shared" si="246"/>
        <v>0.22030688266596007</v>
      </c>
      <c r="H2634" s="1">
        <f t="shared" si="247"/>
        <v>9.5743973344615416E-2</v>
      </c>
      <c r="I2634" s="1">
        <f t="shared" si="248"/>
        <v>2.3935993330580819E-2</v>
      </c>
      <c r="J2634" s="1">
        <f>IF(A2634="","",MIN(J2633+I2634,Max_logcfu))</f>
        <v>3.99</v>
      </c>
      <c r="K2634" s="1" cm="1">
        <f t="array" ref="K2634">IF(A2634="","",IF(E2634&lt;-1.27,0,((E2634-Tmin)/(PrefTemp-Tmin))^2))</f>
        <v>36.446915945736961</v>
      </c>
      <c r="L2634" s="1">
        <f t="shared" si="249"/>
        <v>0.37965537434636459</v>
      </c>
      <c r="M2634" s="1">
        <f t="shared" si="250"/>
        <v>-349.35097484966889</v>
      </c>
      <c r="N2634" s="3" t="s">
        <v>866</v>
      </c>
      <c r="O2634" s="1" t="s">
        <v>2973</v>
      </c>
      <c r="P2634" s="1" t="s">
        <v>2968</v>
      </c>
      <c r="Q2634" s="1">
        <v>8360</v>
      </c>
      <c r="R2634" s="1" t="s">
        <v>3035</v>
      </c>
      <c r="S2634" s="1">
        <v>83.03</v>
      </c>
    </row>
    <row r="2635" spans="1:19" x14ac:dyDescent="0.3">
      <c r="A2635" s="1" t="s">
        <v>924</v>
      </c>
      <c r="B2635" s="1" t="s">
        <v>2160</v>
      </c>
      <c r="C2635" s="1">
        <f t="shared" si="251"/>
        <v>1.0416666664241347E-2</v>
      </c>
      <c r="D2635" s="1">
        <v>12</v>
      </c>
      <c r="E2635" s="1">
        <v>19.420000000000002</v>
      </c>
      <c r="F2635" s="1">
        <f>IF(A2635="","",IF(E2635&lt;-1.27,0,E2635*M_a+M_b))</f>
        <v>0.46897580000000005</v>
      </c>
      <c r="G2635" s="1">
        <f t="shared" si="246"/>
        <v>0.21993830098564005</v>
      </c>
      <c r="H2635" s="1">
        <f t="shared" si="247"/>
        <v>9.558379008502392E-2</v>
      </c>
      <c r="I2635" s="1">
        <f t="shared" si="248"/>
        <v>2.3895947515692271E-2</v>
      </c>
      <c r="J2635" s="1">
        <f>IF(A2635="","",MIN(J2634+I2635,Max_logcfu))</f>
        <v>3.99</v>
      </c>
      <c r="K2635" s="1" cm="1">
        <f t="array" ref="K2635">IF(A2635="","",IF(E2635&lt;-1.27,0,((E2635-Tmin)/(PrefTemp-Tmin))^2))</f>
        <v>36.385938887920155</v>
      </c>
      <c r="L2635" s="1">
        <f t="shared" si="249"/>
        <v>0.37902019666092074</v>
      </c>
      <c r="M2635" s="1">
        <f t="shared" si="250"/>
        <v>-349.7299950463298</v>
      </c>
      <c r="N2635" s="3" t="s">
        <v>866</v>
      </c>
      <c r="O2635" s="1" t="s">
        <v>2973</v>
      </c>
      <c r="P2635" s="1" t="s">
        <v>2968</v>
      </c>
      <c r="Q2635" s="1">
        <v>8360</v>
      </c>
      <c r="R2635" s="1" t="s">
        <v>3035</v>
      </c>
      <c r="S2635" s="1">
        <v>83.03</v>
      </c>
    </row>
    <row r="2636" spans="1:19" x14ac:dyDescent="0.3">
      <c r="A2636" s="1" t="s">
        <v>924</v>
      </c>
      <c r="B2636" s="1" t="s">
        <v>2161</v>
      </c>
      <c r="C2636" s="1">
        <f t="shared" si="251"/>
        <v>1.0416666671517305E-2</v>
      </c>
      <c r="D2636" s="1">
        <v>12</v>
      </c>
      <c r="E2636" s="1">
        <v>19.5</v>
      </c>
      <c r="F2636" s="1">
        <f>IF(A2636="","",IF(E2636&lt;-1.27,0,E2636*M_a+M_b))</f>
        <v>0.47054700000000005</v>
      </c>
      <c r="G2636" s="1">
        <f t="shared" si="246"/>
        <v>0.22141447920900004</v>
      </c>
      <c r="H2636" s="1">
        <f t="shared" si="247"/>
        <v>9.6225327774445896E-2</v>
      </c>
      <c r="I2636" s="1">
        <f t="shared" si="248"/>
        <v>2.4056331954813576E-2</v>
      </c>
      <c r="J2636" s="1">
        <f>IF(A2636="","",MIN(J2635+I2636,Max_logcfu))</f>
        <v>3.99</v>
      </c>
      <c r="K2636" s="1" cm="1">
        <f t="array" ref="K2636">IF(A2636="","",IF(E2636&lt;-1.27,0,((E2636-Tmin)/(PrefTemp-Tmin))^2))</f>
        <v>36.630153426189061</v>
      </c>
      <c r="L2636" s="1">
        <f t="shared" si="249"/>
        <v>0.381564098367149</v>
      </c>
      <c r="M2636" s="1">
        <f t="shared" si="250"/>
        <v>-350.11155914469697</v>
      </c>
      <c r="N2636" s="3" t="s">
        <v>866</v>
      </c>
      <c r="O2636" s="1" t="s">
        <v>2973</v>
      </c>
      <c r="P2636" s="1" t="s">
        <v>2968</v>
      </c>
      <c r="Q2636" s="1">
        <v>8360</v>
      </c>
      <c r="R2636" s="1" t="s">
        <v>3035</v>
      </c>
      <c r="S2636" s="1">
        <v>82.85</v>
      </c>
    </row>
    <row r="2637" spans="1:19" x14ac:dyDescent="0.3">
      <c r="A2637" s="1" t="s">
        <v>924</v>
      </c>
      <c r="B2637" s="1" t="s">
        <v>2162</v>
      </c>
      <c r="C2637" s="1">
        <f t="shared" si="251"/>
        <v>1.0416666664241347E-2</v>
      </c>
      <c r="D2637" s="1">
        <v>12</v>
      </c>
      <c r="E2637" s="1">
        <v>19.47</v>
      </c>
      <c r="F2637" s="1">
        <f>IF(A2637="","",IF(E2637&lt;-1.27,0,E2637*M_a+M_b))</f>
        <v>0.46995779999999998</v>
      </c>
      <c r="G2637" s="1">
        <f t="shared" si="246"/>
        <v>0.22086033378084</v>
      </c>
      <c r="H2637" s="1">
        <f t="shared" si="247"/>
        <v>9.598449968745762E-2</v>
      </c>
      <c r="I2637" s="1">
        <f t="shared" si="248"/>
        <v>2.3996124916277374E-2</v>
      </c>
      <c r="J2637" s="1">
        <f>IF(A2637="","",MIN(J2636+I2637,Max_logcfu))</f>
        <v>3.99</v>
      </c>
      <c r="K2637" s="1" cm="1">
        <f t="array" ref="K2637">IF(A2637="","",IF(E2637&lt;-1.27,0,((E2637-Tmin)/(PrefTemp-Tmin))^2))</f>
        <v>36.538477253400181</v>
      </c>
      <c r="L2637" s="1">
        <f t="shared" si="249"/>
        <v>0.3806091379676344</v>
      </c>
      <c r="M2637" s="1">
        <f t="shared" si="250"/>
        <v>-350.49216828266458</v>
      </c>
      <c r="N2637" s="3" t="s">
        <v>866</v>
      </c>
      <c r="O2637" s="1" t="s">
        <v>2973</v>
      </c>
      <c r="P2637" s="1" t="s">
        <v>2968</v>
      </c>
      <c r="Q2637" s="1">
        <v>8360</v>
      </c>
      <c r="R2637" s="1" t="s">
        <v>3035</v>
      </c>
      <c r="S2637" s="1">
        <v>82.85</v>
      </c>
    </row>
    <row r="2638" spans="1:19" x14ac:dyDescent="0.3">
      <c r="A2638" s="1" t="s">
        <v>924</v>
      </c>
      <c r="B2638" s="1" t="s">
        <v>2163</v>
      </c>
      <c r="C2638" s="1">
        <f t="shared" si="251"/>
        <v>1.0416666664241347E-2</v>
      </c>
      <c r="D2638" s="1">
        <v>12</v>
      </c>
      <c r="E2638" s="1">
        <v>19.47</v>
      </c>
      <c r="F2638" s="1">
        <f>IF(A2638="","",IF(E2638&lt;-1.27,0,E2638*M_a+M_b))</f>
        <v>0.46995779999999998</v>
      </c>
      <c r="G2638" s="1">
        <f t="shared" si="246"/>
        <v>0.22086033378084</v>
      </c>
      <c r="H2638" s="1">
        <f t="shared" si="247"/>
        <v>9.598449968745762E-2</v>
      </c>
      <c r="I2638" s="1">
        <f t="shared" si="248"/>
        <v>2.3996124916277374E-2</v>
      </c>
      <c r="J2638" s="1">
        <f>IF(A2638="","",MIN(J2637+I2638,Max_logcfu))</f>
        <v>3.99</v>
      </c>
      <c r="K2638" s="1" cm="1">
        <f t="array" ref="K2638">IF(A2638="","",IF(E2638&lt;-1.27,0,((E2638-Tmin)/(PrefTemp-Tmin))^2))</f>
        <v>36.538477253400181</v>
      </c>
      <c r="L2638" s="1">
        <f t="shared" si="249"/>
        <v>0.3806091379676344</v>
      </c>
      <c r="M2638" s="1">
        <f t="shared" si="250"/>
        <v>-350.87277742063219</v>
      </c>
      <c r="N2638" s="3" t="s">
        <v>866</v>
      </c>
      <c r="O2638" s="1" t="s">
        <v>2973</v>
      </c>
      <c r="P2638" s="1" t="s">
        <v>2968</v>
      </c>
      <c r="Q2638" s="1">
        <v>8360</v>
      </c>
      <c r="R2638" s="1" t="s">
        <v>3035</v>
      </c>
      <c r="S2638" s="1">
        <v>82.85</v>
      </c>
    </row>
    <row r="2639" spans="1:19" x14ac:dyDescent="0.3">
      <c r="A2639" s="1" t="s">
        <v>924</v>
      </c>
      <c r="B2639" s="1" t="s">
        <v>2164</v>
      </c>
      <c r="C2639" s="1">
        <f t="shared" si="251"/>
        <v>1.0416666671517305E-2</v>
      </c>
      <c r="D2639" s="1">
        <v>12</v>
      </c>
      <c r="E2639" s="1">
        <v>19.45</v>
      </c>
      <c r="F2639" s="1">
        <f>IF(A2639="","",IF(E2639&lt;-1.27,0,E2639*M_a+M_b))</f>
        <v>0.46956500000000001</v>
      </c>
      <c r="G2639" s="1">
        <f t="shared" si="246"/>
        <v>0.220491289225</v>
      </c>
      <c r="H2639" s="1">
        <f t="shared" si="247"/>
        <v>9.5824115265102122E-2</v>
      </c>
      <c r="I2639" s="1">
        <f t="shared" si="248"/>
        <v>2.3956028827430923E-2</v>
      </c>
      <c r="J2639" s="1">
        <f>IF(A2639="","",MIN(J2638+I2639,Max_logcfu))</f>
        <v>3.99</v>
      </c>
      <c r="K2639" s="1" cm="1">
        <f t="array" ref="K2639">IF(A2639="","",IF(E2639&lt;-1.27,0,((E2639-Tmin)/(PrefTemp-Tmin))^2))</f>
        <v>36.477423618832958</v>
      </c>
      <c r="L2639" s="1">
        <f t="shared" si="249"/>
        <v>0.37997316287311544</v>
      </c>
      <c r="M2639" s="1">
        <f t="shared" si="250"/>
        <v>-351.2527505835053</v>
      </c>
      <c r="N2639" s="3" t="s">
        <v>866</v>
      </c>
      <c r="O2639" s="1" t="s">
        <v>2973</v>
      </c>
      <c r="P2639" s="1" t="s">
        <v>2968</v>
      </c>
      <c r="Q2639" s="1">
        <v>8360</v>
      </c>
      <c r="R2639" s="1" t="s">
        <v>3035</v>
      </c>
      <c r="S2639" s="1">
        <v>82.85</v>
      </c>
    </row>
    <row r="2640" spans="1:19" x14ac:dyDescent="0.3">
      <c r="A2640" s="1" t="s">
        <v>924</v>
      </c>
      <c r="B2640" s="1" t="s">
        <v>2165</v>
      </c>
      <c r="C2640" s="1">
        <f t="shared" si="251"/>
        <v>1.0416666664241347E-2</v>
      </c>
      <c r="D2640" s="1">
        <v>12</v>
      </c>
      <c r="E2640" s="1">
        <v>19.55</v>
      </c>
      <c r="F2640" s="1">
        <f>IF(A2640="","",IF(E2640&lt;-1.27,0,E2640*M_a+M_b))</f>
        <v>0.47152900000000003</v>
      </c>
      <c r="G2640" s="1">
        <f t="shared" si="246"/>
        <v>0.22233959784100002</v>
      </c>
      <c r="H2640" s="1">
        <f t="shared" si="247"/>
        <v>9.6627378461973057E-2</v>
      </c>
      <c r="I2640" s="1">
        <f t="shared" si="248"/>
        <v>2.4156844609868812E-2</v>
      </c>
      <c r="J2640" s="1">
        <f>IF(A2640="","",MIN(J2639+I2640,Max_logcfu))</f>
        <v>3.99</v>
      </c>
      <c r="K2640" s="1" cm="1">
        <f t="array" ref="K2640">IF(A2640="","",IF(E2640&lt;-1.27,0,((E2640-Tmin)/(PrefTemp-Tmin))^2))</f>
        <v>36.783202303338598</v>
      </c>
      <c r="L2640" s="1">
        <f t="shared" si="249"/>
        <v>0.38315835723723274</v>
      </c>
      <c r="M2640" s="1">
        <f t="shared" si="250"/>
        <v>-351.63590894074252</v>
      </c>
      <c r="N2640" s="3" t="s">
        <v>866</v>
      </c>
      <c r="O2640" s="1" t="s">
        <v>2973</v>
      </c>
      <c r="P2640" s="1" t="s">
        <v>2968</v>
      </c>
      <c r="Q2640" s="1">
        <v>8360</v>
      </c>
      <c r="R2640" s="1" t="s">
        <v>3035</v>
      </c>
      <c r="S2640" s="1">
        <v>82.85</v>
      </c>
    </row>
    <row r="2641" spans="1:19" x14ac:dyDescent="0.3">
      <c r="A2641" s="1" t="s">
        <v>924</v>
      </c>
      <c r="B2641" s="1" t="s">
        <v>2166</v>
      </c>
      <c r="C2641" s="1">
        <f t="shared" si="251"/>
        <v>1.0416666664241347E-2</v>
      </c>
      <c r="D2641" s="1">
        <v>12</v>
      </c>
      <c r="E2641" s="1">
        <v>19.55</v>
      </c>
      <c r="F2641" s="1">
        <f>IF(A2641="","",IF(E2641&lt;-1.27,0,E2641*M_a+M_b))</f>
        <v>0.47152900000000003</v>
      </c>
      <c r="G2641" s="1">
        <f t="shared" si="246"/>
        <v>0.22233959784100002</v>
      </c>
      <c r="H2641" s="1">
        <f t="shared" si="247"/>
        <v>9.6627378461973057E-2</v>
      </c>
      <c r="I2641" s="1">
        <f t="shared" si="248"/>
        <v>2.4156844609868812E-2</v>
      </c>
      <c r="J2641" s="1">
        <f>IF(A2641="","",MIN(J2640+I2641,Max_logcfu))</f>
        <v>3.99</v>
      </c>
      <c r="K2641" s="1" cm="1">
        <f t="array" ref="K2641">IF(A2641="","",IF(E2641&lt;-1.27,0,((E2641-Tmin)/(PrefTemp-Tmin))^2))</f>
        <v>36.783202303338598</v>
      </c>
      <c r="L2641" s="1">
        <f t="shared" si="249"/>
        <v>0.38315835723723274</v>
      </c>
      <c r="M2641" s="1">
        <f t="shared" si="250"/>
        <v>-352.01906729797975</v>
      </c>
      <c r="N2641" s="3" t="s">
        <v>866</v>
      </c>
      <c r="O2641" s="1" t="s">
        <v>2973</v>
      </c>
      <c r="P2641" s="1" t="s">
        <v>2968</v>
      </c>
      <c r="Q2641" s="1">
        <v>8360</v>
      </c>
      <c r="R2641" s="1" t="s">
        <v>3035</v>
      </c>
      <c r="S2641" s="1">
        <v>82.85</v>
      </c>
    </row>
    <row r="2642" spans="1:19" x14ac:dyDescent="0.3">
      <c r="A2642" s="1" t="s">
        <v>924</v>
      </c>
      <c r="B2642" s="1" t="s">
        <v>2167</v>
      </c>
      <c r="C2642" s="1">
        <f t="shared" si="251"/>
        <v>1.0416666671517305E-2</v>
      </c>
      <c r="D2642" s="1">
        <v>12</v>
      </c>
      <c r="E2642" s="1">
        <v>19.600000000000001</v>
      </c>
      <c r="F2642" s="1">
        <f>IF(A2642="","",IF(E2642&lt;-1.27,0,E2642*M_a+M_b))</f>
        <v>0.47251100000000007</v>
      </c>
      <c r="G2642" s="1">
        <f t="shared" si="246"/>
        <v>0.22326664512100006</v>
      </c>
      <c r="H2642" s="1">
        <f t="shared" si="247"/>
        <v>9.7030267327683634E-2</v>
      </c>
      <c r="I2642" s="1">
        <f t="shared" si="248"/>
        <v>2.425756684321672E-2</v>
      </c>
      <c r="J2642" s="1">
        <f>IF(A2642="","",MIN(J2641+I2642,Max_logcfu))</f>
        <v>3.99</v>
      </c>
      <c r="K2642" s="1" cm="1">
        <f t="array" ref="K2642">IF(A2642="","",IF(E2642&lt;-1.27,0,((E2642-Tmin)/(PrefTemp-Tmin))^2))</f>
        <v>36.936570250281562</v>
      </c>
      <c r="L2642" s="1">
        <f t="shared" si="249"/>
        <v>0.38475594028626553</v>
      </c>
      <c r="M2642" s="1">
        <f t="shared" si="250"/>
        <v>-352.403823238266</v>
      </c>
      <c r="N2642" s="3" t="s">
        <v>866</v>
      </c>
      <c r="O2642" s="1" t="s">
        <v>2973</v>
      </c>
      <c r="P2642" s="1" t="s">
        <v>2968</v>
      </c>
      <c r="Q2642" s="1">
        <v>8360</v>
      </c>
      <c r="R2642" s="1" t="s">
        <v>3035</v>
      </c>
      <c r="S2642" s="1">
        <v>82.85</v>
      </c>
    </row>
    <row r="2643" spans="1:19" x14ac:dyDescent="0.3">
      <c r="A2643" s="1" t="s">
        <v>924</v>
      </c>
      <c r="B2643" s="1" t="s">
        <v>2168</v>
      </c>
      <c r="C2643" s="1">
        <f t="shared" si="251"/>
        <v>1.0416666664241347E-2</v>
      </c>
      <c r="D2643" s="1">
        <v>12</v>
      </c>
      <c r="E2643" s="1">
        <v>19.64</v>
      </c>
      <c r="F2643" s="1">
        <f>IF(A2643="","",IF(E2643&lt;-1.27,0,E2643*M_a+M_b))</f>
        <v>0.47329660000000007</v>
      </c>
      <c r="G2643" s="1">
        <f t="shared" si="246"/>
        <v>0.22400967157156007</v>
      </c>
      <c r="H2643" s="1">
        <f t="shared" si="247"/>
        <v>9.735318190854414E-2</v>
      </c>
      <c r="I2643" s="1">
        <f t="shared" si="248"/>
        <v>2.4338295471469335E-2</v>
      </c>
      <c r="J2643" s="1">
        <f>IF(A2643="","",MIN(J2642+I2643,Max_logcfu))</f>
        <v>3.99</v>
      </c>
      <c r="K2643" s="1" cm="1">
        <f t="array" ref="K2643">IF(A2643="","",IF(E2643&lt;-1.27,0,((E2643-Tmin)/(PrefTemp-Tmin))^2))</f>
        <v>37.059494338087219</v>
      </c>
      <c r="L2643" s="1">
        <f t="shared" si="249"/>
        <v>0.38603639926519412</v>
      </c>
      <c r="M2643" s="1">
        <f t="shared" si="250"/>
        <v>-352.78985963753121</v>
      </c>
      <c r="N2643" s="3" t="s">
        <v>866</v>
      </c>
      <c r="O2643" s="1" t="s">
        <v>2973</v>
      </c>
      <c r="P2643" s="1" t="s">
        <v>2968</v>
      </c>
      <c r="Q2643" s="1">
        <v>8360</v>
      </c>
      <c r="R2643" s="1" t="s">
        <v>3035</v>
      </c>
      <c r="S2643" s="1">
        <v>82.85</v>
      </c>
    </row>
    <row r="2644" spans="1:19" x14ac:dyDescent="0.3">
      <c r="A2644" s="1" t="s">
        <v>924</v>
      </c>
      <c r="B2644" s="1" t="s">
        <v>2169</v>
      </c>
      <c r="C2644" s="1">
        <f t="shared" si="251"/>
        <v>1.0416666664241347E-2</v>
      </c>
      <c r="D2644" s="1">
        <v>12</v>
      </c>
      <c r="E2644" s="1">
        <v>19.72</v>
      </c>
      <c r="F2644" s="1">
        <f>IF(A2644="","",IF(E2644&lt;-1.27,0,E2644*M_a+M_b))</f>
        <v>0.47486780000000001</v>
      </c>
      <c r="G2644" s="1">
        <f t="shared" si="246"/>
        <v>0.22549942747684001</v>
      </c>
      <c r="H2644" s="1">
        <f t="shared" si="247"/>
        <v>9.8000620372377223E-2</v>
      </c>
      <c r="I2644" s="1">
        <f t="shared" si="248"/>
        <v>2.4500155087389917E-2</v>
      </c>
      <c r="J2644" s="1">
        <f>IF(A2644="","",MIN(J2643+I2644,Max_logcfu))</f>
        <v>3.99</v>
      </c>
      <c r="K2644" s="1" cm="1">
        <f t="array" ref="K2644">IF(A2644="","",IF(E2644&lt;-1.27,0,((E2644-Tmin)/(PrefTemp-Tmin))^2))</f>
        <v>37.305955127701907</v>
      </c>
      <c r="L2644" s="1">
        <f t="shared" si="249"/>
        <v>0.38860369915641602</v>
      </c>
      <c r="M2644" s="1">
        <f t="shared" si="250"/>
        <v>-353.17846333668763</v>
      </c>
      <c r="N2644" s="3" t="s">
        <v>866</v>
      </c>
      <c r="O2644" s="1" t="s">
        <v>2973</v>
      </c>
      <c r="P2644" s="1" t="s">
        <v>2968</v>
      </c>
      <c r="Q2644" s="1">
        <v>8360</v>
      </c>
      <c r="R2644" s="1" t="s">
        <v>3035</v>
      </c>
      <c r="S2644" s="1">
        <v>82.85</v>
      </c>
    </row>
    <row r="2645" spans="1:19" x14ac:dyDescent="0.3">
      <c r="A2645" s="1" t="s">
        <v>924</v>
      </c>
      <c r="B2645" s="1" t="s">
        <v>2670</v>
      </c>
      <c r="C2645" s="1">
        <f t="shared" si="251"/>
        <v>1.0416666671517305E-2</v>
      </c>
      <c r="D2645" s="1">
        <v>13</v>
      </c>
      <c r="E2645" s="1">
        <v>19.77</v>
      </c>
      <c r="F2645" s="1">
        <f>IF(A2645="","",IF(E2645&lt;-1.27,0,E2645*M_a+M_b))</f>
        <v>0.47584980000000004</v>
      </c>
      <c r="G2645" s="1">
        <f t="shared" si="246"/>
        <v>0.22643303216004004</v>
      </c>
      <c r="H2645" s="1">
        <f t="shared" si="247"/>
        <v>9.8406359043911359E-2</v>
      </c>
      <c r="I2645" s="1">
        <f t="shared" si="248"/>
        <v>2.4601589772433846E-2</v>
      </c>
      <c r="J2645" s="1">
        <f>IF(A2645="","",MIN(J2644+I2645,Max_logcfu))</f>
        <v>3.99</v>
      </c>
      <c r="K2645" s="1" cm="1">
        <f t="array" ref="K2645">IF(A2645="","",IF(E2645&lt;-1.27,0,((E2645-Tmin)/(PrefTemp-Tmin))^2))</f>
        <v>37.460407911942568</v>
      </c>
      <c r="L2645" s="1">
        <f t="shared" si="249"/>
        <v>0.3902125825977753</v>
      </c>
      <c r="M2645" s="1">
        <f t="shared" si="250"/>
        <v>-353.5686759192854</v>
      </c>
      <c r="N2645" s="3" t="s">
        <v>866</v>
      </c>
      <c r="O2645" s="1" t="s">
        <v>2973</v>
      </c>
      <c r="P2645" s="1" t="s">
        <v>2968</v>
      </c>
      <c r="Q2645" s="1">
        <v>8360</v>
      </c>
      <c r="R2645" s="1" t="s">
        <v>3035</v>
      </c>
      <c r="S2645" s="1">
        <v>82.85</v>
      </c>
    </row>
    <row r="2646" spans="1:19" x14ac:dyDescent="0.3">
      <c r="A2646" s="1" t="s">
        <v>924</v>
      </c>
      <c r="B2646" s="1" t="s">
        <v>2671</v>
      </c>
      <c r="C2646" s="1">
        <f t="shared" si="251"/>
        <v>1.0416666664241347E-2</v>
      </c>
      <c r="D2646" s="1">
        <v>13</v>
      </c>
      <c r="E2646" s="1">
        <v>19.72</v>
      </c>
      <c r="F2646" s="1">
        <f>IF(A2646="","",IF(E2646&lt;-1.27,0,E2646*M_a+M_b))</f>
        <v>0.47486780000000001</v>
      </c>
      <c r="G2646" s="1">
        <f t="shared" si="246"/>
        <v>0.22549942747684001</v>
      </c>
      <c r="H2646" s="1">
        <f t="shared" si="247"/>
        <v>9.8000620372377223E-2</v>
      </c>
      <c r="I2646" s="1">
        <f t="shared" si="248"/>
        <v>2.4500155087389917E-2</v>
      </c>
      <c r="J2646" s="1">
        <f>IF(A2646="","",MIN(J2645+I2646,Max_logcfu))</f>
        <v>3.99</v>
      </c>
      <c r="K2646" s="1" cm="1">
        <f t="array" ref="K2646">IF(A2646="","",IF(E2646&lt;-1.27,0,((E2646-Tmin)/(PrefTemp-Tmin))^2))</f>
        <v>37.305955127701907</v>
      </c>
      <c r="L2646" s="1">
        <f t="shared" si="249"/>
        <v>0.38860369915641602</v>
      </c>
      <c r="M2646" s="1">
        <f t="shared" si="250"/>
        <v>-353.95727961844182</v>
      </c>
      <c r="N2646" s="3" t="s">
        <v>866</v>
      </c>
      <c r="O2646" s="1" t="s">
        <v>2973</v>
      </c>
      <c r="P2646" s="1" t="s">
        <v>2968</v>
      </c>
      <c r="Q2646" s="1">
        <v>8360</v>
      </c>
      <c r="R2646" s="1" t="s">
        <v>3035</v>
      </c>
      <c r="S2646" s="1">
        <v>82.85</v>
      </c>
    </row>
    <row r="2647" spans="1:19" x14ac:dyDescent="0.3">
      <c r="A2647" s="1" t="s">
        <v>924</v>
      </c>
      <c r="B2647" s="1" t="s">
        <v>2672</v>
      </c>
      <c r="C2647" s="1">
        <f t="shared" si="251"/>
        <v>1.0416666664241347E-2</v>
      </c>
      <c r="D2647" s="1">
        <v>13</v>
      </c>
      <c r="E2647" s="1">
        <v>19.829999999999998</v>
      </c>
      <c r="F2647" s="1">
        <f>IF(A2647="","",IF(E2647&lt;-1.27,0,E2647*M_a+M_b))</f>
        <v>0.47702820000000001</v>
      </c>
      <c r="G2647" s="1">
        <f t="shared" si="246"/>
        <v>0.22755590359524</v>
      </c>
      <c r="H2647" s="1">
        <f t="shared" si="247"/>
        <v>9.8894351844954362E-2</v>
      </c>
      <c r="I2647" s="1">
        <f t="shared" si="248"/>
        <v>2.4723587955482181E-2</v>
      </c>
      <c r="J2647" s="1">
        <f>IF(A2647="","",MIN(J2646+I2647,Max_logcfu))</f>
        <v>3.99</v>
      </c>
      <c r="K2647" s="1" cm="1">
        <f t="array" ref="K2647">IF(A2647="","",IF(E2647&lt;-1.27,0,((E2647-Tmin)/(PrefTemp-Tmin))^2))</f>
        <v>37.646172425158682</v>
      </c>
      <c r="L2647" s="1">
        <f t="shared" si="249"/>
        <v>0.3921476293374323</v>
      </c>
      <c r="M2647" s="1">
        <f t="shared" si="250"/>
        <v>-354.34942724777926</v>
      </c>
      <c r="N2647" s="3" t="s">
        <v>866</v>
      </c>
      <c r="O2647" s="1" t="s">
        <v>2973</v>
      </c>
      <c r="P2647" s="1" t="s">
        <v>2968</v>
      </c>
      <c r="Q2647" s="1">
        <v>8360</v>
      </c>
      <c r="R2647" s="1" t="s">
        <v>3035</v>
      </c>
      <c r="S2647" s="1">
        <v>82.85</v>
      </c>
    </row>
    <row r="2648" spans="1:19" x14ac:dyDescent="0.3">
      <c r="A2648" s="1" t="s">
        <v>924</v>
      </c>
      <c r="B2648" s="1" t="s">
        <v>2673</v>
      </c>
      <c r="C2648" s="1">
        <f t="shared" si="251"/>
        <v>1.0416666671517305E-2</v>
      </c>
      <c r="D2648" s="1">
        <v>13</v>
      </c>
      <c r="E2648" s="1">
        <v>19.940000000000001</v>
      </c>
      <c r="F2648" s="1">
        <f>IF(A2648="","",IF(E2648&lt;-1.27,0,E2648*M_a+M_b))</f>
        <v>0.47918860000000008</v>
      </c>
      <c r="G2648" s="1">
        <f t="shared" si="246"/>
        <v>0.22962171436996007</v>
      </c>
      <c r="H2648" s="1">
        <f t="shared" si="247"/>
        <v>9.9792140099939183E-2</v>
      </c>
      <c r="I2648" s="1">
        <f t="shared" si="248"/>
        <v>2.4948035036602128E-2</v>
      </c>
      <c r="J2648" s="1">
        <f>IF(A2648="","",MIN(J2647+I2648,Max_logcfu))</f>
        <v>3.99</v>
      </c>
      <c r="K2648" s="1" cm="1">
        <f t="array" ref="K2648">IF(A2648="","",IF(E2648&lt;-1.27,0,((E2648-Tmin)/(PrefTemp-Tmin))^2))</f>
        <v>37.9879340204157</v>
      </c>
      <c r="L2648" s="1">
        <f t="shared" si="249"/>
        <v>0.39570764623026261</v>
      </c>
      <c r="M2648" s="1">
        <f t="shared" si="250"/>
        <v>-354.74513489400954</v>
      </c>
      <c r="N2648" s="3" t="s">
        <v>866</v>
      </c>
      <c r="O2648" s="1" t="s">
        <v>2973</v>
      </c>
      <c r="P2648" s="1" t="s">
        <v>2968</v>
      </c>
      <c r="Q2648" s="1">
        <v>8360</v>
      </c>
      <c r="R2648" s="1" t="s">
        <v>3035</v>
      </c>
      <c r="S2648" s="1">
        <v>82.76</v>
      </c>
    </row>
    <row r="2649" spans="1:19" x14ac:dyDescent="0.3">
      <c r="A2649" s="1" t="s">
        <v>924</v>
      </c>
      <c r="B2649" s="1" t="s">
        <v>2174</v>
      </c>
      <c r="C2649" s="1">
        <f t="shared" si="251"/>
        <v>1.0416666664241347E-2</v>
      </c>
      <c r="D2649" s="1">
        <v>13</v>
      </c>
      <c r="E2649" s="1">
        <v>19.91</v>
      </c>
      <c r="F2649" s="1">
        <f>IF(A2649="","",IF(E2649&lt;-1.27,0,E2649*M_a+M_b))</f>
        <v>0.47859940000000001</v>
      </c>
      <c r="G2649" s="1">
        <f t="shared" si="246"/>
        <v>0.22905738568036002</v>
      </c>
      <c r="H2649" s="1">
        <f t="shared" si="247"/>
        <v>9.9546886432142545E-2</v>
      </c>
      <c r="I2649" s="1">
        <f t="shared" si="248"/>
        <v>2.4886721602241244E-2</v>
      </c>
      <c r="J2649" s="1">
        <f>IF(A2649="","",MIN(J2648+I2649,Max_logcfu))</f>
        <v>3.99</v>
      </c>
      <c r="K2649" s="1" cm="1">
        <f t="array" ref="K2649">IF(A2649="","",IF(E2649&lt;-1.27,0,((E2649-Tmin)/(PrefTemp-Tmin))^2))</f>
        <v>37.894573159117478</v>
      </c>
      <c r="L2649" s="1">
        <f t="shared" si="249"/>
        <v>0.39473513698223395</v>
      </c>
      <c r="M2649" s="1">
        <f t="shared" si="250"/>
        <v>-355.13987003099174</v>
      </c>
      <c r="N2649" s="3" t="s">
        <v>866</v>
      </c>
      <c r="O2649" s="1" t="s">
        <v>2973</v>
      </c>
      <c r="P2649" s="1" t="s">
        <v>2968</v>
      </c>
      <c r="Q2649" s="1">
        <v>8360</v>
      </c>
      <c r="R2649" s="1" t="s">
        <v>3035</v>
      </c>
      <c r="S2649" s="1">
        <v>82.76</v>
      </c>
    </row>
    <row r="2650" spans="1:19" x14ac:dyDescent="0.3">
      <c r="A2650" s="1" t="s">
        <v>924</v>
      </c>
      <c r="B2650" s="1" t="s">
        <v>2175</v>
      </c>
      <c r="C2650" s="1">
        <f t="shared" si="251"/>
        <v>1.0416666664241347E-2</v>
      </c>
      <c r="D2650" s="1">
        <v>13</v>
      </c>
      <c r="E2650" s="1">
        <v>19.850000000000001</v>
      </c>
      <c r="F2650" s="1">
        <f>IF(A2650="","",IF(E2650&lt;-1.27,0,E2650*M_a+M_b))</f>
        <v>0.47742100000000004</v>
      </c>
      <c r="G2650" s="1">
        <f t="shared" si="246"/>
        <v>0.22793081124100004</v>
      </c>
      <c r="H2650" s="1">
        <f t="shared" si="247"/>
        <v>9.9057284328987402E-2</v>
      </c>
      <c r="I2650" s="1">
        <f t="shared" si="248"/>
        <v>2.4764321076480956E-2</v>
      </c>
      <c r="J2650" s="1">
        <f>IF(A2650="","",MIN(J2649+I2650,Max_logcfu))</f>
        <v>3.99</v>
      </c>
      <c r="K2650" s="1" cm="1">
        <f t="array" ref="K2650">IF(A2650="","",IF(E2650&lt;-1.27,0,((E2650-Tmin)/(PrefTemp-Tmin))^2))</f>
        <v>37.708196031897963</v>
      </c>
      <c r="L2650" s="1">
        <f t="shared" si="249"/>
        <v>0.39279370857414936</v>
      </c>
      <c r="M2650" s="1">
        <f t="shared" si="250"/>
        <v>-355.53266373956592</v>
      </c>
      <c r="N2650" s="3" t="s">
        <v>866</v>
      </c>
      <c r="O2650" s="1" t="s">
        <v>2973</v>
      </c>
      <c r="P2650" s="1" t="s">
        <v>2968</v>
      </c>
      <c r="Q2650" s="1">
        <v>8360</v>
      </c>
      <c r="R2650" s="1" t="s">
        <v>3035</v>
      </c>
      <c r="S2650" s="1">
        <v>82.76</v>
      </c>
    </row>
    <row r="2651" spans="1:19" x14ac:dyDescent="0.3">
      <c r="A2651" s="1" t="s">
        <v>924</v>
      </c>
      <c r="B2651" s="1" t="s">
        <v>2176</v>
      </c>
      <c r="C2651" s="1">
        <f t="shared" si="251"/>
        <v>1.0416666671517305E-2</v>
      </c>
      <c r="D2651" s="1">
        <v>13</v>
      </c>
      <c r="E2651" s="1">
        <v>19.91</v>
      </c>
      <c r="F2651" s="1">
        <f>IF(A2651="","",IF(E2651&lt;-1.27,0,E2651*M_a+M_b))</f>
        <v>0.47859940000000001</v>
      </c>
      <c r="G2651" s="1">
        <f t="shared" si="246"/>
        <v>0.22905738568036002</v>
      </c>
      <c r="H2651" s="1">
        <f t="shared" si="247"/>
        <v>9.9546886432142545E-2</v>
      </c>
      <c r="I2651" s="1">
        <f t="shared" si="248"/>
        <v>2.4886721619624418E-2</v>
      </c>
      <c r="J2651" s="1">
        <f>IF(A2651="","",MIN(J2650+I2651,Max_logcfu))</f>
        <v>3.99</v>
      </c>
      <c r="K2651" s="1" cm="1">
        <f t="array" ref="K2651">IF(A2651="","",IF(E2651&lt;-1.27,0,((E2651-Tmin)/(PrefTemp-Tmin))^2))</f>
        <v>37.894573159117478</v>
      </c>
      <c r="L2651" s="1">
        <f t="shared" si="249"/>
        <v>0.39473513725795328</v>
      </c>
      <c r="M2651" s="1">
        <f t="shared" si="250"/>
        <v>-355.92739887682387</v>
      </c>
      <c r="N2651" s="3" t="s">
        <v>866</v>
      </c>
      <c r="O2651" s="1" t="s">
        <v>2973</v>
      </c>
      <c r="P2651" s="1" t="s">
        <v>2968</v>
      </c>
      <c r="Q2651" s="1">
        <v>8360</v>
      </c>
      <c r="R2651" s="1" t="s">
        <v>3035</v>
      </c>
      <c r="S2651" s="1">
        <v>82.76</v>
      </c>
    </row>
    <row r="2652" spans="1:19" x14ac:dyDescent="0.3">
      <c r="A2652" s="1" t="s">
        <v>924</v>
      </c>
      <c r="B2652" s="1" t="s">
        <v>2177</v>
      </c>
      <c r="C2652" s="1">
        <f t="shared" si="251"/>
        <v>1.0416666664241347E-2</v>
      </c>
      <c r="D2652" s="1">
        <v>13</v>
      </c>
      <c r="E2652" s="1">
        <v>20.03</v>
      </c>
      <c r="F2652" s="1">
        <f>IF(A2652="","",IF(E2652&lt;-1.27,0,E2652*M_a+M_b))</f>
        <v>0.48095620000000006</v>
      </c>
      <c r="G2652" s="1">
        <f t="shared" si="246"/>
        <v>0.23131886631844006</v>
      </c>
      <c r="H2652" s="1">
        <f t="shared" si="247"/>
        <v>0.10052971156820514</v>
      </c>
      <c r="I2652" s="1">
        <f t="shared" si="248"/>
        <v>2.5132427886199689E-2</v>
      </c>
      <c r="J2652" s="1">
        <f>IF(A2652="","",MIN(J2651+I2652,Max_logcfu))</f>
        <v>3.99</v>
      </c>
      <c r="K2652" s="1" cm="1">
        <f t="array" ref="K2652">IF(A2652="","",IF(E2652&lt;-1.27,0,((E2652-Tmin)/(PrefTemp-Tmin))^2))</f>
        <v>38.268705795064172</v>
      </c>
      <c r="L2652" s="1">
        <f t="shared" si="249"/>
        <v>0.39863235193910462</v>
      </c>
      <c r="M2652" s="1">
        <f t="shared" si="250"/>
        <v>-356.32603122876299</v>
      </c>
      <c r="N2652" s="3" t="s">
        <v>866</v>
      </c>
      <c r="O2652" s="1" t="s">
        <v>2973</v>
      </c>
      <c r="P2652" s="1" t="s">
        <v>2968</v>
      </c>
      <c r="Q2652" s="1">
        <v>8360</v>
      </c>
      <c r="R2652" s="1" t="s">
        <v>3035</v>
      </c>
      <c r="S2652" s="1">
        <v>82.76</v>
      </c>
    </row>
    <row r="2653" spans="1:19" x14ac:dyDescent="0.3">
      <c r="A2653" s="1" t="s">
        <v>924</v>
      </c>
      <c r="B2653" s="1" t="s">
        <v>2178</v>
      </c>
      <c r="C2653" s="1">
        <f t="shared" si="251"/>
        <v>1.0416666664241347E-2</v>
      </c>
      <c r="D2653" s="1">
        <v>13</v>
      </c>
      <c r="E2653" s="1">
        <v>20</v>
      </c>
      <c r="F2653" s="1">
        <f>IF(A2653="","",IF(E2653&lt;-1.27,0,E2653*M_a+M_b))</f>
        <v>0.48036700000000004</v>
      </c>
      <c r="G2653" s="1">
        <f t="shared" si="246"/>
        <v>0.23075245468900005</v>
      </c>
      <c r="H2653" s="1">
        <f t="shared" si="247"/>
        <v>0.10028355266797045</v>
      </c>
      <c r="I2653" s="1">
        <f t="shared" si="248"/>
        <v>2.5070888161155342E-2</v>
      </c>
      <c r="J2653" s="1">
        <f>IF(A2653="","",MIN(J2652+I2653,Max_logcfu))</f>
        <v>3.99</v>
      </c>
      <c r="K2653" s="1" cm="1">
        <f t="array" ref="K2653">IF(A2653="","",IF(E2653&lt;-1.27,0,((E2653-Tmin)/(PrefTemp-Tmin))^2))</f>
        <v>38.17500033838904</v>
      </c>
      <c r="L2653" s="1">
        <f t="shared" si="249"/>
        <v>0.39765625343229927</v>
      </c>
      <c r="M2653" s="1">
        <f t="shared" si="250"/>
        <v>-356.72368748219526</v>
      </c>
      <c r="N2653" s="3" t="s">
        <v>866</v>
      </c>
      <c r="O2653" s="1" t="s">
        <v>2973</v>
      </c>
      <c r="P2653" s="1" t="s">
        <v>2968</v>
      </c>
      <c r="Q2653" s="1">
        <v>8360</v>
      </c>
      <c r="R2653" s="1" t="s">
        <v>3035</v>
      </c>
      <c r="S2653" s="1">
        <v>82.76</v>
      </c>
    </row>
    <row r="2654" spans="1:19" x14ac:dyDescent="0.3">
      <c r="A2654" s="1" t="s">
        <v>924</v>
      </c>
      <c r="B2654" s="1" t="s">
        <v>2179</v>
      </c>
      <c r="C2654" s="1">
        <f t="shared" si="251"/>
        <v>1.0416666671517305E-2</v>
      </c>
      <c r="D2654" s="1">
        <v>13</v>
      </c>
      <c r="E2654" s="1">
        <v>19.97</v>
      </c>
      <c r="F2654" s="1">
        <f>IF(A2654="","",IF(E2654&lt;-1.27,0,E2654*M_a+M_b))</f>
        <v>0.47977780000000003</v>
      </c>
      <c r="G2654" s="1">
        <f t="shared" si="246"/>
        <v>0.23018673737284004</v>
      </c>
      <c r="H2654" s="1">
        <f t="shared" si="247"/>
        <v>0.1000376955118818</v>
      </c>
      <c r="I2654" s="1">
        <f t="shared" si="248"/>
        <v>2.500942388961637E-2</v>
      </c>
      <c r="J2654" s="1">
        <f>IF(A2654="","",MIN(J2653+I2654,Max_logcfu))</f>
        <v>3.99</v>
      </c>
      <c r="K2654" s="1" cm="1">
        <f t="array" ref="K2654">IF(A2654="","",IF(E2654&lt;-1.27,0,((E2654-Tmin)/(PrefTemp-Tmin))^2))</f>
        <v>38.08140974683954</v>
      </c>
      <c r="L2654" s="1">
        <f t="shared" si="249"/>
        <v>0.39668135171429769</v>
      </c>
      <c r="M2654" s="1">
        <f t="shared" si="250"/>
        <v>-357.12036883390954</v>
      </c>
      <c r="N2654" s="3" t="s">
        <v>866</v>
      </c>
      <c r="O2654" s="1" t="s">
        <v>2973</v>
      </c>
      <c r="P2654" s="1" t="s">
        <v>2968</v>
      </c>
      <c r="Q2654" s="1">
        <v>8360</v>
      </c>
      <c r="R2654" s="1" t="s">
        <v>3035</v>
      </c>
      <c r="S2654" s="1">
        <v>82.76</v>
      </c>
    </row>
    <row r="2655" spans="1:19" x14ac:dyDescent="0.3">
      <c r="A2655" s="1" t="s">
        <v>924</v>
      </c>
      <c r="B2655" s="1" t="s">
        <v>2180</v>
      </c>
      <c r="C2655" s="1">
        <f t="shared" si="251"/>
        <v>1.0416666664241347E-2</v>
      </c>
      <c r="D2655" s="1">
        <v>13</v>
      </c>
      <c r="E2655" s="1">
        <v>20.02</v>
      </c>
      <c r="F2655" s="1">
        <f>IF(A2655="","",IF(E2655&lt;-1.27,0,E2655*M_a+M_b))</f>
        <v>0.48075980000000001</v>
      </c>
      <c r="G2655" s="1">
        <f t="shared" si="246"/>
        <v>0.23112998529604001</v>
      </c>
      <c r="H2655" s="1">
        <f t="shared" si="247"/>
        <v>0.1004476250743329</v>
      </c>
      <c r="I2655" s="1">
        <f t="shared" si="248"/>
        <v>2.5111906262736402E-2</v>
      </c>
      <c r="J2655" s="1">
        <f>IF(A2655="","",MIN(J2654+I2655,Max_logcfu))</f>
        <v>3.99</v>
      </c>
      <c r="K2655" s="1" cm="1">
        <f t="array" ref="K2655">IF(A2655="","",IF(E2655&lt;-1.27,0,((E2655-Tmin)/(PrefTemp-Tmin))^2))</f>
        <v>38.237457880047387</v>
      </c>
      <c r="L2655" s="1">
        <f t="shared" si="249"/>
        <v>0.39830685282442224</v>
      </c>
      <c r="M2655" s="1">
        <f t="shared" si="250"/>
        <v>-357.51867568673396</v>
      </c>
      <c r="N2655" s="3" t="s">
        <v>866</v>
      </c>
      <c r="O2655" s="1" t="s">
        <v>2973</v>
      </c>
      <c r="P2655" s="1" t="s">
        <v>2968</v>
      </c>
      <c r="Q2655" s="1">
        <v>8360</v>
      </c>
      <c r="R2655" s="1" t="s">
        <v>3035</v>
      </c>
      <c r="S2655" s="1">
        <v>82.76</v>
      </c>
    </row>
    <row r="2656" spans="1:19" x14ac:dyDescent="0.3">
      <c r="A2656" s="1" t="s">
        <v>924</v>
      </c>
      <c r="B2656" s="1" t="s">
        <v>2181</v>
      </c>
      <c r="C2656" s="1">
        <f t="shared" si="251"/>
        <v>1.0416666664241347E-2</v>
      </c>
      <c r="D2656" s="1">
        <v>13</v>
      </c>
      <c r="E2656" s="1">
        <v>20.11</v>
      </c>
      <c r="F2656" s="1">
        <f>IF(A2656="","",IF(E2656&lt;-1.27,0,E2656*M_a+M_b))</f>
        <v>0.4825274</v>
      </c>
      <c r="G2656" s="1">
        <f t="shared" si="246"/>
        <v>0.23283269175075999</v>
      </c>
      <c r="H2656" s="1">
        <f t="shared" si="247"/>
        <v>0.10118761049576705</v>
      </c>
      <c r="I2656" s="1">
        <f t="shared" si="248"/>
        <v>2.5296902618051866E-2</v>
      </c>
      <c r="J2656" s="1">
        <f>IF(A2656="","",MIN(J2655+I2656,Max_logcfu))</f>
        <v>3.99</v>
      </c>
      <c r="K2656" s="1" cm="1">
        <f t="array" ref="K2656">IF(A2656="","",IF(E2656&lt;-1.27,0,((E2656-Tmin)/(PrefTemp-Tmin))^2))</f>
        <v>38.51914857570096</v>
      </c>
      <c r="L2656" s="1">
        <f t="shared" si="249"/>
        <v>0.40124113090346375</v>
      </c>
      <c r="M2656" s="1">
        <f t="shared" si="250"/>
        <v>-357.91991681763744</v>
      </c>
      <c r="N2656" s="3" t="s">
        <v>866</v>
      </c>
      <c r="O2656" s="1" t="s">
        <v>2973</v>
      </c>
      <c r="P2656" s="1" t="s">
        <v>2968</v>
      </c>
      <c r="Q2656" s="1">
        <v>8360</v>
      </c>
      <c r="R2656" s="1" t="s">
        <v>3035</v>
      </c>
      <c r="S2656" s="1">
        <v>82.67</v>
      </c>
    </row>
    <row r="2657" spans="1:19" x14ac:dyDescent="0.3">
      <c r="A2657" s="1" t="s">
        <v>924</v>
      </c>
      <c r="B2657" s="1" t="s">
        <v>2182</v>
      </c>
      <c r="C2657" s="1">
        <f t="shared" si="251"/>
        <v>1.0416666671517305E-2</v>
      </c>
      <c r="D2657" s="1">
        <v>13</v>
      </c>
      <c r="E2657" s="1">
        <v>20.11</v>
      </c>
      <c r="F2657" s="1">
        <f>IF(A2657="","",IF(E2657&lt;-1.27,0,E2657*M_a+M_b))</f>
        <v>0.4825274</v>
      </c>
      <c r="G2657" s="1">
        <f t="shared" si="246"/>
        <v>0.23283269175075999</v>
      </c>
      <c r="H2657" s="1">
        <f t="shared" si="247"/>
        <v>0.10118761049576705</v>
      </c>
      <c r="I2657" s="1">
        <f t="shared" si="248"/>
        <v>2.5296902635721548E-2</v>
      </c>
      <c r="J2657" s="1">
        <f>IF(A2657="","",MIN(J2656+I2657,Max_logcfu))</f>
        <v>3.99</v>
      </c>
      <c r="K2657" s="1" cm="1">
        <f t="array" ref="K2657">IF(A2657="","",IF(E2657&lt;-1.27,0,((E2657-Tmin)/(PrefTemp-Tmin))^2))</f>
        <v>38.51914857570096</v>
      </c>
      <c r="L2657" s="1">
        <f t="shared" si="249"/>
        <v>0.40124113118372745</v>
      </c>
      <c r="M2657" s="1">
        <f t="shared" si="250"/>
        <v>-358.32115794882117</v>
      </c>
      <c r="N2657" s="3" t="s">
        <v>866</v>
      </c>
      <c r="O2657" s="1" t="s">
        <v>2973</v>
      </c>
      <c r="P2657" s="1" t="s">
        <v>2968</v>
      </c>
      <c r="Q2657" s="1">
        <v>8360</v>
      </c>
      <c r="R2657" s="1" t="s">
        <v>3035</v>
      </c>
      <c r="S2657" s="1">
        <v>82.67</v>
      </c>
    </row>
    <row r="2658" spans="1:19" x14ac:dyDescent="0.3">
      <c r="A2658" s="1" t="s">
        <v>924</v>
      </c>
      <c r="B2658" s="1" t="s">
        <v>2183</v>
      </c>
      <c r="C2658" s="1">
        <f t="shared" si="251"/>
        <v>1.0416666664241347E-2</v>
      </c>
      <c r="D2658" s="1">
        <v>13</v>
      </c>
      <c r="E2658" s="1">
        <v>20.13</v>
      </c>
      <c r="F2658" s="1">
        <f>IF(A2658="","",IF(E2658&lt;-1.27,0,E2658*M_a+M_b))</f>
        <v>0.48292020000000002</v>
      </c>
      <c r="G2658" s="1">
        <f t="shared" si="246"/>
        <v>0.23321191956804002</v>
      </c>
      <c r="H2658" s="1">
        <f t="shared" si="247"/>
        <v>0.1013524204989309</v>
      </c>
      <c r="I2658" s="1">
        <f t="shared" si="248"/>
        <v>2.5338105118833238E-2</v>
      </c>
      <c r="J2658" s="1">
        <f>IF(A2658="","",MIN(J2657+I2658,Max_logcfu))</f>
        <v>3.99</v>
      </c>
      <c r="K2658" s="1" cm="1">
        <f t="array" ref="K2658">IF(A2658="","",IF(E2658&lt;-1.27,0,((E2658-Tmin)/(PrefTemp-Tmin))^2))</f>
        <v>38.581886898777533</v>
      </c>
      <c r="L2658" s="1">
        <f t="shared" si="249"/>
        <v>0.40189465510202593</v>
      </c>
      <c r="M2658" s="1">
        <f t="shared" si="250"/>
        <v>-358.72305260392318</v>
      </c>
      <c r="N2658" s="3" t="s">
        <v>866</v>
      </c>
      <c r="O2658" s="1" t="s">
        <v>2973</v>
      </c>
      <c r="P2658" s="1" t="s">
        <v>2968</v>
      </c>
      <c r="Q2658" s="1">
        <v>8360</v>
      </c>
      <c r="R2658" s="1" t="s">
        <v>3035</v>
      </c>
      <c r="S2658" s="1">
        <v>82.67</v>
      </c>
    </row>
    <row r="2659" spans="1:19" x14ac:dyDescent="0.3">
      <c r="A2659" s="1" t="s">
        <v>924</v>
      </c>
      <c r="B2659" s="1" t="s">
        <v>2184</v>
      </c>
      <c r="C2659" s="1">
        <f t="shared" si="251"/>
        <v>1.0416666664241347E-2</v>
      </c>
      <c r="D2659" s="1">
        <v>13</v>
      </c>
      <c r="E2659" s="1">
        <v>20.11</v>
      </c>
      <c r="F2659" s="1">
        <f>IF(A2659="","",IF(E2659&lt;-1.27,0,E2659*M_a+M_b))</f>
        <v>0.4825274</v>
      </c>
      <c r="G2659" s="1">
        <f t="shared" si="246"/>
        <v>0.23283269175075999</v>
      </c>
      <c r="H2659" s="1">
        <f t="shared" si="247"/>
        <v>0.10118761049576705</v>
      </c>
      <c r="I2659" s="1">
        <f t="shared" si="248"/>
        <v>2.5296902618051866E-2</v>
      </c>
      <c r="J2659" s="1">
        <f>IF(A2659="","",MIN(J2658+I2659,Max_logcfu))</f>
        <v>3.99</v>
      </c>
      <c r="K2659" s="1" cm="1">
        <f t="array" ref="K2659">IF(A2659="","",IF(E2659&lt;-1.27,0,((E2659-Tmin)/(PrefTemp-Tmin))^2))</f>
        <v>38.51914857570096</v>
      </c>
      <c r="L2659" s="1">
        <f t="shared" si="249"/>
        <v>0.40124113090346375</v>
      </c>
      <c r="M2659" s="1">
        <f t="shared" si="250"/>
        <v>-359.12429373482667</v>
      </c>
      <c r="N2659" s="3" t="s">
        <v>866</v>
      </c>
      <c r="O2659" s="1" t="s">
        <v>2973</v>
      </c>
      <c r="P2659" s="1" t="s">
        <v>2968</v>
      </c>
      <c r="Q2659" s="1">
        <v>8360</v>
      </c>
      <c r="R2659" s="1" t="s">
        <v>3035</v>
      </c>
      <c r="S2659" s="1">
        <v>82.67</v>
      </c>
    </row>
    <row r="2660" spans="1:19" x14ac:dyDescent="0.3">
      <c r="A2660" s="1" t="s">
        <v>924</v>
      </c>
      <c r="B2660" s="1" t="s">
        <v>2185</v>
      </c>
      <c r="C2660" s="1">
        <f t="shared" si="251"/>
        <v>1.0416666671517305E-2</v>
      </c>
      <c r="D2660" s="1">
        <v>13</v>
      </c>
      <c r="E2660" s="1">
        <v>20.2</v>
      </c>
      <c r="F2660" s="1">
        <f>IF(A2660="","",IF(E2660&lt;-1.27,0,E2660*M_a+M_b))</f>
        <v>0.48429500000000003</v>
      </c>
      <c r="G2660" s="1">
        <f t="shared" si="246"/>
        <v>0.23454164702500002</v>
      </c>
      <c r="H2660" s="1">
        <f t="shared" si="247"/>
        <v>0.10193031161451543</v>
      </c>
      <c r="I2660" s="1">
        <f t="shared" si="248"/>
        <v>2.548257791549511E-2</v>
      </c>
      <c r="J2660" s="1">
        <f>IF(A2660="","",MIN(J2659+I2660,Max_logcfu))</f>
        <v>3.99</v>
      </c>
      <c r="K2660" s="1" cm="1">
        <f t="array" ref="K2660">IF(A2660="","",IF(E2660&lt;-1.27,0,((E2660-Tmin)/(PrefTemp-Tmin))^2))</f>
        <v>38.80187305748526</v>
      </c>
      <c r="L2660" s="1">
        <f t="shared" si="249"/>
        <v>0.40418617787035199</v>
      </c>
      <c r="M2660" s="1">
        <f t="shared" si="250"/>
        <v>-359.52847991269704</v>
      </c>
      <c r="N2660" s="3" t="s">
        <v>866</v>
      </c>
      <c r="O2660" s="1" t="s">
        <v>2973</v>
      </c>
      <c r="P2660" s="1" t="s">
        <v>2968</v>
      </c>
      <c r="Q2660" s="1">
        <v>8360</v>
      </c>
      <c r="R2660" s="1" t="s">
        <v>3035</v>
      </c>
      <c r="S2660" s="1">
        <v>82.67</v>
      </c>
    </row>
    <row r="2661" spans="1:19" x14ac:dyDescent="0.3">
      <c r="A2661" s="1" t="s">
        <v>924</v>
      </c>
      <c r="B2661" s="1" t="s">
        <v>2186</v>
      </c>
      <c r="C2661" s="1">
        <f t="shared" si="251"/>
        <v>1.0416666664241347E-2</v>
      </c>
      <c r="D2661" s="1">
        <v>13</v>
      </c>
      <c r="E2661" s="1">
        <v>20.2</v>
      </c>
      <c r="F2661" s="1">
        <f>IF(A2661="","",IF(E2661&lt;-1.27,0,E2661*M_a+M_b))</f>
        <v>0.48429500000000003</v>
      </c>
      <c r="G2661" s="1">
        <f t="shared" si="246"/>
        <v>0.23454164702500002</v>
      </c>
      <c r="H2661" s="1">
        <f t="shared" si="247"/>
        <v>0.10193031161451543</v>
      </c>
      <c r="I2661" s="1">
        <f t="shared" si="248"/>
        <v>2.5482577897695733E-2</v>
      </c>
      <c r="J2661" s="1">
        <f>IF(A2661="","",MIN(J2660+I2661,Max_logcfu))</f>
        <v>3.99</v>
      </c>
      <c r="K2661" s="1" cm="1">
        <f t="array" ref="K2661">IF(A2661="","",IF(E2661&lt;-1.27,0,((E2661-Tmin)/(PrefTemp-Tmin))^2))</f>
        <v>38.80187305748526</v>
      </c>
      <c r="L2661" s="1">
        <f t="shared" si="249"/>
        <v>0.40418617758803121</v>
      </c>
      <c r="M2661" s="1">
        <f t="shared" si="250"/>
        <v>-359.93266609028507</v>
      </c>
      <c r="N2661" s="3" t="s">
        <v>866</v>
      </c>
      <c r="O2661" s="1" t="s">
        <v>2973</v>
      </c>
      <c r="P2661" s="1" t="s">
        <v>2968</v>
      </c>
      <c r="Q2661" s="1">
        <v>8360</v>
      </c>
      <c r="R2661" s="1" t="s">
        <v>3035</v>
      </c>
      <c r="S2661" s="1">
        <v>82.67</v>
      </c>
    </row>
    <row r="2662" spans="1:19" x14ac:dyDescent="0.3">
      <c r="A2662" s="1" t="s">
        <v>924</v>
      </c>
      <c r="B2662" s="1" t="s">
        <v>2187</v>
      </c>
      <c r="C2662" s="1">
        <f t="shared" si="251"/>
        <v>1.0416666664241347E-2</v>
      </c>
      <c r="D2662" s="1">
        <v>13</v>
      </c>
      <c r="E2662" s="1">
        <v>20.190000000000001</v>
      </c>
      <c r="F2662" s="1">
        <f>IF(A2662="","",IF(E2662&lt;-1.27,0,E2662*M_a+M_b))</f>
        <v>0.48409860000000005</v>
      </c>
      <c r="G2662" s="1">
        <f t="shared" si="246"/>
        <v>0.23435145452196005</v>
      </c>
      <c r="H2662" s="1">
        <f t="shared" si="247"/>
        <v>0.1018476551594785</v>
      </c>
      <c r="I2662" s="1">
        <f t="shared" si="248"/>
        <v>2.5461913783941314E-2</v>
      </c>
      <c r="J2662" s="1">
        <f>IF(A2662="","",MIN(J2661+I2662,Max_logcfu))</f>
        <v>3.99</v>
      </c>
      <c r="K2662" s="1" cm="1">
        <f t="array" ref="K2662">IF(A2662="","",IF(E2662&lt;-1.27,0,((E2662-Tmin)/(PrefTemp-Tmin))^2))</f>
        <v>38.770408175008953</v>
      </c>
      <c r="L2662" s="1">
        <f t="shared" si="249"/>
        <v>0.40385841839564596</v>
      </c>
      <c r="M2662" s="1">
        <f t="shared" si="250"/>
        <v>-360.33652450868072</v>
      </c>
      <c r="N2662" s="3" t="s">
        <v>866</v>
      </c>
      <c r="O2662" s="1" t="s">
        <v>2973</v>
      </c>
      <c r="P2662" s="1" t="s">
        <v>2968</v>
      </c>
      <c r="Q2662" s="1">
        <v>8360</v>
      </c>
      <c r="R2662" s="1" t="s">
        <v>3035</v>
      </c>
      <c r="S2662" s="1">
        <v>82.67</v>
      </c>
    </row>
    <row r="2663" spans="1:19" x14ac:dyDescent="0.3">
      <c r="A2663" s="1" t="s">
        <v>924</v>
      </c>
      <c r="B2663" s="1" t="s">
        <v>2188</v>
      </c>
      <c r="C2663" s="1">
        <f t="shared" si="251"/>
        <v>1.0416666671517305E-2</v>
      </c>
      <c r="D2663" s="1">
        <v>13</v>
      </c>
      <c r="E2663" s="1">
        <v>20.079999999999998</v>
      </c>
      <c r="F2663" s="1">
        <f>IF(A2663="","",IF(E2663&lt;-1.27,0,E2663*M_a+M_b))</f>
        <v>0.48193819999999998</v>
      </c>
      <c r="G2663" s="1">
        <f t="shared" si="246"/>
        <v>0.23226442861923999</v>
      </c>
      <c r="H2663" s="1">
        <f t="shared" si="247"/>
        <v>0.1009406469444763</v>
      </c>
      <c r="I2663" s="1">
        <f t="shared" si="248"/>
        <v>2.5235161747870112E-2</v>
      </c>
      <c r="J2663" s="1">
        <f>IF(A2663="","",MIN(J2662+I2663,Max_logcfu))</f>
        <v>3.99</v>
      </c>
      <c r="K2663" s="1" cm="1">
        <f t="array" ref="K2663">IF(A2663="","",IF(E2663&lt;-1.27,0,((E2663-Tmin)/(PrefTemp-Tmin))^2))</f>
        <v>38.425136812024128</v>
      </c>
      <c r="L2663" s="1">
        <f t="shared" si="249"/>
        <v>0.40026184197830444</v>
      </c>
      <c r="M2663" s="1">
        <f t="shared" si="250"/>
        <v>-360.73678635065903</v>
      </c>
      <c r="N2663" s="3" t="s">
        <v>866</v>
      </c>
      <c r="O2663" s="1" t="s">
        <v>2973</v>
      </c>
      <c r="P2663" s="1" t="s">
        <v>2968</v>
      </c>
      <c r="Q2663" s="1">
        <v>8360</v>
      </c>
      <c r="R2663" s="1" t="s">
        <v>3035</v>
      </c>
      <c r="S2663" s="1">
        <v>82.67</v>
      </c>
    </row>
    <row r="2664" spans="1:19" x14ac:dyDescent="0.3">
      <c r="A2664" s="1" t="s">
        <v>924</v>
      </c>
      <c r="B2664" s="1" t="s">
        <v>2189</v>
      </c>
      <c r="C2664" s="1">
        <f t="shared" si="251"/>
        <v>1.0416666664241347E-2</v>
      </c>
      <c r="D2664" s="1">
        <v>13</v>
      </c>
      <c r="E2664" s="1">
        <v>20.190000000000001</v>
      </c>
      <c r="F2664" s="1">
        <f>IF(A2664="","",IF(E2664&lt;-1.27,0,E2664*M_a+M_b))</f>
        <v>0.48409860000000005</v>
      </c>
      <c r="G2664" s="1">
        <f t="shared" si="246"/>
        <v>0.23435145452196005</v>
      </c>
      <c r="H2664" s="1">
        <f t="shared" si="247"/>
        <v>0.1018476551594785</v>
      </c>
      <c r="I2664" s="1">
        <f t="shared" si="248"/>
        <v>2.5461913783941314E-2</v>
      </c>
      <c r="J2664" s="1">
        <f>IF(A2664="","",MIN(J2663+I2664,Max_logcfu))</f>
        <v>3.99</v>
      </c>
      <c r="K2664" s="1" cm="1">
        <f t="array" ref="K2664">IF(A2664="","",IF(E2664&lt;-1.27,0,((E2664-Tmin)/(PrefTemp-Tmin))^2))</f>
        <v>38.770408175008953</v>
      </c>
      <c r="L2664" s="1">
        <f t="shared" si="249"/>
        <v>0.40385841839564596</v>
      </c>
      <c r="M2664" s="1">
        <f t="shared" si="250"/>
        <v>-361.14064476905469</v>
      </c>
      <c r="N2664" s="3" t="s">
        <v>866</v>
      </c>
      <c r="O2664" s="1" t="s">
        <v>2973</v>
      </c>
      <c r="P2664" s="1" t="s">
        <v>2968</v>
      </c>
      <c r="Q2664" s="1">
        <v>8360</v>
      </c>
      <c r="R2664" s="1" t="s">
        <v>3035</v>
      </c>
      <c r="S2664" s="1">
        <v>82.56</v>
      </c>
    </row>
    <row r="2665" spans="1:19" x14ac:dyDescent="0.3">
      <c r="A2665" s="1" t="s">
        <v>924</v>
      </c>
      <c r="B2665" s="1" t="s">
        <v>2190</v>
      </c>
      <c r="C2665" s="1">
        <f t="shared" si="251"/>
        <v>1.0416666664241347E-2</v>
      </c>
      <c r="D2665" s="1">
        <v>13</v>
      </c>
      <c r="E2665" s="1">
        <v>20.100000000000001</v>
      </c>
      <c r="F2665" s="1">
        <f>IF(A2665="","",IF(E2665&lt;-1.27,0,E2665*M_a+M_b))</f>
        <v>0.48233100000000007</v>
      </c>
      <c r="G2665" s="1">
        <f t="shared" si="246"/>
        <v>0.23264319356100005</v>
      </c>
      <c r="H2665" s="1">
        <f t="shared" si="247"/>
        <v>0.10110525578487616</v>
      </c>
      <c r="I2665" s="1">
        <f t="shared" si="248"/>
        <v>2.5276313940333937E-2</v>
      </c>
      <c r="J2665" s="1">
        <f>IF(A2665="","",MIN(J2664+I2665,Max_logcfu))</f>
        <v>3.99</v>
      </c>
      <c r="K2665" s="1" cm="1">
        <f t="array" ref="K2665">IF(A2665="","",IF(E2665&lt;-1.27,0,((E2665-Tmin)/(PrefTemp-Tmin))^2))</f>
        <v>38.487798558350285</v>
      </c>
      <c r="L2665" s="1">
        <f t="shared" si="249"/>
        <v>0.40091456822280358</v>
      </c>
      <c r="M2665" s="1">
        <f t="shared" si="250"/>
        <v>-361.54155933727748</v>
      </c>
      <c r="N2665" s="3" t="s">
        <v>866</v>
      </c>
      <c r="O2665" s="1" t="s">
        <v>2973</v>
      </c>
      <c r="P2665" s="1" t="s">
        <v>2968</v>
      </c>
      <c r="Q2665" s="1">
        <v>8360</v>
      </c>
      <c r="R2665" s="1" t="s">
        <v>3035</v>
      </c>
      <c r="S2665" s="1">
        <v>82.56</v>
      </c>
    </row>
    <row r="2666" spans="1:19" x14ac:dyDescent="0.3">
      <c r="A2666" s="1" t="s">
        <v>924</v>
      </c>
      <c r="B2666" s="1" t="s">
        <v>2191</v>
      </c>
      <c r="C2666" s="1">
        <f t="shared" si="251"/>
        <v>1.0416666671517305E-2</v>
      </c>
      <c r="D2666" s="1">
        <v>13</v>
      </c>
      <c r="E2666" s="1">
        <v>20.079999999999998</v>
      </c>
      <c r="F2666" s="1">
        <f>IF(A2666="","",IF(E2666&lt;-1.27,0,E2666*M_a+M_b))</f>
        <v>0.48193819999999998</v>
      </c>
      <c r="G2666" s="1">
        <f t="shared" si="246"/>
        <v>0.23226442861923999</v>
      </c>
      <c r="H2666" s="1">
        <f t="shared" si="247"/>
        <v>0.1009406469444763</v>
      </c>
      <c r="I2666" s="1">
        <f t="shared" si="248"/>
        <v>2.5235161747870112E-2</v>
      </c>
      <c r="J2666" s="1">
        <f>IF(A2666="","",MIN(J2665+I2666,Max_logcfu))</f>
        <v>3.99</v>
      </c>
      <c r="K2666" s="1" cm="1">
        <f t="array" ref="K2666">IF(A2666="","",IF(E2666&lt;-1.27,0,((E2666-Tmin)/(PrefTemp-Tmin))^2))</f>
        <v>38.425136812024128</v>
      </c>
      <c r="L2666" s="1">
        <f t="shared" si="249"/>
        <v>0.40026184197830444</v>
      </c>
      <c r="M2666" s="1">
        <f t="shared" si="250"/>
        <v>-361.94182117925578</v>
      </c>
      <c r="N2666" s="3" t="s">
        <v>866</v>
      </c>
      <c r="O2666" s="1" t="s">
        <v>2973</v>
      </c>
      <c r="P2666" s="1" t="s">
        <v>2968</v>
      </c>
      <c r="Q2666" s="1">
        <v>8360</v>
      </c>
      <c r="R2666" s="1" t="s">
        <v>3035</v>
      </c>
      <c r="S2666" s="1">
        <v>82.56</v>
      </c>
    </row>
    <row r="2667" spans="1:19" x14ac:dyDescent="0.3">
      <c r="A2667" s="1" t="s">
        <v>924</v>
      </c>
      <c r="B2667" s="1" t="s">
        <v>2192</v>
      </c>
      <c r="C2667" s="1">
        <f t="shared" si="251"/>
        <v>1.0416666664241347E-2</v>
      </c>
      <c r="D2667" s="1">
        <v>13</v>
      </c>
      <c r="E2667" s="1">
        <v>20.02</v>
      </c>
      <c r="F2667" s="1">
        <f>IF(A2667="","",IF(E2667&lt;-1.27,0,E2667*M_a+M_b))</f>
        <v>0.48075980000000001</v>
      </c>
      <c r="G2667" s="1">
        <f t="shared" si="246"/>
        <v>0.23112998529604001</v>
      </c>
      <c r="H2667" s="1">
        <f t="shared" si="247"/>
        <v>0.1004476250743329</v>
      </c>
      <c r="I2667" s="1">
        <f t="shared" si="248"/>
        <v>2.5111906262736402E-2</v>
      </c>
      <c r="J2667" s="1">
        <f>IF(A2667="","",MIN(J2666+I2667,Max_logcfu))</f>
        <v>3.99</v>
      </c>
      <c r="K2667" s="1" cm="1">
        <f t="array" ref="K2667">IF(A2667="","",IF(E2667&lt;-1.27,0,((E2667-Tmin)/(PrefTemp-Tmin))^2))</f>
        <v>38.237457880047387</v>
      </c>
      <c r="L2667" s="1">
        <f t="shared" si="249"/>
        <v>0.39830685282442224</v>
      </c>
      <c r="M2667" s="1">
        <f t="shared" si="250"/>
        <v>-362.3401280320802</v>
      </c>
      <c r="N2667" s="3" t="s">
        <v>866</v>
      </c>
      <c r="O2667" s="1" t="s">
        <v>2973</v>
      </c>
      <c r="P2667" s="1" t="s">
        <v>2968</v>
      </c>
      <c r="Q2667" s="1">
        <v>8360</v>
      </c>
      <c r="R2667" s="1" t="s">
        <v>3035</v>
      </c>
      <c r="S2667" s="1">
        <v>82.56</v>
      </c>
    </row>
    <row r="2668" spans="1:19" x14ac:dyDescent="0.3">
      <c r="A2668" s="1" t="s">
        <v>924</v>
      </c>
      <c r="B2668" s="1" t="s">
        <v>2193</v>
      </c>
      <c r="C2668" s="1">
        <f t="shared" si="251"/>
        <v>1.0416666664241347E-2</v>
      </c>
      <c r="D2668" s="1">
        <v>13</v>
      </c>
      <c r="E2668" s="1">
        <v>20.100000000000001</v>
      </c>
      <c r="F2668" s="1">
        <f>IF(A2668="","",IF(E2668&lt;-1.27,0,E2668*M_a+M_b))</f>
        <v>0.48233100000000007</v>
      </c>
      <c r="G2668" s="1">
        <f t="shared" si="246"/>
        <v>0.23264319356100005</v>
      </c>
      <c r="H2668" s="1">
        <f t="shared" si="247"/>
        <v>0.10110525578487616</v>
      </c>
      <c r="I2668" s="1">
        <f t="shared" si="248"/>
        <v>2.5276313940333937E-2</v>
      </c>
      <c r="J2668" s="1">
        <f>IF(A2668="","",MIN(J2667+I2668,Max_logcfu))</f>
        <v>3.99</v>
      </c>
      <c r="K2668" s="1" cm="1">
        <f t="array" ref="K2668">IF(A2668="","",IF(E2668&lt;-1.27,0,((E2668-Tmin)/(PrefTemp-Tmin))^2))</f>
        <v>38.487798558350285</v>
      </c>
      <c r="L2668" s="1">
        <f t="shared" si="249"/>
        <v>0.40091456822280358</v>
      </c>
      <c r="M2668" s="1">
        <f t="shared" si="250"/>
        <v>-362.74104260030299</v>
      </c>
      <c r="N2668" s="3" t="s">
        <v>866</v>
      </c>
      <c r="O2668" s="1" t="s">
        <v>2973</v>
      </c>
      <c r="P2668" s="1" t="s">
        <v>2968</v>
      </c>
      <c r="Q2668" s="1">
        <v>8360</v>
      </c>
      <c r="R2668" s="1" t="s">
        <v>3035</v>
      </c>
      <c r="S2668" s="1">
        <v>82.56</v>
      </c>
    </row>
    <row r="2669" spans="1:19" x14ac:dyDescent="0.3">
      <c r="A2669" s="1" t="s">
        <v>924</v>
      </c>
      <c r="B2669" s="1" t="s">
        <v>2674</v>
      </c>
      <c r="C2669" s="1">
        <f t="shared" si="251"/>
        <v>1.0416666671517305E-2</v>
      </c>
      <c r="D2669" s="1">
        <v>13</v>
      </c>
      <c r="E2669" s="1">
        <v>20.03</v>
      </c>
      <c r="F2669" s="1">
        <f>IF(A2669="","",IF(E2669&lt;-1.27,0,E2669*M_a+M_b))</f>
        <v>0.48095620000000006</v>
      </c>
      <c r="G2669" s="1">
        <f t="shared" si="246"/>
        <v>0.23131886631844006</v>
      </c>
      <c r="H2669" s="1">
        <f t="shared" si="247"/>
        <v>0.10052971156820514</v>
      </c>
      <c r="I2669" s="1">
        <f t="shared" si="248"/>
        <v>2.5132427903754487E-2</v>
      </c>
      <c r="J2669" s="1">
        <f>IF(A2669="","",MIN(J2668+I2669,Max_logcfu))</f>
        <v>3.99</v>
      </c>
      <c r="K2669" s="1" cm="1">
        <f t="array" ref="K2669">IF(A2669="","",IF(E2669&lt;-1.27,0,((E2669-Tmin)/(PrefTemp-Tmin))^2))</f>
        <v>38.268705795064172</v>
      </c>
      <c r="L2669" s="1">
        <f t="shared" si="249"/>
        <v>0.39863235221754612</v>
      </c>
      <c r="M2669" s="1">
        <f t="shared" si="250"/>
        <v>-363.13967495252052</v>
      </c>
      <c r="N2669" s="3" t="s">
        <v>866</v>
      </c>
      <c r="O2669" s="1" t="s">
        <v>2973</v>
      </c>
      <c r="P2669" s="1" t="s">
        <v>2968</v>
      </c>
      <c r="Q2669" s="1">
        <v>8360</v>
      </c>
      <c r="R2669" s="1" t="s">
        <v>3035</v>
      </c>
      <c r="S2669" s="1">
        <v>82.56</v>
      </c>
    </row>
    <row r="2670" spans="1:19" x14ac:dyDescent="0.3">
      <c r="A2670" s="1" t="s">
        <v>924</v>
      </c>
      <c r="B2670" s="1" t="s">
        <v>2675</v>
      </c>
      <c r="C2670" s="1">
        <f t="shared" si="251"/>
        <v>1.0416666664241347E-2</v>
      </c>
      <c r="D2670" s="1">
        <v>13</v>
      </c>
      <c r="E2670" s="1">
        <v>19.989999999999998</v>
      </c>
      <c r="F2670" s="1">
        <f>IF(A2670="","",IF(E2670&lt;-1.27,0,E2670*M_a+M_b))</f>
        <v>0.4801706</v>
      </c>
      <c r="G2670" s="1">
        <f t="shared" si="246"/>
        <v>0.23056380510436</v>
      </c>
      <c r="H2670" s="1">
        <f t="shared" si="247"/>
        <v>0.10020156675548023</v>
      </c>
      <c r="I2670" s="1">
        <f t="shared" si="248"/>
        <v>2.5050391683037559E-2</v>
      </c>
      <c r="J2670" s="1">
        <f>IF(A2670="","",MIN(J2669+I2670,Max_logcfu))</f>
        <v>3.99</v>
      </c>
      <c r="K2670" s="1" cm="1">
        <f t="array" ref="K2670">IF(A2670="","",IF(E2670&lt;-1.27,0,((E2670-Tmin)/(PrefTemp-Tmin))^2))</f>
        <v>38.143790711747471</v>
      </c>
      <c r="L2670" s="1">
        <f t="shared" si="249"/>
        <v>0.39733115315485862</v>
      </c>
      <c r="M2670" s="1">
        <f t="shared" si="250"/>
        <v>-363.5370061056754</v>
      </c>
      <c r="N2670" s="3" t="s">
        <v>866</v>
      </c>
      <c r="O2670" s="1" t="s">
        <v>2973</v>
      </c>
      <c r="P2670" s="1" t="s">
        <v>2968</v>
      </c>
      <c r="Q2670" s="1">
        <v>8360</v>
      </c>
      <c r="R2670" s="1" t="s">
        <v>3035</v>
      </c>
      <c r="S2670" s="1">
        <v>82.56</v>
      </c>
    </row>
    <row r="2671" spans="1:19" x14ac:dyDescent="0.3">
      <c r="A2671" s="1" t="s">
        <v>924</v>
      </c>
      <c r="B2671" s="1" t="s">
        <v>2676</v>
      </c>
      <c r="C2671" s="1">
        <f t="shared" si="251"/>
        <v>1.0416666664241347E-2</v>
      </c>
      <c r="D2671" s="1">
        <v>13</v>
      </c>
      <c r="E2671" s="1">
        <v>19.989999999999998</v>
      </c>
      <c r="F2671" s="1">
        <f>IF(A2671="","",IF(E2671&lt;-1.27,0,E2671*M_a+M_b))</f>
        <v>0.4801706</v>
      </c>
      <c r="G2671" s="1">
        <f t="shared" si="246"/>
        <v>0.23056380510436</v>
      </c>
      <c r="H2671" s="1">
        <f t="shared" si="247"/>
        <v>0.10020156675548023</v>
      </c>
      <c r="I2671" s="1">
        <f t="shared" si="248"/>
        <v>2.5050391683037559E-2</v>
      </c>
      <c r="J2671" s="1">
        <f>IF(A2671="","",MIN(J2670+I2671,Max_logcfu))</f>
        <v>3.99</v>
      </c>
      <c r="K2671" s="1" cm="1">
        <f t="array" ref="K2671">IF(A2671="","",IF(E2671&lt;-1.27,0,((E2671-Tmin)/(PrefTemp-Tmin))^2))</f>
        <v>38.143790711747471</v>
      </c>
      <c r="L2671" s="1">
        <f t="shared" si="249"/>
        <v>0.39733115315485862</v>
      </c>
      <c r="M2671" s="1">
        <f t="shared" si="250"/>
        <v>-363.93433725883028</v>
      </c>
      <c r="N2671" s="3" t="s">
        <v>866</v>
      </c>
      <c r="O2671" s="1" t="s">
        <v>2973</v>
      </c>
      <c r="P2671" s="1" t="s">
        <v>2968</v>
      </c>
      <c r="Q2671" s="1">
        <v>8360</v>
      </c>
      <c r="R2671" s="1" t="s">
        <v>3035</v>
      </c>
      <c r="S2671" s="1">
        <v>82.56</v>
      </c>
    </row>
    <row r="2672" spans="1:19" x14ac:dyDescent="0.3">
      <c r="A2672" s="1" t="s">
        <v>924</v>
      </c>
      <c r="B2672" s="1" t="s">
        <v>2197</v>
      </c>
      <c r="C2672" s="1">
        <f t="shared" si="251"/>
        <v>1.0405092594737653E-2</v>
      </c>
      <c r="D2672" s="1">
        <v>13</v>
      </c>
      <c r="E2672" s="1">
        <v>20.03</v>
      </c>
      <c r="F2672" s="1">
        <f>IF(A2672="","",IF(E2672&lt;-1.27,0,E2672*M_a+M_b))</f>
        <v>0.48095620000000006</v>
      </c>
      <c r="G2672" s="1">
        <f t="shared" ref="G2672:G2735" si="252">IF(A2672="","",F2672^2)</f>
        <v>0.23131886631844006</v>
      </c>
      <c r="H2672" s="1">
        <f t="shared" ref="H2672:H2735" si="253">IF(A2672="","",G2672/2.301)</f>
        <v>0.10052971156820514</v>
      </c>
      <c r="I2672" s="1">
        <f t="shared" ref="I2672:I2735" si="254">IF(A2672="","",H2672*24*(B2672-B2671))</f>
        <v>2.5104502977346645E-2</v>
      </c>
      <c r="J2672" s="1">
        <f>IF(A2672="","",MIN(J2671+I2672,Max_logcfu))</f>
        <v>3.99</v>
      </c>
      <c r="K2672" s="1" cm="1">
        <f t="array" ref="K2672">IF(A2672="","",IF(E2672&lt;-1.27,0,((E2672-Tmin)/(PrefTemp-Tmin))^2))</f>
        <v>38.268705795064172</v>
      </c>
      <c r="L2672" s="1">
        <f t="shared" ref="L2672:L2735" si="255">IF(A2672="","",K2672*(B2672-B2671))</f>
        <v>0.39818942727841611</v>
      </c>
      <c r="M2672" s="1">
        <f t="shared" ref="M2672:M2735" si="256">IF(A2672="","",M2671-L2672)</f>
        <v>-364.33252668610868</v>
      </c>
      <c r="N2672" s="3" t="s">
        <v>866</v>
      </c>
      <c r="O2672" s="1" t="s">
        <v>2973</v>
      </c>
      <c r="P2672" s="1" t="s">
        <v>2968</v>
      </c>
      <c r="Q2672" s="1">
        <v>8360</v>
      </c>
      <c r="R2672" s="1" t="s">
        <v>3035</v>
      </c>
      <c r="S2672" s="1">
        <v>82.47</v>
      </c>
    </row>
    <row r="2673" spans="1:19" x14ac:dyDescent="0.3">
      <c r="A2673" s="1" t="s">
        <v>924</v>
      </c>
      <c r="B2673" s="1" t="s">
        <v>2677</v>
      </c>
      <c r="C2673" s="1">
        <f t="shared" si="251"/>
        <v>1.0416666664241347E-2</v>
      </c>
      <c r="D2673" s="1">
        <v>13</v>
      </c>
      <c r="E2673" s="1">
        <v>19.989999999999998</v>
      </c>
      <c r="F2673" s="1">
        <f>IF(A2673="","",IF(E2673&lt;-1.27,0,E2673*M_a+M_b))</f>
        <v>0.4801706</v>
      </c>
      <c r="G2673" s="1">
        <f t="shared" si="252"/>
        <v>0.23056380510436</v>
      </c>
      <c r="H2673" s="1">
        <f t="shared" si="253"/>
        <v>0.10020156675548023</v>
      </c>
      <c r="I2673" s="1">
        <f t="shared" si="254"/>
        <v>2.5050391683037559E-2</v>
      </c>
      <c r="J2673" s="1">
        <f>IF(A2673="","",MIN(J2672+I2673,Max_logcfu))</f>
        <v>3.99</v>
      </c>
      <c r="K2673" s="1" cm="1">
        <f t="array" ref="K2673">IF(A2673="","",IF(E2673&lt;-1.27,0,((E2673-Tmin)/(PrefTemp-Tmin))^2))</f>
        <v>38.143790711747471</v>
      </c>
      <c r="L2673" s="1">
        <f t="shared" si="255"/>
        <v>0.39733115315485862</v>
      </c>
      <c r="M2673" s="1">
        <f t="shared" si="256"/>
        <v>-364.72985783926356</v>
      </c>
      <c r="N2673" s="3" t="s">
        <v>866</v>
      </c>
      <c r="O2673" s="1" t="s">
        <v>2973</v>
      </c>
      <c r="P2673" s="1" t="s">
        <v>2968</v>
      </c>
      <c r="Q2673" s="1">
        <v>8360</v>
      </c>
      <c r="R2673" s="1" t="s">
        <v>3035</v>
      </c>
      <c r="S2673" s="1">
        <v>82.47</v>
      </c>
    </row>
    <row r="2674" spans="1:19" x14ac:dyDescent="0.3">
      <c r="A2674" s="1" t="s">
        <v>924</v>
      </c>
      <c r="B2674" s="1" t="s">
        <v>2678</v>
      </c>
      <c r="C2674" s="1">
        <f t="shared" si="251"/>
        <v>1.0416666671517305E-2</v>
      </c>
      <c r="D2674" s="1">
        <v>13</v>
      </c>
      <c r="E2674" s="1">
        <v>19.97</v>
      </c>
      <c r="F2674" s="1">
        <f>IF(A2674="","",IF(E2674&lt;-1.27,0,E2674*M_a+M_b))</f>
        <v>0.47977780000000003</v>
      </c>
      <c r="G2674" s="1">
        <f t="shared" si="252"/>
        <v>0.23018673737284004</v>
      </c>
      <c r="H2674" s="1">
        <f t="shared" si="253"/>
        <v>0.1000376955118818</v>
      </c>
      <c r="I2674" s="1">
        <f t="shared" si="254"/>
        <v>2.500942388961637E-2</v>
      </c>
      <c r="J2674" s="1">
        <f>IF(A2674="","",MIN(J2673+I2674,Max_logcfu))</f>
        <v>3.99</v>
      </c>
      <c r="K2674" s="1" cm="1">
        <f t="array" ref="K2674">IF(A2674="","",IF(E2674&lt;-1.27,0,((E2674-Tmin)/(PrefTemp-Tmin))^2))</f>
        <v>38.08140974683954</v>
      </c>
      <c r="L2674" s="1">
        <f t="shared" si="255"/>
        <v>0.39668135171429769</v>
      </c>
      <c r="M2674" s="1">
        <f t="shared" si="256"/>
        <v>-365.12653919097784</v>
      </c>
      <c r="N2674" s="3" t="s">
        <v>866</v>
      </c>
      <c r="O2674" s="1" t="s">
        <v>2973</v>
      </c>
      <c r="P2674" s="1" t="s">
        <v>2968</v>
      </c>
      <c r="Q2674" s="1">
        <v>8360</v>
      </c>
      <c r="R2674" s="1" t="s">
        <v>3035</v>
      </c>
      <c r="S2674" s="1">
        <v>82.47</v>
      </c>
    </row>
    <row r="2675" spans="1:19" x14ac:dyDescent="0.3">
      <c r="A2675" s="1" t="s">
        <v>924</v>
      </c>
      <c r="B2675" s="1" t="s">
        <v>2679</v>
      </c>
      <c r="C2675" s="1">
        <f t="shared" si="251"/>
        <v>1.0416666664241347E-2</v>
      </c>
      <c r="D2675" s="1">
        <v>13</v>
      </c>
      <c r="E2675" s="1">
        <v>19.95</v>
      </c>
      <c r="F2675" s="1">
        <f>IF(A2675="","",IF(E2675&lt;-1.27,0,E2675*M_a+M_b))</f>
        <v>0.47938500000000001</v>
      </c>
      <c r="G2675" s="1">
        <f t="shared" si="252"/>
        <v>0.22980997822500002</v>
      </c>
      <c r="H2675" s="1">
        <f t="shared" si="253"/>
        <v>9.9873958376792693E-2</v>
      </c>
      <c r="I2675" s="1">
        <f t="shared" si="254"/>
        <v>2.4968489588384744E-2</v>
      </c>
      <c r="J2675" s="1">
        <f>IF(A2675="","",MIN(J2674+I2675,Max_logcfu))</f>
        <v>3.99</v>
      </c>
      <c r="K2675" s="1" cm="1">
        <f t="array" ref="K2675">IF(A2675="","",IF(E2675&lt;-1.27,0,((E2675-Tmin)/(PrefTemp-Tmin))^2))</f>
        <v>38.01907983309858</v>
      </c>
      <c r="L2675" s="1">
        <f t="shared" si="255"/>
        <v>0.39603208150256847</v>
      </c>
      <c r="M2675" s="1">
        <f t="shared" si="256"/>
        <v>-365.52257127248043</v>
      </c>
      <c r="N2675" s="3" t="s">
        <v>866</v>
      </c>
      <c r="O2675" s="1" t="s">
        <v>2973</v>
      </c>
      <c r="P2675" s="1" t="s">
        <v>2968</v>
      </c>
      <c r="Q2675" s="1">
        <v>8360</v>
      </c>
      <c r="R2675" s="1" t="s">
        <v>3035</v>
      </c>
      <c r="S2675" s="1">
        <v>82.47</v>
      </c>
    </row>
    <row r="2676" spans="1:19" x14ac:dyDescent="0.3">
      <c r="A2676" s="1" t="s">
        <v>924</v>
      </c>
      <c r="B2676" s="1" t="s">
        <v>2201</v>
      </c>
      <c r="C2676" s="1">
        <f t="shared" si="251"/>
        <v>1.0428240741021E-2</v>
      </c>
      <c r="D2676" s="1">
        <v>13</v>
      </c>
      <c r="E2676" s="1">
        <v>20.05</v>
      </c>
      <c r="F2676" s="1">
        <f>IF(A2676="","",IF(E2676&lt;-1.27,0,E2676*M_a+M_b))</f>
        <v>0.48134900000000003</v>
      </c>
      <c r="G2676" s="1">
        <f t="shared" si="252"/>
        <v>0.23169685980100002</v>
      </c>
      <c r="H2676" s="1">
        <f t="shared" si="253"/>
        <v>0.1006939851373316</v>
      </c>
      <c r="I2676" s="1">
        <f t="shared" si="254"/>
        <v>2.5201466836437224E-2</v>
      </c>
      <c r="J2676" s="1">
        <f>IF(A2676="","",MIN(J2675+I2676,Max_logcfu))</f>
        <v>3.99</v>
      </c>
      <c r="K2676" s="1" cm="1">
        <f t="array" ref="K2676">IF(A2676="","",IF(E2676&lt;-1.27,0,((E2676-Tmin)/(PrefTemp-Tmin))^2))</f>
        <v>38.331239913472942</v>
      </c>
      <c r="L2676" s="1">
        <f t="shared" si="255"/>
        <v>0.39972739771952881</v>
      </c>
      <c r="M2676" s="1">
        <f t="shared" si="256"/>
        <v>-365.92229867019995</v>
      </c>
      <c r="N2676" s="3" t="s">
        <v>866</v>
      </c>
      <c r="O2676" s="1" t="s">
        <v>2973</v>
      </c>
      <c r="P2676" s="1" t="s">
        <v>2968</v>
      </c>
      <c r="Q2676" s="1">
        <v>8360</v>
      </c>
      <c r="R2676" s="1" t="s">
        <v>3035</v>
      </c>
      <c r="S2676" s="1">
        <v>82.47</v>
      </c>
    </row>
    <row r="2677" spans="1:19" x14ac:dyDescent="0.3">
      <c r="A2677" s="1" t="s">
        <v>924</v>
      </c>
      <c r="B2677" s="1" t="s">
        <v>2680</v>
      </c>
      <c r="C2677" s="1">
        <f t="shared" si="251"/>
        <v>1.0416666664241347E-2</v>
      </c>
      <c r="D2677" s="1">
        <v>13</v>
      </c>
      <c r="E2677" s="1">
        <v>20.02</v>
      </c>
      <c r="F2677" s="1">
        <f>IF(A2677="","",IF(E2677&lt;-1.27,0,E2677*M_a+M_b))</f>
        <v>0.48075980000000001</v>
      </c>
      <c r="G2677" s="1">
        <f t="shared" si="252"/>
        <v>0.23112998529604001</v>
      </c>
      <c r="H2677" s="1">
        <f t="shared" si="253"/>
        <v>0.1004476250743329</v>
      </c>
      <c r="I2677" s="1">
        <f t="shared" si="254"/>
        <v>2.5111906262736402E-2</v>
      </c>
      <c r="J2677" s="1">
        <f>IF(A2677="","",MIN(J2676+I2677,Max_logcfu))</f>
        <v>3.99</v>
      </c>
      <c r="K2677" s="1" cm="1">
        <f t="array" ref="K2677">IF(A2677="","",IF(E2677&lt;-1.27,0,((E2677-Tmin)/(PrefTemp-Tmin))^2))</f>
        <v>38.237457880047387</v>
      </c>
      <c r="L2677" s="1">
        <f t="shared" si="255"/>
        <v>0.39830685282442224</v>
      </c>
      <c r="M2677" s="1">
        <f t="shared" si="256"/>
        <v>-366.32060552302437</v>
      </c>
      <c r="N2677" s="3" t="s">
        <v>866</v>
      </c>
      <c r="O2677" s="1" t="s">
        <v>2973</v>
      </c>
      <c r="P2677" s="1" t="s">
        <v>2968</v>
      </c>
      <c r="Q2677" s="1">
        <v>8360</v>
      </c>
      <c r="R2677" s="1" t="s">
        <v>3035</v>
      </c>
      <c r="S2677" s="1">
        <v>82.47</v>
      </c>
    </row>
    <row r="2678" spans="1:19" x14ac:dyDescent="0.3">
      <c r="A2678" s="1" t="s">
        <v>924</v>
      </c>
      <c r="B2678" s="1" t="s">
        <v>2681</v>
      </c>
      <c r="C2678" s="1">
        <f t="shared" si="251"/>
        <v>1.0416666671517305E-2</v>
      </c>
      <c r="D2678" s="1">
        <v>13</v>
      </c>
      <c r="E2678" s="1">
        <v>19.989999999999998</v>
      </c>
      <c r="F2678" s="1">
        <f>IF(A2678="","",IF(E2678&lt;-1.27,0,E2678*M_a+M_b))</f>
        <v>0.4801706</v>
      </c>
      <c r="G2678" s="1">
        <f t="shared" si="252"/>
        <v>0.23056380510436</v>
      </c>
      <c r="H2678" s="1">
        <f t="shared" si="253"/>
        <v>0.10020156675548023</v>
      </c>
      <c r="I2678" s="1">
        <f t="shared" si="254"/>
        <v>2.5050391700535055E-2</v>
      </c>
      <c r="J2678" s="1">
        <f>IF(A2678="","",MIN(J2677+I2678,Max_logcfu))</f>
        <v>3.99</v>
      </c>
      <c r="K2678" s="1" cm="1">
        <f t="array" ref="K2678">IF(A2678="","",IF(E2678&lt;-1.27,0,((E2678-Tmin)/(PrefTemp-Tmin))^2))</f>
        <v>38.143790711747471</v>
      </c>
      <c r="L2678" s="1">
        <f t="shared" si="255"/>
        <v>0.39733115343239123</v>
      </c>
      <c r="M2678" s="1">
        <f t="shared" si="256"/>
        <v>-366.71793667645676</v>
      </c>
      <c r="N2678" s="3" t="s">
        <v>866</v>
      </c>
      <c r="O2678" s="1" t="s">
        <v>2973</v>
      </c>
      <c r="P2678" s="1" t="s">
        <v>2968</v>
      </c>
      <c r="Q2678" s="1">
        <v>8360</v>
      </c>
      <c r="R2678" s="1" t="s">
        <v>3035</v>
      </c>
      <c r="S2678" s="1">
        <v>82.47</v>
      </c>
    </row>
    <row r="2679" spans="1:19" x14ac:dyDescent="0.3">
      <c r="A2679" s="1" t="s">
        <v>924</v>
      </c>
      <c r="B2679" s="1" t="s">
        <v>2682</v>
      </c>
      <c r="C2679" s="1">
        <f t="shared" si="251"/>
        <v>1.0416666664241347E-2</v>
      </c>
      <c r="D2679" s="1">
        <v>13</v>
      </c>
      <c r="E2679" s="1">
        <v>19.940000000000001</v>
      </c>
      <c r="F2679" s="1">
        <f>IF(A2679="","",IF(E2679&lt;-1.27,0,E2679*M_a+M_b))</f>
        <v>0.47918860000000008</v>
      </c>
      <c r="G2679" s="1">
        <f t="shared" si="252"/>
        <v>0.22962171436996007</v>
      </c>
      <c r="H2679" s="1">
        <f t="shared" si="253"/>
        <v>9.9792140099939183E-2</v>
      </c>
      <c r="I2679" s="1">
        <f t="shared" si="254"/>
        <v>2.4948035019176126E-2</v>
      </c>
      <c r="J2679" s="1">
        <f>IF(A2679="","",MIN(J2678+I2679,Max_logcfu))</f>
        <v>3.99</v>
      </c>
      <c r="K2679" s="1" cm="1">
        <f t="array" ref="K2679">IF(A2679="","",IF(E2679&lt;-1.27,0,((E2679-Tmin)/(PrefTemp-Tmin))^2))</f>
        <v>37.9879340204157</v>
      </c>
      <c r="L2679" s="1">
        <f t="shared" si="255"/>
        <v>0.39570764595386404</v>
      </c>
      <c r="M2679" s="1">
        <f t="shared" si="256"/>
        <v>-367.11364432241061</v>
      </c>
      <c r="N2679" s="3" t="s">
        <v>866</v>
      </c>
      <c r="O2679" s="1" t="s">
        <v>2973</v>
      </c>
      <c r="P2679" s="1" t="s">
        <v>2968</v>
      </c>
      <c r="Q2679" s="1">
        <v>8360</v>
      </c>
      <c r="R2679" s="1" t="s">
        <v>3035</v>
      </c>
      <c r="S2679" s="1">
        <v>82.47</v>
      </c>
    </row>
    <row r="2680" spans="1:19" x14ac:dyDescent="0.3">
      <c r="A2680" s="1" t="s">
        <v>924</v>
      </c>
      <c r="B2680" s="1" t="s">
        <v>2205</v>
      </c>
      <c r="C2680" s="1">
        <f t="shared" si="251"/>
        <v>1.0405092594737653E-2</v>
      </c>
      <c r="D2680" s="1">
        <v>13</v>
      </c>
      <c r="E2680" s="1">
        <v>20.100000000000001</v>
      </c>
      <c r="F2680" s="1">
        <f>IF(A2680="","",IF(E2680&lt;-1.27,0,E2680*M_a+M_b))</f>
        <v>0.48233100000000007</v>
      </c>
      <c r="G2680" s="1">
        <f t="shared" si="252"/>
        <v>0.23264319356100005</v>
      </c>
      <c r="H2680" s="1">
        <f t="shared" si="253"/>
        <v>0.10110525578487616</v>
      </c>
      <c r="I2680" s="1">
        <f t="shared" si="254"/>
        <v>2.5248229158150504E-2</v>
      </c>
      <c r="J2680" s="1">
        <f>IF(A2680="","",MIN(J2679+I2680,Max_logcfu))</f>
        <v>3.99</v>
      </c>
      <c r="K2680" s="1" cm="1">
        <f t="array" ref="K2680">IF(A2680="","",IF(E2680&lt;-1.27,0,((E2680-Tmin)/(PrefTemp-Tmin))^2))</f>
        <v>38.487798558350285</v>
      </c>
      <c r="L2680" s="1">
        <f t="shared" si="255"/>
        <v>0.40046910776724504</v>
      </c>
      <c r="M2680" s="1">
        <f t="shared" si="256"/>
        <v>-367.51411343017787</v>
      </c>
      <c r="N2680" s="3" t="s">
        <v>866</v>
      </c>
      <c r="O2680" s="1" t="s">
        <v>2973</v>
      </c>
      <c r="P2680" s="1" t="s">
        <v>2968</v>
      </c>
      <c r="Q2680" s="1">
        <v>8360</v>
      </c>
      <c r="R2680" s="1" t="s">
        <v>3035</v>
      </c>
      <c r="S2680" s="1">
        <v>82.3</v>
      </c>
    </row>
    <row r="2681" spans="1:19" x14ac:dyDescent="0.3">
      <c r="A2681" s="1" t="s">
        <v>924</v>
      </c>
      <c r="B2681" s="1" t="s">
        <v>2683</v>
      </c>
      <c r="C2681" s="1">
        <f t="shared" si="251"/>
        <v>1.0416666664241347E-2</v>
      </c>
      <c r="D2681" s="1">
        <v>13</v>
      </c>
      <c r="E2681" s="1">
        <v>20.079999999999998</v>
      </c>
      <c r="F2681" s="1">
        <f>IF(A2681="","",IF(E2681&lt;-1.27,0,E2681*M_a+M_b))</f>
        <v>0.48193819999999998</v>
      </c>
      <c r="G2681" s="1">
        <f t="shared" si="252"/>
        <v>0.23226442861923999</v>
      </c>
      <c r="H2681" s="1">
        <f t="shared" si="253"/>
        <v>0.1009406469444763</v>
      </c>
      <c r="I2681" s="1">
        <f t="shared" si="254"/>
        <v>2.5235161730243556E-2</v>
      </c>
      <c r="J2681" s="1">
        <f>IF(A2681="","",MIN(J2680+I2681,Max_logcfu))</f>
        <v>3.99</v>
      </c>
      <c r="K2681" s="1" cm="1">
        <f t="array" ref="K2681">IF(A2681="","",IF(E2681&lt;-1.27,0,((E2681-Tmin)/(PrefTemp-Tmin))^2))</f>
        <v>38.425136812024128</v>
      </c>
      <c r="L2681" s="1">
        <f t="shared" si="255"/>
        <v>0.40026184169872475</v>
      </c>
      <c r="M2681" s="1">
        <f t="shared" si="256"/>
        <v>-367.91437527187662</v>
      </c>
      <c r="N2681" s="3" t="s">
        <v>866</v>
      </c>
      <c r="O2681" s="1" t="s">
        <v>2973</v>
      </c>
      <c r="P2681" s="1" t="s">
        <v>2968</v>
      </c>
      <c r="Q2681" s="1">
        <v>8360</v>
      </c>
      <c r="R2681" s="1" t="s">
        <v>3035</v>
      </c>
      <c r="S2681" s="1">
        <v>82.3</v>
      </c>
    </row>
    <row r="2682" spans="1:19" x14ac:dyDescent="0.3">
      <c r="A2682" s="1" t="s">
        <v>924</v>
      </c>
      <c r="B2682" s="1" t="s">
        <v>2684</v>
      </c>
      <c r="C2682" s="1">
        <f t="shared" si="251"/>
        <v>1.0416666664241347E-2</v>
      </c>
      <c r="D2682" s="1">
        <v>13</v>
      </c>
      <c r="E2682" s="1">
        <v>20.05</v>
      </c>
      <c r="F2682" s="1">
        <f>IF(A2682="","",IF(E2682&lt;-1.27,0,E2682*M_a+M_b))</f>
        <v>0.48134900000000003</v>
      </c>
      <c r="G2682" s="1">
        <f t="shared" si="252"/>
        <v>0.23169685980100002</v>
      </c>
      <c r="H2682" s="1">
        <f t="shared" si="253"/>
        <v>0.1006939851373316</v>
      </c>
      <c r="I2682" s="1">
        <f t="shared" si="254"/>
        <v>2.5173496278471739E-2</v>
      </c>
      <c r="J2682" s="1">
        <f>IF(A2682="","",MIN(J2681+I2682,Max_logcfu))</f>
        <v>3.99</v>
      </c>
      <c r="K2682" s="1" cm="1">
        <f t="array" ref="K2682">IF(A2682="","",IF(E2682&lt;-1.27,0,((E2682-Tmin)/(PrefTemp-Tmin))^2))</f>
        <v>38.331239913472942</v>
      </c>
      <c r="L2682" s="1">
        <f t="shared" si="255"/>
        <v>0.39928374900571101</v>
      </c>
      <c r="M2682" s="1">
        <f t="shared" si="256"/>
        <v>-368.31365902088231</v>
      </c>
      <c r="N2682" s="3" t="s">
        <v>866</v>
      </c>
      <c r="O2682" s="1" t="s">
        <v>2973</v>
      </c>
      <c r="P2682" s="1" t="s">
        <v>2968</v>
      </c>
      <c r="Q2682" s="1">
        <v>8360</v>
      </c>
      <c r="R2682" s="1" t="s">
        <v>3035</v>
      </c>
      <c r="S2682" s="1">
        <v>82.3</v>
      </c>
    </row>
    <row r="2683" spans="1:19" x14ac:dyDescent="0.3">
      <c r="A2683" s="1" t="s">
        <v>924</v>
      </c>
      <c r="B2683" s="1" t="s">
        <v>2685</v>
      </c>
      <c r="C2683" s="1">
        <f t="shared" si="251"/>
        <v>1.0416666671517305E-2</v>
      </c>
      <c r="D2683" s="1">
        <v>13</v>
      </c>
      <c r="E2683" s="1">
        <v>20.03</v>
      </c>
      <c r="F2683" s="1">
        <f>IF(A2683="","",IF(E2683&lt;-1.27,0,E2683*M_a+M_b))</f>
        <v>0.48095620000000006</v>
      </c>
      <c r="G2683" s="1">
        <f t="shared" si="252"/>
        <v>0.23131886631844006</v>
      </c>
      <c r="H2683" s="1">
        <f t="shared" si="253"/>
        <v>0.10052971156820514</v>
      </c>
      <c r="I2683" s="1">
        <f t="shared" si="254"/>
        <v>2.5132427903754487E-2</v>
      </c>
      <c r="J2683" s="1">
        <f>IF(A2683="","",MIN(J2682+I2683,Max_logcfu))</f>
        <v>3.99</v>
      </c>
      <c r="K2683" s="1" cm="1">
        <f t="array" ref="K2683">IF(A2683="","",IF(E2683&lt;-1.27,0,((E2683-Tmin)/(PrefTemp-Tmin))^2))</f>
        <v>38.268705795064172</v>
      </c>
      <c r="L2683" s="1">
        <f t="shared" si="255"/>
        <v>0.39863235221754612</v>
      </c>
      <c r="M2683" s="1">
        <f t="shared" si="256"/>
        <v>-368.71229137309984</v>
      </c>
      <c r="N2683" s="3" t="s">
        <v>866</v>
      </c>
      <c r="O2683" s="1" t="s">
        <v>2973</v>
      </c>
      <c r="P2683" s="1" t="s">
        <v>2968</v>
      </c>
      <c r="Q2683" s="1">
        <v>8360</v>
      </c>
      <c r="R2683" s="1" t="s">
        <v>3035</v>
      </c>
      <c r="S2683" s="1">
        <v>82.3</v>
      </c>
    </row>
    <row r="2684" spans="1:19" x14ac:dyDescent="0.3">
      <c r="A2684" s="1" t="s">
        <v>924</v>
      </c>
      <c r="B2684" s="1" t="s">
        <v>2209</v>
      </c>
      <c r="C2684" s="1">
        <f t="shared" si="251"/>
        <v>1.0428240741021E-2</v>
      </c>
      <c r="D2684" s="1">
        <v>13</v>
      </c>
      <c r="E2684" s="1">
        <v>20.16</v>
      </c>
      <c r="F2684" s="1">
        <f>IF(A2684="","",IF(E2684&lt;-1.27,0,E2684*M_a+M_b))</f>
        <v>0.48350940000000003</v>
      </c>
      <c r="G2684" s="1">
        <f t="shared" si="252"/>
        <v>0.23378133988836003</v>
      </c>
      <c r="H2684" s="1">
        <f t="shared" si="253"/>
        <v>0.10159988695713169</v>
      </c>
      <c r="I2684" s="1">
        <f t="shared" si="254"/>
        <v>2.5428193930787733E-2</v>
      </c>
      <c r="J2684" s="1">
        <f>IF(A2684="","",MIN(J2683+I2684,Max_logcfu))</f>
        <v>3.99</v>
      </c>
      <c r="K2684" s="1" cm="1">
        <f t="array" ref="K2684">IF(A2684="","",IF(E2684&lt;-1.27,0,((E2684-Tmin)/(PrefTemp-Tmin))^2))</f>
        <v>38.676090104330427</v>
      </c>
      <c r="L2684" s="1">
        <f t="shared" si="255"/>
        <v>0.40332357852937767</v>
      </c>
      <c r="M2684" s="1">
        <f t="shared" si="256"/>
        <v>-369.1156149516292</v>
      </c>
      <c r="N2684" s="3" t="s">
        <v>866</v>
      </c>
      <c r="O2684" s="1" t="s">
        <v>2973</v>
      </c>
      <c r="P2684" s="1" t="s">
        <v>2968</v>
      </c>
      <c r="Q2684" s="1">
        <v>8360</v>
      </c>
      <c r="R2684" s="1" t="s">
        <v>3035</v>
      </c>
      <c r="S2684" s="1">
        <v>82.19</v>
      </c>
    </row>
    <row r="2685" spans="1:19" x14ac:dyDescent="0.3">
      <c r="A2685" s="1" t="s">
        <v>924</v>
      </c>
      <c r="B2685" s="1" t="s">
        <v>2210</v>
      </c>
      <c r="C2685" s="1">
        <f t="shared" si="251"/>
        <v>1.0416666664241347E-2</v>
      </c>
      <c r="D2685" s="1">
        <v>13</v>
      </c>
      <c r="E2685" s="1">
        <v>20.079999999999998</v>
      </c>
      <c r="F2685" s="1">
        <f>IF(A2685="","",IF(E2685&lt;-1.27,0,E2685*M_a+M_b))</f>
        <v>0.48193819999999998</v>
      </c>
      <c r="G2685" s="1">
        <f t="shared" si="252"/>
        <v>0.23226442861923999</v>
      </c>
      <c r="H2685" s="1">
        <f t="shared" si="253"/>
        <v>0.1009406469444763</v>
      </c>
      <c r="I2685" s="1">
        <f t="shared" si="254"/>
        <v>2.5235161730243556E-2</v>
      </c>
      <c r="J2685" s="1">
        <f>IF(A2685="","",MIN(J2684+I2685,Max_logcfu))</f>
        <v>3.99</v>
      </c>
      <c r="K2685" s="1" cm="1">
        <f t="array" ref="K2685">IF(A2685="","",IF(E2685&lt;-1.27,0,((E2685-Tmin)/(PrefTemp-Tmin))^2))</f>
        <v>38.425136812024128</v>
      </c>
      <c r="L2685" s="1">
        <f t="shared" si="255"/>
        <v>0.40026184169872475</v>
      </c>
      <c r="M2685" s="1">
        <f t="shared" si="256"/>
        <v>-369.51587679332795</v>
      </c>
      <c r="N2685" s="3" t="s">
        <v>866</v>
      </c>
      <c r="O2685" s="1" t="s">
        <v>2973</v>
      </c>
      <c r="P2685" s="1" t="s">
        <v>2968</v>
      </c>
      <c r="Q2685" s="1">
        <v>8360</v>
      </c>
      <c r="R2685" s="1" t="s">
        <v>3035</v>
      </c>
      <c r="S2685" s="1">
        <v>82.19</v>
      </c>
    </row>
    <row r="2686" spans="1:19" x14ac:dyDescent="0.3">
      <c r="A2686" s="1" t="s">
        <v>924</v>
      </c>
      <c r="B2686" s="1" t="s">
        <v>2211</v>
      </c>
      <c r="C2686" s="1">
        <f t="shared" si="251"/>
        <v>1.0416666664241347E-2</v>
      </c>
      <c r="D2686" s="1">
        <v>13</v>
      </c>
      <c r="E2686" s="1">
        <v>20.03</v>
      </c>
      <c r="F2686" s="1">
        <f>IF(A2686="","",IF(E2686&lt;-1.27,0,E2686*M_a+M_b))</f>
        <v>0.48095620000000006</v>
      </c>
      <c r="G2686" s="1">
        <f t="shared" si="252"/>
        <v>0.23131886631844006</v>
      </c>
      <c r="H2686" s="1">
        <f t="shared" si="253"/>
        <v>0.10052971156820514</v>
      </c>
      <c r="I2686" s="1">
        <f t="shared" si="254"/>
        <v>2.5132427886199689E-2</v>
      </c>
      <c r="J2686" s="1">
        <f>IF(A2686="","",MIN(J2685+I2686,Max_logcfu))</f>
        <v>3.99</v>
      </c>
      <c r="K2686" s="1" cm="1">
        <f t="array" ref="K2686">IF(A2686="","",IF(E2686&lt;-1.27,0,((E2686-Tmin)/(PrefTemp-Tmin))^2))</f>
        <v>38.268705795064172</v>
      </c>
      <c r="L2686" s="1">
        <f t="shared" si="255"/>
        <v>0.39863235193910462</v>
      </c>
      <c r="M2686" s="1">
        <f t="shared" si="256"/>
        <v>-369.91450914526706</v>
      </c>
      <c r="N2686" s="3" t="s">
        <v>866</v>
      </c>
      <c r="O2686" s="1" t="s">
        <v>2973</v>
      </c>
      <c r="P2686" s="1" t="s">
        <v>2968</v>
      </c>
      <c r="Q2686" s="1">
        <v>8360</v>
      </c>
      <c r="R2686" s="1" t="s">
        <v>3035</v>
      </c>
      <c r="S2686" s="1">
        <v>82.19</v>
      </c>
    </row>
    <row r="2687" spans="1:19" x14ac:dyDescent="0.3">
      <c r="A2687" s="1" t="s">
        <v>924</v>
      </c>
      <c r="B2687" s="1" t="s">
        <v>2212</v>
      </c>
      <c r="C2687" s="1">
        <f t="shared" si="251"/>
        <v>1.0416666671517305E-2</v>
      </c>
      <c r="D2687" s="1">
        <v>13</v>
      </c>
      <c r="E2687" s="1">
        <v>19.97</v>
      </c>
      <c r="F2687" s="1">
        <f>IF(A2687="","",IF(E2687&lt;-1.27,0,E2687*M_a+M_b))</f>
        <v>0.47977780000000003</v>
      </c>
      <c r="G2687" s="1">
        <f t="shared" si="252"/>
        <v>0.23018673737284004</v>
      </c>
      <c r="H2687" s="1">
        <f t="shared" si="253"/>
        <v>0.1000376955118818</v>
      </c>
      <c r="I2687" s="1">
        <f t="shared" si="254"/>
        <v>2.500942388961637E-2</v>
      </c>
      <c r="J2687" s="1">
        <f>IF(A2687="","",MIN(J2686+I2687,Max_logcfu))</f>
        <v>3.99</v>
      </c>
      <c r="K2687" s="1" cm="1">
        <f t="array" ref="K2687">IF(A2687="","",IF(E2687&lt;-1.27,0,((E2687-Tmin)/(PrefTemp-Tmin))^2))</f>
        <v>38.08140974683954</v>
      </c>
      <c r="L2687" s="1">
        <f t="shared" si="255"/>
        <v>0.39668135171429769</v>
      </c>
      <c r="M2687" s="1">
        <f t="shared" si="256"/>
        <v>-370.31119049698134</v>
      </c>
      <c r="N2687" s="3" t="s">
        <v>866</v>
      </c>
      <c r="O2687" s="1" t="s">
        <v>2973</v>
      </c>
      <c r="P2687" s="1" t="s">
        <v>2968</v>
      </c>
      <c r="Q2687" s="1">
        <v>8360</v>
      </c>
      <c r="R2687" s="1" t="s">
        <v>3035</v>
      </c>
      <c r="S2687" s="1">
        <v>82.19</v>
      </c>
    </row>
    <row r="2688" spans="1:19" x14ac:dyDescent="0.3">
      <c r="A2688" s="1" t="s">
        <v>924</v>
      </c>
      <c r="B2688" s="1" t="s">
        <v>2213</v>
      </c>
      <c r="C2688" s="1">
        <f t="shared" si="251"/>
        <v>1.0416666664241347E-2</v>
      </c>
      <c r="D2688" s="1">
        <v>13</v>
      </c>
      <c r="E2688" s="1">
        <v>20.100000000000001</v>
      </c>
      <c r="F2688" s="1">
        <f>IF(A2688="","",IF(E2688&lt;-1.27,0,E2688*M_a+M_b))</f>
        <v>0.48233100000000007</v>
      </c>
      <c r="G2688" s="1">
        <f t="shared" si="252"/>
        <v>0.23264319356100005</v>
      </c>
      <c r="H2688" s="1">
        <f t="shared" si="253"/>
        <v>0.10110525578487616</v>
      </c>
      <c r="I2688" s="1">
        <f t="shared" si="254"/>
        <v>2.5276313940333937E-2</v>
      </c>
      <c r="J2688" s="1">
        <f>IF(A2688="","",MIN(J2687+I2688,Max_logcfu))</f>
        <v>3.99</v>
      </c>
      <c r="K2688" s="1" cm="1">
        <f t="array" ref="K2688">IF(A2688="","",IF(E2688&lt;-1.27,0,((E2688-Tmin)/(PrefTemp-Tmin))^2))</f>
        <v>38.487798558350285</v>
      </c>
      <c r="L2688" s="1">
        <f t="shared" si="255"/>
        <v>0.40091456822280358</v>
      </c>
      <c r="M2688" s="1">
        <f t="shared" si="256"/>
        <v>-370.71210506520413</v>
      </c>
      <c r="N2688" s="3" t="s">
        <v>866</v>
      </c>
      <c r="O2688" s="1" t="s">
        <v>2973</v>
      </c>
      <c r="P2688" s="1" t="s">
        <v>2968</v>
      </c>
      <c r="Q2688" s="1">
        <v>8360</v>
      </c>
      <c r="R2688" s="1" t="s">
        <v>3035</v>
      </c>
      <c r="S2688" s="1">
        <v>82.3</v>
      </c>
    </row>
    <row r="2689" spans="1:19" x14ac:dyDescent="0.3">
      <c r="A2689" s="1" t="s">
        <v>924</v>
      </c>
      <c r="B2689" s="1" t="s">
        <v>2214</v>
      </c>
      <c r="C2689" s="1">
        <f t="shared" si="251"/>
        <v>1.0416666664241347E-2</v>
      </c>
      <c r="D2689" s="1">
        <v>13</v>
      </c>
      <c r="E2689" s="1">
        <v>20.100000000000001</v>
      </c>
      <c r="F2689" s="1">
        <f>IF(A2689="","",IF(E2689&lt;-1.27,0,E2689*M_a+M_b))</f>
        <v>0.48233100000000007</v>
      </c>
      <c r="G2689" s="1">
        <f t="shared" si="252"/>
        <v>0.23264319356100005</v>
      </c>
      <c r="H2689" s="1">
        <f t="shared" si="253"/>
        <v>0.10110525578487616</v>
      </c>
      <c r="I2689" s="1">
        <f t="shared" si="254"/>
        <v>2.5276313940333937E-2</v>
      </c>
      <c r="J2689" s="1">
        <f>IF(A2689="","",MIN(J2688+I2689,Max_logcfu))</f>
        <v>3.99</v>
      </c>
      <c r="K2689" s="1" cm="1">
        <f t="array" ref="K2689">IF(A2689="","",IF(E2689&lt;-1.27,0,((E2689-Tmin)/(PrefTemp-Tmin))^2))</f>
        <v>38.487798558350285</v>
      </c>
      <c r="L2689" s="1">
        <f t="shared" si="255"/>
        <v>0.40091456822280358</v>
      </c>
      <c r="M2689" s="1">
        <f t="shared" si="256"/>
        <v>-371.11301963342692</v>
      </c>
      <c r="N2689" s="3" t="s">
        <v>866</v>
      </c>
      <c r="O2689" s="1" t="s">
        <v>2973</v>
      </c>
      <c r="P2689" s="1" t="s">
        <v>2968</v>
      </c>
      <c r="Q2689" s="1">
        <v>8360</v>
      </c>
      <c r="R2689" s="1" t="s">
        <v>3035</v>
      </c>
      <c r="S2689" s="1">
        <v>82.3</v>
      </c>
    </row>
    <row r="2690" spans="1:19" x14ac:dyDescent="0.3">
      <c r="A2690" s="1" t="s">
        <v>924</v>
      </c>
      <c r="B2690" s="1" t="s">
        <v>2215</v>
      </c>
      <c r="C2690" s="1">
        <f t="shared" si="251"/>
        <v>1.0416666671517305E-2</v>
      </c>
      <c r="D2690" s="1">
        <v>13</v>
      </c>
      <c r="E2690" s="1">
        <v>20.059999999999999</v>
      </c>
      <c r="F2690" s="1">
        <f>IF(A2690="","",IF(E2690&lt;-1.27,0,E2690*M_a+M_b))</f>
        <v>0.48154540000000001</v>
      </c>
      <c r="G2690" s="1">
        <f t="shared" si="252"/>
        <v>0.23188597226116001</v>
      </c>
      <c r="H2690" s="1">
        <f t="shared" si="253"/>
        <v>0.10077617221258582</v>
      </c>
      <c r="I2690" s="1">
        <f t="shared" si="254"/>
        <v>2.5194043064878345E-2</v>
      </c>
      <c r="J2690" s="1">
        <f>IF(A2690="","",MIN(J2689+I2690,Max_logcfu))</f>
        <v>3.99</v>
      </c>
      <c r="K2690" s="1" cm="1">
        <f t="array" ref="K2690">IF(A2690="","",IF(E2690&lt;-1.27,0,((E2690-Tmin)/(PrefTemp-Tmin))^2))</f>
        <v>38.362526116864927</v>
      </c>
      <c r="L2690" s="1">
        <f t="shared" si="255"/>
        <v>0.39960964723675907</v>
      </c>
      <c r="M2690" s="1">
        <f t="shared" si="256"/>
        <v>-371.5126292806637</v>
      </c>
      <c r="N2690" s="3" t="s">
        <v>866</v>
      </c>
      <c r="O2690" s="1" t="s">
        <v>2973</v>
      </c>
      <c r="P2690" s="1" t="s">
        <v>2968</v>
      </c>
      <c r="Q2690" s="1">
        <v>8360</v>
      </c>
      <c r="R2690" s="1" t="s">
        <v>3035</v>
      </c>
      <c r="S2690" s="1">
        <v>82.3</v>
      </c>
    </row>
    <row r="2691" spans="1:19" x14ac:dyDescent="0.3">
      <c r="A2691" s="1" t="s">
        <v>924</v>
      </c>
      <c r="B2691" s="1" t="s">
        <v>2216</v>
      </c>
      <c r="C2691" s="1">
        <f t="shared" si="251"/>
        <v>1.0416666664241347E-2</v>
      </c>
      <c r="D2691" s="1">
        <v>13</v>
      </c>
      <c r="E2691" s="1">
        <v>20.03</v>
      </c>
      <c r="F2691" s="1">
        <f>IF(A2691="","",IF(E2691&lt;-1.27,0,E2691*M_a+M_b))</f>
        <v>0.48095620000000006</v>
      </c>
      <c r="G2691" s="1">
        <f t="shared" si="252"/>
        <v>0.23131886631844006</v>
      </c>
      <c r="H2691" s="1">
        <f t="shared" si="253"/>
        <v>0.10052971156820514</v>
      </c>
      <c r="I2691" s="1">
        <f t="shared" si="254"/>
        <v>2.5132427886199689E-2</v>
      </c>
      <c r="J2691" s="1">
        <f>IF(A2691="","",MIN(J2690+I2691,Max_logcfu))</f>
        <v>3.99</v>
      </c>
      <c r="K2691" s="1" cm="1">
        <f t="array" ref="K2691">IF(A2691="","",IF(E2691&lt;-1.27,0,((E2691-Tmin)/(PrefTemp-Tmin))^2))</f>
        <v>38.268705795064172</v>
      </c>
      <c r="L2691" s="1">
        <f t="shared" si="255"/>
        <v>0.39863235193910462</v>
      </c>
      <c r="M2691" s="1">
        <f t="shared" si="256"/>
        <v>-371.91126163260282</v>
      </c>
      <c r="N2691" s="3" t="s">
        <v>866</v>
      </c>
      <c r="O2691" s="1" t="s">
        <v>2973</v>
      </c>
      <c r="P2691" s="1" t="s">
        <v>2968</v>
      </c>
      <c r="Q2691" s="1">
        <v>8360</v>
      </c>
      <c r="R2691" s="1" t="s">
        <v>3035</v>
      </c>
      <c r="S2691" s="1">
        <v>82.3</v>
      </c>
    </row>
    <row r="2692" spans="1:19" x14ac:dyDescent="0.3">
      <c r="A2692" s="1" t="s">
        <v>924</v>
      </c>
      <c r="B2692" s="1" t="s">
        <v>2217</v>
      </c>
      <c r="C2692" s="1">
        <f t="shared" ref="C2692:C2755" si="257">IF(A2692="","",B2692-B2691)</f>
        <v>1.0416666664241347E-2</v>
      </c>
      <c r="D2692" s="1">
        <v>13</v>
      </c>
      <c r="E2692" s="1">
        <v>20.11</v>
      </c>
      <c r="F2692" s="1">
        <f>IF(A2692="","",IF(E2692&lt;-1.27,0,E2692*M_a+M_b))</f>
        <v>0.4825274</v>
      </c>
      <c r="G2692" s="1">
        <f t="shared" si="252"/>
        <v>0.23283269175075999</v>
      </c>
      <c r="H2692" s="1">
        <f t="shared" si="253"/>
        <v>0.10118761049576705</v>
      </c>
      <c r="I2692" s="1">
        <f t="shared" si="254"/>
        <v>2.5296902618051866E-2</v>
      </c>
      <c r="J2692" s="1">
        <f>IF(A2692="","",MIN(J2691+I2692,Max_logcfu))</f>
        <v>3.99</v>
      </c>
      <c r="K2692" s="1" cm="1">
        <f t="array" ref="K2692">IF(A2692="","",IF(E2692&lt;-1.27,0,((E2692-Tmin)/(PrefTemp-Tmin))^2))</f>
        <v>38.51914857570096</v>
      </c>
      <c r="L2692" s="1">
        <f t="shared" si="255"/>
        <v>0.40124113090346375</v>
      </c>
      <c r="M2692" s="1">
        <f t="shared" si="256"/>
        <v>-372.3125027635063</v>
      </c>
      <c r="N2692" s="3" t="s">
        <v>866</v>
      </c>
      <c r="O2692" s="1" t="s">
        <v>2973</v>
      </c>
      <c r="P2692" s="1" t="s">
        <v>2968</v>
      </c>
      <c r="Q2692" s="1">
        <v>8360</v>
      </c>
      <c r="R2692" s="1" t="s">
        <v>3035</v>
      </c>
      <c r="S2692" s="1">
        <v>82.19</v>
      </c>
    </row>
    <row r="2693" spans="1:19" x14ac:dyDescent="0.3">
      <c r="A2693" s="1" t="s">
        <v>924</v>
      </c>
      <c r="B2693" s="1" t="s">
        <v>2218</v>
      </c>
      <c r="C2693" s="1">
        <f t="shared" si="257"/>
        <v>1.0416666671517305E-2</v>
      </c>
      <c r="D2693" s="1">
        <v>13</v>
      </c>
      <c r="E2693" s="1">
        <v>20.079999999999998</v>
      </c>
      <c r="F2693" s="1">
        <f>IF(A2693="","",IF(E2693&lt;-1.27,0,E2693*M_a+M_b))</f>
        <v>0.48193819999999998</v>
      </c>
      <c r="G2693" s="1">
        <f t="shared" si="252"/>
        <v>0.23226442861923999</v>
      </c>
      <c r="H2693" s="1">
        <f t="shared" si="253"/>
        <v>0.1009406469444763</v>
      </c>
      <c r="I2693" s="1">
        <f t="shared" si="254"/>
        <v>2.5235161747870112E-2</v>
      </c>
      <c r="J2693" s="1">
        <f>IF(A2693="","",MIN(J2692+I2693,Max_logcfu))</f>
        <v>3.99</v>
      </c>
      <c r="K2693" s="1" cm="1">
        <f t="array" ref="K2693">IF(A2693="","",IF(E2693&lt;-1.27,0,((E2693-Tmin)/(PrefTemp-Tmin))^2))</f>
        <v>38.425136812024128</v>
      </c>
      <c r="L2693" s="1">
        <f t="shared" si="255"/>
        <v>0.40026184197830444</v>
      </c>
      <c r="M2693" s="1">
        <f t="shared" si="256"/>
        <v>-372.71276460548461</v>
      </c>
      <c r="N2693" s="3" t="s">
        <v>866</v>
      </c>
      <c r="O2693" s="1" t="s">
        <v>2973</v>
      </c>
      <c r="P2693" s="1" t="s">
        <v>2968</v>
      </c>
      <c r="Q2693" s="1">
        <v>8360</v>
      </c>
      <c r="R2693" s="1" t="s">
        <v>3035</v>
      </c>
      <c r="S2693" s="1">
        <v>82.19</v>
      </c>
    </row>
    <row r="2694" spans="1:19" x14ac:dyDescent="0.3">
      <c r="A2694" s="1" t="s">
        <v>924</v>
      </c>
      <c r="B2694" s="1" t="s">
        <v>2219</v>
      </c>
      <c r="C2694" s="1">
        <f t="shared" si="257"/>
        <v>1.0416666664241347E-2</v>
      </c>
      <c r="D2694" s="1">
        <v>13</v>
      </c>
      <c r="E2694" s="1">
        <v>20.05</v>
      </c>
      <c r="F2694" s="1">
        <f>IF(A2694="","",IF(E2694&lt;-1.27,0,E2694*M_a+M_b))</f>
        <v>0.48134900000000003</v>
      </c>
      <c r="G2694" s="1">
        <f t="shared" si="252"/>
        <v>0.23169685980100002</v>
      </c>
      <c r="H2694" s="1">
        <f t="shared" si="253"/>
        <v>0.1006939851373316</v>
      </c>
      <c r="I2694" s="1">
        <f t="shared" si="254"/>
        <v>2.5173496278471739E-2</v>
      </c>
      <c r="J2694" s="1">
        <f>IF(A2694="","",MIN(J2693+I2694,Max_logcfu))</f>
        <v>3.99</v>
      </c>
      <c r="K2694" s="1" cm="1">
        <f t="array" ref="K2694">IF(A2694="","",IF(E2694&lt;-1.27,0,((E2694-Tmin)/(PrefTemp-Tmin))^2))</f>
        <v>38.331239913472942</v>
      </c>
      <c r="L2694" s="1">
        <f t="shared" si="255"/>
        <v>0.39928374900571101</v>
      </c>
      <c r="M2694" s="1">
        <f t="shared" si="256"/>
        <v>-373.1120483544903</v>
      </c>
      <c r="N2694" s="3" t="s">
        <v>866</v>
      </c>
      <c r="O2694" s="1" t="s">
        <v>2973</v>
      </c>
      <c r="P2694" s="1" t="s">
        <v>2968</v>
      </c>
      <c r="Q2694" s="1">
        <v>8360</v>
      </c>
      <c r="R2694" s="1" t="s">
        <v>3035</v>
      </c>
      <c r="S2694" s="1">
        <v>82.19</v>
      </c>
    </row>
    <row r="2695" spans="1:19" x14ac:dyDescent="0.3">
      <c r="A2695" s="1" t="s">
        <v>924</v>
      </c>
      <c r="B2695" s="1" t="s">
        <v>2220</v>
      </c>
      <c r="C2695" s="1">
        <f t="shared" si="257"/>
        <v>1.0416666664241347E-2</v>
      </c>
      <c r="D2695" s="1">
        <v>13</v>
      </c>
      <c r="E2695" s="1">
        <v>19.97</v>
      </c>
      <c r="F2695" s="1">
        <f>IF(A2695="","",IF(E2695&lt;-1.27,0,E2695*M_a+M_b))</f>
        <v>0.47977780000000003</v>
      </c>
      <c r="G2695" s="1">
        <f t="shared" si="252"/>
        <v>0.23018673737284004</v>
      </c>
      <c r="H2695" s="1">
        <f t="shared" si="253"/>
        <v>0.1000376955118818</v>
      </c>
      <c r="I2695" s="1">
        <f t="shared" si="254"/>
        <v>2.5009423872147489E-2</v>
      </c>
      <c r="J2695" s="1">
        <f>IF(A2695="","",MIN(J2694+I2695,Max_logcfu))</f>
        <v>3.99</v>
      </c>
      <c r="K2695" s="1" cm="1">
        <f t="array" ref="K2695">IF(A2695="","",IF(E2695&lt;-1.27,0,((E2695-Tmin)/(PrefTemp-Tmin))^2))</f>
        <v>38.08140974683954</v>
      </c>
      <c r="L2695" s="1">
        <f t="shared" si="255"/>
        <v>0.39668135143721894</v>
      </c>
      <c r="M2695" s="1">
        <f t="shared" si="256"/>
        <v>-373.50872970592752</v>
      </c>
      <c r="N2695" s="3" t="s">
        <v>866</v>
      </c>
      <c r="O2695" s="1" t="s">
        <v>2973</v>
      </c>
      <c r="P2695" s="1" t="s">
        <v>2968</v>
      </c>
      <c r="Q2695" s="1">
        <v>8360</v>
      </c>
      <c r="R2695" s="1" t="s">
        <v>3035</v>
      </c>
      <c r="S2695" s="1">
        <v>82.19</v>
      </c>
    </row>
    <row r="2696" spans="1:19" x14ac:dyDescent="0.3">
      <c r="A2696" s="1" t="s">
        <v>924</v>
      </c>
      <c r="B2696" s="1" t="s">
        <v>2221</v>
      </c>
      <c r="C2696" s="1">
        <f t="shared" si="257"/>
        <v>1.0416666671517305E-2</v>
      </c>
      <c r="D2696" s="1">
        <v>13</v>
      </c>
      <c r="E2696" s="1">
        <v>20.100000000000001</v>
      </c>
      <c r="F2696" s="1">
        <f>IF(A2696="","",IF(E2696&lt;-1.27,0,E2696*M_a+M_b))</f>
        <v>0.48233100000000007</v>
      </c>
      <c r="G2696" s="1">
        <f t="shared" si="252"/>
        <v>0.23264319356100005</v>
      </c>
      <c r="H2696" s="1">
        <f t="shared" si="253"/>
        <v>0.10110525578487616</v>
      </c>
      <c r="I2696" s="1">
        <f t="shared" si="254"/>
        <v>2.5276313957989238E-2</v>
      </c>
      <c r="J2696" s="1">
        <f>IF(A2696="","",MIN(J2695+I2696,Max_logcfu))</f>
        <v>3.99</v>
      </c>
      <c r="K2696" s="1" cm="1">
        <f t="array" ref="K2696">IF(A2696="","",IF(E2696&lt;-1.27,0,((E2696-Tmin)/(PrefTemp-Tmin))^2))</f>
        <v>38.487798558350285</v>
      </c>
      <c r="L2696" s="1">
        <f t="shared" si="255"/>
        <v>0.40091456850283919</v>
      </c>
      <c r="M2696" s="1">
        <f t="shared" si="256"/>
        <v>-373.90964427443038</v>
      </c>
      <c r="N2696" s="3" t="s">
        <v>866</v>
      </c>
      <c r="O2696" s="1" t="s">
        <v>2973</v>
      </c>
      <c r="P2696" s="1" t="s">
        <v>2968</v>
      </c>
      <c r="Q2696" s="1">
        <v>8360</v>
      </c>
      <c r="R2696" s="1" t="s">
        <v>3035</v>
      </c>
      <c r="S2696" s="1">
        <v>82.19</v>
      </c>
    </row>
    <row r="2697" spans="1:19" x14ac:dyDescent="0.3">
      <c r="A2697" s="1" t="s">
        <v>924</v>
      </c>
      <c r="B2697" s="1" t="s">
        <v>2222</v>
      </c>
      <c r="C2697" s="1">
        <f t="shared" si="257"/>
        <v>1.0416666664241347E-2</v>
      </c>
      <c r="D2697" s="1">
        <v>13</v>
      </c>
      <c r="E2697" s="1">
        <v>20.059999999999999</v>
      </c>
      <c r="F2697" s="1">
        <f>IF(A2697="","",IF(E2697&lt;-1.27,0,E2697*M_a+M_b))</f>
        <v>0.48154540000000001</v>
      </c>
      <c r="G2697" s="1">
        <f t="shared" si="252"/>
        <v>0.23188597226116001</v>
      </c>
      <c r="H2697" s="1">
        <f t="shared" si="253"/>
        <v>0.10077617221258582</v>
      </c>
      <c r="I2697" s="1">
        <f t="shared" si="254"/>
        <v>2.5194043047280509E-2</v>
      </c>
      <c r="J2697" s="1">
        <f>IF(A2697="","",MIN(J2696+I2697,Max_logcfu))</f>
        <v>3.99</v>
      </c>
      <c r="K2697" s="1" cm="1">
        <f t="array" ref="K2697">IF(A2697="","",IF(E2697&lt;-1.27,0,((E2697-Tmin)/(PrefTemp-Tmin))^2))</f>
        <v>38.362526116864927</v>
      </c>
      <c r="L2697" s="1">
        <f t="shared" si="255"/>
        <v>0.39960964695763496</v>
      </c>
      <c r="M2697" s="1">
        <f t="shared" si="256"/>
        <v>-374.30925392138801</v>
      </c>
      <c r="N2697" s="3" t="s">
        <v>866</v>
      </c>
      <c r="O2697" s="1" t="s">
        <v>2973</v>
      </c>
      <c r="P2697" s="1" t="s">
        <v>2968</v>
      </c>
      <c r="Q2697" s="1">
        <v>8360</v>
      </c>
      <c r="R2697" s="1" t="s">
        <v>3035</v>
      </c>
      <c r="S2697" s="1">
        <v>82.19</v>
      </c>
    </row>
    <row r="2698" spans="1:19" x14ac:dyDescent="0.3">
      <c r="A2698" s="1" t="s">
        <v>924</v>
      </c>
      <c r="B2698" s="1" t="s">
        <v>2223</v>
      </c>
      <c r="C2698" s="1">
        <f t="shared" si="257"/>
        <v>1.0416666664241347E-2</v>
      </c>
      <c r="D2698" s="1">
        <v>13</v>
      </c>
      <c r="E2698" s="1">
        <v>20.059999999999999</v>
      </c>
      <c r="F2698" s="1">
        <f>IF(A2698="","",IF(E2698&lt;-1.27,0,E2698*M_a+M_b))</f>
        <v>0.48154540000000001</v>
      </c>
      <c r="G2698" s="1">
        <f t="shared" si="252"/>
        <v>0.23188597226116001</v>
      </c>
      <c r="H2698" s="1">
        <f t="shared" si="253"/>
        <v>0.10077617221258582</v>
      </c>
      <c r="I2698" s="1">
        <f t="shared" si="254"/>
        <v>2.5194043047280509E-2</v>
      </c>
      <c r="J2698" s="1">
        <f>IF(A2698="","",MIN(J2697+I2698,Max_logcfu))</f>
        <v>3.99</v>
      </c>
      <c r="K2698" s="1" cm="1">
        <f t="array" ref="K2698">IF(A2698="","",IF(E2698&lt;-1.27,0,((E2698-Tmin)/(PrefTemp-Tmin))^2))</f>
        <v>38.362526116864927</v>
      </c>
      <c r="L2698" s="1">
        <f t="shared" si="255"/>
        <v>0.39960964695763496</v>
      </c>
      <c r="M2698" s="1">
        <f t="shared" si="256"/>
        <v>-374.70886356834563</v>
      </c>
      <c r="N2698" s="3" t="s">
        <v>866</v>
      </c>
      <c r="O2698" s="1" t="s">
        <v>2973</v>
      </c>
      <c r="P2698" s="1" t="s">
        <v>2968</v>
      </c>
      <c r="Q2698" s="1">
        <v>8360</v>
      </c>
      <c r="R2698" s="1" t="s">
        <v>3035</v>
      </c>
      <c r="S2698" s="1">
        <v>82.19</v>
      </c>
    </row>
    <row r="2699" spans="1:19" x14ac:dyDescent="0.3">
      <c r="A2699" s="1" t="s">
        <v>924</v>
      </c>
      <c r="B2699" s="1" t="s">
        <v>2224</v>
      </c>
      <c r="C2699" s="1">
        <f t="shared" si="257"/>
        <v>1.0416666671517305E-2</v>
      </c>
      <c r="D2699" s="1">
        <v>13</v>
      </c>
      <c r="E2699" s="1">
        <v>20.079999999999998</v>
      </c>
      <c r="F2699" s="1">
        <f>IF(A2699="","",IF(E2699&lt;-1.27,0,E2699*M_a+M_b))</f>
        <v>0.48193819999999998</v>
      </c>
      <c r="G2699" s="1">
        <f t="shared" si="252"/>
        <v>0.23226442861923999</v>
      </c>
      <c r="H2699" s="1">
        <f t="shared" si="253"/>
        <v>0.1009406469444763</v>
      </c>
      <c r="I2699" s="1">
        <f t="shared" si="254"/>
        <v>2.5235161747870112E-2</v>
      </c>
      <c r="J2699" s="1">
        <f>IF(A2699="","",MIN(J2698+I2699,Max_logcfu))</f>
        <v>3.99</v>
      </c>
      <c r="K2699" s="1" cm="1">
        <f t="array" ref="K2699">IF(A2699="","",IF(E2699&lt;-1.27,0,((E2699-Tmin)/(PrefTemp-Tmin))^2))</f>
        <v>38.425136812024128</v>
      </c>
      <c r="L2699" s="1">
        <f t="shared" si="255"/>
        <v>0.40026184197830444</v>
      </c>
      <c r="M2699" s="1">
        <f t="shared" si="256"/>
        <v>-375.10912541032394</v>
      </c>
      <c r="N2699" s="3" t="s">
        <v>866</v>
      </c>
      <c r="O2699" s="1" t="s">
        <v>2973</v>
      </c>
      <c r="P2699" s="1" t="s">
        <v>2968</v>
      </c>
      <c r="Q2699" s="1">
        <v>8360</v>
      </c>
      <c r="R2699" s="1" t="s">
        <v>3035</v>
      </c>
      <c r="S2699" s="1">
        <v>82.19</v>
      </c>
    </row>
    <row r="2700" spans="1:19" x14ac:dyDescent="0.3">
      <c r="A2700" s="1" t="s">
        <v>924</v>
      </c>
      <c r="B2700" s="1" t="s">
        <v>2225</v>
      </c>
      <c r="C2700" s="1">
        <f t="shared" si="257"/>
        <v>1.0416666664241347E-2</v>
      </c>
      <c r="D2700" s="1">
        <v>13</v>
      </c>
      <c r="E2700" s="1">
        <v>20.170000000000002</v>
      </c>
      <c r="F2700" s="1">
        <f>IF(A2700="","",IF(E2700&lt;-1.27,0,E2700*M_a+M_b))</f>
        <v>0.48370580000000007</v>
      </c>
      <c r="G2700" s="1">
        <f t="shared" si="252"/>
        <v>0.23397130095364008</v>
      </c>
      <c r="H2700" s="1">
        <f t="shared" si="253"/>
        <v>0.10168244283078665</v>
      </c>
      <c r="I2700" s="1">
        <f t="shared" si="254"/>
        <v>2.5420610701777965E-2</v>
      </c>
      <c r="J2700" s="1">
        <f>IF(A2700="","",MIN(J2699+I2700,Max_logcfu))</f>
        <v>3.99</v>
      </c>
      <c r="K2700" s="1" cm="1">
        <f t="array" ref="K2700">IF(A2700="","",IF(E2700&lt;-1.27,0,((E2700-Tmin)/(PrefTemp-Tmin))^2))</f>
        <v>38.707516698431533</v>
      </c>
      <c r="L2700" s="1">
        <f t="shared" si="255"/>
        <v>0.40320329884811706</v>
      </c>
      <c r="M2700" s="1">
        <f t="shared" si="256"/>
        <v>-375.51232870917204</v>
      </c>
      <c r="N2700" s="3" t="s">
        <v>866</v>
      </c>
      <c r="O2700" s="1" t="s">
        <v>2973</v>
      </c>
      <c r="P2700" s="1" t="s">
        <v>2968</v>
      </c>
      <c r="Q2700" s="1">
        <v>8360</v>
      </c>
      <c r="R2700" s="1" t="s">
        <v>3035</v>
      </c>
      <c r="S2700" s="1">
        <v>82.02</v>
      </c>
    </row>
    <row r="2701" spans="1:19" x14ac:dyDescent="0.3">
      <c r="A2701" s="1" t="s">
        <v>924</v>
      </c>
      <c r="B2701" s="1" t="s">
        <v>2686</v>
      </c>
      <c r="C2701" s="1">
        <f t="shared" si="257"/>
        <v>1.0416666664241347E-2</v>
      </c>
      <c r="D2701" s="1">
        <v>13</v>
      </c>
      <c r="E2701" s="1">
        <v>20.14</v>
      </c>
      <c r="F2701" s="1">
        <f>IF(A2701="","",IF(E2701&lt;-1.27,0,E2701*M_a+M_b))</f>
        <v>0.48311660000000006</v>
      </c>
      <c r="G2701" s="1">
        <f t="shared" si="252"/>
        <v>0.23340164919556006</v>
      </c>
      <c r="H2701" s="1">
        <f t="shared" si="253"/>
        <v>0.10143487579120385</v>
      </c>
      <c r="I2701" s="1">
        <f t="shared" si="254"/>
        <v>2.5358718941896674E-2</v>
      </c>
      <c r="J2701" s="1">
        <f>IF(A2701="","",MIN(J2700+I2701,Max_logcfu))</f>
        <v>3.99</v>
      </c>
      <c r="K2701" s="1" cm="1">
        <f t="array" ref="K2701">IF(A2701="","",IF(E2701&lt;-1.27,0,((E2701-Tmin)/(PrefTemp-Tmin))^2))</f>
        <v>38.613275204503424</v>
      </c>
      <c r="L2701" s="1">
        <f t="shared" si="255"/>
        <v>0.40222161661992784</v>
      </c>
      <c r="M2701" s="1">
        <f t="shared" si="256"/>
        <v>-375.91455032579199</v>
      </c>
      <c r="N2701" s="3" t="s">
        <v>866</v>
      </c>
      <c r="O2701" s="1" t="s">
        <v>2973</v>
      </c>
      <c r="P2701" s="1" t="s">
        <v>2968</v>
      </c>
      <c r="Q2701" s="1">
        <v>8360</v>
      </c>
      <c r="R2701" s="1" t="s">
        <v>3035</v>
      </c>
      <c r="S2701" s="1">
        <v>82.02</v>
      </c>
    </row>
    <row r="2702" spans="1:19" x14ac:dyDescent="0.3">
      <c r="A2702" s="1" t="s">
        <v>924</v>
      </c>
      <c r="B2702" s="1" t="s">
        <v>2687</v>
      </c>
      <c r="C2702" s="1">
        <f t="shared" si="257"/>
        <v>1.0416666671517305E-2</v>
      </c>
      <c r="D2702" s="1">
        <v>13</v>
      </c>
      <c r="E2702" s="1">
        <v>20.059999999999999</v>
      </c>
      <c r="F2702" s="1">
        <f>IF(A2702="","",IF(E2702&lt;-1.27,0,E2702*M_a+M_b))</f>
        <v>0.48154540000000001</v>
      </c>
      <c r="G2702" s="1">
        <f t="shared" si="252"/>
        <v>0.23188597226116001</v>
      </c>
      <c r="H2702" s="1">
        <f t="shared" si="253"/>
        <v>0.10077617221258582</v>
      </c>
      <c r="I2702" s="1">
        <f t="shared" si="254"/>
        <v>2.5194043064878345E-2</v>
      </c>
      <c r="J2702" s="1">
        <f>IF(A2702="","",MIN(J2701+I2702,Max_logcfu))</f>
        <v>3.99</v>
      </c>
      <c r="K2702" s="1" cm="1">
        <f t="array" ref="K2702">IF(A2702="","",IF(E2702&lt;-1.27,0,((E2702-Tmin)/(PrefTemp-Tmin))^2))</f>
        <v>38.362526116864927</v>
      </c>
      <c r="L2702" s="1">
        <f t="shared" si="255"/>
        <v>0.39960964723675907</v>
      </c>
      <c r="M2702" s="1">
        <f t="shared" si="256"/>
        <v>-376.31415997302878</v>
      </c>
      <c r="N2702" s="3" t="s">
        <v>866</v>
      </c>
      <c r="O2702" s="1" t="s">
        <v>2973</v>
      </c>
      <c r="P2702" s="1" t="s">
        <v>2968</v>
      </c>
      <c r="Q2702" s="1">
        <v>8360</v>
      </c>
      <c r="R2702" s="1" t="s">
        <v>3035</v>
      </c>
      <c r="S2702" s="1">
        <v>82.02</v>
      </c>
    </row>
    <row r="2703" spans="1:19" x14ac:dyDescent="0.3">
      <c r="A2703" s="1" t="s">
        <v>924</v>
      </c>
      <c r="B2703" s="1" t="s">
        <v>2688</v>
      </c>
      <c r="C2703" s="1">
        <f t="shared" si="257"/>
        <v>1.0416666664241347E-2</v>
      </c>
      <c r="D2703" s="1">
        <v>13</v>
      </c>
      <c r="E2703" s="1">
        <v>20</v>
      </c>
      <c r="F2703" s="1">
        <f>IF(A2703="","",IF(E2703&lt;-1.27,0,E2703*M_a+M_b))</f>
        <v>0.48036700000000004</v>
      </c>
      <c r="G2703" s="1">
        <f t="shared" si="252"/>
        <v>0.23075245468900005</v>
      </c>
      <c r="H2703" s="1">
        <f t="shared" si="253"/>
        <v>0.10028355266797045</v>
      </c>
      <c r="I2703" s="1">
        <f t="shared" si="254"/>
        <v>2.5070888161155342E-2</v>
      </c>
      <c r="J2703" s="1">
        <f>IF(A2703="","",MIN(J2702+I2703,Max_logcfu))</f>
        <v>3.99</v>
      </c>
      <c r="K2703" s="1" cm="1">
        <f t="array" ref="K2703">IF(A2703="","",IF(E2703&lt;-1.27,0,((E2703-Tmin)/(PrefTemp-Tmin))^2))</f>
        <v>38.17500033838904</v>
      </c>
      <c r="L2703" s="1">
        <f t="shared" si="255"/>
        <v>0.39765625343229927</v>
      </c>
      <c r="M2703" s="1">
        <f t="shared" si="256"/>
        <v>-376.71181622646105</v>
      </c>
      <c r="N2703" s="3" t="s">
        <v>866</v>
      </c>
      <c r="O2703" s="1" t="s">
        <v>2973</v>
      </c>
      <c r="P2703" s="1" t="s">
        <v>2968</v>
      </c>
      <c r="Q2703" s="1">
        <v>8360</v>
      </c>
      <c r="R2703" s="1" t="s">
        <v>3035</v>
      </c>
      <c r="S2703" s="1">
        <v>82.02</v>
      </c>
    </row>
    <row r="2704" spans="1:19" x14ac:dyDescent="0.3">
      <c r="A2704" s="1" t="s">
        <v>924</v>
      </c>
      <c r="B2704" s="1" t="s">
        <v>2689</v>
      </c>
      <c r="C2704" s="1">
        <f t="shared" si="257"/>
        <v>1.0416666664241347E-2</v>
      </c>
      <c r="D2704" s="1">
        <v>13</v>
      </c>
      <c r="E2704" s="1">
        <v>20.059999999999999</v>
      </c>
      <c r="F2704" s="1">
        <f>IF(A2704="","",IF(E2704&lt;-1.27,0,E2704*M_a+M_b))</f>
        <v>0.48154540000000001</v>
      </c>
      <c r="G2704" s="1">
        <f t="shared" si="252"/>
        <v>0.23188597226116001</v>
      </c>
      <c r="H2704" s="1">
        <f t="shared" si="253"/>
        <v>0.10077617221258582</v>
      </c>
      <c r="I2704" s="1">
        <f t="shared" si="254"/>
        <v>2.5194043047280509E-2</v>
      </c>
      <c r="J2704" s="1">
        <f>IF(A2704="","",MIN(J2703+I2704,Max_logcfu))</f>
        <v>3.99</v>
      </c>
      <c r="K2704" s="1" cm="1">
        <f t="array" ref="K2704">IF(A2704="","",IF(E2704&lt;-1.27,0,((E2704-Tmin)/(PrefTemp-Tmin))^2))</f>
        <v>38.362526116864927</v>
      </c>
      <c r="L2704" s="1">
        <f t="shared" si="255"/>
        <v>0.39960964695763496</v>
      </c>
      <c r="M2704" s="1">
        <f t="shared" si="256"/>
        <v>-377.11142587341868</v>
      </c>
      <c r="N2704" s="3" t="s">
        <v>866</v>
      </c>
      <c r="O2704" s="1" t="s">
        <v>2973</v>
      </c>
      <c r="P2704" s="1" t="s">
        <v>2968</v>
      </c>
      <c r="Q2704" s="1">
        <v>8360</v>
      </c>
      <c r="R2704" s="1" t="s">
        <v>3035</v>
      </c>
      <c r="S2704" s="1">
        <v>82.13</v>
      </c>
    </row>
    <row r="2705" spans="1:19" x14ac:dyDescent="0.3">
      <c r="A2705" s="1" t="s">
        <v>924</v>
      </c>
      <c r="B2705" s="1" t="s">
        <v>2690</v>
      </c>
      <c r="C2705" s="1">
        <f t="shared" si="257"/>
        <v>1.0416666671517305E-2</v>
      </c>
      <c r="D2705" s="1">
        <v>13</v>
      </c>
      <c r="E2705" s="1">
        <v>19.97</v>
      </c>
      <c r="F2705" s="1">
        <f>IF(A2705="","",IF(E2705&lt;-1.27,0,E2705*M_a+M_b))</f>
        <v>0.47977780000000003</v>
      </c>
      <c r="G2705" s="1">
        <f t="shared" si="252"/>
        <v>0.23018673737284004</v>
      </c>
      <c r="H2705" s="1">
        <f t="shared" si="253"/>
        <v>0.1000376955118818</v>
      </c>
      <c r="I2705" s="1">
        <f t="shared" si="254"/>
        <v>2.500942388961637E-2</v>
      </c>
      <c r="J2705" s="1">
        <f>IF(A2705="","",MIN(J2704+I2705,Max_logcfu))</f>
        <v>3.99</v>
      </c>
      <c r="K2705" s="1" cm="1">
        <f t="array" ref="K2705">IF(A2705="","",IF(E2705&lt;-1.27,0,((E2705-Tmin)/(PrefTemp-Tmin))^2))</f>
        <v>38.08140974683954</v>
      </c>
      <c r="L2705" s="1">
        <f t="shared" si="255"/>
        <v>0.39668135171429769</v>
      </c>
      <c r="M2705" s="1">
        <f t="shared" si="256"/>
        <v>-377.50810722513296</v>
      </c>
      <c r="N2705" s="3" t="s">
        <v>866</v>
      </c>
      <c r="O2705" s="1" t="s">
        <v>2973</v>
      </c>
      <c r="P2705" s="1" t="s">
        <v>2968</v>
      </c>
      <c r="Q2705" s="1">
        <v>8360</v>
      </c>
      <c r="R2705" s="1" t="s">
        <v>3035</v>
      </c>
      <c r="S2705" s="1">
        <v>82.13</v>
      </c>
    </row>
    <row r="2706" spans="1:19" x14ac:dyDescent="0.3">
      <c r="A2706" s="1" t="s">
        <v>924</v>
      </c>
      <c r="B2706" s="1" t="s">
        <v>2691</v>
      </c>
      <c r="C2706" s="1">
        <f t="shared" si="257"/>
        <v>1.0416666664241347E-2</v>
      </c>
      <c r="D2706" s="1">
        <v>13</v>
      </c>
      <c r="E2706" s="1">
        <v>19.989999999999998</v>
      </c>
      <c r="F2706" s="1">
        <f>IF(A2706="","",IF(E2706&lt;-1.27,0,E2706*M_a+M_b))</f>
        <v>0.4801706</v>
      </c>
      <c r="G2706" s="1">
        <f t="shared" si="252"/>
        <v>0.23056380510436</v>
      </c>
      <c r="H2706" s="1">
        <f t="shared" si="253"/>
        <v>0.10020156675548023</v>
      </c>
      <c r="I2706" s="1">
        <f t="shared" si="254"/>
        <v>2.5050391683037559E-2</v>
      </c>
      <c r="J2706" s="1">
        <f>IF(A2706="","",MIN(J2705+I2706,Max_logcfu))</f>
        <v>3.99</v>
      </c>
      <c r="K2706" s="1" cm="1">
        <f t="array" ref="K2706">IF(A2706="","",IF(E2706&lt;-1.27,0,((E2706-Tmin)/(PrefTemp-Tmin))^2))</f>
        <v>38.143790711747471</v>
      </c>
      <c r="L2706" s="1">
        <f t="shared" si="255"/>
        <v>0.39733115315485862</v>
      </c>
      <c r="M2706" s="1">
        <f t="shared" si="256"/>
        <v>-377.90543837828784</v>
      </c>
      <c r="N2706" s="3" t="s">
        <v>866</v>
      </c>
      <c r="O2706" s="1" t="s">
        <v>2973</v>
      </c>
      <c r="P2706" s="1" t="s">
        <v>2968</v>
      </c>
      <c r="Q2706" s="1">
        <v>8360</v>
      </c>
      <c r="R2706" s="1" t="s">
        <v>3035</v>
      </c>
      <c r="S2706" s="1">
        <v>82.13</v>
      </c>
    </row>
    <row r="2707" spans="1:19" x14ac:dyDescent="0.3">
      <c r="A2707" s="1" t="s">
        <v>924</v>
      </c>
      <c r="B2707" s="1" t="s">
        <v>2692</v>
      </c>
      <c r="C2707" s="1">
        <f t="shared" si="257"/>
        <v>1.0416666664241347E-2</v>
      </c>
      <c r="D2707" s="1">
        <v>13</v>
      </c>
      <c r="E2707" s="1">
        <v>19.940000000000001</v>
      </c>
      <c r="F2707" s="1">
        <f>IF(A2707="","",IF(E2707&lt;-1.27,0,E2707*M_a+M_b))</f>
        <v>0.47918860000000008</v>
      </c>
      <c r="G2707" s="1">
        <f t="shared" si="252"/>
        <v>0.22962171436996007</v>
      </c>
      <c r="H2707" s="1">
        <f t="shared" si="253"/>
        <v>9.9792140099939183E-2</v>
      </c>
      <c r="I2707" s="1">
        <f t="shared" si="254"/>
        <v>2.4948035019176126E-2</v>
      </c>
      <c r="J2707" s="1">
        <f>IF(A2707="","",MIN(J2706+I2707,Max_logcfu))</f>
        <v>3.99</v>
      </c>
      <c r="K2707" s="1" cm="1">
        <f t="array" ref="K2707">IF(A2707="","",IF(E2707&lt;-1.27,0,((E2707-Tmin)/(PrefTemp-Tmin))^2))</f>
        <v>37.9879340204157</v>
      </c>
      <c r="L2707" s="1">
        <f t="shared" si="255"/>
        <v>0.39570764595386404</v>
      </c>
      <c r="M2707" s="1">
        <f t="shared" si="256"/>
        <v>-378.30114602424169</v>
      </c>
      <c r="N2707" s="3" t="s">
        <v>866</v>
      </c>
      <c r="O2707" s="1" t="s">
        <v>2973</v>
      </c>
      <c r="P2707" s="1" t="s">
        <v>2968</v>
      </c>
      <c r="Q2707" s="1">
        <v>8360</v>
      </c>
      <c r="R2707" s="1" t="s">
        <v>3035</v>
      </c>
      <c r="S2707" s="1">
        <v>82.13</v>
      </c>
    </row>
    <row r="2708" spans="1:19" x14ac:dyDescent="0.3">
      <c r="A2708" s="1" t="s">
        <v>924</v>
      </c>
      <c r="B2708" s="1" t="s">
        <v>2693</v>
      </c>
      <c r="C2708" s="1">
        <f t="shared" si="257"/>
        <v>1.0416666671517305E-2</v>
      </c>
      <c r="D2708" s="1">
        <v>13</v>
      </c>
      <c r="E2708" s="1">
        <v>20.02</v>
      </c>
      <c r="F2708" s="1">
        <f>IF(A2708="","",IF(E2708&lt;-1.27,0,E2708*M_a+M_b))</f>
        <v>0.48075980000000001</v>
      </c>
      <c r="G2708" s="1">
        <f t="shared" si="252"/>
        <v>0.23112998529604001</v>
      </c>
      <c r="H2708" s="1">
        <f t="shared" si="253"/>
        <v>0.1004476250743329</v>
      </c>
      <c r="I2708" s="1">
        <f t="shared" si="254"/>
        <v>2.5111906280276867E-2</v>
      </c>
      <c r="J2708" s="1">
        <f>IF(A2708="","",MIN(J2707+I2708,Max_logcfu))</f>
        <v>3.99</v>
      </c>
      <c r="K2708" s="1" cm="1">
        <f t="array" ref="K2708">IF(A2708="","",IF(E2708&lt;-1.27,0,((E2708-Tmin)/(PrefTemp-Tmin))^2))</f>
        <v>38.237457880047387</v>
      </c>
      <c r="L2708" s="1">
        <f t="shared" si="255"/>
        <v>0.39830685310263636</v>
      </c>
      <c r="M2708" s="1">
        <f t="shared" si="256"/>
        <v>-378.6994528773443</v>
      </c>
      <c r="N2708" s="3" t="s">
        <v>866</v>
      </c>
      <c r="O2708" s="1" t="s">
        <v>2973</v>
      </c>
      <c r="P2708" s="1" t="s">
        <v>2968</v>
      </c>
      <c r="Q2708" s="1">
        <v>8360</v>
      </c>
      <c r="R2708" s="1" t="s">
        <v>3035</v>
      </c>
      <c r="S2708" s="1">
        <v>82.02</v>
      </c>
    </row>
    <row r="2709" spans="1:19" x14ac:dyDescent="0.3">
      <c r="A2709" s="1" t="s">
        <v>924</v>
      </c>
      <c r="B2709" s="1" t="s">
        <v>2234</v>
      </c>
      <c r="C2709" s="1">
        <f t="shared" si="257"/>
        <v>1.0416666664241347E-2</v>
      </c>
      <c r="D2709" s="1">
        <v>13</v>
      </c>
      <c r="E2709" s="1">
        <v>19.97</v>
      </c>
      <c r="F2709" s="1">
        <f>IF(A2709="","",IF(E2709&lt;-1.27,0,E2709*M_a+M_b))</f>
        <v>0.47977780000000003</v>
      </c>
      <c r="G2709" s="1">
        <f t="shared" si="252"/>
        <v>0.23018673737284004</v>
      </c>
      <c r="H2709" s="1">
        <f t="shared" si="253"/>
        <v>0.1000376955118818</v>
      </c>
      <c r="I2709" s="1">
        <f t="shared" si="254"/>
        <v>2.5009423872147489E-2</v>
      </c>
      <c r="J2709" s="1">
        <f>IF(A2709="","",MIN(J2708+I2709,Max_logcfu))</f>
        <v>3.99</v>
      </c>
      <c r="K2709" s="1" cm="1">
        <f t="array" ref="K2709">IF(A2709="","",IF(E2709&lt;-1.27,0,((E2709-Tmin)/(PrefTemp-Tmin))^2))</f>
        <v>38.08140974683954</v>
      </c>
      <c r="L2709" s="1">
        <f t="shared" si="255"/>
        <v>0.39668135143721894</v>
      </c>
      <c r="M2709" s="1">
        <f t="shared" si="256"/>
        <v>-379.09613422878152</v>
      </c>
      <c r="N2709" s="3" t="s">
        <v>866</v>
      </c>
      <c r="O2709" s="1" t="s">
        <v>2973</v>
      </c>
      <c r="P2709" s="1" t="s">
        <v>2968</v>
      </c>
      <c r="Q2709" s="1">
        <v>8360</v>
      </c>
      <c r="R2709" s="1" t="s">
        <v>3035</v>
      </c>
      <c r="S2709" s="1">
        <v>82.02</v>
      </c>
    </row>
    <row r="2710" spans="1:19" x14ac:dyDescent="0.3">
      <c r="A2710" s="1" t="s">
        <v>924</v>
      </c>
      <c r="B2710" s="1" t="s">
        <v>2235</v>
      </c>
      <c r="C2710" s="1">
        <f t="shared" si="257"/>
        <v>1.0416666664241347E-2</v>
      </c>
      <c r="D2710" s="1">
        <v>13</v>
      </c>
      <c r="E2710" s="1">
        <v>19.86</v>
      </c>
      <c r="F2710" s="1">
        <f>IF(A2710="","",IF(E2710&lt;-1.27,0,E2710*M_a+M_b))</f>
        <v>0.47761740000000003</v>
      </c>
      <c r="G2710" s="1">
        <f t="shared" si="252"/>
        <v>0.22811838078276003</v>
      </c>
      <c r="H2710" s="1">
        <f t="shared" si="253"/>
        <v>9.9138800861694923E-2</v>
      </c>
      <c r="I2710" s="1">
        <f t="shared" si="254"/>
        <v>2.4784700209653093E-2</v>
      </c>
      <c r="J2710" s="1">
        <f>IF(A2710="","",MIN(J2709+I2710,Max_logcfu))</f>
        <v>3.99</v>
      </c>
      <c r="K2710" s="1" cm="1">
        <f t="array" ref="K2710">IF(A2710="","",IF(E2710&lt;-1.27,0,((E2710-Tmin)/(PrefTemp-Tmin))^2))</f>
        <v>37.739226979455204</v>
      </c>
      <c r="L2710" s="1">
        <f t="shared" si="255"/>
        <v>0.3931169476111287</v>
      </c>
      <c r="M2710" s="1">
        <f t="shared" si="256"/>
        <v>-379.48925117639266</v>
      </c>
      <c r="N2710" s="3" t="s">
        <v>866</v>
      </c>
      <c r="O2710" s="1" t="s">
        <v>2973</v>
      </c>
      <c r="P2710" s="1" t="s">
        <v>2968</v>
      </c>
      <c r="Q2710" s="1">
        <v>8360</v>
      </c>
      <c r="R2710" s="1" t="s">
        <v>3035</v>
      </c>
      <c r="S2710" s="1">
        <v>82.02</v>
      </c>
    </row>
    <row r="2711" spans="1:19" x14ac:dyDescent="0.3">
      <c r="A2711" s="1" t="s">
        <v>924</v>
      </c>
      <c r="B2711" s="1" t="s">
        <v>2236</v>
      </c>
      <c r="C2711" s="1">
        <f t="shared" si="257"/>
        <v>1.0416666671517305E-2</v>
      </c>
      <c r="D2711" s="1">
        <v>13</v>
      </c>
      <c r="E2711" s="1">
        <v>19.89</v>
      </c>
      <c r="F2711" s="1">
        <f>IF(A2711="","",IF(E2711&lt;-1.27,0,E2711*M_a+M_b))</f>
        <v>0.47820660000000004</v>
      </c>
      <c r="G2711" s="1">
        <f t="shared" si="252"/>
        <v>0.22868155228356005</v>
      </c>
      <c r="H2711" s="1">
        <f t="shared" si="253"/>
        <v>9.9383551622581501E-2</v>
      </c>
      <c r="I2711" s="1">
        <f t="shared" si="254"/>
        <v>2.4845887917215145E-2</v>
      </c>
      <c r="J2711" s="1">
        <f>IF(A2711="","",MIN(J2710+I2711,Max_logcfu))</f>
        <v>3.99</v>
      </c>
      <c r="K2711" s="1" cm="1">
        <f t="array" ref="K2711">IF(A2711="","",IF(E2711&lt;-1.27,0,((E2711-Tmin)/(PrefTemp-Tmin))^2))</f>
        <v>37.832396398877364</v>
      </c>
      <c r="L2711" s="1">
        <f t="shared" si="255"/>
        <v>0.39408746267181716</v>
      </c>
      <c r="M2711" s="1">
        <f t="shared" si="256"/>
        <v>-379.88333863906445</v>
      </c>
      <c r="N2711" s="3" t="s">
        <v>866</v>
      </c>
      <c r="O2711" s="1" t="s">
        <v>2973</v>
      </c>
      <c r="P2711" s="1" t="s">
        <v>2968</v>
      </c>
      <c r="Q2711" s="1">
        <v>8360</v>
      </c>
      <c r="R2711" s="1" t="s">
        <v>3035</v>
      </c>
      <c r="S2711" s="1">
        <v>82.02</v>
      </c>
    </row>
    <row r="2712" spans="1:19" x14ac:dyDescent="0.3">
      <c r="A2712" s="1" t="s">
        <v>924</v>
      </c>
      <c r="B2712" s="1" t="s">
        <v>2237</v>
      </c>
      <c r="C2712" s="1">
        <f t="shared" si="257"/>
        <v>1.0416666664241347E-2</v>
      </c>
      <c r="D2712" s="1">
        <v>13</v>
      </c>
      <c r="E2712" s="1">
        <v>19.97</v>
      </c>
      <c r="F2712" s="1">
        <f>IF(A2712="","",IF(E2712&lt;-1.27,0,E2712*M_a+M_b))</f>
        <v>0.47977780000000003</v>
      </c>
      <c r="G2712" s="1">
        <f t="shared" si="252"/>
        <v>0.23018673737284004</v>
      </c>
      <c r="H2712" s="1">
        <f t="shared" si="253"/>
        <v>0.1000376955118818</v>
      </c>
      <c r="I2712" s="1">
        <f t="shared" si="254"/>
        <v>2.5009423872147489E-2</v>
      </c>
      <c r="J2712" s="1">
        <f>IF(A2712="","",MIN(J2711+I2712,Max_logcfu))</f>
        <v>3.99</v>
      </c>
      <c r="K2712" s="1" cm="1">
        <f t="array" ref="K2712">IF(A2712="","",IF(E2712&lt;-1.27,0,((E2712-Tmin)/(PrefTemp-Tmin))^2))</f>
        <v>38.08140974683954</v>
      </c>
      <c r="L2712" s="1">
        <f t="shared" si="255"/>
        <v>0.39668135143721894</v>
      </c>
      <c r="M2712" s="1">
        <f t="shared" si="256"/>
        <v>-380.28001999050167</v>
      </c>
      <c r="N2712" s="3" t="s">
        <v>866</v>
      </c>
      <c r="O2712" s="1" t="s">
        <v>2973</v>
      </c>
      <c r="P2712" s="1" t="s">
        <v>2968</v>
      </c>
      <c r="Q2712" s="1">
        <v>8360</v>
      </c>
      <c r="R2712" s="1" t="s">
        <v>3035</v>
      </c>
      <c r="S2712" s="1">
        <v>81.93</v>
      </c>
    </row>
    <row r="2713" spans="1:19" x14ac:dyDescent="0.3">
      <c r="A2713" s="1" t="s">
        <v>924</v>
      </c>
      <c r="B2713" s="1" t="s">
        <v>2238</v>
      </c>
      <c r="C2713" s="1">
        <f t="shared" si="257"/>
        <v>1.0416666664241347E-2</v>
      </c>
      <c r="D2713" s="1">
        <v>13</v>
      </c>
      <c r="E2713" s="1">
        <v>19.91</v>
      </c>
      <c r="F2713" s="1">
        <f>IF(A2713="","",IF(E2713&lt;-1.27,0,E2713*M_a+M_b))</f>
        <v>0.47859940000000001</v>
      </c>
      <c r="G2713" s="1">
        <f t="shared" si="252"/>
        <v>0.22905738568036002</v>
      </c>
      <c r="H2713" s="1">
        <f t="shared" si="253"/>
        <v>9.9546886432142545E-2</v>
      </c>
      <c r="I2713" s="1">
        <f t="shared" si="254"/>
        <v>2.4886721602241244E-2</v>
      </c>
      <c r="J2713" s="1">
        <f>IF(A2713="","",MIN(J2712+I2713,Max_logcfu))</f>
        <v>3.99</v>
      </c>
      <c r="K2713" s="1" cm="1">
        <f t="array" ref="K2713">IF(A2713="","",IF(E2713&lt;-1.27,0,((E2713-Tmin)/(PrefTemp-Tmin))^2))</f>
        <v>37.894573159117478</v>
      </c>
      <c r="L2713" s="1">
        <f t="shared" si="255"/>
        <v>0.39473513698223395</v>
      </c>
      <c r="M2713" s="1">
        <f t="shared" si="256"/>
        <v>-380.67475512748388</v>
      </c>
      <c r="N2713" s="3" t="s">
        <v>866</v>
      </c>
      <c r="O2713" s="1" t="s">
        <v>2973</v>
      </c>
      <c r="P2713" s="1" t="s">
        <v>2968</v>
      </c>
      <c r="Q2713" s="1">
        <v>8360</v>
      </c>
      <c r="R2713" s="1" t="s">
        <v>3035</v>
      </c>
      <c r="S2713" s="1">
        <v>81.93</v>
      </c>
    </row>
    <row r="2714" spans="1:19" x14ac:dyDescent="0.3">
      <c r="A2714" s="1" t="s">
        <v>924</v>
      </c>
      <c r="B2714" s="1" t="s">
        <v>2239</v>
      </c>
      <c r="C2714" s="1">
        <f t="shared" si="257"/>
        <v>1.0416666671517305E-2</v>
      </c>
      <c r="D2714" s="1">
        <v>13</v>
      </c>
      <c r="E2714" s="1">
        <v>19.850000000000001</v>
      </c>
      <c r="F2714" s="1">
        <f>IF(A2714="","",IF(E2714&lt;-1.27,0,E2714*M_a+M_b))</f>
        <v>0.47742100000000004</v>
      </c>
      <c r="G2714" s="1">
        <f t="shared" si="252"/>
        <v>0.22793081124100004</v>
      </c>
      <c r="H2714" s="1">
        <f t="shared" si="253"/>
        <v>9.9057284328987402E-2</v>
      </c>
      <c r="I2714" s="1">
        <f t="shared" si="254"/>
        <v>2.4764321093778636E-2</v>
      </c>
      <c r="J2714" s="1">
        <f>IF(A2714="","",MIN(J2713+I2714,Max_logcfu))</f>
        <v>3.99</v>
      </c>
      <c r="K2714" s="1" cm="1">
        <f t="array" ref="K2714">IF(A2714="","",IF(E2714&lt;-1.27,0,((E2714-Tmin)/(PrefTemp-Tmin))^2))</f>
        <v>37.708196031897963</v>
      </c>
      <c r="L2714" s="1">
        <f t="shared" si="255"/>
        <v>0.39279370884851261</v>
      </c>
      <c r="M2714" s="1">
        <f t="shared" si="256"/>
        <v>-381.06754883633238</v>
      </c>
      <c r="N2714" s="3" t="s">
        <v>866</v>
      </c>
      <c r="O2714" s="1" t="s">
        <v>2973</v>
      </c>
      <c r="P2714" s="1" t="s">
        <v>2968</v>
      </c>
      <c r="Q2714" s="1">
        <v>8360</v>
      </c>
      <c r="R2714" s="1" t="s">
        <v>3035</v>
      </c>
      <c r="S2714" s="1">
        <v>81.93</v>
      </c>
    </row>
    <row r="2715" spans="1:19" x14ac:dyDescent="0.3">
      <c r="A2715" s="1" t="s">
        <v>924</v>
      </c>
      <c r="B2715" s="1" t="s">
        <v>2240</v>
      </c>
      <c r="C2715" s="1">
        <f t="shared" si="257"/>
        <v>1.0416666664241347E-2</v>
      </c>
      <c r="D2715" s="1">
        <v>13</v>
      </c>
      <c r="E2715" s="1">
        <v>19.8</v>
      </c>
      <c r="F2715" s="1">
        <f>IF(A2715="","",IF(E2715&lt;-1.27,0,E2715*M_a+M_b))</f>
        <v>0.47643900000000006</v>
      </c>
      <c r="G2715" s="1">
        <f t="shared" si="252"/>
        <v>0.22699412072100006</v>
      </c>
      <c r="H2715" s="1">
        <f t="shared" si="253"/>
        <v>9.8650204572359859E-2</v>
      </c>
      <c r="I2715" s="1">
        <f t="shared" si="254"/>
        <v>2.466255113734777E-2</v>
      </c>
      <c r="J2715" s="1">
        <f>IF(A2715="","",MIN(J2714+I2715,Max_logcfu))</f>
        <v>3.99</v>
      </c>
      <c r="K2715" s="1" cm="1">
        <f t="array" ref="K2715">IF(A2715="","",IF(E2715&lt;-1.27,0,((E2715-Tmin)/(PrefTemp-Tmin))^2))</f>
        <v>37.553232735987812</v>
      </c>
      <c r="L2715" s="1">
        <f t="shared" si="255"/>
        <v>0.39117950757546116</v>
      </c>
      <c r="M2715" s="1">
        <f t="shared" si="256"/>
        <v>-381.45872834390786</v>
      </c>
      <c r="N2715" s="3" t="s">
        <v>866</v>
      </c>
      <c r="O2715" s="1" t="s">
        <v>2973</v>
      </c>
      <c r="P2715" s="1" t="s">
        <v>2968</v>
      </c>
      <c r="Q2715" s="1">
        <v>8360</v>
      </c>
      <c r="R2715" s="1" t="s">
        <v>3035</v>
      </c>
      <c r="S2715" s="1">
        <v>81.93</v>
      </c>
    </row>
    <row r="2716" spans="1:19" x14ac:dyDescent="0.3">
      <c r="A2716" s="1" t="s">
        <v>924</v>
      </c>
      <c r="B2716" s="1" t="s">
        <v>2241</v>
      </c>
      <c r="C2716" s="1">
        <f t="shared" si="257"/>
        <v>1.0416666664241347E-2</v>
      </c>
      <c r="D2716" s="1">
        <v>13</v>
      </c>
      <c r="E2716" s="1">
        <v>19.88</v>
      </c>
      <c r="F2716" s="1">
        <f>IF(A2716="","",IF(E2716&lt;-1.27,0,E2716*M_a+M_b))</f>
        <v>0.4780102</v>
      </c>
      <c r="G2716" s="1">
        <f t="shared" si="252"/>
        <v>0.22849375130403998</v>
      </c>
      <c r="H2716" s="1">
        <f t="shared" si="253"/>
        <v>9.9301934508491951E-2</v>
      </c>
      <c r="I2716" s="1">
        <f t="shared" si="254"/>
        <v>2.4825483621342855E-2</v>
      </c>
      <c r="J2716" s="1">
        <f>IF(A2716="","",MIN(J2715+I2716,Max_logcfu))</f>
        <v>3.99</v>
      </c>
      <c r="K2716" s="1" cm="1">
        <f t="array" ref="K2716">IF(A2716="","",IF(E2716&lt;-1.27,0,((E2716-Tmin)/(PrefTemp-Tmin))^2))</f>
        <v>37.801327162944894</v>
      </c>
      <c r="L2716" s="1">
        <f t="shared" si="255"/>
        <v>0.393763824522329</v>
      </c>
      <c r="M2716" s="1">
        <f t="shared" si="256"/>
        <v>-381.85249216843022</v>
      </c>
      <c r="N2716" s="3" t="s">
        <v>866</v>
      </c>
      <c r="O2716" s="1" t="s">
        <v>2973</v>
      </c>
      <c r="P2716" s="1" t="s">
        <v>2968</v>
      </c>
      <c r="Q2716" s="1">
        <v>8360</v>
      </c>
      <c r="R2716" s="1" t="s">
        <v>3035</v>
      </c>
      <c r="S2716" s="1">
        <v>82.02</v>
      </c>
    </row>
    <row r="2717" spans="1:19" x14ac:dyDescent="0.3">
      <c r="A2717" s="1" t="s">
        <v>924</v>
      </c>
      <c r="B2717" s="1" t="s">
        <v>2242</v>
      </c>
      <c r="C2717" s="1">
        <f t="shared" si="257"/>
        <v>1.0416666671517305E-2</v>
      </c>
      <c r="D2717" s="1">
        <v>13</v>
      </c>
      <c r="E2717" s="1">
        <v>19.86</v>
      </c>
      <c r="F2717" s="1">
        <f>IF(A2717="","",IF(E2717&lt;-1.27,0,E2717*M_a+M_b))</f>
        <v>0.47761740000000003</v>
      </c>
      <c r="G2717" s="1">
        <f t="shared" si="252"/>
        <v>0.22811838078276003</v>
      </c>
      <c r="H2717" s="1">
        <f t="shared" si="253"/>
        <v>9.9138800861694923E-2</v>
      </c>
      <c r="I2717" s="1">
        <f t="shared" si="254"/>
        <v>2.4784700226965006E-2</v>
      </c>
      <c r="J2717" s="1">
        <f>IF(A2717="","",MIN(J2716+I2717,Max_logcfu))</f>
        <v>3.99</v>
      </c>
      <c r="K2717" s="1" cm="1">
        <f t="array" ref="K2717">IF(A2717="","",IF(E2717&lt;-1.27,0,((E2717-Tmin)/(PrefTemp-Tmin))^2))</f>
        <v>37.739226979455204</v>
      </c>
      <c r="L2717" s="1">
        <f t="shared" si="255"/>
        <v>0.39311694788571772</v>
      </c>
      <c r="M2717" s="1">
        <f t="shared" si="256"/>
        <v>-382.24560911631596</v>
      </c>
      <c r="N2717" s="3" t="s">
        <v>866</v>
      </c>
      <c r="O2717" s="1" t="s">
        <v>2973</v>
      </c>
      <c r="P2717" s="1" t="s">
        <v>2968</v>
      </c>
      <c r="Q2717" s="1">
        <v>8360</v>
      </c>
      <c r="R2717" s="1" t="s">
        <v>3035</v>
      </c>
      <c r="S2717" s="1">
        <v>82.02</v>
      </c>
    </row>
    <row r="2718" spans="1:19" x14ac:dyDescent="0.3">
      <c r="A2718" s="1" t="s">
        <v>924</v>
      </c>
      <c r="B2718" s="1" t="s">
        <v>2243</v>
      </c>
      <c r="C2718" s="1">
        <f t="shared" si="257"/>
        <v>1.0416666664241347E-2</v>
      </c>
      <c r="D2718" s="1">
        <v>13</v>
      </c>
      <c r="E2718" s="1">
        <v>19.850000000000001</v>
      </c>
      <c r="F2718" s="1">
        <f>IF(A2718="","",IF(E2718&lt;-1.27,0,E2718*M_a+M_b))</f>
        <v>0.47742100000000004</v>
      </c>
      <c r="G2718" s="1">
        <f t="shared" si="252"/>
        <v>0.22793081124100004</v>
      </c>
      <c r="H2718" s="1">
        <f t="shared" si="253"/>
        <v>9.9057284328987402E-2</v>
      </c>
      <c r="I2718" s="1">
        <f t="shared" si="254"/>
        <v>2.4764321076480956E-2</v>
      </c>
      <c r="J2718" s="1">
        <f>IF(A2718="","",MIN(J2717+I2718,Max_logcfu))</f>
        <v>3.99</v>
      </c>
      <c r="K2718" s="1" cm="1">
        <f t="array" ref="K2718">IF(A2718="","",IF(E2718&lt;-1.27,0,((E2718-Tmin)/(PrefTemp-Tmin))^2))</f>
        <v>37.708196031897963</v>
      </c>
      <c r="L2718" s="1">
        <f t="shared" si="255"/>
        <v>0.39279370857414936</v>
      </c>
      <c r="M2718" s="1">
        <f t="shared" si="256"/>
        <v>-382.63840282489014</v>
      </c>
      <c r="N2718" s="3" t="s">
        <v>866</v>
      </c>
      <c r="O2718" s="1" t="s">
        <v>2973</v>
      </c>
      <c r="P2718" s="1" t="s">
        <v>2968</v>
      </c>
      <c r="Q2718" s="1">
        <v>8360</v>
      </c>
      <c r="R2718" s="1" t="s">
        <v>3035</v>
      </c>
      <c r="S2718" s="1">
        <v>82.02</v>
      </c>
    </row>
    <row r="2719" spans="1:19" x14ac:dyDescent="0.3">
      <c r="A2719" s="1" t="s">
        <v>924</v>
      </c>
      <c r="B2719" s="1" t="s">
        <v>2244</v>
      </c>
      <c r="C2719" s="1">
        <f t="shared" si="257"/>
        <v>1.0416666664241347E-2</v>
      </c>
      <c r="D2719" s="1">
        <v>13</v>
      </c>
      <c r="E2719" s="1">
        <v>19.829999999999998</v>
      </c>
      <c r="F2719" s="1">
        <f>IF(A2719="","",IF(E2719&lt;-1.27,0,E2719*M_a+M_b))</f>
        <v>0.47702820000000001</v>
      </c>
      <c r="G2719" s="1">
        <f t="shared" si="252"/>
        <v>0.22755590359524</v>
      </c>
      <c r="H2719" s="1">
        <f t="shared" si="253"/>
        <v>9.8894351844954362E-2</v>
      </c>
      <c r="I2719" s="1">
        <f t="shared" si="254"/>
        <v>2.4723587955482181E-2</v>
      </c>
      <c r="J2719" s="1">
        <f>IF(A2719="","",MIN(J2718+I2719,Max_logcfu))</f>
        <v>3.99</v>
      </c>
      <c r="K2719" s="1" cm="1">
        <f t="array" ref="K2719">IF(A2719="","",IF(E2719&lt;-1.27,0,((E2719-Tmin)/(PrefTemp-Tmin))^2))</f>
        <v>37.646172425158682</v>
      </c>
      <c r="L2719" s="1">
        <f t="shared" si="255"/>
        <v>0.3921476293374323</v>
      </c>
      <c r="M2719" s="1">
        <f t="shared" si="256"/>
        <v>-383.03055045422758</v>
      </c>
      <c r="N2719" s="3" t="s">
        <v>866</v>
      </c>
      <c r="O2719" s="1" t="s">
        <v>2973</v>
      </c>
      <c r="P2719" s="1" t="s">
        <v>2968</v>
      </c>
      <c r="Q2719" s="1">
        <v>8360</v>
      </c>
      <c r="R2719" s="1" t="s">
        <v>3035</v>
      </c>
      <c r="S2719" s="1">
        <v>82.02</v>
      </c>
    </row>
    <row r="2720" spans="1:19" x14ac:dyDescent="0.3">
      <c r="A2720" s="1" t="s">
        <v>924</v>
      </c>
      <c r="B2720" s="1" t="s">
        <v>2245</v>
      </c>
      <c r="C2720" s="1">
        <f t="shared" si="257"/>
        <v>1.0416666671517305E-2</v>
      </c>
      <c r="D2720" s="1">
        <v>13</v>
      </c>
      <c r="E2720" s="1">
        <v>19.91</v>
      </c>
      <c r="F2720" s="1">
        <f>IF(A2720="","",IF(E2720&lt;-1.27,0,E2720*M_a+M_b))</f>
        <v>0.47859940000000001</v>
      </c>
      <c r="G2720" s="1">
        <f t="shared" si="252"/>
        <v>0.22905738568036002</v>
      </c>
      <c r="H2720" s="1">
        <f t="shared" si="253"/>
        <v>9.9546886432142545E-2</v>
      </c>
      <c r="I2720" s="1">
        <f t="shared" si="254"/>
        <v>2.4886721619624418E-2</v>
      </c>
      <c r="J2720" s="1">
        <f>IF(A2720="","",MIN(J2719+I2720,Max_logcfu))</f>
        <v>3.99</v>
      </c>
      <c r="K2720" s="1" cm="1">
        <f t="array" ref="K2720">IF(A2720="","",IF(E2720&lt;-1.27,0,((E2720-Tmin)/(PrefTemp-Tmin))^2))</f>
        <v>37.894573159117478</v>
      </c>
      <c r="L2720" s="1">
        <f t="shared" si="255"/>
        <v>0.39473513725795328</v>
      </c>
      <c r="M2720" s="1">
        <f t="shared" si="256"/>
        <v>-383.42528559148553</v>
      </c>
      <c r="N2720" s="3" t="s">
        <v>866</v>
      </c>
      <c r="O2720" s="1" t="s">
        <v>2973</v>
      </c>
      <c r="P2720" s="1" t="s">
        <v>2968</v>
      </c>
      <c r="Q2720" s="1">
        <v>8360</v>
      </c>
      <c r="R2720" s="1" t="s">
        <v>3035</v>
      </c>
      <c r="S2720" s="1">
        <v>81.849999999999994</v>
      </c>
    </row>
    <row r="2721" spans="1:19" x14ac:dyDescent="0.3">
      <c r="A2721" s="1" t="s">
        <v>924</v>
      </c>
      <c r="B2721" s="1" t="s">
        <v>2694</v>
      </c>
      <c r="C2721" s="1">
        <f t="shared" si="257"/>
        <v>1.0416666664241347E-2</v>
      </c>
      <c r="D2721" s="1">
        <v>13</v>
      </c>
      <c r="E2721" s="1">
        <v>19.86</v>
      </c>
      <c r="F2721" s="1">
        <f>IF(A2721="","",IF(E2721&lt;-1.27,0,E2721*M_a+M_b))</f>
        <v>0.47761740000000003</v>
      </c>
      <c r="G2721" s="1">
        <f t="shared" si="252"/>
        <v>0.22811838078276003</v>
      </c>
      <c r="H2721" s="1">
        <f t="shared" si="253"/>
        <v>9.9138800861694923E-2</v>
      </c>
      <c r="I2721" s="1">
        <f t="shared" si="254"/>
        <v>2.4784700209653093E-2</v>
      </c>
      <c r="J2721" s="1">
        <f>IF(A2721="","",MIN(J2720+I2721,Max_logcfu))</f>
        <v>3.99</v>
      </c>
      <c r="K2721" s="1" cm="1">
        <f t="array" ref="K2721">IF(A2721="","",IF(E2721&lt;-1.27,0,((E2721-Tmin)/(PrefTemp-Tmin))^2))</f>
        <v>37.739226979455204</v>
      </c>
      <c r="L2721" s="1">
        <f t="shared" si="255"/>
        <v>0.3931169476111287</v>
      </c>
      <c r="M2721" s="1">
        <f t="shared" si="256"/>
        <v>-383.81840253909667</v>
      </c>
      <c r="N2721" s="3" t="s">
        <v>866</v>
      </c>
      <c r="O2721" s="1" t="s">
        <v>2973</v>
      </c>
      <c r="P2721" s="1" t="s">
        <v>2968</v>
      </c>
      <c r="Q2721" s="1">
        <v>8360</v>
      </c>
      <c r="R2721" s="1" t="s">
        <v>3035</v>
      </c>
      <c r="S2721" s="1">
        <v>81.849999999999994</v>
      </c>
    </row>
    <row r="2722" spans="1:19" x14ac:dyDescent="0.3">
      <c r="A2722" s="1" t="s">
        <v>924</v>
      </c>
      <c r="B2722" s="1" t="s">
        <v>2695</v>
      </c>
      <c r="C2722" s="1">
        <f t="shared" si="257"/>
        <v>1.0416666664241347E-2</v>
      </c>
      <c r="D2722" s="1">
        <v>13</v>
      </c>
      <c r="E2722" s="1">
        <v>19.850000000000001</v>
      </c>
      <c r="F2722" s="1">
        <f>IF(A2722="","",IF(E2722&lt;-1.27,0,E2722*M_a+M_b))</f>
        <v>0.47742100000000004</v>
      </c>
      <c r="G2722" s="1">
        <f t="shared" si="252"/>
        <v>0.22793081124100004</v>
      </c>
      <c r="H2722" s="1">
        <f t="shared" si="253"/>
        <v>9.9057284328987402E-2</v>
      </c>
      <c r="I2722" s="1">
        <f t="shared" si="254"/>
        <v>2.4764321076480956E-2</v>
      </c>
      <c r="J2722" s="1">
        <f>IF(A2722="","",MIN(J2721+I2722,Max_logcfu))</f>
        <v>3.99</v>
      </c>
      <c r="K2722" s="1" cm="1">
        <f t="array" ref="K2722">IF(A2722="","",IF(E2722&lt;-1.27,0,((E2722-Tmin)/(PrefTemp-Tmin))^2))</f>
        <v>37.708196031897963</v>
      </c>
      <c r="L2722" s="1">
        <f t="shared" si="255"/>
        <v>0.39279370857414936</v>
      </c>
      <c r="M2722" s="1">
        <f t="shared" si="256"/>
        <v>-384.21119624767084</v>
      </c>
      <c r="N2722" s="3" t="s">
        <v>866</v>
      </c>
      <c r="O2722" s="1" t="s">
        <v>2973</v>
      </c>
      <c r="P2722" s="1" t="s">
        <v>2968</v>
      </c>
      <c r="Q2722" s="1">
        <v>8360</v>
      </c>
      <c r="R2722" s="1" t="s">
        <v>3035</v>
      </c>
      <c r="S2722" s="1">
        <v>81.849999999999994</v>
      </c>
    </row>
    <row r="2723" spans="1:19" x14ac:dyDescent="0.3">
      <c r="A2723" s="1" t="s">
        <v>924</v>
      </c>
      <c r="B2723" s="1" t="s">
        <v>2696</v>
      </c>
      <c r="C2723" s="1">
        <f t="shared" si="257"/>
        <v>1.0416666671517305E-2</v>
      </c>
      <c r="D2723" s="1">
        <v>13</v>
      </c>
      <c r="E2723" s="1">
        <v>19.8</v>
      </c>
      <c r="F2723" s="1">
        <f>IF(A2723="","",IF(E2723&lt;-1.27,0,E2723*M_a+M_b))</f>
        <v>0.47643900000000006</v>
      </c>
      <c r="G2723" s="1">
        <f t="shared" si="252"/>
        <v>0.22699412072100006</v>
      </c>
      <c r="H2723" s="1">
        <f t="shared" si="253"/>
        <v>9.8650204572359859E-2</v>
      </c>
      <c r="I2723" s="1">
        <f t="shared" si="254"/>
        <v>2.4662551154574362E-2</v>
      </c>
      <c r="J2723" s="1">
        <f>IF(A2723="","",MIN(J2722+I2723,Max_logcfu))</f>
        <v>3.99</v>
      </c>
      <c r="K2723" s="1" cm="1">
        <f t="array" ref="K2723">IF(A2723="","",IF(E2723&lt;-1.27,0,((E2723-Tmin)/(PrefTemp-Tmin))^2))</f>
        <v>37.553232735987812</v>
      </c>
      <c r="L2723" s="1">
        <f t="shared" si="255"/>
        <v>0.39117950784869687</v>
      </c>
      <c r="M2723" s="1">
        <f t="shared" si="256"/>
        <v>-384.60237575551952</v>
      </c>
      <c r="N2723" s="3" t="s">
        <v>866</v>
      </c>
      <c r="O2723" s="1" t="s">
        <v>2973</v>
      </c>
      <c r="P2723" s="1" t="s">
        <v>2968</v>
      </c>
      <c r="Q2723" s="1">
        <v>8360</v>
      </c>
      <c r="R2723" s="1" t="s">
        <v>3035</v>
      </c>
      <c r="S2723" s="1">
        <v>81.849999999999994</v>
      </c>
    </row>
    <row r="2724" spans="1:19" x14ac:dyDescent="0.3">
      <c r="A2724" s="1" t="s">
        <v>924</v>
      </c>
      <c r="B2724" s="1" t="s">
        <v>2697</v>
      </c>
      <c r="C2724" s="1">
        <f t="shared" si="257"/>
        <v>1.0416666664241347E-2</v>
      </c>
      <c r="D2724" s="1">
        <v>13</v>
      </c>
      <c r="E2724" s="1">
        <v>19.920000000000002</v>
      </c>
      <c r="F2724" s="1">
        <f>IF(A2724="","",IF(E2724&lt;-1.27,0,E2724*M_a+M_b))</f>
        <v>0.47879580000000005</v>
      </c>
      <c r="G2724" s="1">
        <f t="shared" si="252"/>
        <v>0.22924541809764004</v>
      </c>
      <c r="H2724" s="1">
        <f t="shared" si="253"/>
        <v>9.9628604127614095E-2</v>
      </c>
      <c r="I2724" s="1">
        <f t="shared" si="254"/>
        <v>2.4907151026104375E-2</v>
      </c>
      <c r="J2724" s="1">
        <f>IF(A2724="","",MIN(J2723+I2724,Max_logcfu))</f>
        <v>3.99</v>
      </c>
      <c r="K2724" s="1" cm="1">
        <f t="array" ref="K2724">IF(A2724="","",IF(E2724&lt;-1.27,0,((E2724-Tmin)/(PrefTemp-Tmin))^2))</f>
        <v>37.925680683425156</v>
      </c>
      <c r="L2724" s="1">
        <f t="shared" si="255"/>
        <v>0.39505917369369681</v>
      </c>
      <c r="M2724" s="1">
        <f t="shared" si="256"/>
        <v>-384.99743492921323</v>
      </c>
      <c r="N2724" s="3" t="s">
        <v>866</v>
      </c>
      <c r="O2724" s="1" t="s">
        <v>2973</v>
      </c>
      <c r="P2724" s="1" t="s">
        <v>2968</v>
      </c>
      <c r="Q2724" s="1">
        <v>8360</v>
      </c>
      <c r="R2724" s="1" t="s">
        <v>3035</v>
      </c>
      <c r="S2724" s="1">
        <v>81.93</v>
      </c>
    </row>
    <row r="2725" spans="1:19" x14ac:dyDescent="0.3">
      <c r="A2725" s="1" t="s">
        <v>924</v>
      </c>
      <c r="B2725" s="1" t="s">
        <v>2250</v>
      </c>
      <c r="C2725" s="1">
        <f t="shared" si="257"/>
        <v>1.0416666664241347E-2</v>
      </c>
      <c r="D2725" s="1">
        <v>13</v>
      </c>
      <c r="E2725" s="1">
        <v>19.850000000000001</v>
      </c>
      <c r="F2725" s="1">
        <f>IF(A2725="","",IF(E2725&lt;-1.27,0,E2725*M_a+M_b))</f>
        <v>0.47742100000000004</v>
      </c>
      <c r="G2725" s="1">
        <f t="shared" si="252"/>
        <v>0.22793081124100004</v>
      </c>
      <c r="H2725" s="1">
        <f t="shared" si="253"/>
        <v>9.9057284328987402E-2</v>
      </c>
      <c r="I2725" s="1">
        <f t="shared" si="254"/>
        <v>2.4764321076480956E-2</v>
      </c>
      <c r="J2725" s="1">
        <f>IF(A2725="","",MIN(J2724+I2725,Max_logcfu))</f>
        <v>3.99</v>
      </c>
      <c r="K2725" s="1" cm="1">
        <f t="array" ref="K2725">IF(A2725="","",IF(E2725&lt;-1.27,0,((E2725-Tmin)/(PrefTemp-Tmin))^2))</f>
        <v>37.708196031897963</v>
      </c>
      <c r="L2725" s="1">
        <f t="shared" si="255"/>
        <v>0.39279370857414936</v>
      </c>
      <c r="M2725" s="1">
        <f t="shared" si="256"/>
        <v>-385.3902286377874</v>
      </c>
      <c r="N2725" s="3" t="s">
        <v>866</v>
      </c>
      <c r="O2725" s="1" t="s">
        <v>2973</v>
      </c>
      <c r="P2725" s="1" t="s">
        <v>2968</v>
      </c>
      <c r="Q2725" s="1">
        <v>8360</v>
      </c>
      <c r="R2725" s="1" t="s">
        <v>3035</v>
      </c>
      <c r="S2725" s="1">
        <v>81.93</v>
      </c>
    </row>
    <row r="2726" spans="1:19" x14ac:dyDescent="0.3">
      <c r="A2726" s="1" t="s">
        <v>924</v>
      </c>
      <c r="B2726" s="1" t="s">
        <v>2251</v>
      </c>
      <c r="C2726" s="1">
        <f t="shared" si="257"/>
        <v>1.0416666671517305E-2</v>
      </c>
      <c r="D2726" s="1">
        <v>13</v>
      </c>
      <c r="E2726" s="1">
        <v>19.86</v>
      </c>
      <c r="F2726" s="1">
        <f>IF(A2726="","",IF(E2726&lt;-1.27,0,E2726*M_a+M_b))</f>
        <v>0.47761740000000003</v>
      </c>
      <c r="G2726" s="1">
        <f t="shared" si="252"/>
        <v>0.22811838078276003</v>
      </c>
      <c r="H2726" s="1">
        <f t="shared" si="253"/>
        <v>9.9138800861694923E-2</v>
      </c>
      <c r="I2726" s="1">
        <f t="shared" si="254"/>
        <v>2.4784700226965006E-2</v>
      </c>
      <c r="J2726" s="1">
        <f>IF(A2726="","",MIN(J2725+I2726,Max_logcfu))</f>
        <v>3.99</v>
      </c>
      <c r="K2726" s="1" cm="1">
        <f t="array" ref="K2726">IF(A2726="","",IF(E2726&lt;-1.27,0,((E2726-Tmin)/(PrefTemp-Tmin))^2))</f>
        <v>37.739226979455204</v>
      </c>
      <c r="L2726" s="1">
        <f t="shared" si="255"/>
        <v>0.39311694788571772</v>
      </c>
      <c r="M2726" s="1">
        <f t="shared" si="256"/>
        <v>-385.78334558567315</v>
      </c>
      <c r="N2726" s="3" t="s">
        <v>866</v>
      </c>
      <c r="O2726" s="1" t="s">
        <v>2973</v>
      </c>
      <c r="P2726" s="1" t="s">
        <v>2968</v>
      </c>
      <c r="Q2726" s="1">
        <v>8360</v>
      </c>
      <c r="R2726" s="1" t="s">
        <v>3035</v>
      </c>
      <c r="S2726" s="1">
        <v>81.93</v>
      </c>
    </row>
    <row r="2727" spans="1:19" x14ac:dyDescent="0.3">
      <c r="A2727" s="1" t="s">
        <v>924</v>
      </c>
      <c r="B2727" s="1" t="s">
        <v>2252</v>
      </c>
      <c r="C2727" s="1">
        <f t="shared" si="257"/>
        <v>1.0416666664241347E-2</v>
      </c>
      <c r="D2727" s="1">
        <v>13</v>
      </c>
      <c r="E2727" s="1">
        <v>19.86</v>
      </c>
      <c r="F2727" s="1">
        <f>IF(A2727="","",IF(E2727&lt;-1.27,0,E2727*M_a+M_b))</f>
        <v>0.47761740000000003</v>
      </c>
      <c r="G2727" s="1">
        <f t="shared" si="252"/>
        <v>0.22811838078276003</v>
      </c>
      <c r="H2727" s="1">
        <f t="shared" si="253"/>
        <v>9.9138800861694923E-2</v>
      </c>
      <c r="I2727" s="1">
        <f t="shared" si="254"/>
        <v>2.4784700209653093E-2</v>
      </c>
      <c r="J2727" s="1">
        <f>IF(A2727="","",MIN(J2726+I2727,Max_logcfu))</f>
        <v>3.99</v>
      </c>
      <c r="K2727" s="1" cm="1">
        <f t="array" ref="K2727">IF(A2727="","",IF(E2727&lt;-1.27,0,((E2727-Tmin)/(PrefTemp-Tmin))^2))</f>
        <v>37.739226979455204</v>
      </c>
      <c r="L2727" s="1">
        <f t="shared" si="255"/>
        <v>0.3931169476111287</v>
      </c>
      <c r="M2727" s="1">
        <f t="shared" si="256"/>
        <v>-386.17646253328428</v>
      </c>
      <c r="N2727" s="3" t="s">
        <v>866</v>
      </c>
      <c r="O2727" s="1" t="s">
        <v>2973</v>
      </c>
      <c r="P2727" s="1" t="s">
        <v>2968</v>
      </c>
      <c r="Q2727" s="1">
        <v>8360</v>
      </c>
      <c r="R2727" s="1" t="s">
        <v>3035</v>
      </c>
      <c r="S2727" s="1">
        <v>81.93</v>
      </c>
    </row>
    <row r="2728" spans="1:19" x14ac:dyDescent="0.3">
      <c r="A2728" s="1" t="s">
        <v>924</v>
      </c>
      <c r="B2728" s="1" t="s">
        <v>2253</v>
      </c>
      <c r="C2728" s="1">
        <f t="shared" si="257"/>
        <v>1.0416666664241347E-2</v>
      </c>
      <c r="D2728" s="1">
        <v>13</v>
      </c>
      <c r="E2728" s="1">
        <v>20.02</v>
      </c>
      <c r="F2728" s="1">
        <f>IF(A2728="","",IF(E2728&lt;-1.27,0,E2728*M_a+M_b))</f>
        <v>0.48075980000000001</v>
      </c>
      <c r="G2728" s="1">
        <f t="shared" si="252"/>
        <v>0.23112998529604001</v>
      </c>
      <c r="H2728" s="1">
        <f t="shared" si="253"/>
        <v>0.1004476250743329</v>
      </c>
      <c r="I2728" s="1">
        <f t="shared" si="254"/>
        <v>2.5111906262736402E-2</v>
      </c>
      <c r="J2728" s="1">
        <f>IF(A2728="","",MIN(J2727+I2728,Max_logcfu))</f>
        <v>3.99</v>
      </c>
      <c r="K2728" s="1" cm="1">
        <f t="array" ref="K2728">IF(A2728="","",IF(E2728&lt;-1.27,0,((E2728-Tmin)/(PrefTemp-Tmin))^2))</f>
        <v>38.237457880047387</v>
      </c>
      <c r="L2728" s="1">
        <f t="shared" si="255"/>
        <v>0.39830685282442224</v>
      </c>
      <c r="M2728" s="1">
        <f t="shared" si="256"/>
        <v>-386.5747693861087</v>
      </c>
      <c r="N2728" s="3" t="s">
        <v>866</v>
      </c>
      <c r="O2728" s="1" t="s">
        <v>2973</v>
      </c>
      <c r="P2728" s="1" t="s">
        <v>2968</v>
      </c>
      <c r="Q2728" s="1">
        <v>8360</v>
      </c>
      <c r="R2728" s="1" t="s">
        <v>3035</v>
      </c>
      <c r="S2728" s="1">
        <v>81.849999999999994</v>
      </c>
    </row>
    <row r="2729" spans="1:19" x14ac:dyDescent="0.3">
      <c r="A2729" s="1" t="s">
        <v>924</v>
      </c>
      <c r="B2729" s="1" t="s">
        <v>2254</v>
      </c>
      <c r="C2729" s="1">
        <f t="shared" si="257"/>
        <v>1.0416666671517305E-2</v>
      </c>
      <c r="D2729" s="1">
        <v>13</v>
      </c>
      <c r="E2729" s="1">
        <v>19.989999999999998</v>
      </c>
      <c r="F2729" s="1">
        <f>IF(A2729="","",IF(E2729&lt;-1.27,0,E2729*M_a+M_b))</f>
        <v>0.4801706</v>
      </c>
      <c r="G2729" s="1">
        <f t="shared" si="252"/>
        <v>0.23056380510436</v>
      </c>
      <c r="H2729" s="1">
        <f t="shared" si="253"/>
        <v>0.10020156675548023</v>
      </c>
      <c r="I2729" s="1">
        <f t="shared" si="254"/>
        <v>2.5050391700535055E-2</v>
      </c>
      <c r="J2729" s="1">
        <f>IF(A2729="","",MIN(J2728+I2729,Max_logcfu))</f>
        <v>3.99</v>
      </c>
      <c r="K2729" s="1" cm="1">
        <f t="array" ref="K2729">IF(A2729="","",IF(E2729&lt;-1.27,0,((E2729-Tmin)/(PrefTemp-Tmin))^2))</f>
        <v>38.143790711747471</v>
      </c>
      <c r="L2729" s="1">
        <f t="shared" si="255"/>
        <v>0.39733115343239123</v>
      </c>
      <c r="M2729" s="1">
        <f t="shared" si="256"/>
        <v>-386.97210053954109</v>
      </c>
      <c r="N2729" s="3" t="s">
        <v>866</v>
      </c>
      <c r="O2729" s="1" t="s">
        <v>2973</v>
      </c>
      <c r="P2729" s="1" t="s">
        <v>2968</v>
      </c>
      <c r="Q2729" s="1">
        <v>8360</v>
      </c>
      <c r="R2729" s="1" t="s">
        <v>3035</v>
      </c>
      <c r="S2729" s="1">
        <v>81.849999999999994</v>
      </c>
    </row>
    <row r="2730" spans="1:19" x14ac:dyDescent="0.3">
      <c r="A2730" s="1" t="s">
        <v>924</v>
      </c>
      <c r="B2730" s="1" t="s">
        <v>2255</v>
      </c>
      <c r="C2730" s="1">
        <f t="shared" si="257"/>
        <v>1.0416666664241347E-2</v>
      </c>
      <c r="D2730" s="1">
        <v>13</v>
      </c>
      <c r="E2730" s="1">
        <v>19.989999999999998</v>
      </c>
      <c r="F2730" s="1">
        <f>IF(A2730="","",IF(E2730&lt;-1.27,0,E2730*M_a+M_b))</f>
        <v>0.4801706</v>
      </c>
      <c r="G2730" s="1">
        <f t="shared" si="252"/>
        <v>0.23056380510436</v>
      </c>
      <c r="H2730" s="1">
        <f t="shared" si="253"/>
        <v>0.10020156675548023</v>
      </c>
      <c r="I2730" s="1">
        <f t="shared" si="254"/>
        <v>2.5050391683037559E-2</v>
      </c>
      <c r="J2730" s="1">
        <f>IF(A2730="","",MIN(J2729+I2730,Max_logcfu))</f>
        <v>3.99</v>
      </c>
      <c r="K2730" s="1" cm="1">
        <f t="array" ref="K2730">IF(A2730="","",IF(E2730&lt;-1.27,0,((E2730-Tmin)/(PrefTemp-Tmin))^2))</f>
        <v>38.143790711747471</v>
      </c>
      <c r="L2730" s="1">
        <f t="shared" si="255"/>
        <v>0.39733115315485862</v>
      </c>
      <c r="M2730" s="1">
        <f t="shared" si="256"/>
        <v>-387.36943169269597</v>
      </c>
      <c r="N2730" s="3" t="s">
        <v>866</v>
      </c>
      <c r="O2730" s="1" t="s">
        <v>2973</v>
      </c>
      <c r="P2730" s="1" t="s">
        <v>2968</v>
      </c>
      <c r="Q2730" s="1">
        <v>8360</v>
      </c>
      <c r="R2730" s="1" t="s">
        <v>3035</v>
      </c>
      <c r="S2730" s="1">
        <v>81.849999999999994</v>
      </c>
    </row>
    <row r="2731" spans="1:19" x14ac:dyDescent="0.3">
      <c r="A2731" s="1" t="s">
        <v>924</v>
      </c>
      <c r="B2731" s="1" t="s">
        <v>2256</v>
      </c>
      <c r="C2731" s="1">
        <f t="shared" si="257"/>
        <v>1.0416666664241347E-2</v>
      </c>
      <c r="D2731" s="1">
        <v>13</v>
      </c>
      <c r="E2731" s="1">
        <v>20.02</v>
      </c>
      <c r="F2731" s="1">
        <f>IF(A2731="","",IF(E2731&lt;-1.27,0,E2731*M_a+M_b))</f>
        <v>0.48075980000000001</v>
      </c>
      <c r="G2731" s="1">
        <f t="shared" si="252"/>
        <v>0.23112998529604001</v>
      </c>
      <c r="H2731" s="1">
        <f t="shared" si="253"/>
        <v>0.1004476250743329</v>
      </c>
      <c r="I2731" s="1">
        <f t="shared" si="254"/>
        <v>2.5111906262736402E-2</v>
      </c>
      <c r="J2731" s="1">
        <f>IF(A2731="","",MIN(J2730+I2731,Max_logcfu))</f>
        <v>3.99</v>
      </c>
      <c r="K2731" s="1" cm="1">
        <f t="array" ref="K2731">IF(A2731="","",IF(E2731&lt;-1.27,0,((E2731-Tmin)/(PrefTemp-Tmin))^2))</f>
        <v>38.237457880047387</v>
      </c>
      <c r="L2731" s="1">
        <f t="shared" si="255"/>
        <v>0.39830685282442224</v>
      </c>
      <c r="M2731" s="1">
        <f t="shared" si="256"/>
        <v>-387.76773854552039</v>
      </c>
      <c r="N2731" s="3" t="s">
        <v>866</v>
      </c>
      <c r="O2731" s="1" t="s">
        <v>2973</v>
      </c>
      <c r="P2731" s="1" t="s">
        <v>2968</v>
      </c>
      <c r="Q2731" s="1">
        <v>8360</v>
      </c>
      <c r="R2731" s="1" t="s">
        <v>3035</v>
      </c>
      <c r="S2731" s="1">
        <v>81.849999999999994</v>
      </c>
    </row>
    <row r="2732" spans="1:19" x14ac:dyDescent="0.3">
      <c r="A2732" s="1" t="s">
        <v>924</v>
      </c>
      <c r="B2732" s="1" t="s">
        <v>2257</v>
      </c>
      <c r="C2732" s="1">
        <f t="shared" si="257"/>
        <v>1.0416666671517305E-2</v>
      </c>
      <c r="D2732" s="1">
        <v>13</v>
      </c>
      <c r="E2732" s="1">
        <v>20.28</v>
      </c>
      <c r="F2732" s="1">
        <f>IF(A2732="","",IF(E2732&lt;-1.27,0,E2732*M_a+M_b))</f>
        <v>0.48586620000000003</v>
      </c>
      <c r="G2732" s="1">
        <f t="shared" si="252"/>
        <v>0.23606596430244003</v>
      </c>
      <c r="H2732" s="1">
        <f t="shared" si="253"/>
        <v>0.10259277023139506</v>
      </c>
      <c r="I2732" s="1">
        <f t="shared" si="254"/>
        <v>2.5648192569792134E-2</v>
      </c>
      <c r="J2732" s="1">
        <f>IF(A2732="","",MIN(J2731+I2732,Max_logcfu))</f>
        <v>3.99</v>
      </c>
      <c r="K2732" s="1" cm="1">
        <f t="array" ref="K2732">IF(A2732="","",IF(E2732&lt;-1.27,0,((E2732-Tmin)/(PrefTemp-Tmin))^2))</f>
        <v>39.054051577798354</v>
      </c>
      <c r="L2732" s="1">
        <f t="shared" si="255"/>
        <v>0.40681303745816993</v>
      </c>
      <c r="M2732" s="1">
        <f t="shared" si="256"/>
        <v>-388.17455158297855</v>
      </c>
      <c r="N2732" s="3" t="s">
        <v>866</v>
      </c>
      <c r="O2732" s="1" t="s">
        <v>2973</v>
      </c>
      <c r="P2732" s="1" t="s">
        <v>2968</v>
      </c>
      <c r="Q2732" s="1">
        <v>8360</v>
      </c>
      <c r="R2732" s="1" t="s">
        <v>3035</v>
      </c>
      <c r="S2732" s="1">
        <v>81.69</v>
      </c>
    </row>
    <row r="2733" spans="1:19" x14ac:dyDescent="0.3">
      <c r="A2733" s="1" t="s">
        <v>924</v>
      </c>
      <c r="B2733" s="1" t="s">
        <v>2258</v>
      </c>
      <c r="C2733" s="1">
        <f t="shared" si="257"/>
        <v>1.0416666664241347E-2</v>
      </c>
      <c r="D2733" s="1">
        <v>13</v>
      </c>
      <c r="E2733" s="1">
        <v>20.39</v>
      </c>
      <c r="F2733" s="1">
        <f>IF(A2733="","",IF(E2733&lt;-1.27,0,E2733*M_a+M_b))</f>
        <v>0.48802660000000003</v>
      </c>
      <c r="G2733" s="1">
        <f t="shared" si="252"/>
        <v>0.23816996230756002</v>
      </c>
      <c r="H2733" s="1">
        <f t="shared" si="253"/>
        <v>0.10350715441441112</v>
      </c>
      <c r="I2733" s="1">
        <f t="shared" si="254"/>
        <v>2.587678859757787E-2</v>
      </c>
      <c r="J2733" s="1">
        <f>IF(A2733="","",MIN(J2732+I2733,Max_logcfu))</f>
        <v>3.99</v>
      </c>
      <c r="K2733" s="1" cm="1">
        <f t="array" ref="K2733">IF(A2733="","",IF(E2733&lt;-1.27,0,((E2733-Tmin)/(PrefTemp-Tmin))^2))</f>
        <v>39.402130754965405</v>
      </c>
      <c r="L2733" s="1">
        <f t="shared" si="255"/>
        <v>0.41043886193532692</v>
      </c>
      <c r="M2733" s="1">
        <f t="shared" si="256"/>
        <v>-388.5849904449139</v>
      </c>
      <c r="N2733" s="3" t="s">
        <v>866</v>
      </c>
      <c r="O2733" s="1" t="s">
        <v>2973</v>
      </c>
      <c r="P2733" s="1" t="s">
        <v>2968</v>
      </c>
      <c r="Q2733" s="1">
        <v>8360</v>
      </c>
      <c r="R2733" s="1" t="s">
        <v>3035</v>
      </c>
      <c r="S2733" s="1">
        <v>81.69</v>
      </c>
    </row>
    <row r="2734" spans="1:19" x14ac:dyDescent="0.3">
      <c r="A2734" s="1" t="s">
        <v>924</v>
      </c>
      <c r="B2734" s="1" t="s">
        <v>2259</v>
      </c>
      <c r="C2734" s="1">
        <f t="shared" si="257"/>
        <v>1.0416666664241347E-2</v>
      </c>
      <c r="D2734" s="1">
        <v>13</v>
      </c>
      <c r="E2734" s="1">
        <v>20.420000000000002</v>
      </c>
      <c r="F2734" s="1">
        <f>IF(A2734="","",IF(E2734&lt;-1.27,0,E2734*M_a+M_b))</f>
        <v>0.48861580000000004</v>
      </c>
      <c r="G2734" s="1">
        <f t="shared" si="252"/>
        <v>0.23874540000964004</v>
      </c>
      <c r="H2734" s="1">
        <f t="shared" si="253"/>
        <v>0.10375723598854412</v>
      </c>
      <c r="I2734" s="1">
        <f t="shared" si="254"/>
        <v>2.5939308991096564E-2</v>
      </c>
      <c r="J2734" s="1">
        <f>IF(A2734="","",MIN(J2733+I2734,Max_logcfu))</f>
        <v>3.99</v>
      </c>
      <c r="K2734" s="1" cm="1">
        <f t="array" ref="K2734">IF(A2734="","",IF(E2734&lt;-1.27,0,((E2734-Tmin)/(PrefTemp-Tmin))^2))</f>
        <v>39.497329458273818</v>
      </c>
      <c r="L2734" s="1">
        <f t="shared" si="255"/>
        <v>0.41143051509455864</v>
      </c>
      <c r="M2734" s="1">
        <f t="shared" si="256"/>
        <v>-388.99642096000844</v>
      </c>
      <c r="N2734" s="3" t="s">
        <v>866</v>
      </c>
      <c r="O2734" s="1" t="s">
        <v>2973</v>
      </c>
      <c r="P2734" s="1" t="s">
        <v>2968</v>
      </c>
      <c r="Q2734" s="1">
        <v>8360</v>
      </c>
      <c r="R2734" s="1" t="s">
        <v>3035</v>
      </c>
      <c r="S2734" s="1">
        <v>81.69</v>
      </c>
    </row>
    <row r="2735" spans="1:19" x14ac:dyDescent="0.3">
      <c r="A2735" s="1" t="s">
        <v>924</v>
      </c>
      <c r="B2735" s="1" t="s">
        <v>2260</v>
      </c>
      <c r="C2735" s="1">
        <f t="shared" si="257"/>
        <v>1.0416666671517305E-2</v>
      </c>
      <c r="D2735" s="1">
        <v>13</v>
      </c>
      <c r="E2735" s="1">
        <v>20.420000000000002</v>
      </c>
      <c r="F2735" s="1">
        <f>IF(A2735="","",IF(E2735&lt;-1.27,0,E2735*M_a+M_b))</f>
        <v>0.48861580000000004</v>
      </c>
      <c r="G2735" s="1">
        <f t="shared" si="252"/>
        <v>0.23874540000964004</v>
      </c>
      <c r="H2735" s="1">
        <f t="shared" si="253"/>
        <v>0.10375723598854412</v>
      </c>
      <c r="I2735" s="1">
        <f t="shared" si="254"/>
        <v>2.5939309009214963E-2</v>
      </c>
      <c r="J2735" s="1">
        <f>IF(A2735="","",MIN(J2734+I2735,Max_logcfu))</f>
        <v>3.99</v>
      </c>
      <c r="K2735" s="1" cm="1">
        <f t="array" ref="K2735">IF(A2735="","",IF(E2735&lt;-1.27,0,((E2735-Tmin)/(PrefTemp-Tmin))^2))</f>
        <v>39.497329458273818</v>
      </c>
      <c r="L2735" s="1">
        <f t="shared" si="255"/>
        <v>0.41143051538193953</v>
      </c>
      <c r="M2735" s="1">
        <f t="shared" si="256"/>
        <v>-389.40785147539037</v>
      </c>
      <c r="N2735" s="3" t="s">
        <v>866</v>
      </c>
      <c r="O2735" s="1" t="s">
        <v>2973</v>
      </c>
      <c r="P2735" s="1" t="s">
        <v>2968</v>
      </c>
      <c r="Q2735" s="1">
        <v>8360</v>
      </c>
      <c r="R2735" s="1" t="s">
        <v>3035</v>
      </c>
      <c r="S2735" s="1">
        <v>81.69</v>
      </c>
    </row>
    <row r="2736" spans="1:19" x14ac:dyDescent="0.3">
      <c r="A2736" s="1" t="s">
        <v>924</v>
      </c>
      <c r="B2736" s="1" t="s">
        <v>2698</v>
      </c>
      <c r="C2736" s="1">
        <f t="shared" si="257"/>
        <v>1.0405092587461695E-2</v>
      </c>
      <c r="D2736" s="1">
        <v>13</v>
      </c>
      <c r="E2736" s="1">
        <v>20.5</v>
      </c>
      <c r="F2736" s="1">
        <f>IF(A2736="","",IF(E2736&lt;-1.27,0,E2736*M_a+M_b))</f>
        <v>0.49018700000000004</v>
      </c>
      <c r="G2736" s="1">
        <f t="shared" ref="G2736:G2788" si="258">IF(A2736="","",F2736^2)</f>
        <v>0.24028329496900003</v>
      </c>
      <c r="H2736" s="1">
        <f t="shared" ref="H2736:H2788" si="259">IF(A2736="","",G2736/2.301)</f>
        <v>0.10442559537983485</v>
      </c>
      <c r="I2736" s="1">
        <f t="shared" ref="I2736:I2788" si="260">IF(A2736="","",H2736*24*(B2736-B2735))</f>
        <v>2.6077391722271852E-2</v>
      </c>
      <c r="J2736" s="1">
        <f>IF(A2736="","",MIN(J2735+I2736,Max_logcfu))</f>
        <v>3.99</v>
      </c>
      <c r="K2736" s="1" cm="1">
        <f t="array" ref="K2736">IF(A2736="","",IF(E2736&lt;-1.27,0,((E2736-Tmin)/(PrefTemp-Tmin))^2))</f>
        <v>39.7517542299327</v>
      </c>
      <c r="L2736" s="1">
        <f t="shared" ref="L2736:L2788" si="261">IF(A2736="","",K2736*(B2736-B2735))</f>
        <v>0.41362068327647183</v>
      </c>
      <c r="M2736" s="1">
        <f t="shared" ref="M2736:M2788" si="262">IF(A2736="","",M2735-L2736)</f>
        <v>-389.82147215866684</v>
      </c>
      <c r="N2736" s="3" t="s">
        <v>866</v>
      </c>
      <c r="O2736" s="1" t="s">
        <v>2973</v>
      </c>
      <c r="P2736" s="1" t="s">
        <v>2968</v>
      </c>
      <c r="Q2736" s="1">
        <v>8360</v>
      </c>
      <c r="R2736" s="1" t="s">
        <v>3035</v>
      </c>
      <c r="S2736" s="1">
        <v>81.77</v>
      </c>
    </row>
    <row r="2737" spans="1:19" x14ac:dyDescent="0.3">
      <c r="A2737" s="1" t="s">
        <v>924</v>
      </c>
      <c r="B2737" s="1" t="s">
        <v>2262</v>
      </c>
      <c r="C2737" s="1">
        <f t="shared" si="257"/>
        <v>1.0416666671517305E-2</v>
      </c>
      <c r="D2737" s="1">
        <v>13</v>
      </c>
      <c r="E2737" s="1">
        <v>20.53</v>
      </c>
      <c r="F2737" s="1">
        <f>IF(A2737="","",IF(E2737&lt;-1.27,0,E2737*M_a+M_b))</f>
        <v>0.49077620000000005</v>
      </c>
      <c r="G2737" s="1">
        <f t="shared" si="258"/>
        <v>0.24086127848644004</v>
      </c>
      <c r="H2737" s="1">
        <f t="shared" si="259"/>
        <v>0.10467678334916994</v>
      </c>
      <c r="I2737" s="1">
        <f t="shared" si="260"/>
        <v>2.6169195849478463E-2</v>
      </c>
      <c r="J2737" s="1">
        <f>IF(A2737="","",MIN(J2736+I2737,Max_logcfu))</f>
        <v>3.99</v>
      </c>
      <c r="K2737" s="1" cm="1">
        <f t="array" ref="K2737">IF(A2737="","",IF(E2737&lt;-1.27,0,((E2737-Tmin)/(PrefTemp-Tmin))^2))</f>
        <v>39.847374105368452</v>
      </c>
      <c r="L2737" s="1">
        <f t="shared" si="261"/>
        <v>0.41507681379087324</v>
      </c>
      <c r="M2737" s="1">
        <f t="shared" si="262"/>
        <v>-390.23654897245768</v>
      </c>
      <c r="N2737" s="3" t="s">
        <v>866</v>
      </c>
      <c r="O2737" s="1" t="s">
        <v>2973</v>
      </c>
      <c r="P2737" s="1" t="s">
        <v>2968</v>
      </c>
      <c r="Q2737" s="1">
        <v>8360</v>
      </c>
      <c r="R2737" s="1" t="s">
        <v>3035</v>
      </c>
      <c r="S2737" s="1">
        <v>81.77</v>
      </c>
    </row>
    <row r="2738" spans="1:19" x14ac:dyDescent="0.3">
      <c r="A2738" s="1" t="s">
        <v>924</v>
      </c>
      <c r="B2738" s="1" t="s">
        <v>2263</v>
      </c>
      <c r="C2738" s="1">
        <f t="shared" si="257"/>
        <v>1.0416666664241347E-2</v>
      </c>
      <c r="D2738" s="1">
        <v>13</v>
      </c>
      <c r="E2738" s="1">
        <v>20.61</v>
      </c>
      <c r="F2738" s="1">
        <f>IF(A2738="","",IF(E2738&lt;-1.27,0,E2738*M_a+M_b))</f>
        <v>0.49234740000000005</v>
      </c>
      <c r="G2738" s="1">
        <f t="shared" si="258"/>
        <v>0.24240596228676003</v>
      </c>
      <c r="H2738" s="1">
        <f t="shared" si="259"/>
        <v>0.10534809312766624</v>
      </c>
      <c r="I2738" s="1">
        <f t="shared" si="260"/>
        <v>2.6337023275784494E-2</v>
      </c>
      <c r="J2738" s="1">
        <f>IF(A2738="","",MIN(J2737+I2738,Max_logcfu))</f>
        <v>3.99</v>
      </c>
      <c r="K2738" s="1" cm="1">
        <f t="array" ref="K2738">IF(A2738="","",IF(E2738&lt;-1.27,0,((E2738-Tmin)/(PrefTemp-Tmin))^2))</f>
        <v>40.102922002700225</v>
      </c>
      <c r="L2738" s="1">
        <f t="shared" si="261"/>
        <v>0.4177387707641983</v>
      </c>
      <c r="M2738" s="1">
        <f t="shared" si="262"/>
        <v>-390.65428774322186</v>
      </c>
      <c r="N2738" s="3" t="s">
        <v>866</v>
      </c>
      <c r="O2738" s="1" t="s">
        <v>2973</v>
      </c>
      <c r="P2738" s="1" t="s">
        <v>2968</v>
      </c>
      <c r="Q2738" s="1">
        <v>8360</v>
      </c>
      <c r="R2738" s="1" t="s">
        <v>3035</v>
      </c>
      <c r="S2738" s="1">
        <v>81.77</v>
      </c>
    </row>
    <row r="2739" spans="1:19" x14ac:dyDescent="0.3">
      <c r="A2739" s="1" t="s">
        <v>924</v>
      </c>
      <c r="B2739" s="1" t="s">
        <v>2264</v>
      </c>
      <c r="C2739" s="1">
        <f t="shared" si="257"/>
        <v>1.0416666664241347E-2</v>
      </c>
      <c r="D2739" s="1">
        <v>13</v>
      </c>
      <c r="E2739" s="1">
        <v>20.66</v>
      </c>
      <c r="F2739" s="1">
        <f>IF(A2739="","",IF(E2739&lt;-1.27,0,E2739*M_a+M_b))</f>
        <v>0.49332940000000003</v>
      </c>
      <c r="G2739" s="1">
        <f t="shared" si="258"/>
        <v>0.24337389690436004</v>
      </c>
      <c r="H2739" s="1">
        <f t="shared" si="259"/>
        <v>0.10576875137086485</v>
      </c>
      <c r="I2739" s="1">
        <f t="shared" si="260"/>
        <v>2.6442187836559661E-2</v>
      </c>
      <c r="J2739" s="1">
        <f>IF(A2739="","",MIN(J2738+I2739,Max_logcfu))</f>
        <v>3.99</v>
      </c>
      <c r="K2739" s="1" cm="1">
        <f t="array" ref="K2739">IF(A2739="","",IF(E2739&lt;-1.27,0,((E2739-Tmin)/(PrefTemp-Tmin))^2))</f>
        <v>40.26305422926405</v>
      </c>
      <c r="L2739" s="1">
        <f t="shared" si="261"/>
        <v>0.41940681479051645</v>
      </c>
      <c r="M2739" s="1">
        <f t="shared" si="262"/>
        <v>-391.07369455801239</v>
      </c>
      <c r="N2739" s="3" t="s">
        <v>866</v>
      </c>
      <c r="O2739" s="1" t="s">
        <v>2973</v>
      </c>
      <c r="P2739" s="1" t="s">
        <v>2968</v>
      </c>
      <c r="Q2739" s="1">
        <v>8360</v>
      </c>
      <c r="R2739" s="1" t="s">
        <v>3035</v>
      </c>
      <c r="S2739" s="1">
        <v>81.77</v>
      </c>
    </row>
    <row r="2740" spans="1:19" x14ac:dyDescent="0.3">
      <c r="A2740" s="1" t="s">
        <v>924</v>
      </c>
      <c r="B2740" s="1" t="s">
        <v>2699</v>
      </c>
      <c r="C2740" s="1">
        <f t="shared" si="257"/>
        <v>1.0428240741021E-2</v>
      </c>
      <c r="D2740" s="1">
        <v>13</v>
      </c>
      <c r="E2740" s="1">
        <v>20.78</v>
      </c>
      <c r="F2740" s="1">
        <f>IF(A2740="","",IF(E2740&lt;-1.27,0,E2740*M_a+M_b))</f>
        <v>0.49568620000000008</v>
      </c>
      <c r="G2740" s="1">
        <f t="shared" si="258"/>
        <v>0.24570480887044008</v>
      </c>
      <c r="H2740" s="1">
        <f t="shared" si="259"/>
        <v>0.10678175092152979</v>
      </c>
      <c r="I2740" s="1">
        <f t="shared" si="260"/>
        <v>2.6725099328578888E-2</v>
      </c>
      <c r="J2740" s="1">
        <f>IF(A2740="","",MIN(J2739+I2740,Max_logcfu))</f>
        <v>3.99</v>
      </c>
      <c r="K2740" s="1" cm="1">
        <f t="array" ref="K2740">IF(A2740="","",IF(E2740&lt;-1.27,0,((E2740-Tmin)/(PrefTemp-Tmin))^2))</f>
        <v>40.648673377774465</v>
      </c>
      <c r="L2740" s="1">
        <f t="shared" si="261"/>
        <v>0.42389415178656337</v>
      </c>
      <c r="M2740" s="1">
        <f t="shared" si="262"/>
        <v>-391.49758870979895</v>
      </c>
      <c r="N2740" s="3" t="s">
        <v>866</v>
      </c>
      <c r="O2740" s="1" t="s">
        <v>2973</v>
      </c>
      <c r="P2740" s="1" t="s">
        <v>2968</v>
      </c>
      <c r="Q2740" s="1">
        <v>8360</v>
      </c>
      <c r="R2740" s="1" t="s">
        <v>3035</v>
      </c>
      <c r="S2740" s="1">
        <v>81.69</v>
      </c>
    </row>
    <row r="2741" spans="1:19" x14ac:dyDescent="0.3">
      <c r="A2741" s="1" t="s">
        <v>924</v>
      </c>
      <c r="B2741" s="1" t="s">
        <v>2266</v>
      </c>
      <c r="C2741" s="1">
        <f t="shared" si="257"/>
        <v>1.0416666671517305E-2</v>
      </c>
      <c r="D2741" s="1">
        <v>14</v>
      </c>
      <c r="E2741" s="1">
        <v>20.81</v>
      </c>
      <c r="F2741" s="1">
        <f>IF(A2741="","",IF(E2741&lt;-1.27,0,E2741*M_a+M_b))</f>
        <v>0.49627540000000003</v>
      </c>
      <c r="G2741" s="1">
        <f t="shared" si="258"/>
        <v>0.24628927264516004</v>
      </c>
      <c r="H2741" s="1">
        <f t="shared" si="259"/>
        <v>0.10703575516956107</v>
      </c>
      <c r="I2741" s="1">
        <f t="shared" si="260"/>
        <v>2.6758938804850866E-2</v>
      </c>
      <c r="J2741" s="1">
        <f>IF(A2741="","",MIN(J2740+I2741,Max_logcfu))</f>
        <v>3.99</v>
      </c>
      <c r="K2741" s="1" cm="1">
        <f t="array" ref="K2741">IF(A2741="","",IF(E2741&lt;-1.27,0,((E2741-Tmin)/(PrefTemp-Tmin))^2))</f>
        <v>40.745365327716151</v>
      </c>
      <c r="L2741" s="1">
        <f t="shared" si="261"/>
        <v>0.42443088902801762</v>
      </c>
      <c r="M2741" s="1">
        <f t="shared" si="262"/>
        <v>-391.92201959882698</v>
      </c>
      <c r="N2741" s="3" t="s">
        <v>866</v>
      </c>
      <c r="O2741" s="1" t="s">
        <v>2973</v>
      </c>
      <c r="P2741" s="1" t="s">
        <v>2968</v>
      </c>
      <c r="Q2741" s="1">
        <v>8360</v>
      </c>
      <c r="R2741" s="1" t="s">
        <v>3035</v>
      </c>
      <c r="S2741" s="1">
        <v>81.69</v>
      </c>
    </row>
    <row r="2742" spans="1:19" x14ac:dyDescent="0.3">
      <c r="A2742" s="1" t="s">
        <v>924</v>
      </c>
      <c r="B2742" s="1" t="s">
        <v>2267</v>
      </c>
      <c r="C2742" s="1">
        <f t="shared" si="257"/>
        <v>1.0416666664241347E-2</v>
      </c>
      <c r="D2742" s="1">
        <v>14</v>
      </c>
      <c r="E2742" s="1">
        <v>20.81</v>
      </c>
      <c r="F2742" s="1">
        <f>IF(A2742="","",IF(E2742&lt;-1.27,0,E2742*M_a+M_b))</f>
        <v>0.49627540000000003</v>
      </c>
      <c r="G2742" s="1">
        <f t="shared" si="258"/>
        <v>0.24628927264516004</v>
      </c>
      <c r="H2742" s="1">
        <f t="shared" si="259"/>
        <v>0.10703575516956107</v>
      </c>
      <c r="I2742" s="1">
        <f t="shared" si="260"/>
        <v>2.6758938786159963E-2</v>
      </c>
      <c r="J2742" s="1">
        <f>IF(A2742="","",MIN(J2741+I2742,Max_logcfu))</f>
        <v>3.99</v>
      </c>
      <c r="K2742" s="1" cm="1">
        <f t="array" ref="K2742">IF(A2742="","",IF(E2742&lt;-1.27,0,((E2742-Tmin)/(PrefTemp-Tmin))^2))</f>
        <v>40.745365327716151</v>
      </c>
      <c r="L2742" s="1">
        <f t="shared" si="261"/>
        <v>0.42443088873155604</v>
      </c>
      <c r="M2742" s="1">
        <f t="shared" si="262"/>
        <v>-392.34645048755851</v>
      </c>
      <c r="N2742" s="3" t="s">
        <v>866</v>
      </c>
      <c r="O2742" s="1" t="s">
        <v>2973</v>
      </c>
      <c r="P2742" s="1" t="s">
        <v>2968</v>
      </c>
      <c r="Q2742" s="1">
        <v>8360</v>
      </c>
      <c r="R2742" s="1" t="s">
        <v>3035</v>
      </c>
      <c r="S2742" s="1">
        <v>81.69</v>
      </c>
    </row>
    <row r="2743" spans="1:19" x14ac:dyDescent="0.3">
      <c r="A2743" s="1" t="s">
        <v>924</v>
      </c>
      <c r="B2743" s="1" t="s">
        <v>2268</v>
      </c>
      <c r="C2743" s="1">
        <f t="shared" si="257"/>
        <v>1.0416666664241347E-2</v>
      </c>
      <c r="D2743" s="1">
        <v>14</v>
      </c>
      <c r="E2743" s="1">
        <v>20.85</v>
      </c>
      <c r="F2743" s="1">
        <f>IF(A2743="","",IF(E2743&lt;-1.27,0,E2743*M_a+M_b))</f>
        <v>0.49706100000000009</v>
      </c>
      <c r="G2743" s="1">
        <f t="shared" si="258"/>
        <v>0.24706963772100007</v>
      </c>
      <c r="H2743" s="1">
        <f t="shared" si="259"/>
        <v>0.10737489688005218</v>
      </c>
      <c r="I2743" s="1">
        <f t="shared" si="260"/>
        <v>2.6843724213763003E-2</v>
      </c>
      <c r="J2743" s="1">
        <f>IF(A2743="","",MIN(J2742+I2743,Max_logcfu))</f>
        <v>3.99</v>
      </c>
      <c r="K2743" s="1" cm="1">
        <f t="array" ref="K2743">IF(A2743="","",IF(E2743&lt;-1.27,0,((E2743-Tmin)/(PrefTemp-Tmin))^2))</f>
        <v>40.874466606722748</v>
      </c>
      <c r="L2743" s="1">
        <f t="shared" si="261"/>
        <v>0.42577569372089502</v>
      </c>
      <c r="M2743" s="1">
        <f t="shared" si="262"/>
        <v>-392.77222618127939</v>
      </c>
      <c r="N2743" s="3" t="s">
        <v>866</v>
      </c>
      <c r="O2743" s="1" t="s">
        <v>2973</v>
      </c>
      <c r="P2743" s="1" t="s">
        <v>2968</v>
      </c>
      <c r="Q2743" s="1">
        <v>8360</v>
      </c>
      <c r="R2743" s="1" t="s">
        <v>3035</v>
      </c>
      <c r="S2743" s="1">
        <v>81.69</v>
      </c>
    </row>
    <row r="2744" spans="1:19" x14ac:dyDescent="0.3">
      <c r="A2744" s="1" t="s">
        <v>924</v>
      </c>
      <c r="B2744" s="1" t="s">
        <v>2269</v>
      </c>
      <c r="C2744" s="1">
        <f t="shared" si="257"/>
        <v>1.0416666671517305E-2</v>
      </c>
      <c r="D2744" s="1">
        <v>14</v>
      </c>
      <c r="E2744" s="1">
        <v>21</v>
      </c>
      <c r="F2744" s="1">
        <f>IF(A2744="","",IF(E2744&lt;-1.27,0,E2744*M_a+M_b))</f>
        <v>0.50000700000000009</v>
      </c>
      <c r="G2744" s="1">
        <f t="shared" si="258"/>
        <v>0.25000700004900012</v>
      </c>
      <c r="H2744" s="1">
        <f t="shared" si="259"/>
        <v>0.10865145591003916</v>
      </c>
      <c r="I2744" s="1">
        <f t="shared" si="260"/>
        <v>2.7162863990158485E-2</v>
      </c>
      <c r="J2744" s="1">
        <f>IF(A2744="","",MIN(J2743+I2744,Max_logcfu))</f>
        <v>3.99</v>
      </c>
      <c r="K2744" s="1" cm="1">
        <f t="array" ref="K2744">IF(A2744="","",IF(E2744&lt;-1.27,0,((E2744-Tmin)/(PrefTemp-Tmin))^2))</f>
        <v>41.36041510082002</v>
      </c>
      <c r="L2744" s="1">
        <f t="shared" si="261"/>
        <v>0.43083765750083297</v>
      </c>
      <c r="M2744" s="1">
        <f t="shared" si="262"/>
        <v>-393.20306383878022</v>
      </c>
      <c r="N2744" s="3" t="s">
        <v>866</v>
      </c>
      <c r="O2744" s="1" t="s">
        <v>2973</v>
      </c>
      <c r="P2744" s="1" t="s">
        <v>2968</v>
      </c>
      <c r="Q2744" s="1">
        <v>8360</v>
      </c>
      <c r="R2744" s="1" t="s">
        <v>3035</v>
      </c>
      <c r="S2744" s="1">
        <v>81.58</v>
      </c>
    </row>
    <row r="2745" spans="1:19" x14ac:dyDescent="0.3">
      <c r="A2745" s="1" t="s">
        <v>924</v>
      </c>
      <c r="B2745" s="1" t="s">
        <v>2270</v>
      </c>
      <c r="C2745" s="1">
        <f t="shared" si="257"/>
        <v>1.0416666664241347E-2</v>
      </c>
      <c r="D2745" s="1">
        <v>14</v>
      </c>
      <c r="E2745" s="1">
        <v>21.05</v>
      </c>
      <c r="F2745" s="1">
        <f>IF(A2745="","",IF(E2745&lt;-1.27,0,E2745*M_a+M_b))</f>
        <v>0.50098900000000002</v>
      </c>
      <c r="G2745" s="1">
        <f t="shared" si="258"/>
        <v>0.25098997812099999</v>
      </c>
      <c r="H2745" s="1">
        <f t="shared" si="259"/>
        <v>0.10907865194306822</v>
      </c>
      <c r="I2745" s="1">
        <f t="shared" si="260"/>
        <v>2.7269662979417842E-2</v>
      </c>
      <c r="J2745" s="1">
        <f>IF(A2745="","",MIN(J2744+I2745,Max_logcfu))</f>
        <v>3.99</v>
      </c>
      <c r="K2745" s="1" cm="1">
        <f t="array" ref="K2745">IF(A2745="","",IF(E2745&lt;-1.27,0,((E2745-Tmin)/(PrefTemp-Tmin))^2))</f>
        <v>41.523036071772658</v>
      </c>
      <c r="L2745" s="1">
        <f t="shared" si="261"/>
        <v>0.43253162564692527</v>
      </c>
      <c r="M2745" s="1">
        <f t="shared" si="262"/>
        <v>-393.63559546442713</v>
      </c>
      <c r="N2745" s="3" t="s">
        <v>866</v>
      </c>
      <c r="O2745" s="1" t="s">
        <v>2973</v>
      </c>
      <c r="P2745" s="1" t="s">
        <v>2968</v>
      </c>
      <c r="Q2745" s="1">
        <v>8360</v>
      </c>
      <c r="R2745" s="1" t="s">
        <v>3035</v>
      </c>
      <c r="S2745" s="1">
        <v>81.58</v>
      </c>
    </row>
    <row r="2746" spans="1:19" x14ac:dyDescent="0.3">
      <c r="A2746" s="1" t="s">
        <v>924</v>
      </c>
      <c r="B2746" s="1" t="s">
        <v>2271</v>
      </c>
      <c r="C2746" s="1">
        <f t="shared" si="257"/>
        <v>1.0416666664241347E-2</v>
      </c>
      <c r="D2746" s="1">
        <v>14</v>
      </c>
      <c r="E2746" s="1">
        <v>21.03</v>
      </c>
      <c r="F2746" s="1">
        <f>IF(A2746="","",IF(E2746&lt;-1.27,0,E2746*M_a+M_b))</f>
        <v>0.50059620000000005</v>
      </c>
      <c r="G2746" s="1">
        <f t="shared" si="258"/>
        <v>0.25059655545444004</v>
      </c>
      <c r="H2746" s="1">
        <f t="shared" si="259"/>
        <v>0.10890767294847459</v>
      </c>
      <c r="I2746" s="1">
        <f t="shared" si="260"/>
        <v>2.7226918230779384E-2</v>
      </c>
      <c r="J2746" s="1">
        <f>IF(A2746="","",MIN(J2745+I2746,Max_logcfu))</f>
        <v>3.99</v>
      </c>
      <c r="K2746" s="1" cm="1">
        <f t="array" ref="K2746">IF(A2746="","",IF(E2746&lt;-1.27,0,((E2746-Tmin)/(PrefTemp-Tmin))^2))</f>
        <v>41.457949395016392</v>
      </c>
      <c r="L2746" s="1">
        <f t="shared" si="261"/>
        <v>0.43185363943087202</v>
      </c>
      <c r="M2746" s="1">
        <f t="shared" si="262"/>
        <v>-394.067449103858</v>
      </c>
      <c r="N2746" s="3" t="s">
        <v>866</v>
      </c>
      <c r="O2746" s="1" t="s">
        <v>2973</v>
      </c>
      <c r="P2746" s="1" t="s">
        <v>2968</v>
      </c>
      <c r="Q2746" s="1">
        <v>8360</v>
      </c>
      <c r="R2746" s="1" t="s">
        <v>3035</v>
      </c>
      <c r="S2746" s="1">
        <v>81.58</v>
      </c>
    </row>
    <row r="2747" spans="1:19" x14ac:dyDescent="0.3">
      <c r="A2747" s="1" t="s">
        <v>924</v>
      </c>
      <c r="B2747" s="1" t="s">
        <v>2272</v>
      </c>
      <c r="C2747" s="1">
        <f t="shared" si="257"/>
        <v>1.0416666671517305E-2</v>
      </c>
      <c r="D2747" s="1">
        <v>14</v>
      </c>
      <c r="E2747" s="1">
        <v>21.08</v>
      </c>
      <c r="F2747" s="1">
        <f>IF(A2747="","",IF(E2747&lt;-1.27,0,E2747*M_a+M_b))</f>
        <v>0.50157819999999997</v>
      </c>
      <c r="G2747" s="1">
        <f t="shared" si="258"/>
        <v>0.25158069071523997</v>
      </c>
      <c r="H2747" s="1">
        <f t="shared" si="259"/>
        <v>0.10933537188841372</v>
      </c>
      <c r="I2747" s="1">
        <f t="shared" si="260"/>
        <v>2.7333842984831744E-2</v>
      </c>
      <c r="J2747" s="1">
        <f>IF(A2747="","",MIN(J2746+I2747,Max_logcfu))</f>
        <v>3.99</v>
      </c>
      <c r="K2747" s="1" cm="1">
        <f t="array" ref="K2747">IF(A2747="","",IF(E2747&lt;-1.27,0,((E2747-Tmin)/(PrefTemp-Tmin))^2))</f>
        <v>41.620761807845085</v>
      </c>
      <c r="L2747" s="1">
        <f t="shared" si="261"/>
        <v>0.43354960236694023</v>
      </c>
      <c r="M2747" s="1">
        <f t="shared" si="262"/>
        <v>-394.50099870622495</v>
      </c>
      <c r="N2747" s="3" t="s">
        <v>866</v>
      </c>
      <c r="O2747" s="1" t="s">
        <v>2973</v>
      </c>
      <c r="P2747" s="1" t="s">
        <v>2968</v>
      </c>
      <c r="Q2747" s="1">
        <v>8360</v>
      </c>
      <c r="R2747" s="1" t="s">
        <v>3035</v>
      </c>
      <c r="S2747" s="1">
        <v>81.58</v>
      </c>
    </row>
    <row r="2748" spans="1:19" x14ac:dyDescent="0.3">
      <c r="A2748" s="1" t="s">
        <v>924</v>
      </c>
      <c r="B2748" s="1" t="s">
        <v>2273</v>
      </c>
      <c r="C2748" s="1">
        <f t="shared" si="257"/>
        <v>1.0416666664241347E-2</v>
      </c>
      <c r="D2748" s="1">
        <v>14</v>
      </c>
      <c r="E2748" s="1">
        <v>21.14</v>
      </c>
      <c r="F2748" s="1">
        <f>IF(A2748="","",IF(E2748&lt;-1.27,0,E2748*M_a+M_b))</f>
        <v>0.50275660000000011</v>
      </c>
      <c r="G2748" s="1">
        <f t="shared" si="258"/>
        <v>0.25276419884356011</v>
      </c>
      <c r="H2748" s="1">
        <f t="shared" si="259"/>
        <v>0.10984971701154285</v>
      </c>
      <c r="I2748" s="1">
        <f t="shared" si="260"/>
        <v>2.7462429246491619E-2</v>
      </c>
      <c r="J2748" s="1">
        <f>IF(A2748="","",MIN(J2747+I2748,Max_logcfu))</f>
        <v>3.99</v>
      </c>
      <c r="K2748" s="1" cm="1">
        <f t="array" ref="K2748">IF(A2748="","",IF(E2748&lt;-1.27,0,((E2748-Tmin)/(PrefTemp-Tmin))^2))</f>
        <v>41.816557875366861</v>
      </c>
      <c r="L2748" s="1">
        <f t="shared" si="261"/>
        <v>0.43558914443365299</v>
      </c>
      <c r="M2748" s="1">
        <f t="shared" si="262"/>
        <v>-394.93658785065861</v>
      </c>
      <c r="N2748" s="3" t="s">
        <v>866</v>
      </c>
      <c r="O2748" s="1" t="s">
        <v>2973</v>
      </c>
      <c r="P2748" s="1" t="s">
        <v>2968</v>
      </c>
      <c r="Q2748" s="1">
        <v>8360</v>
      </c>
      <c r="R2748" s="1" t="s">
        <v>3035</v>
      </c>
      <c r="S2748" s="1">
        <v>81.58</v>
      </c>
    </row>
    <row r="2749" spans="1:19" x14ac:dyDescent="0.3">
      <c r="A2749" s="1" t="s">
        <v>924</v>
      </c>
      <c r="B2749" s="1" t="s">
        <v>2274</v>
      </c>
      <c r="C2749" s="1">
        <f t="shared" si="257"/>
        <v>1.0416666664241347E-2</v>
      </c>
      <c r="D2749" s="1">
        <v>14</v>
      </c>
      <c r="E2749" s="1">
        <v>21.11</v>
      </c>
      <c r="F2749" s="1">
        <f>IF(A2749="","",IF(E2749&lt;-1.27,0,E2749*M_a+M_b))</f>
        <v>0.50216740000000004</v>
      </c>
      <c r="G2749" s="1">
        <f t="shared" si="258"/>
        <v>0.25217209762276005</v>
      </c>
      <c r="H2749" s="1">
        <f t="shared" si="259"/>
        <v>0.10959239357790528</v>
      </c>
      <c r="I2749" s="1">
        <f t="shared" si="260"/>
        <v>2.7398098388097199E-2</v>
      </c>
      <c r="J2749" s="1">
        <f>IF(A2749="","",MIN(J2748+I2749,Max_logcfu))</f>
        <v>3.99</v>
      </c>
      <c r="K2749" s="1" cm="1">
        <f t="array" ref="K2749">IF(A2749="","",IF(E2749&lt;-1.27,0,((E2749-Tmin)/(PrefTemp-Tmin))^2))</f>
        <v>41.718602409043157</v>
      </c>
      <c r="L2749" s="1">
        <f t="shared" si="261"/>
        <v>0.4345687749930186</v>
      </c>
      <c r="M2749" s="1">
        <f t="shared" si="262"/>
        <v>-395.37115662565162</v>
      </c>
      <c r="N2749" s="3" t="s">
        <v>866</v>
      </c>
      <c r="O2749" s="1" t="s">
        <v>2973</v>
      </c>
      <c r="P2749" s="1" t="s">
        <v>2968</v>
      </c>
      <c r="Q2749" s="1">
        <v>8360</v>
      </c>
      <c r="R2749" s="1" t="s">
        <v>3035</v>
      </c>
      <c r="S2749" s="1">
        <v>81.58</v>
      </c>
    </row>
    <row r="2750" spans="1:19" x14ac:dyDescent="0.3">
      <c r="A2750" s="1" t="s">
        <v>924</v>
      </c>
      <c r="B2750" s="1" t="s">
        <v>2275</v>
      </c>
      <c r="C2750" s="1">
        <f t="shared" si="257"/>
        <v>1.0416666671517305E-2</v>
      </c>
      <c r="D2750" s="1">
        <v>14</v>
      </c>
      <c r="E2750" s="1">
        <v>21.08</v>
      </c>
      <c r="F2750" s="1">
        <f>IF(A2750="","",IF(E2750&lt;-1.27,0,E2750*M_a+M_b))</f>
        <v>0.50157819999999997</v>
      </c>
      <c r="G2750" s="1">
        <f t="shared" si="258"/>
        <v>0.25158069071523997</v>
      </c>
      <c r="H2750" s="1">
        <f t="shared" si="259"/>
        <v>0.10933537188841372</v>
      </c>
      <c r="I2750" s="1">
        <f t="shared" si="260"/>
        <v>2.7333842984831744E-2</v>
      </c>
      <c r="J2750" s="1">
        <f>IF(A2750="","",MIN(J2749+I2750,Max_logcfu))</f>
        <v>3.99</v>
      </c>
      <c r="K2750" s="1" cm="1">
        <f t="array" ref="K2750">IF(A2750="","",IF(E2750&lt;-1.27,0,((E2750-Tmin)/(PrefTemp-Tmin))^2))</f>
        <v>41.620761807845085</v>
      </c>
      <c r="L2750" s="1">
        <f t="shared" si="261"/>
        <v>0.43354960236694023</v>
      </c>
      <c r="M2750" s="1">
        <f t="shared" si="262"/>
        <v>-395.80470622801857</v>
      </c>
      <c r="N2750" s="3" t="s">
        <v>866</v>
      </c>
      <c r="O2750" s="1" t="s">
        <v>2973</v>
      </c>
      <c r="P2750" s="1" t="s">
        <v>2968</v>
      </c>
      <c r="Q2750" s="1">
        <v>8360</v>
      </c>
      <c r="R2750" s="1" t="s">
        <v>3035</v>
      </c>
      <c r="S2750" s="1">
        <v>81.58</v>
      </c>
    </row>
    <row r="2751" spans="1:19" x14ac:dyDescent="0.3">
      <c r="A2751" s="1" t="s">
        <v>924</v>
      </c>
      <c r="B2751" s="1" t="s">
        <v>2276</v>
      </c>
      <c r="C2751" s="1">
        <f t="shared" si="257"/>
        <v>1.0416666664241347E-2</v>
      </c>
      <c r="D2751" s="1">
        <v>14</v>
      </c>
      <c r="E2751" s="1">
        <v>21.06</v>
      </c>
      <c r="F2751" s="1">
        <f>IF(A2751="","",IF(E2751&lt;-1.27,0,E2751*M_a+M_b))</f>
        <v>0.5011854</v>
      </c>
      <c r="G2751" s="1">
        <f t="shared" si="258"/>
        <v>0.25118680517316</v>
      </c>
      <c r="H2751" s="1">
        <f t="shared" si="259"/>
        <v>0.10916419173105606</v>
      </c>
      <c r="I2751" s="1">
        <f t="shared" si="260"/>
        <v>2.7291047926409819E-2</v>
      </c>
      <c r="J2751" s="1">
        <f>IF(A2751="","",MIN(J2750+I2751,Max_logcfu))</f>
        <v>3.99</v>
      </c>
      <c r="K2751" s="1" cm="1">
        <f t="array" ref="K2751">IF(A2751="","",IF(E2751&lt;-1.27,0,((E2751-Tmin)/(PrefTemp-Tmin))^2))</f>
        <v>41.555598554338388</v>
      </c>
      <c r="L2751" s="1">
        <f t="shared" si="261"/>
        <v>0.43287081817357265</v>
      </c>
      <c r="M2751" s="1">
        <f t="shared" si="262"/>
        <v>-396.23757704619214</v>
      </c>
      <c r="N2751" s="3" t="s">
        <v>866</v>
      </c>
      <c r="O2751" s="1" t="s">
        <v>2973</v>
      </c>
      <c r="P2751" s="1" t="s">
        <v>2968</v>
      </c>
      <c r="Q2751" s="1">
        <v>8360</v>
      </c>
      <c r="R2751" s="1" t="s">
        <v>3035</v>
      </c>
      <c r="S2751" s="1">
        <v>81.58</v>
      </c>
    </row>
    <row r="2752" spans="1:19" x14ac:dyDescent="0.3">
      <c r="A2752" s="1" t="s">
        <v>924</v>
      </c>
      <c r="B2752" s="1" t="s">
        <v>2700</v>
      </c>
      <c r="C2752" s="1">
        <f t="shared" si="257"/>
        <v>1.0405092594737653E-2</v>
      </c>
      <c r="D2752" s="1">
        <v>14</v>
      </c>
      <c r="E2752" s="1">
        <v>21.13</v>
      </c>
      <c r="F2752" s="1">
        <f>IF(A2752="","",IF(E2752&lt;-1.27,0,E2752*M_a+M_b))</f>
        <v>0.50256020000000001</v>
      </c>
      <c r="G2752" s="1">
        <f t="shared" si="258"/>
        <v>0.25256675462403999</v>
      </c>
      <c r="H2752" s="1">
        <f t="shared" si="259"/>
        <v>0.10976390900653628</v>
      </c>
      <c r="I2752" s="1">
        <f t="shared" si="260"/>
        <v>2.7410487282560837E-2</v>
      </c>
      <c r="J2752" s="1">
        <f>IF(A2752="","",MIN(J2751+I2752,Max_logcfu))</f>
        <v>3.99</v>
      </c>
      <c r="K2752" s="1" cm="1">
        <f t="array" ref="K2752">IF(A2752="","",IF(E2752&lt;-1.27,0,((E2752-Tmin)/(PrefTemp-Tmin))^2))</f>
        <v>41.783893290467226</v>
      </c>
      <c r="L2752" s="1">
        <f t="shared" si="261"/>
        <v>0.43476527865594883</v>
      </c>
      <c r="M2752" s="1">
        <f t="shared" si="262"/>
        <v>-396.6723423248481</v>
      </c>
      <c r="N2752" s="3" t="s">
        <v>866</v>
      </c>
      <c r="O2752" s="1" t="s">
        <v>2973</v>
      </c>
      <c r="P2752" s="1" t="s">
        <v>2968</v>
      </c>
      <c r="Q2752" s="1">
        <v>8360</v>
      </c>
      <c r="R2752" s="1" t="s">
        <v>3035</v>
      </c>
      <c r="S2752" s="1">
        <v>81.489999999999995</v>
      </c>
    </row>
    <row r="2753" spans="1:19" x14ac:dyDescent="0.3">
      <c r="A2753" s="1" t="s">
        <v>924</v>
      </c>
      <c r="B2753" s="1" t="s">
        <v>2701</v>
      </c>
      <c r="C2753" s="1">
        <f t="shared" si="257"/>
        <v>1.0416666664241347E-2</v>
      </c>
      <c r="D2753" s="1">
        <v>14</v>
      </c>
      <c r="E2753" s="1">
        <v>21.11</v>
      </c>
      <c r="F2753" s="1">
        <f>IF(A2753="","",IF(E2753&lt;-1.27,0,E2753*M_a+M_b))</f>
        <v>0.50216740000000004</v>
      </c>
      <c r="G2753" s="1">
        <f t="shared" si="258"/>
        <v>0.25217209762276005</v>
      </c>
      <c r="H2753" s="1">
        <f t="shared" si="259"/>
        <v>0.10959239357790528</v>
      </c>
      <c r="I2753" s="1">
        <f t="shared" si="260"/>
        <v>2.7398098388097199E-2</v>
      </c>
      <c r="J2753" s="1">
        <f>IF(A2753="","",MIN(J2752+I2753,Max_logcfu))</f>
        <v>3.99</v>
      </c>
      <c r="K2753" s="1" cm="1">
        <f t="array" ref="K2753">IF(A2753="","",IF(E2753&lt;-1.27,0,((E2753-Tmin)/(PrefTemp-Tmin))^2))</f>
        <v>41.718602409043157</v>
      </c>
      <c r="L2753" s="1">
        <f t="shared" si="261"/>
        <v>0.4345687749930186</v>
      </c>
      <c r="M2753" s="1">
        <f t="shared" si="262"/>
        <v>-397.10691109984111</v>
      </c>
      <c r="N2753" s="3" t="s">
        <v>866</v>
      </c>
      <c r="O2753" s="1" t="s">
        <v>2973</v>
      </c>
      <c r="P2753" s="1" t="s">
        <v>2968</v>
      </c>
      <c r="Q2753" s="1">
        <v>8360</v>
      </c>
      <c r="R2753" s="1" t="s">
        <v>3035</v>
      </c>
      <c r="S2753" s="1">
        <v>81.489999999999995</v>
      </c>
    </row>
    <row r="2754" spans="1:19" x14ac:dyDescent="0.3">
      <c r="A2754" s="1" t="s">
        <v>924</v>
      </c>
      <c r="B2754" s="1" t="s">
        <v>2702</v>
      </c>
      <c r="C2754" s="1">
        <f t="shared" si="257"/>
        <v>1.0416666664241347E-2</v>
      </c>
      <c r="D2754" s="1">
        <v>14</v>
      </c>
      <c r="E2754" s="1">
        <v>21.14</v>
      </c>
      <c r="F2754" s="1">
        <f>IF(A2754="","",IF(E2754&lt;-1.27,0,E2754*M_a+M_b))</f>
        <v>0.50275660000000011</v>
      </c>
      <c r="G2754" s="1">
        <f t="shared" si="258"/>
        <v>0.25276419884356011</v>
      </c>
      <c r="H2754" s="1">
        <f t="shared" si="259"/>
        <v>0.10984971701154285</v>
      </c>
      <c r="I2754" s="1">
        <f t="shared" si="260"/>
        <v>2.7462429246491619E-2</v>
      </c>
      <c r="J2754" s="1">
        <f>IF(A2754="","",MIN(J2753+I2754,Max_logcfu))</f>
        <v>3.99</v>
      </c>
      <c r="K2754" s="1" cm="1">
        <f t="array" ref="K2754">IF(A2754="","",IF(E2754&lt;-1.27,0,((E2754-Tmin)/(PrefTemp-Tmin))^2))</f>
        <v>41.816557875366861</v>
      </c>
      <c r="L2754" s="1">
        <f t="shared" si="261"/>
        <v>0.43558914443365299</v>
      </c>
      <c r="M2754" s="1">
        <f t="shared" si="262"/>
        <v>-397.54250024427478</v>
      </c>
      <c r="N2754" s="3" t="s">
        <v>866</v>
      </c>
      <c r="O2754" s="1" t="s">
        <v>2973</v>
      </c>
      <c r="P2754" s="1" t="s">
        <v>2968</v>
      </c>
      <c r="Q2754" s="1">
        <v>8360</v>
      </c>
      <c r="R2754" s="1" t="s">
        <v>3035</v>
      </c>
      <c r="S2754" s="1">
        <v>81.489999999999995</v>
      </c>
    </row>
    <row r="2755" spans="1:19" x14ac:dyDescent="0.3">
      <c r="A2755" s="1" t="s">
        <v>924</v>
      </c>
      <c r="B2755" s="1" t="s">
        <v>2703</v>
      </c>
      <c r="C2755" s="1">
        <f t="shared" si="257"/>
        <v>1.0416666671517305E-2</v>
      </c>
      <c r="D2755" s="1">
        <v>14</v>
      </c>
      <c r="E2755" s="1">
        <v>20.8</v>
      </c>
      <c r="F2755" s="1">
        <f>IF(A2755="","",IF(E2755&lt;-1.27,0,E2755*M_a+M_b))</f>
        <v>0.49607900000000005</v>
      </c>
      <c r="G2755" s="1">
        <f t="shared" si="258"/>
        <v>0.24609437424100006</v>
      </c>
      <c r="H2755" s="1">
        <f t="shared" si="259"/>
        <v>0.10695105355975665</v>
      </c>
      <c r="I2755" s="1">
        <f t="shared" si="260"/>
        <v>2.6737763402389904E-2</v>
      </c>
      <c r="J2755" s="1">
        <f>IF(A2755="","",MIN(J2754+I2755,Max_logcfu))</f>
        <v>3.99</v>
      </c>
      <c r="K2755" s="1" cm="1">
        <f t="array" ref="K2755">IF(A2755="","",IF(E2755&lt;-1.27,0,((E2755-Tmin)/(PrefTemp-Tmin))^2))</f>
        <v>40.713121914943855</v>
      </c>
      <c r="L2755" s="1">
        <f t="shared" si="261"/>
        <v>0.42409502014481648</v>
      </c>
      <c r="M2755" s="1">
        <f t="shared" si="262"/>
        <v>-397.9665952644196</v>
      </c>
      <c r="N2755" s="3" t="s">
        <v>866</v>
      </c>
      <c r="O2755" s="1" t="s">
        <v>2973</v>
      </c>
      <c r="P2755" s="1" t="s">
        <v>2968</v>
      </c>
      <c r="Q2755" s="1">
        <v>8360</v>
      </c>
      <c r="R2755" s="1" t="s">
        <v>3035</v>
      </c>
      <c r="S2755" s="1">
        <v>81.489999999999995</v>
      </c>
    </row>
    <row r="2756" spans="1:19" x14ac:dyDescent="0.3">
      <c r="A2756" s="1" t="s">
        <v>924</v>
      </c>
      <c r="B2756" s="1" t="s">
        <v>2281</v>
      </c>
      <c r="C2756" s="1">
        <f t="shared" ref="C2756:C2788" si="263">IF(A2756="","",B2756-B2755)</f>
        <v>1.0428240741021E-2</v>
      </c>
      <c r="D2756" s="1">
        <v>14</v>
      </c>
      <c r="E2756" s="1">
        <v>20.49</v>
      </c>
      <c r="F2756" s="1">
        <f>IF(A2756="","",IF(E2756&lt;-1.27,0,E2756*M_a+M_b))</f>
        <v>0.4899906</v>
      </c>
      <c r="G2756" s="1">
        <f t="shared" si="258"/>
        <v>0.24009078808835999</v>
      </c>
      <c r="H2756" s="1">
        <f t="shared" si="259"/>
        <v>0.10434193311097782</v>
      </c>
      <c r="I2756" s="1">
        <f t="shared" si="260"/>
        <v>2.6114467148754886E-2</v>
      </c>
      <c r="J2756" s="1">
        <f>IF(A2756="","",MIN(J2755+I2756,Max_logcfu))</f>
        <v>3.99</v>
      </c>
      <c r="K2756" s="1" cm="1">
        <f t="array" ref="K2756">IF(A2756="","",IF(E2756&lt;-1.27,0,((E2756-Tmin)/(PrefTemp-Tmin))^2))</f>
        <v>39.719906463704255</v>
      </c>
      <c r="L2756" s="1">
        <f t="shared" si="261"/>
        <v>0.41420874681434405</v>
      </c>
      <c r="M2756" s="1">
        <f t="shared" si="262"/>
        <v>-398.38080401123392</v>
      </c>
      <c r="N2756" s="3" t="s">
        <v>866</v>
      </c>
      <c r="O2756" s="1" t="s">
        <v>2973</v>
      </c>
      <c r="P2756" s="1" t="s">
        <v>2968</v>
      </c>
      <c r="Q2756" s="1">
        <v>8360</v>
      </c>
      <c r="R2756" s="1" t="s">
        <v>3035</v>
      </c>
      <c r="S2756" s="1">
        <v>81.489999999999995</v>
      </c>
    </row>
    <row r="2757" spans="1:19" x14ac:dyDescent="0.3">
      <c r="A2757" s="1" t="s">
        <v>924</v>
      </c>
      <c r="B2757" s="1" t="s">
        <v>2282</v>
      </c>
      <c r="C2757" s="1">
        <f t="shared" si="263"/>
        <v>1.0416666664241347E-2</v>
      </c>
      <c r="D2757" s="1">
        <v>14</v>
      </c>
      <c r="E2757" s="1">
        <v>20.25</v>
      </c>
      <c r="F2757" s="1">
        <f>IF(A2757="","",IF(E2757&lt;-1.27,0,E2757*M_a+M_b))</f>
        <v>0.48527700000000001</v>
      </c>
      <c r="G2757" s="1">
        <f t="shared" si="258"/>
        <v>0.23549376672900002</v>
      </c>
      <c r="H2757" s="1">
        <f t="shared" si="259"/>
        <v>0.10234409679661018</v>
      </c>
      <c r="I2757" s="1">
        <f t="shared" si="260"/>
        <v>2.5586024193195334E-2</v>
      </c>
      <c r="J2757" s="1">
        <f>IF(A2757="","",MIN(J2756+I2757,Max_logcfu))</f>
        <v>3.99</v>
      </c>
      <c r="K2757" s="1" cm="1">
        <f t="array" ref="K2757">IF(A2757="","",IF(E2757&lt;-1.27,0,((E2757-Tmin)/(PrefTemp-Tmin))^2))</f>
        <v>38.959388911742913</v>
      </c>
      <c r="L2757" s="1">
        <f t="shared" si="261"/>
        <v>0.40582696773616639</v>
      </c>
      <c r="M2757" s="1">
        <f t="shared" si="262"/>
        <v>-398.78663097897009</v>
      </c>
      <c r="N2757" s="3" t="s">
        <v>866</v>
      </c>
      <c r="O2757" s="1" t="s">
        <v>2973</v>
      </c>
      <c r="P2757" s="1" t="s">
        <v>2968</v>
      </c>
      <c r="Q2757" s="1">
        <v>8360</v>
      </c>
      <c r="R2757" s="1" t="s">
        <v>3035</v>
      </c>
      <c r="S2757" s="1">
        <v>81.489999999999995</v>
      </c>
    </row>
    <row r="2758" spans="1:19" x14ac:dyDescent="0.3">
      <c r="A2758" s="1" t="s">
        <v>924</v>
      </c>
      <c r="B2758" s="1" t="s">
        <v>2283</v>
      </c>
      <c r="C2758" s="1">
        <f t="shared" si="263"/>
        <v>1.0416666664241347E-2</v>
      </c>
      <c r="D2758" s="1">
        <v>14</v>
      </c>
      <c r="E2758" s="1">
        <v>20.02</v>
      </c>
      <c r="F2758" s="1">
        <f>IF(A2758="","",IF(E2758&lt;-1.27,0,E2758*M_a+M_b))</f>
        <v>0.48075980000000001</v>
      </c>
      <c r="G2758" s="1">
        <f t="shared" si="258"/>
        <v>0.23112998529604001</v>
      </c>
      <c r="H2758" s="1">
        <f t="shared" si="259"/>
        <v>0.1004476250743329</v>
      </c>
      <c r="I2758" s="1">
        <f t="shared" si="260"/>
        <v>2.5111906262736402E-2</v>
      </c>
      <c r="J2758" s="1">
        <f>IF(A2758="","",MIN(J2757+I2758,Max_logcfu))</f>
        <v>3.99</v>
      </c>
      <c r="K2758" s="1" cm="1">
        <f t="array" ref="K2758">IF(A2758="","",IF(E2758&lt;-1.27,0,((E2758-Tmin)/(PrefTemp-Tmin))^2))</f>
        <v>38.237457880047387</v>
      </c>
      <c r="L2758" s="1">
        <f t="shared" si="261"/>
        <v>0.39830685282442224</v>
      </c>
      <c r="M2758" s="1">
        <f t="shared" si="262"/>
        <v>-399.18493783179451</v>
      </c>
      <c r="N2758" s="3" t="s">
        <v>866</v>
      </c>
      <c r="O2758" s="1" t="s">
        <v>2973</v>
      </c>
      <c r="P2758" s="1" t="s">
        <v>2968</v>
      </c>
      <c r="Q2758" s="1">
        <v>8360</v>
      </c>
      <c r="R2758" s="1" t="s">
        <v>3035</v>
      </c>
      <c r="S2758" s="1">
        <v>81.489999999999995</v>
      </c>
    </row>
    <row r="2759" spans="1:19" x14ac:dyDescent="0.3">
      <c r="A2759" s="1" t="s">
        <v>924</v>
      </c>
      <c r="B2759" s="1" t="s">
        <v>2284</v>
      </c>
      <c r="C2759" s="1">
        <f t="shared" si="263"/>
        <v>1.0416666671517305E-2</v>
      </c>
      <c r="D2759" s="1">
        <v>14</v>
      </c>
      <c r="E2759" s="1">
        <v>19.86</v>
      </c>
      <c r="F2759" s="1">
        <f>IF(A2759="","",IF(E2759&lt;-1.27,0,E2759*M_a+M_b))</f>
        <v>0.47761740000000003</v>
      </c>
      <c r="G2759" s="1">
        <f t="shared" si="258"/>
        <v>0.22811838078276003</v>
      </c>
      <c r="H2759" s="1">
        <f t="shared" si="259"/>
        <v>9.9138800861694923E-2</v>
      </c>
      <c r="I2759" s="1">
        <f t="shared" si="260"/>
        <v>2.4784700226965006E-2</v>
      </c>
      <c r="J2759" s="1">
        <f>IF(A2759="","",MIN(J2758+I2759,Max_logcfu))</f>
        <v>3.99</v>
      </c>
      <c r="K2759" s="1" cm="1">
        <f t="array" ref="K2759">IF(A2759="","",IF(E2759&lt;-1.27,0,((E2759-Tmin)/(PrefTemp-Tmin))^2))</f>
        <v>37.739226979455204</v>
      </c>
      <c r="L2759" s="1">
        <f t="shared" si="261"/>
        <v>0.39311694788571772</v>
      </c>
      <c r="M2759" s="1">
        <f t="shared" si="262"/>
        <v>-399.57805477968026</v>
      </c>
      <c r="N2759" s="3" t="s">
        <v>866</v>
      </c>
      <c r="O2759" s="1" t="s">
        <v>2973</v>
      </c>
      <c r="P2759" s="1" t="s">
        <v>2968</v>
      </c>
      <c r="Q2759" s="1">
        <v>8360</v>
      </c>
      <c r="R2759" s="1" t="s">
        <v>3035</v>
      </c>
      <c r="S2759" s="1">
        <v>81.489999999999995</v>
      </c>
    </row>
    <row r="2760" spans="1:19" x14ac:dyDescent="0.3">
      <c r="A2760" s="1" t="s">
        <v>924</v>
      </c>
      <c r="B2760" s="1" t="s">
        <v>2285</v>
      </c>
      <c r="C2760" s="1">
        <f t="shared" si="263"/>
        <v>1.0416666664241347E-2</v>
      </c>
      <c r="D2760" s="1">
        <v>14</v>
      </c>
      <c r="E2760" s="1">
        <v>19.64</v>
      </c>
      <c r="F2760" s="1">
        <f>IF(A2760="","",IF(E2760&lt;-1.27,0,E2760*M_a+M_b))</f>
        <v>0.47329660000000007</v>
      </c>
      <c r="G2760" s="1">
        <f t="shared" si="258"/>
        <v>0.22400967157156007</v>
      </c>
      <c r="H2760" s="1">
        <f t="shared" si="259"/>
        <v>9.735318190854414E-2</v>
      </c>
      <c r="I2760" s="1">
        <f t="shared" si="260"/>
        <v>2.4338295471469335E-2</v>
      </c>
      <c r="J2760" s="1">
        <f>IF(A2760="","",MIN(J2759+I2760,Max_logcfu))</f>
        <v>3.99</v>
      </c>
      <c r="K2760" s="1" cm="1">
        <f t="array" ref="K2760">IF(A2760="","",IF(E2760&lt;-1.27,0,((E2760-Tmin)/(PrefTemp-Tmin))^2))</f>
        <v>37.059494338087219</v>
      </c>
      <c r="L2760" s="1">
        <f t="shared" si="261"/>
        <v>0.38603639926519412</v>
      </c>
      <c r="M2760" s="1">
        <f t="shared" si="262"/>
        <v>-399.96409117894547</v>
      </c>
      <c r="N2760" s="3" t="s">
        <v>866</v>
      </c>
      <c r="O2760" s="1" t="s">
        <v>2973</v>
      </c>
      <c r="P2760" s="1" t="s">
        <v>2968</v>
      </c>
      <c r="Q2760" s="1">
        <v>8360</v>
      </c>
      <c r="R2760" s="1" t="s">
        <v>3035</v>
      </c>
      <c r="S2760" s="1">
        <v>81.39</v>
      </c>
    </row>
    <row r="2761" spans="1:19" x14ac:dyDescent="0.3">
      <c r="A2761" s="1" t="s">
        <v>924</v>
      </c>
      <c r="B2761" s="1" t="s">
        <v>2286</v>
      </c>
      <c r="C2761" s="1">
        <f t="shared" si="263"/>
        <v>1.0416666664241347E-2</v>
      </c>
      <c r="D2761" s="1">
        <v>14</v>
      </c>
      <c r="E2761" s="1">
        <v>19.579999999999998</v>
      </c>
      <c r="F2761" s="1">
        <f>IF(A2761="","",IF(E2761&lt;-1.27,0,E2761*M_a+M_b))</f>
        <v>0.47211819999999999</v>
      </c>
      <c r="G2761" s="1">
        <f t="shared" si="258"/>
        <v>0.22289559477123999</v>
      </c>
      <c r="H2761" s="1">
        <f t="shared" si="259"/>
        <v>9.6869011200017369E-2</v>
      </c>
      <c r="I2761" s="1">
        <f t="shared" si="260"/>
        <v>2.4217252794365825E-2</v>
      </c>
      <c r="J2761" s="1">
        <f>IF(A2761="","",MIN(J2760+I2761,Max_logcfu))</f>
        <v>3.99</v>
      </c>
      <c r="K2761" s="1" cm="1">
        <f t="array" ref="K2761">IF(A2761="","",IF(E2761&lt;-1.27,0,((E2761-Tmin)/(PrefTemp-Tmin))^2))</f>
        <v>36.875184783129157</v>
      </c>
      <c r="L2761" s="1">
        <f t="shared" si="261"/>
        <v>0.38411650806816128</v>
      </c>
      <c r="M2761" s="1">
        <f t="shared" si="262"/>
        <v>-400.34820768701366</v>
      </c>
      <c r="N2761" s="3" t="s">
        <v>866</v>
      </c>
      <c r="O2761" s="1" t="s">
        <v>2973</v>
      </c>
      <c r="P2761" s="1" t="s">
        <v>2968</v>
      </c>
      <c r="Q2761" s="1">
        <v>8360</v>
      </c>
      <c r="R2761" s="1" t="s">
        <v>3035</v>
      </c>
      <c r="S2761" s="1">
        <v>81.39</v>
      </c>
    </row>
    <row r="2762" spans="1:19" x14ac:dyDescent="0.3">
      <c r="A2762" s="1" t="s">
        <v>924</v>
      </c>
      <c r="B2762" s="1" t="s">
        <v>2287</v>
      </c>
      <c r="C2762" s="1">
        <f t="shared" si="263"/>
        <v>1.0416666671517305E-2</v>
      </c>
      <c r="D2762" s="1">
        <v>14</v>
      </c>
      <c r="E2762" s="1">
        <v>19.55</v>
      </c>
      <c r="F2762" s="1">
        <f>IF(A2762="","",IF(E2762&lt;-1.27,0,E2762*M_a+M_b))</f>
        <v>0.47152900000000003</v>
      </c>
      <c r="G2762" s="1">
        <f t="shared" si="258"/>
        <v>0.22233959784100002</v>
      </c>
      <c r="H2762" s="1">
        <f t="shared" si="259"/>
        <v>9.6627378461973057E-2</v>
      </c>
      <c r="I2762" s="1">
        <f t="shared" si="260"/>
        <v>2.4156844626742172E-2</v>
      </c>
      <c r="J2762" s="1">
        <f>IF(A2762="","",MIN(J2761+I2762,Max_logcfu))</f>
        <v>3.99</v>
      </c>
      <c r="K2762" s="1" cm="1">
        <f t="array" ref="K2762">IF(A2762="","",IF(E2762&lt;-1.27,0,((E2762-Tmin)/(PrefTemp-Tmin))^2))</f>
        <v>36.783202303338598</v>
      </c>
      <c r="L2762" s="1">
        <f t="shared" si="261"/>
        <v>0.38315835750486577</v>
      </c>
      <c r="M2762" s="1">
        <f t="shared" si="262"/>
        <v>-400.7313660445185</v>
      </c>
      <c r="N2762" s="3" t="s">
        <v>866</v>
      </c>
      <c r="O2762" s="1" t="s">
        <v>2973</v>
      </c>
      <c r="P2762" s="1" t="s">
        <v>2968</v>
      </c>
      <c r="Q2762" s="1">
        <v>8360</v>
      </c>
      <c r="R2762" s="1" t="s">
        <v>3035</v>
      </c>
      <c r="S2762" s="1">
        <v>81.39</v>
      </c>
    </row>
    <row r="2763" spans="1:19" x14ac:dyDescent="0.3">
      <c r="A2763" s="1" t="s">
        <v>924</v>
      </c>
      <c r="B2763" s="1" t="s">
        <v>2288</v>
      </c>
      <c r="C2763" s="1">
        <f t="shared" si="263"/>
        <v>1.0416666664241347E-2</v>
      </c>
      <c r="D2763" s="1">
        <v>14</v>
      </c>
      <c r="E2763" s="1">
        <v>19.55</v>
      </c>
      <c r="F2763" s="1">
        <f>IF(A2763="","",IF(E2763&lt;-1.27,0,E2763*M_a+M_b))</f>
        <v>0.47152900000000003</v>
      </c>
      <c r="G2763" s="1">
        <f t="shared" si="258"/>
        <v>0.22233959784100002</v>
      </c>
      <c r="H2763" s="1">
        <f t="shared" si="259"/>
        <v>9.6627378461973057E-2</v>
      </c>
      <c r="I2763" s="1">
        <f t="shared" si="260"/>
        <v>2.4156844609868812E-2</v>
      </c>
      <c r="J2763" s="1">
        <f>IF(A2763="","",MIN(J2762+I2763,Max_logcfu))</f>
        <v>3.99</v>
      </c>
      <c r="K2763" s="1" cm="1">
        <f t="array" ref="K2763">IF(A2763="","",IF(E2763&lt;-1.27,0,((E2763-Tmin)/(PrefTemp-Tmin))^2))</f>
        <v>36.783202303338598</v>
      </c>
      <c r="L2763" s="1">
        <f t="shared" si="261"/>
        <v>0.38315835723723274</v>
      </c>
      <c r="M2763" s="1">
        <f t="shared" si="262"/>
        <v>-401.11452440175572</v>
      </c>
      <c r="N2763" s="3" t="s">
        <v>866</v>
      </c>
      <c r="O2763" s="1" t="s">
        <v>2973</v>
      </c>
      <c r="P2763" s="1" t="s">
        <v>2968</v>
      </c>
      <c r="Q2763" s="1">
        <v>8360</v>
      </c>
      <c r="R2763" s="1" t="s">
        <v>3035</v>
      </c>
      <c r="S2763" s="1">
        <v>81.39</v>
      </c>
    </row>
    <row r="2764" spans="1:19" x14ac:dyDescent="0.3">
      <c r="A2764" s="1" t="s">
        <v>924</v>
      </c>
      <c r="B2764" s="1" t="s">
        <v>2704</v>
      </c>
      <c r="C2764" s="1">
        <f t="shared" si="263"/>
        <v>1.0405092594737653E-2</v>
      </c>
      <c r="D2764" s="1">
        <v>14</v>
      </c>
      <c r="E2764" s="1">
        <v>19.55</v>
      </c>
      <c r="F2764" s="1">
        <f>IF(A2764="","",IF(E2764&lt;-1.27,0,E2764*M_a+M_b))</f>
        <v>0.47152900000000003</v>
      </c>
      <c r="G2764" s="1">
        <f t="shared" si="258"/>
        <v>0.22233959784100002</v>
      </c>
      <c r="H2764" s="1">
        <f t="shared" si="259"/>
        <v>9.6627378461973057E-2</v>
      </c>
      <c r="I2764" s="1">
        <f t="shared" si="260"/>
        <v>2.4130003682006122E-2</v>
      </c>
      <c r="J2764" s="1">
        <f>IF(A2764="","",MIN(J2763+I2764,Max_logcfu))</f>
        <v>3.99</v>
      </c>
      <c r="K2764" s="1" cm="1">
        <f t="array" ref="K2764">IF(A2764="","",IF(E2764&lt;-1.27,0,((E2764-Tmin)/(PrefTemp-Tmin))^2))</f>
        <v>36.783202303338598</v>
      </c>
      <c r="L2764" s="1">
        <f t="shared" si="261"/>
        <v>0.38273262589720541</v>
      </c>
      <c r="M2764" s="1">
        <f t="shared" si="262"/>
        <v>-401.49725702765295</v>
      </c>
      <c r="N2764" s="3" t="s">
        <v>866</v>
      </c>
      <c r="O2764" s="1" t="s">
        <v>2973</v>
      </c>
      <c r="P2764" s="1" t="s">
        <v>2968</v>
      </c>
      <c r="Q2764" s="1">
        <v>8360</v>
      </c>
      <c r="R2764" s="1" t="s">
        <v>3035</v>
      </c>
      <c r="S2764" s="1">
        <v>81.39</v>
      </c>
    </row>
    <row r="2765" spans="1:19" x14ac:dyDescent="0.3">
      <c r="A2765" s="1" t="s">
        <v>924</v>
      </c>
      <c r="B2765" s="1" t="s">
        <v>2705</v>
      </c>
      <c r="C2765" s="1">
        <f t="shared" si="263"/>
        <v>1.0416666664241347E-2</v>
      </c>
      <c r="D2765" s="1">
        <v>14</v>
      </c>
      <c r="E2765" s="1">
        <v>19.420000000000002</v>
      </c>
      <c r="F2765" s="1">
        <f>IF(A2765="","",IF(E2765&lt;-1.27,0,E2765*M_a+M_b))</f>
        <v>0.46897580000000005</v>
      </c>
      <c r="G2765" s="1">
        <f t="shared" si="258"/>
        <v>0.21993830098564005</v>
      </c>
      <c r="H2765" s="1">
        <f t="shared" si="259"/>
        <v>9.558379008502392E-2</v>
      </c>
      <c r="I2765" s="1">
        <f t="shared" si="260"/>
        <v>2.3895947515692271E-2</v>
      </c>
      <c r="J2765" s="1">
        <f>IF(A2765="","",MIN(J2764+I2765,Max_logcfu))</f>
        <v>3.99</v>
      </c>
      <c r="K2765" s="1" cm="1">
        <f t="array" ref="K2765">IF(A2765="","",IF(E2765&lt;-1.27,0,((E2765-Tmin)/(PrefTemp-Tmin))^2))</f>
        <v>36.385938887920155</v>
      </c>
      <c r="L2765" s="1">
        <f t="shared" si="261"/>
        <v>0.37902019666092074</v>
      </c>
      <c r="M2765" s="1">
        <f t="shared" si="262"/>
        <v>-401.87627722431387</v>
      </c>
      <c r="N2765" s="3" t="s">
        <v>866</v>
      </c>
      <c r="O2765" s="1" t="s">
        <v>2973</v>
      </c>
      <c r="P2765" s="1" t="s">
        <v>2968</v>
      </c>
      <c r="Q2765" s="1">
        <v>8360</v>
      </c>
      <c r="R2765" s="1" t="s">
        <v>3035</v>
      </c>
      <c r="S2765" s="1">
        <v>81.39</v>
      </c>
    </row>
    <row r="2766" spans="1:19" x14ac:dyDescent="0.3">
      <c r="A2766" s="1" t="s">
        <v>924</v>
      </c>
      <c r="B2766" s="1" t="s">
        <v>2706</v>
      </c>
      <c r="C2766" s="1">
        <f t="shared" si="263"/>
        <v>1.0416666664241347E-2</v>
      </c>
      <c r="D2766" s="1">
        <v>14</v>
      </c>
      <c r="E2766" s="1">
        <v>19.329999999999998</v>
      </c>
      <c r="F2766" s="1">
        <f>IF(A2766="","",IF(E2766&lt;-1.27,0,E2766*M_a+M_b))</f>
        <v>0.46720820000000002</v>
      </c>
      <c r="G2766" s="1">
        <f t="shared" si="258"/>
        <v>0.21828350214724002</v>
      </c>
      <c r="H2766" s="1">
        <f t="shared" si="259"/>
        <v>9.486462500966536E-2</v>
      </c>
      <c r="I2766" s="1">
        <f t="shared" si="260"/>
        <v>2.3716156246894493E-2</v>
      </c>
      <c r="J2766" s="1">
        <f>IF(A2766="","",MIN(J2765+I2766,Max_logcfu))</f>
        <v>3.99</v>
      </c>
      <c r="K2766" s="1" cm="1">
        <f t="array" ref="K2766">IF(A2766="","",IF(E2766&lt;-1.27,0,((E2766-Tmin)/(PrefTemp-Tmin))^2))</f>
        <v>36.11217388593554</v>
      </c>
      <c r="L2766" s="1">
        <f t="shared" si="261"/>
        <v>0.37616847789091168</v>
      </c>
      <c r="M2766" s="1">
        <f t="shared" si="262"/>
        <v>-402.2524457022048</v>
      </c>
      <c r="N2766" s="3" t="s">
        <v>866</v>
      </c>
      <c r="O2766" s="1" t="s">
        <v>2973</v>
      </c>
      <c r="P2766" s="1" t="s">
        <v>2968</v>
      </c>
      <c r="Q2766" s="1">
        <v>8360</v>
      </c>
      <c r="R2766" s="1" t="s">
        <v>3035</v>
      </c>
      <c r="S2766" s="1">
        <v>81.39</v>
      </c>
    </row>
    <row r="2767" spans="1:19" x14ac:dyDescent="0.3">
      <c r="A2767" s="1" t="s">
        <v>924</v>
      </c>
      <c r="B2767" s="1" t="s">
        <v>2707</v>
      </c>
      <c r="C2767" s="1">
        <f t="shared" si="263"/>
        <v>1.0416666671517305E-2</v>
      </c>
      <c r="D2767" s="1">
        <v>14</v>
      </c>
      <c r="E2767" s="1">
        <v>19.309999999999999</v>
      </c>
      <c r="F2767" s="1">
        <f>IF(A2767="","",IF(E2767&lt;-1.27,0,E2767*M_a+M_b))</f>
        <v>0.46681539999999999</v>
      </c>
      <c r="G2767" s="1">
        <f t="shared" si="258"/>
        <v>0.21791661767716</v>
      </c>
      <c r="H2767" s="1">
        <f t="shared" si="259"/>
        <v>9.4705179346875265E-2</v>
      </c>
      <c r="I2767" s="1">
        <f t="shared" si="260"/>
        <v>2.3676294847743948E-2</v>
      </c>
      <c r="J2767" s="1">
        <f>IF(A2767="","",MIN(J2766+I2767,Max_logcfu))</f>
        <v>3.99</v>
      </c>
      <c r="K2767" s="1" cm="1">
        <f t="array" ref="K2767">IF(A2767="","",IF(E2767&lt;-1.27,0,((E2767-Tmin)/(PrefTemp-Tmin))^2))</f>
        <v>36.051477609536974</v>
      </c>
      <c r="L2767" s="1">
        <f t="shared" si="261"/>
        <v>0.37553622527421615</v>
      </c>
      <c r="M2767" s="1">
        <f t="shared" si="262"/>
        <v>-402.62798192747903</v>
      </c>
      <c r="N2767" s="3" t="s">
        <v>866</v>
      </c>
      <c r="O2767" s="1" t="s">
        <v>2973</v>
      </c>
      <c r="P2767" s="1" t="s">
        <v>2968</v>
      </c>
      <c r="Q2767" s="1">
        <v>8360</v>
      </c>
      <c r="R2767" s="1" t="s">
        <v>3035</v>
      </c>
      <c r="S2767" s="1">
        <v>81.39</v>
      </c>
    </row>
    <row r="2768" spans="1:19" x14ac:dyDescent="0.3">
      <c r="A2768" s="1" t="s">
        <v>924</v>
      </c>
      <c r="B2768" s="1" t="s">
        <v>2293</v>
      </c>
      <c r="C2768" s="1">
        <f t="shared" si="263"/>
        <v>1.0428240741021E-2</v>
      </c>
      <c r="D2768" s="1">
        <v>14</v>
      </c>
      <c r="E2768" s="1">
        <v>19.47</v>
      </c>
      <c r="F2768" s="1">
        <f>IF(A2768="","",IF(E2768&lt;-1.27,0,E2768*M_a+M_b))</f>
        <v>0.46995779999999998</v>
      </c>
      <c r="G2768" s="1">
        <f t="shared" si="258"/>
        <v>0.22086033378084</v>
      </c>
      <c r="H2768" s="1">
        <f t="shared" si="259"/>
        <v>9.598449968745762E-2</v>
      </c>
      <c r="I2768" s="1">
        <f t="shared" si="260"/>
        <v>2.4022787283534314E-2</v>
      </c>
      <c r="J2768" s="1">
        <f>IF(A2768="","",MIN(J2767+I2768,Max_logcfu))</f>
        <v>3.99</v>
      </c>
      <c r="K2768" s="1" cm="1">
        <f t="array" ref="K2768">IF(A2768="","",IF(E2768&lt;-1.27,0,((E2768-Tmin)/(PrefTemp-Tmin))^2))</f>
        <v>36.538477253400181</v>
      </c>
      <c r="L2768" s="1">
        <f t="shared" si="261"/>
        <v>0.38103203710877687</v>
      </c>
      <c r="M2768" s="1">
        <f t="shared" si="262"/>
        <v>-403.00901396458778</v>
      </c>
      <c r="N2768" s="3" t="s">
        <v>866</v>
      </c>
      <c r="O2768" s="1" t="s">
        <v>2973</v>
      </c>
      <c r="P2768" s="1" t="s">
        <v>2968</v>
      </c>
      <c r="Q2768" s="1">
        <v>8360</v>
      </c>
      <c r="R2768" s="1" t="s">
        <v>3035</v>
      </c>
      <c r="S2768" s="1">
        <v>81.3</v>
      </c>
    </row>
    <row r="2769" spans="1:19" x14ac:dyDescent="0.3">
      <c r="A2769" s="1" t="s">
        <v>924</v>
      </c>
      <c r="B2769" s="1" t="s">
        <v>2294</v>
      </c>
      <c r="C2769" s="1">
        <f t="shared" si="263"/>
        <v>1.0416666664241347E-2</v>
      </c>
      <c r="D2769" s="1">
        <v>14</v>
      </c>
      <c r="E2769" s="1">
        <v>19.63</v>
      </c>
      <c r="F2769" s="1">
        <f>IF(A2769="","",IF(E2769&lt;-1.27,0,E2769*M_a+M_b))</f>
        <v>0.47310020000000003</v>
      </c>
      <c r="G2769" s="1">
        <f t="shared" si="258"/>
        <v>0.22382379924004003</v>
      </c>
      <c r="H2769" s="1">
        <f t="shared" si="259"/>
        <v>9.7272402972637992E-2</v>
      </c>
      <c r="I2769" s="1">
        <f t="shared" si="260"/>
        <v>2.4318100737497499E-2</v>
      </c>
      <c r="J2769" s="1">
        <f>IF(A2769="","",MIN(J2768+I2769,Max_logcfu))</f>
        <v>3.99</v>
      </c>
      <c r="K2769" s="1" cm="1">
        <f t="array" ref="K2769">IF(A2769="","",IF(E2769&lt;-1.27,0,((E2769-Tmin)/(PrefTemp-Tmin))^2))</f>
        <v>37.028744171948183</v>
      </c>
      <c r="L2769" s="1">
        <f t="shared" si="261"/>
        <v>0.38571608503465371</v>
      </c>
      <c r="M2769" s="1">
        <f t="shared" si="262"/>
        <v>-403.39473004962241</v>
      </c>
      <c r="N2769" s="3" t="s">
        <v>866</v>
      </c>
      <c r="O2769" s="1" t="s">
        <v>2973</v>
      </c>
      <c r="P2769" s="1" t="s">
        <v>2968</v>
      </c>
      <c r="Q2769" s="1">
        <v>8360</v>
      </c>
      <c r="R2769" s="1" t="s">
        <v>3035</v>
      </c>
      <c r="S2769" s="1">
        <v>81.3</v>
      </c>
    </row>
    <row r="2770" spans="1:19" x14ac:dyDescent="0.3">
      <c r="A2770" s="1" t="s">
        <v>924</v>
      </c>
      <c r="B2770" s="1" t="s">
        <v>2295</v>
      </c>
      <c r="C2770" s="1">
        <f t="shared" si="263"/>
        <v>1.0416666664241347E-2</v>
      </c>
      <c r="D2770" s="1">
        <v>14</v>
      </c>
      <c r="E2770" s="1">
        <v>19.66</v>
      </c>
      <c r="F2770" s="1">
        <f>IF(A2770="","",IF(E2770&lt;-1.27,0,E2770*M_a+M_b))</f>
        <v>0.47368940000000004</v>
      </c>
      <c r="G2770" s="1">
        <f t="shared" si="258"/>
        <v>0.22438164767236005</v>
      </c>
      <c r="H2770" s="1">
        <f t="shared" si="259"/>
        <v>9.7514840361738395E-2</v>
      </c>
      <c r="I2770" s="1">
        <f t="shared" si="260"/>
        <v>2.4378710084758486E-2</v>
      </c>
      <c r="J2770" s="1">
        <f>IF(A2770="","",MIN(J2769+I2770,Max_logcfu))</f>
        <v>3.99</v>
      </c>
      <c r="K2770" s="1" cm="1">
        <f t="array" ref="K2770">IF(A2770="","",IF(E2770&lt;-1.27,0,((E2770-Tmin)/(PrefTemp-Tmin))^2))</f>
        <v>37.121032958740457</v>
      </c>
      <c r="L2770" s="1">
        <f t="shared" si="261"/>
        <v>0.38667742656351606</v>
      </c>
      <c r="M2770" s="1">
        <f t="shared" si="262"/>
        <v>-403.7814074761859</v>
      </c>
      <c r="N2770" s="3" t="s">
        <v>866</v>
      </c>
      <c r="O2770" s="1" t="s">
        <v>2973</v>
      </c>
      <c r="P2770" s="1" t="s">
        <v>2968</v>
      </c>
      <c r="Q2770" s="1">
        <v>8360</v>
      </c>
      <c r="R2770" s="1" t="s">
        <v>3035</v>
      </c>
      <c r="S2770" s="1">
        <v>81.3</v>
      </c>
    </row>
    <row r="2771" spans="1:19" x14ac:dyDescent="0.3">
      <c r="A2771" s="1" t="s">
        <v>924</v>
      </c>
      <c r="B2771" s="1" t="s">
        <v>2296</v>
      </c>
      <c r="C2771" s="1">
        <f t="shared" si="263"/>
        <v>1.0416666671517305E-2</v>
      </c>
      <c r="D2771" s="1">
        <v>14</v>
      </c>
      <c r="E2771" s="1">
        <v>19.739999999999998</v>
      </c>
      <c r="F2771" s="1">
        <f>IF(A2771="","",IF(E2771&lt;-1.27,0,E2771*M_a+M_b))</f>
        <v>0.47526059999999998</v>
      </c>
      <c r="G2771" s="1">
        <f t="shared" si="258"/>
        <v>0.22587263791235998</v>
      </c>
      <c r="H2771" s="1">
        <f t="shared" si="259"/>
        <v>9.8162815259608849E-2</v>
      </c>
      <c r="I2771" s="1">
        <f t="shared" si="260"/>
        <v>2.454070382632987E-2</v>
      </c>
      <c r="J2771" s="1">
        <f>IF(A2771="","",MIN(J2770+I2771,Max_logcfu))</f>
        <v>3.99</v>
      </c>
      <c r="K2771" s="1" cm="1">
        <f t="array" ref="K2771">IF(A2771="","",IF(E2771&lt;-1.27,0,((E2771-Tmin)/(PrefTemp-Tmin))^2))</f>
        <v>37.367697953022954</v>
      </c>
      <c r="L2771" s="1">
        <f t="shared" si="261"/>
        <v>0.38924685385857966</v>
      </c>
      <c r="M2771" s="1">
        <f t="shared" si="262"/>
        <v>-404.1706543300445</v>
      </c>
      <c r="N2771" s="3" t="s">
        <v>866</v>
      </c>
      <c r="O2771" s="1" t="s">
        <v>2973</v>
      </c>
      <c r="P2771" s="1" t="s">
        <v>2968</v>
      </c>
      <c r="Q2771" s="1">
        <v>8360</v>
      </c>
      <c r="R2771" s="1" t="s">
        <v>3035</v>
      </c>
      <c r="S2771" s="1">
        <v>81.3</v>
      </c>
    </row>
    <row r="2772" spans="1:19" x14ac:dyDescent="0.3">
      <c r="A2772" s="1" t="s">
        <v>924</v>
      </c>
      <c r="B2772" s="1" t="s">
        <v>2708</v>
      </c>
      <c r="C2772" s="1">
        <f t="shared" si="263"/>
        <v>1.0405092587461695E-2</v>
      </c>
      <c r="D2772" s="1">
        <v>14</v>
      </c>
      <c r="E2772" s="1">
        <v>19.88</v>
      </c>
      <c r="F2772" s="1">
        <f>IF(A2772="","",IF(E2772&lt;-1.27,0,E2772*M_a+M_b))</f>
        <v>0.4780102</v>
      </c>
      <c r="G2772" s="1">
        <f t="shared" si="258"/>
        <v>0.22849375130403998</v>
      </c>
      <c r="H2772" s="1">
        <f t="shared" si="259"/>
        <v>9.9301934508491951E-2</v>
      </c>
      <c r="I2772" s="1">
        <f t="shared" si="260"/>
        <v>2.479789974419799E-2</v>
      </c>
      <c r="J2772" s="1">
        <f>IF(A2772="","",MIN(J2771+I2772,Max_logcfu))</f>
        <v>3.99</v>
      </c>
      <c r="K2772" s="1" cm="1">
        <f t="array" ref="K2772">IF(A2772="","",IF(E2772&lt;-1.27,0,((E2772-Tmin)/(PrefTemp-Tmin))^2))</f>
        <v>37.801327162944894</v>
      </c>
      <c r="L2772" s="1">
        <f t="shared" si="261"/>
        <v>0.39332630905937233</v>
      </c>
      <c r="M2772" s="1">
        <f t="shared" si="262"/>
        <v>-404.56398063910387</v>
      </c>
      <c r="N2772" s="3" t="s">
        <v>866</v>
      </c>
      <c r="O2772" s="1" t="s">
        <v>2973</v>
      </c>
      <c r="P2772" s="1" t="s">
        <v>2968</v>
      </c>
      <c r="Q2772" s="1">
        <v>8360</v>
      </c>
      <c r="R2772" s="1" t="s">
        <v>3035</v>
      </c>
      <c r="S2772" s="1">
        <v>81.3</v>
      </c>
    </row>
    <row r="2773" spans="1:19" x14ac:dyDescent="0.3">
      <c r="A2773" s="1" t="s">
        <v>924</v>
      </c>
      <c r="B2773" s="1" t="s">
        <v>2709</v>
      </c>
      <c r="C2773" s="1">
        <f t="shared" si="263"/>
        <v>1.0416666671517305E-2</v>
      </c>
      <c r="D2773" s="1">
        <v>14</v>
      </c>
      <c r="E2773" s="1">
        <v>19.989999999999998</v>
      </c>
      <c r="F2773" s="1">
        <f>IF(A2773="","",IF(E2773&lt;-1.27,0,E2773*M_a+M_b))</f>
        <v>0.4801706</v>
      </c>
      <c r="G2773" s="1">
        <f t="shared" si="258"/>
        <v>0.23056380510436</v>
      </c>
      <c r="H2773" s="1">
        <f t="shared" si="259"/>
        <v>0.10020156675548023</v>
      </c>
      <c r="I2773" s="1">
        <f t="shared" si="260"/>
        <v>2.5050391700535055E-2</v>
      </c>
      <c r="J2773" s="1">
        <f>IF(A2773="","",MIN(J2772+I2773,Max_logcfu))</f>
        <v>3.99</v>
      </c>
      <c r="K2773" s="1" cm="1">
        <f t="array" ref="K2773">IF(A2773="","",IF(E2773&lt;-1.27,0,((E2773-Tmin)/(PrefTemp-Tmin))^2))</f>
        <v>38.143790711747471</v>
      </c>
      <c r="L2773" s="1">
        <f t="shared" si="261"/>
        <v>0.39733115343239123</v>
      </c>
      <c r="M2773" s="1">
        <f t="shared" si="262"/>
        <v>-404.96131179253626</v>
      </c>
      <c r="N2773" s="3" t="s">
        <v>866</v>
      </c>
      <c r="O2773" s="1" t="s">
        <v>2973</v>
      </c>
      <c r="P2773" s="1" t="s">
        <v>2968</v>
      </c>
      <c r="Q2773" s="1">
        <v>8360</v>
      </c>
      <c r="R2773" s="1" t="s">
        <v>3035</v>
      </c>
      <c r="S2773" s="1">
        <v>81.3</v>
      </c>
    </row>
    <row r="2774" spans="1:19" x14ac:dyDescent="0.3">
      <c r="A2774" s="1" t="s">
        <v>924</v>
      </c>
      <c r="B2774" s="1" t="s">
        <v>2710</v>
      </c>
      <c r="C2774" s="1">
        <f t="shared" si="263"/>
        <v>1.0416666664241347E-2</v>
      </c>
      <c r="D2774" s="1">
        <v>14</v>
      </c>
      <c r="E2774" s="1">
        <v>19.989999999999998</v>
      </c>
      <c r="F2774" s="1">
        <f>IF(A2774="","",IF(E2774&lt;-1.27,0,E2774*M_a+M_b))</f>
        <v>0.4801706</v>
      </c>
      <c r="G2774" s="1">
        <f t="shared" si="258"/>
        <v>0.23056380510436</v>
      </c>
      <c r="H2774" s="1">
        <f t="shared" si="259"/>
        <v>0.10020156675548023</v>
      </c>
      <c r="I2774" s="1">
        <f t="shared" si="260"/>
        <v>2.5050391683037559E-2</v>
      </c>
      <c r="J2774" s="1">
        <f>IF(A2774="","",MIN(J2773+I2774,Max_logcfu))</f>
        <v>3.99</v>
      </c>
      <c r="K2774" s="1" cm="1">
        <f t="array" ref="K2774">IF(A2774="","",IF(E2774&lt;-1.27,0,((E2774-Tmin)/(PrefTemp-Tmin))^2))</f>
        <v>38.143790711747471</v>
      </c>
      <c r="L2774" s="1">
        <f t="shared" si="261"/>
        <v>0.39733115315485862</v>
      </c>
      <c r="M2774" s="1">
        <f t="shared" si="262"/>
        <v>-405.35864294569114</v>
      </c>
      <c r="N2774" s="3" t="s">
        <v>866</v>
      </c>
      <c r="O2774" s="1" t="s">
        <v>2973</v>
      </c>
      <c r="P2774" s="1" t="s">
        <v>2968</v>
      </c>
      <c r="Q2774" s="1">
        <v>8360</v>
      </c>
      <c r="R2774" s="1" t="s">
        <v>3035</v>
      </c>
      <c r="S2774" s="1">
        <v>81.3</v>
      </c>
    </row>
    <row r="2775" spans="1:19" x14ac:dyDescent="0.3">
      <c r="A2775" s="1" t="s">
        <v>924</v>
      </c>
      <c r="B2775" s="1" t="s">
        <v>2711</v>
      </c>
      <c r="C2775" s="1">
        <f t="shared" si="263"/>
        <v>1.0416666664241347E-2</v>
      </c>
      <c r="D2775" s="1">
        <v>14</v>
      </c>
      <c r="E2775" s="1">
        <v>20</v>
      </c>
      <c r="F2775" s="1">
        <f>IF(A2775="","",IF(E2775&lt;-1.27,0,E2775*M_a+M_b))</f>
        <v>0.48036700000000004</v>
      </c>
      <c r="G2775" s="1">
        <f t="shared" si="258"/>
        <v>0.23075245468900005</v>
      </c>
      <c r="H2775" s="1">
        <f t="shared" si="259"/>
        <v>0.10028355266797045</v>
      </c>
      <c r="I2775" s="1">
        <f t="shared" si="260"/>
        <v>2.5070888161155342E-2</v>
      </c>
      <c r="J2775" s="1">
        <f>IF(A2775="","",MIN(J2774+I2775,Max_logcfu))</f>
        <v>3.99</v>
      </c>
      <c r="K2775" s="1" cm="1">
        <f t="array" ref="K2775">IF(A2775="","",IF(E2775&lt;-1.27,0,((E2775-Tmin)/(PrefTemp-Tmin))^2))</f>
        <v>38.17500033838904</v>
      </c>
      <c r="L2775" s="1">
        <f t="shared" si="261"/>
        <v>0.39765625343229927</v>
      </c>
      <c r="M2775" s="1">
        <f t="shared" si="262"/>
        <v>-405.75629919912342</v>
      </c>
      <c r="N2775" s="3" t="s">
        <v>866</v>
      </c>
      <c r="O2775" s="1" t="s">
        <v>2973</v>
      </c>
      <c r="P2775" s="1" t="s">
        <v>2968</v>
      </c>
      <c r="Q2775" s="1">
        <v>8360</v>
      </c>
      <c r="R2775" s="1" t="s">
        <v>3035</v>
      </c>
      <c r="S2775" s="1">
        <v>81.3</v>
      </c>
    </row>
    <row r="2776" spans="1:19" x14ac:dyDescent="0.3">
      <c r="A2776" s="1" t="s">
        <v>924</v>
      </c>
      <c r="B2776" s="1" t="s">
        <v>2301</v>
      </c>
      <c r="C2776" s="1">
        <f t="shared" si="263"/>
        <v>1.0428240741021E-2</v>
      </c>
      <c r="D2776" s="1">
        <v>14</v>
      </c>
      <c r="E2776" s="1">
        <v>20.02</v>
      </c>
      <c r="F2776" s="1">
        <f>IF(A2776="","",IF(E2776&lt;-1.27,0,E2776*M_a+M_b))</f>
        <v>0.48075980000000001</v>
      </c>
      <c r="G2776" s="1">
        <f t="shared" si="258"/>
        <v>0.23112998529604001</v>
      </c>
      <c r="H2776" s="1">
        <f t="shared" si="259"/>
        <v>0.1004476250743329</v>
      </c>
      <c r="I2776" s="1">
        <f t="shared" si="260"/>
        <v>2.5139808387335059E-2</v>
      </c>
      <c r="J2776" s="1">
        <f>IF(A2776="","",MIN(J2775+I2776,Max_logcfu))</f>
        <v>3.99</v>
      </c>
      <c r="K2776" s="1" cm="1">
        <f t="array" ref="K2776">IF(A2776="","",IF(E2776&lt;-1.27,0,((E2776-Tmin)/(PrefTemp-Tmin))^2))</f>
        <v>38.237457880047387</v>
      </c>
      <c r="L2776" s="1">
        <f t="shared" si="261"/>
        <v>0.39874941609778464</v>
      </c>
      <c r="M2776" s="1">
        <f t="shared" si="262"/>
        <v>-406.15504861522118</v>
      </c>
      <c r="N2776" s="3" t="s">
        <v>866</v>
      </c>
      <c r="O2776" s="1" t="s">
        <v>2973</v>
      </c>
      <c r="P2776" s="1" t="s">
        <v>2968</v>
      </c>
      <c r="Q2776" s="1">
        <v>8360</v>
      </c>
      <c r="R2776" s="1" t="s">
        <v>3035</v>
      </c>
      <c r="S2776" s="1">
        <v>81.3</v>
      </c>
    </row>
    <row r="2777" spans="1:19" x14ac:dyDescent="0.3">
      <c r="A2777" s="1" t="s">
        <v>924</v>
      </c>
      <c r="B2777" s="1" t="s">
        <v>2302</v>
      </c>
      <c r="C2777" s="1">
        <f t="shared" si="263"/>
        <v>1.0416666671517305E-2</v>
      </c>
      <c r="D2777" s="1">
        <v>14</v>
      </c>
      <c r="E2777" s="1">
        <v>19.86</v>
      </c>
      <c r="F2777" s="1">
        <f>IF(A2777="","",IF(E2777&lt;-1.27,0,E2777*M_a+M_b))</f>
        <v>0.47761740000000003</v>
      </c>
      <c r="G2777" s="1">
        <f t="shared" si="258"/>
        <v>0.22811838078276003</v>
      </c>
      <c r="H2777" s="1">
        <f t="shared" si="259"/>
        <v>9.9138800861694923E-2</v>
      </c>
      <c r="I2777" s="1">
        <f t="shared" si="260"/>
        <v>2.4784700226965006E-2</v>
      </c>
      <c r="J2777" s="1">
        <f>IF(A2777="","",MIN(J2776+I2777,Max_logcfu))</f>
        <v>3.99</v>
      </c>
      <c r="K2777" s="1" cm="1">
        <f t="array" ref="K2777">IF(A2777="","",IF(E2777&lt;-1.27,0,((E2777-Tmin)/(PrefTemp-Tmin))^2))</f>
        <v>37.739226979455204</v>
      </c>
      <c r="L2777" s="1">
        <f t="shared" si="261"/>
        <v>0.39311694788571772</v>
      </c>
      <c r="M2777" s="1">
        <f t="shared" si="262"/>
        <v>-406.54816556310692</v>
      </c>
      <c r="N2777" s="3" t="s">
        <v>866</v>
      </c>
      <c r="O2777" s="1" t="s">
        <v>2973</v>
      </c>
      <c r="P2777" s="1" t="s">
        <v>2968</v>
      </c>
      <c r="Q2777" s="1">
        <v>8360</v>
      </c>
      <c r="R2777" s="1" t="s">
        <v>3035</v>
      </c>
      <c r="S2777" s="1">
        <v>81.3</v>
      </c>
    </row>
    <row r="2778" spans="1:19" x14ac:dyDescent="0.3">
      <c r="A2778" s="1" t="s">
        <v>924</v>
      </c>
      <c r="B2778" s="1" t="s">
        <v>2303</v>
      </c>
      <c r="C2778" s="1">
        <f t="shared" si="263"/>
        <v>1.0416666664241347E-2</v>
      </c>
      <c r="D2778" s="1">
        <v>14</v>
      </c>
      <c r="E2778" s="1">
        <v>19.739999999999998</v>
      </c>
      <c r="F2778" s="1">
        <f>IF(A2778="","",IF(E2778&lt;-1.27,0,E2778*M_a+M_b))</f>
        <v>0.47526059999999998</v>
      </c>
      <c r="G2778" s="1">
        <f t="shared" si="258"/>
        <v>0.22587263791235998</v>
      </c>
      <c r="H2778" s="1">
        <f t="shared" si="259"/>
        <v>9.8162815259608849E-2</v>
      </c>
      <c r="I2778" s="1">
        <f t="shared" si="260"/>
        <v>2.4540703809188383E-2</v>
      </c>
      <c r="J2778" s="1">
        <f>IF(A2778="","",MIN(J2777+I2778,Max_logcfu))</f>
        <v>3.99</v>
      </c>
      <c r="K2778" s="1" cm="1">
        <f t="array" ref="K2778">IF(A2778="","",IF(E2778&lt;-1.27,0,((E2778-Tmin)/(PrefTemp-Tmin))^2))</f>
        <v>37.367697953022954</v>
      </c>
      <c r="L2778" s="1">
        <f t="shared" si="261"/>
        <v>0.38924685358669386</v>
      </c>
      <c r="M2778" s="1">
        <f t="shared" si="262"/>
        <v>-406.93741241669363</v>
      </c>
      <c r="N2778" s="3" t="s">
        <v>866</v>
      </c>
      <c r="O2778" s="1" t="s">
        <v>2973</v>
      </c>
      <c r="P2778" s="1" t="s">
        <v>2968</v>
      </c>
      <c r="Q2778" s="1">
        <v>8360</v>
      </c>
      <c r="R2778" s="1" t="s">
        <v>3035</v>
      </c>
      <c r="S2778" s="1">
        <v>81.3</v>
      </c>
    </row>
    <row r="2779" spans="1:19" x14ac:dyDescent="0.3">
      <c r="A2779" s="1" t="s">
        <v>924</v>
      </c>
      <c r="B2779" s="1" t="s">
        <v>2304</v>
      </c>
      <c r="C2779" s="1">
        <f t="shared" si="263"/>
        <v>1.0416666664241347E-2</v>
      </c>
      <c r="D2779" s="1">
        <v>14</v>
      </c>
      <c r="E2779" s="1">
        <v>19.739999999999998</v>
      </c>
      <c r="F2779" s="1">
        <f>IF(A2779="","",IF(E2779&lt;-1.27,0,E2779*M_a+M_b))</f>
        <v>0.47526059999999998</v>
      </c>
      <c r="G2779" s="1">
        <f t="shared" si="258"/>
        <v>0.22587263791235998</v>
      </c>
      <c r="H2779" s="1">
        <f t="shared" si="259"/>
        <v>9.8162815259608849E-2</v>
      </c>
      <c r="I2779" s="1">
        <f t="shared" si="260"/>
        <v>2.4540703809188383E-2</v>
      </c>
      <c r="J2779" s="1">
        <f>IF(A2779="","",MIN(J2778+I2779,Max_logcfu))</f>
        <v>3.99</v>
      </c>
      <c r="K2779" s="1" cm="1">
        <f t="array" ref="K2779">IF(A2779="","",IF(E2779&lt;-1.27,0,((E2779-Tmin)/(PrefTemp-Tmin))^2))</f>
        <v>37.367697953022954</v>
      </c>
      <c r="L2779" s="1">
        <f t="shared" si="261"/>
        <v>0.38924685358669386</v>
      </c>
      <c r="M2779" s="1">
        <f t="shared" si="262"/>
        <v>-407.32665927028035</v>
      </c>
      <c r="N2779" s="3" t="s">
        <v>866</v>
      </c>
      <c r="O2779" s="1" t="s">
        <v>2973</v>
      </c>
      <c r="P2779" s="1" t="s">
        <v>2968</v>
      </c>
      <c r="Q2779" s="1">
        <v>8360</v>
      </c>
      <c r="R2779" s="1" t="s">
        <v>3035</v>
      </c>
      <c r="S2779" s="1">
        <v>81.3</v>
      </c>
    </row>
    <row r="2780" spans="1:19" x14ac:dyDescent="0.3">
      <c r="A2780" s="1" t="s">
        <v>924</v>
      </c>
      <c r="B2780" s="1" t="s">
        <v>2305</v>
      </c>
      <c r="C2780" s="1">
        <f t="shared" si="263"/>
        <v>1.0416666671517305E-2</v>
      </c>
      <c r="D2780" s="1">
        <v>14</v>
      </c>
      <c r="E2780" s="1">
        <v>19.72</v>
      </c>
      <c r="F2780" s="1">
        <f>IF(A2780="","",IF(E2780&lt;-1.27,0,E2780*M_a+M_b))</f>
        <v>0.47486780000000001</v>
      </c>
      <c r="G2780" s="1">
        <f t="shared" si="258"/>
        <v>0.22549942747684001</v>
      </c>
      <c r="H2780" s="1">
        <f t="shared" si="259"/>
        <v>9.8000620372377223E-2</v>
      </c>
      <c r="I2780" s="1">
        <f t="shared" si="260"/>
        <v>2.4500155104503079E-2</v>
      </c>
      <c r="J2780" s="1">
        <f>IF(A2780="","",MIN(J2779+I2780,Max_logcfu))</f>
        <v>3.99</v>
      </c>
      <c r="K2780" s="1" cm="1">
        <f t="array" ref="K2780">IF(A2780="","",IF(E2780&lt;-1.27,0,((E2780-Tmin)/(PrefTemp-Tmin))^2))</f>
        <v>37.305955127701907</v>
      </c>
      <c r="L2780" s="1">
        <f t="shared" si="261"/>
        <v>0.38860369942785256</v>
      </c>
      <c r="M2780" s="1">
        <f t="shared" si="262"/>
        <v>-407.71526296970819</v>
      </c>
      <c r="N2780" s="3" t="s">
        <v>866</v>
      </c>
      <c r="O2780" s="1" t="s">
        <v>2973</v>
      </c>
      <c r="P2780" s="1" t="s">
        <v>2968</v>
      </c>
      <c r="Q2780" s="1">
        <v>8360</v>
      </c>
      <c r="R2780" s="1" t="s">
        <v>3035</v>
      </c>
      <c r="S2780" s="1">
        <v>81.239999999999995</v>
      </c>
    </row>
    <row r="2781" spans="1:19" x14ac:dyDescent="0.3">
      <c r="A2781" s="1" t="s">
        <v>924</v>
      </c>
      <c r="B2781" s="1" t="s">
        <v>2306</v>
      </c>
      <c r="C2781" s="1">
        <f t="shared" si="263"/>
        <v>1.0416666664241347E-2</v>
      </c>
      <c r="D2781" s="1">
        <v>14</v>
      </c>
      <c r="E2781" s="1">
        <v>19.66</v>
      </c>
      <c r="F2781" s="1">
        <f>IF(A2781="","",IF(E2781&lt;-1.27,0,E2781*M_a+M_b))</f>
        <v>0.47368940000000004</v>
      </c>
      <c r="G2781" s="1">
        <f t="shared" si="258"/>
        <v>0.22438164767236005</v>
      </c>
      <c r="H2781" s="1">
        <f t="shared" si="259"/>
        <v>9.7514840361738395E-2</v>
      </c>
      <c r="I2781" s="1">
        <f t="shared" si="260"/>
        <v>2.4378710084758486E-2</v>
      </c>
      <c r="J2781" s="1">
        <f>IF(A2781="","",MIN(J2780+I2781,Max_logcfu))</f>
        <v>3.99</v>
      </c>
      <c r="K2781" s="1" cm="1">
        <f t="array" ref="K2781">IF(A2781="","",IF(E2781&lt;-1.27,0,((E2781-Tmin)/(PrefTemp-Tmin))^2))</f>
        <v>37.121032958740457</v>
      </c>
      <c r="L2781" s="1">
        <f t="shared" si="261"/>
        <v>0.38667742656351606</v>
      </c>
      <c r="M2781" s="1">
        <f t="shared" si="262"/>
        <v>-408.10194039627169</v>
      </c>
      <c r="N2781" s="3" t="s">
        <v>866</v>
      </c>
      <c r="O2781" s="1" t="s">
        <v>2973</v>
      </c>
      <c r="P2781" s="1" t="s">
        <v>2968</v>
      </c>
      <c r="Q2781" s="1">
        <v>8360</v>
      </c>
      <c r="R2781" s="1" t="s">
        <v>3035</v>
      </c>
      <c r="S2781" s="1">
        <v>81.239999999999995</v>
      </c>
    </row>
    <row r="2782" spans="1:19" x14ac:dyDescent="0.3">
      <c r="A2782" s="1" t="s">
        <v>924</v>
      </c>
      <c r="B2782" s="1" t="s">
        <v>2307</v>
      </c>
      <c r="C2782" s="1">
        <f t="shared" si="263"/>
        <v>1.0416666664241347E-2</v>
      </c>
      <c r="D2782" s="1">
        <v>14</v>
      </c>
      <c r="E2782" s="1">
        <v>19.579999999999998</v>
      </c>
      <c r="F2782" s="1">
        <f>IF(A2782="","",IF(E2782&lt;-1.27,0,E2782*M_a+M_b))</f>
        <v>0.47211819999999999</v>
      </c>
      <c r="G2782" s="1">
        <f t="shared" si="258"/>
        <v>0.22289559477123999</v>
      </c>
      <c r="H2782" s="1">
        <f t="shared" si="259"/>
        <v>9.6869011200017369E-2</v>
      </c>
      <c r="I2782" s="1">
        <f t="shared" si="260"/>
        <v>2.4217252794365825E-2</v>
      </c>
      <c r="J2782" s="1">
        <f>IF(A2782="","",MIN(J2781+I2782,Max_logcfu))</f>
        <v>3.99</v>
      </c>
      <c r="K2782" s="1" cm="1">
        <f t="array" ref="K2782">IF(A2782="","",IF(E2782&lt;-1.27,0,((E2782-Tmin)/(PrefTemp-Tmin))^2))</f>
        <v>36.875184783129157</v>
      </c>
      <c r="L2782" s="1">
        <f t="shared" si="261"/>
        <v>0.38411650806816128</v>
      </c>
      <c r="M2782" s="1">
        <f t="shared" si="262"/>
        <v>-408.48605690433988</v>
      </c>
      <c r="N2782" s="3" t="s">
        <v>866</v>
      </c>
      <c r="O2782" s="1" t="s">
        <v>2973</v>
      </c>
      <c r="P2782" s="1" t="s">
        <v>2968</v>
      </c>
      <c r="Q2782" s="1">
        <v>8360</v>
      </c>
      <c r="R2782" s="1" t="s">
        <v>3035</v>
      </c>
      <c r="S2782" s="1">
        <v>81.239999999999995</v>
      </c>
    </row>
    <row r="2783" spans="1:19" x14ac:dyDescent="0.3">
      <c r="A2783" s="1" t="s">
        <v>924</v>
      </c>
      <c r="B2783" s="1" t="s">
        <v>2308</v>
      </c>
      <c r="C2783" s="1">
        <f t="shared" si="263"/>
        <v>1.0416666671517305E-2</v>
      </c>
      <c r="D2783" s="1">
        <v>14</v>
      </c>
      <c r="E2783" s="1">
        <v>19.45</v>
      </c>
      <c r="F2783" s="1">
        <f>IF(A2783="","",IF(E2783&lt;-1.27,0,E2783*M_a+M_b))</f>
        <v>0.46956500000000001</v>
      </c>
      <c r="G2783" s="1">
        <f t="shared" si="258"/>
        <v>0.220491289225</v>
      </c>
      <c r="H2783" s="1">
        <f t="shared" si="259"/>
        <v>9.5824115265102122E-2</v>
      </c>
      <c r="I2783" s="1">
        <f t="shared" si="260"/>
        <v>2.3956028827430923E-2</v>
      </c>
      <c r="J2783" s="1">
        <f>IF(A2783="","",MIN(J2782+I2783,Max_logcfu))</f>
        <v>3.99</v>
      </c>
      <c r="K2783" s="1" cm="1">
        <f t="array" ref="K2783">IF(A2783="","",IF(E2783&lt;-1.27,0,((E2783-Tmin)/(PrefTemp-Tmin))^2))</f>
        <v>36.477423618832958</v>
      </c>
      <c r="L2783" s="1">
        <f t="shared" si="261"/>
        <v>0.37997316287311544</v>
      </c>
      <c r="M2783" s="1">
        <f t="shared" si="262"/>
        <v>-408.86603006721299</v>
      </c>
      <c r="N2783" s="3" t="s">
        <v>866</v>
      </c>
      <c r="O2783" s="1" t="s">
        <v>2973</v>
      </c>
      <c r="P2783" s="1" t="s">
        <v>2968</v>
      </c>
      <c r="Q2783" s="1">
        <v>8360</v>
      </c>
      <c r="R2783" s="1" t="s">
        <v>3035</v>
      </c>
      <c r="S2783" s="1">
        <v>81.239999999999995</v>
      </c>
    </row>
    <row r="2784" spans="1:19" x14ac:dyDescent="0.3">
      <c r="A2784" s="1" t="s">
        <v>924</v>
      </c>
      <c r="B2784" s="1" t="s">
        <v>2309</v>
      </c>
      <c r="C2784" s="1">
        <f t="shared" si="263"/>
        <v>1.0416666664241347E-2</v>
      </c>
      <c r="D2784" s="1">
        <v>14</v>
      </c>
      <c r="E2784" s="1">
        <v>19.45</v>
      </c>
      <c r="F2784" s="1">
        <f>IF(A2784="","",IF(E2784&lt;-1.27,0,E2784*M_a+M_b))</f>
        <v>0.46956500000000001</v>
      </c>
      <c r="G2784" s="1">
        <f t="shared" si="258"/>
        <v>0.220491289225</v>
      </c>
      <c r="H2784" s="1">
        <f t="shared" si="259"/>
        <v>9.5824115265102122E-2</v>
      </c>
      <c r="I2784" s="1">
        <f t="shared" si="260"/>
        <v>2.3956028810697829E-2</v>
      </c>
      <c r="J2784" s="1">
        <f>IF(A2784="","",MIN(J2783+I2784,Max_logcfu))</f>
        <v>3.99</v>
      </c>
      <c r="K2784" s="1" cm="1">
        <f t="array" ref="K2784">IF(A2784="","",IF(E2784&lt;-1.27,0,((E2784-Tmin)/(PrefTemp-Tmin))^2))</f>
        <v>36.477423618832958</v>
      </c>
      <c r="L2784" s="1">
        <f t="shared" si="261"/>
        <v>0.37997316260770725</v>
      </c>
      <c r="M2784" s="1">
        <f t="shared" si="262"/>
        <v>-409.2460032298207</v>
      </c>
      <c r="N2784" s="3" t="s">
        <v>866</v>
      </c>
      <c r="O2784" s="1" t="s">
        <v>2973</v>
      </c>
      <c r="P2784" s="1" t="s">
        <v>2968</v>
      </c>
      <c r="Q2784" s="1">
        <v>8360</v>
      </c>
      <c r="R2784" s="1" t="s">
        <v>3035</v>
      </c>
      <c r="S2784" s="1">
        <v>81.06</v>
      </c>
    </row>
    <row r="2785" spans="1:19" x14ac:dyDescent="0.3">
      <c r="A2785" s="1" t="s">
        <v>924</v>
      </c>
      <c r="B2785" s="1" t="s">
        <v>2310</v>
      </c>
      <c r="C2785" s="1">
        <f t="shared" si="263"/>
        <v>1.0416666664241347E-2</v>
      </c>
      <c r="D2785" s="1">
        <v>14</v>
      </c>
      <c r="E2785" s="1">
        <v>19.489999999999998</v>
      </c>
      <c r="F2785" s="1">
        <f>IF(A2785="","",IF(E2785&lt;-1.27,0,E2785*M_a+M_b))</f>
        <v>0.47035060000000001</v>
      </c>
      <c r="G2785" s="1">
        <f t="shared" si="258"/>
        <v>0.22122968692036002</v>
      </c>
      <c r="H2785" s="1">
        <f t="shared" si="259"/>
        <v>9.614501821832247E-2</v>
      </c>
      <c r="I2785" s="1">
        <f t="shared" si="260"/>
        <v>2.4036254548984243E-2</v>
      </c>
      <c r="J2785" s="1">
        <f>IF(A2785="","",MIN(J2784+I2785,Max_logcfu))</f>
        <v>3.99</v>
      </c>
      <c r="K2785" s="1" cm="1">
        <f t="array" ref="K2785">IF(A2785="","",IF(E2785&lt;-1.27,0,((E2785-Tmin)/(PrefTemp-Tmin))^2))</f>
        <v>36.59958193913436</v>
      </c>
      <c r="L2785" s="1">
        <f t="shared" si="261"/>
        <v>0.38124564511055059</v>
      </c>
      <c r="M2785" s="1">
        <f t="shared" si="262"/>
        <v>-409.62724887493124</v>
      </c>
      <c r="N2785" s="3" t="s">
        <v>866</v>
      </c>
      <c r="O2785" s="1" t="s">
        <v>2973</v>
      </c>
      <c r="P2785" s="1" t="s">
        <v>2968</v>
      </c>
      <c r="Q2785" s="1">
        <v>8360</v>
      </c>
      <c r="R2785" s="1" t="s">
        <v>3035</v>
      </c>
      <c r="S2785" s="1">
        <v>81.06</v>
      </c>
    </row>
    <row r="2786" spans="1:19" x14ac:dyDescent="0.3">
      <c r="A2786" s="1" t="s">
        <v>924</v>
      </c>
      <c r="B2786" s="1" t="s">
        <v>2311</v>
      </c>
      <c r="C2786" s="1">
        <f t="shared" si="263"/>
        <v>1.0416666671517305E-2</v>
      </c>
      <c r="D2786" s="1">
        <v>14</v>
      </c>
      <c r="E2786" s="1">
        <v>19.47</v>
      </c>
      <c r="F2786" s="1">
        <f>IF(A2786="","",IF(E2786&lt;-1.27,0,E2786*M_a+M_b))</f>
        <v>0.46995779999999998</v>
      </c>
      <c r="G2786" s="1">
        <f t="shared" si="258"/>
        <v>0.22086033378084</v>
      </c>
      <c r="H2786" s="1">
        <f t="shared" si="259"/>
        <v>9.598449968745762E-2</v>
      </c>
      <c r="I2786" s="1">
        <f t="shared" si="260"/>
        <v>2.3996124933038473E-2</v>
      </c>
      <c r="J2786" s="1">
        <f>IF(A2786="","",MIN(J2785+I2786,Max_logcfu))</f>
        <v>3.99</v>
      </c>
      <c r="K2786" s="1" cm="1">
        <f t="array" ref="K2786">IF(A2786="","",IF(E2786&lt;-1.27,0,((E2786-Tmin)/(PrefTemp-Tmin))^2))</f>
        <v>36.538477253400181</v>
      </c>
      <c r="L2786" s="1">
        <f t="shared" si="261"/>
        <v>0.38060913823348685</v>
      </c>
      <c r="M2786" s="1">
        <f t="shared" si="262"/>
        <v>-410.00785801316471</v>
      </c>
      <c r="N2786" s="3" t="s">
        <v>866</v>
      </c>
      <c r="O2786" s="1" t="s">
        <v>2973</v>
      </c>
      <c r="P2786" s="1" t="s">
        <v>2968</v>
      </c>
      <c r="Q2786" s="1">
        <v>8360</v>
      </c>
      <c r="R2786" s="1" t="s">
        <v>3035</v>
      </c>
      <c r="S2786" s="1">
        <v>81.06</v>
      </c>
    </row>
    <row r="2787" spans="1:19" x14ac:dyDescent="0.3">
      <c r="A2787" s="1" t="s">
        <v>924</v>
      </c>
      <c r="B2787" s="1" t="s">
        <v>2312</v>
      </c>
      <c r="C2787" s="1">
        <f t="shared" si="263"/>
        <v>1.0416666664241347E-2</v>
      </c>
      <c r="D2787" s="1">
        <v>14</v>
      </c>
      <c r="E2787" s="1">
        <v>19.41</v>
      </c>
      <c r="F2787" s="1">
        <f>IF(A2787="","",IF(E2787&lt;-1.27,0,E2787*M_a+M_b))</f>
        <v>0.46877940000000001</v>
      </c>
      <c r="G2787" s="1">
        <f t="shared" si="258"/>
        <v>0.21975412586436002</v>
      </c>
      <c r="H2787" s="1">
        <f t="shared" si="259"/>
        <v>9.5503748745919173E-2</v>
      </c>
      <c r="I2787" s="1">
        <f t="shared" si="260"/>
        <v>2.3875937180920744E-2</v>
      </c>
      <c r="J2787" s="1">
        <f>IF(A2787="","",MIN(J2786+I2787,Max_logcfu))</f>
        <v>3.99</v>
      </c>
      <c r="K2787" s="1" cm="1">
        <f t="array" ref="K2787">IF(A2787="","",IF(E2787&lt;-1.27,0,((E2787-Tmin)/(PrefTemp-Tmin))^2))</f>
        <v>36.355469503199359</v>
      </c>
      <c r="L2787" s="1">
        <f t="shared" si="261"/>
        <v>0.37870280723681971</v>
      </c>
      <c r="M2787" s="1">
        <f t="shared" si="262"/>
        <v>-410.38656082040154</v>
      </c>
      <c r="N2787" s="3" t="s">
        <v>866</v>
      </c>
      <c r="O2787" s="1" t="s">
        <v>2973</v>
      </c>
      <c r="P2787" s="1" t="s">
        <v>2968</v>
      </c>
      <c r="Q2787" s="1">
        <v>8360</v>
      </c>
      <c r="R2787" s="1" t="s">
        <v>3035</v>
      </c>
      <c r="S2787" s="1">
        <v>81.06</v>
      </c>
    </row>
    <row r="2788" spans="1:19" x14ac:dyDescent="0.3">
      <c r="A2788" s="1" t="s">
        <v>924</v>
      </c>
      <c r="B2788" s="1" t="s">
        <v>2313</v>
      </c>
      <c r="C2788" s="1">
        <f t="shared" si="263"/>
        <v>1.0416666664241347E-2</v>
      </c>
      <c r="D2788" s="1">
        <v>14</v>
      </c>
      <c r="E2788" s="1">
        <v>19.5</v>
      </c>
      <c r="F2788" s="1">
        <f>IF(A2788="","",IF(E2788&lt;-1.27,0,E2788*M_a+M_b))</f>
        <v>0.47054700000000005</v>
      </c>
      <c r="G2788" s="1">
        <f t="shared" si="258"/>
        <v>0.22141447920900004</v>
      </c>
      <c r="H2788" s="1">
        <f t="shared" si="259"/>
        <v>9.6225327774445896E-2</v>
      </c>
      <c r="I2788" s="1">
        <f t="shared" si="260"/>
        <v>2.405633193801042E-2</v>
      </c>
      <c r="J2788" s="1">
        <f>IF(A2788="","",MIN(J2787+I2788,Max_logcfu))</f>
        <v>3.99</v>
      </c>
      <c r="K2788" s="1" cm="1">
        <f t="array" ref="K2788">IF(A2788="","",IF(E2788&lt;-1.27,0,((E2788-Tmin)/(PrefTemp-Tmin))^2))</f>
        <v>36.630153426189061</v>
      </c>
      <c r="L2788" s="1">
        <f t="shared" si="261"/>
        <v>0.38156409810062958</v>
      </c>
      <c r="M2788" s="1">
        <f t="shared" si="262"/>
        <v>-410.76812491850217</v>
      </c>
      <c r="N2788" s="3" t="s">
        <v>866</v>
      </c>
      <c r="O2788" s="1" t="s">
        <v>2973</v>
      </c>
      <c r="P2788" s="1" t="s">
        <v>2968</v>
      </c>
      <c r="Q2788" s="1">
        <v>8360</v>
      </c>
      <c r="R2788" s="1" t="s">
        <v>3035</v>
      </c>
      <c r="S2788" s="1">
        <v>81.06</v>
      </c>
    </row>
    <row r="2789" spans="1:19" hidden="1" x14ac:dyDescent="0.3">
      <c r="A2789" s="1" t="s">
        <v>925</v>
      </c>
      <c r="B2789" s="1" t="s">
        <v>2712</v>
      </c>
      <c r="D2789" s="1">
        <v>0</v>
      </c>
      <c r="E2789" s="1">
        <v>11</v>
      </c>
      <c r="G2789" s="1"/>
      <c r="H2789" s="1"/>
      <c r="I2789" s="1"/>
      <c r="J2789" s="1">
        <v>3</v>
      </c>
      <c r="K2789" s="1"/>
      <c r="L2789" s="1"/>
      <c r="M2789" s="1">
        <v>160</v>
      </c>
      <c r="N2789" s="3" t="s">
        <v>866</v>
      </c>
      <c r="O2789" s="1" t="s">
        <v>868</v>
      </c>
      <c r="P2789" s="1" t="s">
        <v>869</v>
      </c>
      <c r="Q2789" s="1">
        <v>4008</v>
      </c>
      <c r="R2789" s="1" t="s">
        <v>863</v>
      </c>
      <c r="S2789" s="1">
        <v>97.18</v>
      </c>
    </row>
    <row r="2790" spans="1:19" hidden="1" x14ac:dyDescent="0.3">
      <c r="A2790" s="1" t="s">
        <v>925</v>
      </c>
      <c r="B2790" s="1" t="s">
        <v>926</v>
      </c>
      <c r="C2790" s="1">
        <f t="shared" ref="C2754:C2817" si="264">IF(A2790="","",B2790-B2789)</f>
        <v>6.8634259296231903E-3</v>
      </c>
      <c r="D2790" s="1">
        <v>0</v>
      </c>
      <c r="E2790" s="1">
        <v>11.8</v>
      </c>
      <c r="F2790" s="1">
        <f>IF(A2790="","",IF(E2790&lt;_C3_MinTemp.,0,E2790*M_a+M_b))</f>
        <v>0.31931900000000002</v>
      </c>
      <c r="G2790" s="1">
        <f>IF(A2790="","",F2790^2)</f>
        <v>0.10196462376100002</v>
      </c>
      <c r="H2790" s="1">
        <f>IF(A2790="","",G2790/2.301)</f>
        <v>4.43131785141243E-2</v>
      </c>
      <c r="I2790" s="1">
        <f>IF(A2790="","",H2790*24*(B2790-B2789))</f>
        <v>7.2993652425086862E-3</v>
      </c>
      <c r="J2790" s="1">
        <f>IF(A2790="","",MIN(J2789+I2790,Max_logcfu))</f>
        <v>3.0072993652425088</v>
      </c>
      <c r="K2790" s="1" cm="1">
        <f t="array" ref="K2790">IF(A2790="","",IF(E2790&lt;_C3_MinTemp.,0,((E2790-Tmin)/(PrefTemp-Tmin))^2))</f>
        <v>16.868724329828087</v>
      </c>
      <c r="L2790" s="1">
        <f>IF(A2790="","",K2790*(B2790-B2789))</f>
        <v>0.11577723996500766</v>
      </c>
      <c r="M2790" s="1">
        <f>IF(A2790="","",M2789-L2790)</f>
        <v>159.88422276003499</v>
      </c>
      <c r="N2790" s="3" t="s">
        <v>866</v>
      </c>
      <c r="O2790" s="1" t="s">
        <v>868</v>
      </c>
      <c r="P2790" s="1" t="s">
        <v>869</v>
      </c>
      <c r="Q2790" s="1">
        <v>4008</v>
      </c>
      <c r="R2790" s="1" t="s">
        <v>863</v>
      </c>
      <c r="S2790" s="1">
        <v>97.18</v>
      </c>
    </row>
    <row r="2791" spans="1:19" hidden="1" x14ac:dyDescent="0.3">
      <c r="A2791" s="1" t="s">
        <v>925</v>
      </c>
      <c r="B2791" s="1" t="s">
        <v>927</v>
      </c>
      <c r="C2791" s="1">
        <f t="shared" si="264"/>
        <v>1.0416666664241347E-2</v>
      </c>
      <c r="D2791" s="1">
        <v>0</v>
      </c>
      <c r="E2791" s="1">
        <v>12.66</v>
      </c>
      <c r="F2791" s="1">
        <f>IF(A2791="","",IF(E2791&lt;_C3_MinTemp.,0,E2791*M_a+M_b))</f>
        <v>0.33620939999999999</v>
      </c>
      <c r="G2791" s="1">
        <f t="shared" ref="G2791:G2854" si="265">IF(A2791="","",F2791^2)</f>
        <v>0.11303676064835999</v>
      </c>
      <c r="H2791" s="1">
        <f t="shared" ref="H2791:H2854" si="266">IF(A2791="","",G2791/2.301)</f>
        <v>4.9125058951916552E-2</v>
      </c>
      <c r="I2791" s="1">
        <f t="shared" ref="I2791:I2854" si="267">IF(A2791="","",H2791*24*(B2791-B2790))</f>
        <v>1.2281264735119684E-2</v>
      </c>
      <c r="J2791" s="1">
        <f>IF(A2791="","",MIN(J2790+I2791,Max_logcfu))</f>
        <v>3.0195806299776287</v>
      </c>
      <c r="K2791" s="1" cm="1">
        <f t="array" ref="K2791">IF(A2791="","",IF(E2791&lt;_C3_MinTemp.,0,((E2791-Tmin)/(PrefTemp-Tmin))^2))</f>
        <v>18.700465751566497</v>
      </c>
      <c r="L2791" s="1">
        <f t="shared" ref="L2791:L2854" si="268">IF(A2791="","",K2791*(B2791-B2790))</f>
        <v>0.19479651820012975</v>
      </c>
      <c r="M2791" s="1">
        <f t="shared" ref="M2791:M2854" si="269">IF(A2791="","",M2790-L2791)</f>
        <v>159.68942624183487</v>
      </c>
      <c r="N2791" s="3" t="s">
        <v>866</v>
      </c>
      <c r="O2791" s="1" t="s">
        <v>868</v>
      </c>
      <c r="P2791" s="1" t="s">
        <v>869</v>
      </c>
      <c r="Q2791" s="1">
        <v>4008</v>
      </c>
      <c r="R2791" s="1" t="s">
        <v>863</v>
      </c>
      <c r="S2791" s="1">
        <v>97.18</v>
      </c>
    </row>
    <row r="2792" spans="1:19" hidden="1" x14ac:dyDescent="0.3">
      <c r="A2792" s="1" t="s">
        <v>925</v>
      </c>
      <c r="B2792" s="1" t="s">
        <v>928</v>
      </c>
      <c r="C2792" s="1">
        <f t="shared" si="264"/>
        <v>1.0416666671517305E-2</v>
      </c>
      <c r="D2792" s="1">
        <v>0</v>
      </c>
      <c r="E2792" s="1">
        <v>13.13</v>
      </c>
      <c r="F2792" s="1">
        <f>IF(A2792="","",IF(E2792&lt;_C3_MinTemp.,0,E2792*M_a+M_b))</f>
        <v>0.34544020000000003</v>
      </c>
      <c r="G2792" s="1">
        <f t="shared" si="265"/>
        <v>0.11932893177604002</v>
      </c>
      <c r="H2792" s="1">
        <f t="shared" si="266"/>
        <v>5.1859596599756634E-2</v>
      </c>
      <c r="I2792" s="1">
        <f t="shared" si="267"/>
        <v>1.2964899155976409E-2</v>
      </c>
      <c r="J2792" s="1">
        <f>IF(A2792="","",MIN(J2791+I2792,Max_logcfu))</f>
        <v>3.0325455291336052</v>
      </c>
      <c r="K2792" s="1" cm="1">
        <f t="array" ref="K2792">IF(A2792="","",IF(E2792&lt;_C3_MinTemp.,0,((E2792-Tmin)/(PrefTemp-Tmin))^2))</f>
        <v>19.741423843440849</v>
      </c>
      <c r="L2792" s="1">
        <f t="shared" si="268"/>
        <v>0.20563983179826736</v>
      </c>
      <c r="M2792" s="1">
        <f t="shared" si="269"/>
        <v>159.4837864100366</v>
      </c>
      <c r="N2792" s="3" t="s">
        <v>866</v>
      </c>
      <c r="O2792" s="1" t="s">
        <v>868</v>
      </c>
      <c r="P2792" s="1" t="s">
        <v>869</v>
      </c>
      <c r="Q2792" s="1">
        <v>4008</v>
      </c>
      <c r="R2792" s="1" t="s">
        <v>863</v>
      </c>
      <c r="S2792" s="1">
        <v>97.18</v>
      </c>
    </row>
    <row r="2793" spans="1:19" hidden="1" x14ac:dyDescent="0.3">
      <c r="A2793" s="1" t="s">
        <v>925</v>
      </c>
      <c r="B2793" s="1" t="s">
        <v>929</v>
      </c>
      <c r="C2793" s="1">
        <f t="shared" si="264"/>
        <v>1.0416666664241347E-2</v>
      </c>
      <c r="D2793" s="1">
        <v>0</v>
      </c>
      <c r="E2793" s="1">
        <v>13.33</v>
      </c>
      <c r="F2793" s="1">
        <f>IF(A2793="","",IF(E2793&lt;_C3_MinTemp.,0,E2793*M_a+M_b))</f>
        <v>0.34936820000000002</v>
      </c>
      <c r="G2793" s="1">
        <f t="shared" si="265"/>
        <v>0.12205813917124002</v>
      </c>
      <c r="H2793" s="1">
        <f t="shared" si="266"/>
        <v>5.3045692816705785E-2</v>
      </c>
      <c r="I2793" s="1">
        <f t="shared" si="267"/>
        <v>1.3261423201088781E-2</v>
      </c>
      <c r="J2793" s="1">
        <f>IF(A2793="","",MIN(J2792+I2793,Max_logcfu))</f>
        <v>3.045806952334694</v>
      </c>
      <c r="K2793" s="1" cm="1">
        <f t="array" ref="K2793">IF(A2793="","",IF(E2793&lt;_C3_MinTemp.,0,((E2793-Tmin)/(PrefTemp-Tmin))^2))</f>
        <v>20.192935804064255</v>
      </c>
      <c r="L2793" s="1">
        <f t="shared" si="268"/>
        <v>0.21034308124336168</v>
      </c>
      <c r="M2793" s="1">
        <f t="shared" si="269"/>
        <v>159.27344332879323</v>
      </c>
      <c r="N2793" s="3" t="s">
        <v>866</v>
      </c>
      <c r="O2793" s="1" t="s">
        <v>868</v>
      </c>
      <c r="P2793" s="1" t="s">
        <v>869</v>
      </c>
      <c r="Q2793" s="1">
        <v>4008</v>
      </c>
      <c r="R2793" s="1" t="s">
        <v>863</v>
      </c>
      <c r="S2793" s="1">
        <v>97.18</v>
      </c>
    </row>
    <row r="2794" spans="1:19" hidden="1" x14ac:dyDescent="0.3">
      <c r="A2794" s="1" t="s">
        <v>925</v>
      </c>
      <c r="B2794" s="1" t="s">
        <v>930</v>
      </c>
      <c r="C2794" s="1">
        <f t="shared" si="264"/>
        <v>1.0416666664241347E-2</v>
      </c>
      <c r="D2794" s="1">
        <v>0</v>
      </c>
      <c r="E2794" s="1">
        <v>13.47</v>
      </c>
      <c r="F2794" s="1">
        <f>IF(A2794="","",IF(E2794&lt;_C3_MinTemp.,0,E2794*M_a+M_b))</f>
        <v>0.35211780000000004</v>
      </c>
      <c r="G2794" s="1">
        <f t="shared" si="265"/>
        <v>0.12398694507684002</v>
      </c>
      <c r="H2794" s="1">
        <f t="shared" si="266"/>
        <v>5.388393962487615E-2</v>
      </c>
      <c r="I2794" s="1">
        <f t="shared" si="267"/>
        <v>1.3470984903082579E-2</v>
      </c>
      <c r="J2794" s="1">
        <f>IF(A2794="","",MIN(J2793+I2794,Max_logcfu))</f>
        <v>3.0592779372377765</v>
      </c>
      <c r="K2794" s="1" cm="1">
        <f t="array" ref="K2794">IF(A2794="","",IF(E2794&lt;_C3_MinTemp.,0,((E2794-Tmin)/(PrefTemp-Tmin))^2))</f>
        <v>20.512031720934161</v>
      </c>
      <c r="L2794" s="1">
        <f t="shared" si="268"/>
        <v>0.21366699704331596</v>
      </c>
      <c r="M2794" s="1">
        <f t="shared" si="269"/>
        <v>159.05977633174993</v>
      </c>
      <c r="N2794" s="3" t="s">
        <v>866</v>
      </c>
      <c r="O2794" s="1" t="s">
        <v>868</v>
      </c>
      <c r="P2794" s="1" t="s">
        <v>869</v>
      </c>
      <c r="Q2794" s="1">
        <v>4008</v>
      </c>
      <c r="R2794" s="1" t="s">
        <v>863</v>
      </c>
      <c r="S2794" s="1">
        <v>97.18</v>
      </c>
    </row>
    <row r="2795" spans="1:19" hidden="1" x14ac:dyDescent="0.3">
      <c r="A2795" s="1" t="s">
        <v>925</v>
      </c>
      <c r="B2795" s="1" t="s">
        <v>931</v>
      </c>
      <c r="C2795" s="1">
        <f t="shared" si="264"/>
        <v>1.0416666671517305E-2</v>
      </c>
      <c r="D2795" s="1">
        <v>0</v>
      </c>
      <c r="E2795" s="1">
        <v>14.02</v>
      </c>
      <c r="F2795" s="1">
        <f>IF(A2795="","",IF(E2795&lt;_C3_MinTemp.,0,E2795*M_a+M_b))</f>
        <v>0.36291980000000001</v>
      </c>
      <c r="G2795" s="1">
        <f t="shared" si="265"/>
        <v>0.13171078123204</v>
      </c>
      <c r="H2795" s="1">
        <f t="shared" si="266"/>
        <v>5.7240669809665357E-2</v>
      </c>
      <c r="I2795" s="1">
        <f t="shared" si="267"/>
        <v>1.431016745908003E-2</v>
      </c>
      <c r="J2795" s="1">
        <f>IF(A2795="","",MIN(J2794+I2795,Max_logcfu))</f>
        <v>3.0735881046968565</v>
      </c>
      <c r="K2795" s="1" cm="1">
        <f t="array" ref="K2795">IF(A2795="","",IF(E2795&lt;_C3_MinTemp.,0,((E2795-Tmin)/(PrefTemp-Tmin))^2))</f>
        <v>21.789840220244905</v>
      </c>
      <c r="L2795" s="1">
        <f t="shared" si="268"/>
        <v>0.22697750239991241</v>
      </c>
      <c r="M2795" s="1">
        <f t="shared" si="269"/>
        <v>158.83279882935003</v>
      </c>
      <c r="N2795" s="3" t="s">
        <v>866</v>
      </c>
      <c r="O2795" s="1" t="s">
        <v>868</v>
      </c>
      <c r="P2795" s="1" t="s">
        <v>869</v>
      </c>
      <c r="Q2795" s="1">
        <v>4008</v>
      </c>
      <c r="R2795" s="1" t="s">
        <v>863</v>
      </c>
      <c r="S2795" s="1">
        <v>96.9</v>
      </c>
    </row>
    <row r="2796" spans="1:19" hidden="1" x14ac:dyDescent="0.3">
      <c r="A2796" s="1" t="s">
        <v>925</v>
      </c>
      <c r="B2796" s="1" t="s">
        <v>932</v>
      </c>
      <c r="C2796" s="1">
        <f t="shared" si="264"/>
        <v>1.0416666664241347E-2</v>
      </c>
      <c r="D2796" s="1">
        <v>0</v>
      </c>
      <c r="E2796" s="1">
        <v>14.24</v>
      </c>
      <c r="F2796" s="1">
        <f>IF(A2796="","",IF(E2796&lt;_C3_MinTemp.,0,E2796*M_a+M_b))</f>
        <v>0.36724060000000003</v>
      </c>
      <c r="G2796" s="1">
        <f t="shared" si="265"/>
        <v>0.13486565828836003</v>
      </c>
      <c r="H2796" s="1">
        <f t="shared" si="266"/>
        <v>5.8611759360434605E-2</v>
      </c>
      <c r="I2796" s="1">
        <f t="shared" si="267"/>
        <v>1.4652939836696997E-2</v>
      </c>
      <c r="J2796" s="1">
        <f>IF(A2796="","",MIN(J2795+I2796,Max_logcfu))</f>
        <v>3.0882410445335533</v>
      </c>
      <c r="K2796" s="1" cm="1">
        <f t="array" ref="K2796">IF(A2796="","",IF(E2796&lt;_C3_MinTemp.,0,((E2796-Tmin)/(PrefTemp-Tmin))^2))</f>
        <v>22.311773704570832</v>
      </c>
      <c r="L2796" s="1">
        <f t="shared" si="268"/>
        <v>0.23241430936849966</v>
      </c>
      <c r="M2796" s="1">
        <f t="shared" si="269"/>
        <v>158.60038451998153</v>
      </c>
      <c r="N2796" s="3" t="s">
        <v>866</v>
      </c>
      <c r="O2796" s="1" t="s">
        <v>868</v>
      </c>
      <c r="P2796" s="1" t="s">
        <v>869</v>
      </c>
      <c r="Q2796" s="1">
        <v>4008</v>
      </c>
      <c r="R2796" s="1" t="s">
        <v>863</v>
      </c>
      <c r="S2796" s="1">
        <v>96.9</v>
      </c>
    </row>
    <row r="2797" spans="1:19" hidden="1" x14ac:dyDescent="0.3">
      <c r="A2797" s="1" t="s">
        <v>925</v>
      </c>
      <c r="B2797" s="1" t="s">
        <v>933</v>
      </c>
      <c r="C2797" s="1">
        <f t="shared" si="264"/>
        <v>1.0416666664241347E-2</v>
      </c>
      <c r="D2797" s="1">
        <v>0</v>
      </c>
      <c r="E2797" s="1">
        <v>14.5</v>
      </c>
      <c r="F2797" s="1">
        <f>IF(A2797="","",IF(E2797&lt;_C3_MinTemp.,0,E2797*M_a+M_b))</f>
        <v>0.37234700000000004</v>
      </c>
      <c r="G2797" s="1">
        <f t="shared" si="265"/>
        <v>0.13864228840900003</v>
      </c>
      <c r="H2797" s="1">
        <f t="shared" si="266"/>
        <v>6.0253058847892227E-2</v>
      </c>
      <c r="I2797" s="1">
        <f t="shared" si="267"/>
        <v>1.5063264708465867E-2</v>
      </c>
      <c r="J2797" s="1">
        <f>IF(A2797="","",MIN(J2796+I2797,Max_logcfu))</f>
        <v>3.1033043092420192</v>
      </c>
      <c r="K2797" s="1" cm="1">
        <f t="array" ref="K2797">IF(A2797="","",IF(E2797&lt;_C3_MinTemp.,0,((E2797-Tmin)/(PrefTemp-Tmin))^2))</f>
        <v>22.936568168091124</v>
      </c>
      <c r="L2797" s="1">
        <f t="shared" si="268"/>
        <v>0.23892258502865404</v>
      </c>
      <c r="M2797" s="1">
        <f t="shared" si="269"/>
        <v>158.36146193495287</v>
      </c>
      <c r="N2797" s="3" t="s">
        <v>866</v>
      </c>
      <c r="O2797" s="1" t="s">
        <v>868</v>
      </c>
      <c r="P2797" s="1" t="s">
        <v>869</v>
      </c>
      <c r="Q2797" s="1">
        <v>4008</v>
      </c>
      <c r="R2797" s="1" t="s">
        <v>863</v>
      </c>
      <c r="S2797" s="1">
        <v>96.9</v>
      </c>
    </row>
    <row r="2798" spans="1:19" hidden="1" x14ac:dyDescent="0.3">
      <c r="A2798" s="1" t="s">
        <v>925</v>
      </c>
      <c r="B2798" s="1" t="s">
        <v>934</v>
      </c>
      <c r="C2798" s="1">
        <f t="shared" si="264"/>
        <v>1.0416666671517305E-2</v>
      </c>
      <c r="D2798" s="1">
        <v>0</v>
      </c>
      <c r="E2798" s="1">
        <v>14.74</v>
      </c>
      <c r="F2798" s="1">
        <f>IF(A2798="","",IF(E2798&lt;_C3_MinTemp.,0,E2798*M_a+M_b))</f>
        <v>0.37706060000000002</v>
      </c>
      <c r="G2798" s="1">
        <f t="shared" si="265"/>
        <v>0.14217469607236002</v>
      </c>
      <c r="H2798" s="1">
        <f t="shared" si="266"/>
        <v>6.1788220805023907E-2</v>
      </c>
      <c r="I2798" s="1">
        <f t="shared" si="267"/>
        <v>1.5447055208449072E-2</v>
      </c>
      <c r="J2798" s="1">
        <f>IF(A2798="","",MIN(J2797+I2798,Max_logcfu))</f>
        <v>3.1187513644504681</v>
      </c>
      <c r="K2798" s="1" cm="1">
        <f t="array" ref="K2798">IF(A2798="","",IF(E2798&lt;_C3_MinTemp.,0,((E2798-Tmin)/(PrefTemp-Tmin))^2))</f>
        <v>23.520959194075402</v>
      </c>
      <c r="L2798" s="1">
        <f t="shared" si="268"/>
        <v>0.24500999171904378</v>
      </c>
      <c r="M2798" s="1">
        <f t="shared" si="269"/>
        <v>158.11645194323384</v>
      </c>
      <c r="N2798" s="3" t="s">
        <v>866</v>
      </c>
      <c r="O2798" s="1" t="s">
        <v>868</v>
      </c>
      <c r="P2798" s="1" t="s">
        <v>869</v>
      </c>
      <c r="Q2798" s="1">
        <v>4008</v>
      </c>
      <c r="R2798" s="1" t="s">
        <v>863</v>
      </c>
      <c r="S2798" s="1">
        <v>96.9</v>
      </c>
    </row>
    <row r="2799" spans="1:19" hidden="1" x14ac:dyDescent="0.3">
      <c r="A2799" s="1" t="s">
        <v>925</v>
      </c>
      <c r="B2799" s="1" t="s">
        <v>935</v>
      </c>
      <c r="C2799" s="1">
        <f t="shared" si="264"/>
        <v>1.0416666664241347E-2</v>
      </c>
      <c r="D2799" s="1">
        <v>0</v>
      </c>
      <c r="E2799" s="1">
        <v>14.92</v>
      </c>
      <c r="F2799" s="1">
        <f>IF(A2799="","",IF(E2799&lt;_C3_MinTemp.,0,E2799*M_a+M_b))</f>
        <v>0.38059580000000004</v>
      </c>
      <c r="G2799" s="1">
        <f t="shared" si="265"/>
        <v>0.14485316297764003</v>
      </c>
      <c r="H2799" s="1">
        <f t="shared" si="266"/>
        <v>6.2952265527005655E-2</v>
      </c>
      <c r="I2799" s="1">
        <f t="shared" si="267"/>
        <v>1.5738066378087109E-2</v>
      </c>
      <c r="J2799" s="1">
        <f>IF(A2799="","",MIN(J2798+I2799,Max_logcfu))</f>
        <v>3.1344894308285554</v>
      </c>
      <c r="K2799" s="1" cm="1">
        <f t="array" ref="K2799">IF(A2799="","",IF(E2799&lt;_C3_MinTemp.,0,((E2799-Tmin)/(PrefTemp-Tmin))^2))</f>
        <v>23.964076798840374</v>
      </c>
      <c r="L2799" s="1">
        <f t="shared" si="268"/>
        <v>0.24962579992980002</v>
      </c>
      <c r="M2799" s="1">
        <f t="shared" si="269"/>
        <v>157.86682614330405</v>
      </c>
      <c r="N2799" s="3" t="s">
        <v>866</v>
      </c>
      <c r="O2799" s="1" t="s">
        <v>868</v>
      </c>
      <c r="P2799" s="1" t="s">
        <v>869</v>
      </c>
      <c r="Q2799" s="1">
        <v>4008</v>
      </c>
      <c r="R2799" s="1" t="s">
        <v>863</v>
      </c>
      <c r="S2799" s="1">
        <v>96.9</v>
      </c>
    </row>
    <row r="2800" spans="1:19" hidden="1" x14ac:dyDescent="0.3">
      <c r="A2800" s="1" t="s">
        <v>925</v>
      </c>
      <c r="B2800" s="1" t="s">
        <v>936</v>
      </c>
      <c r="C2800" s="1">
        <f t="shared" si="264"/>
        <v>1.0416666664241347E-2</v>
      </c>
      <c r="D2800" s="1">
        <v>0</v>
      </c>
      <c r="E2800" s="1">
        <v>15.13</v>
      </c>
      <c r="F2800" s="1">
        <f>IF(A2800="","",IF(E2800&lt;_C3_MinTemp.,0,E2800*M_a+M_b))</f>
        <v>0.38472020000000001</v>
      </c>
      <c r="G2800" s="1">
        <f t="shared" si="265"/>
        <v>0.14800963228804001</v>
      </c>
      <c r="H2800" s="1">
        <f t="shared" si="266"/>
        <v>6.4324047061295089E-2</v>
      </c>
      <c r="I2800" s="1">
        <f t="shared" si="267"/>
        <v>1.6081011761579622E-2</v>
      </c>
      <c r="J2800" s="1">
        <f>IF(A2800="","",MIN(J2799+I2800,Max_logcfu))</f>
        <v>3.1505704425901349</v>
      </c>
      <c r="K2800" s="1" cm="1">
        <f t="array" ref="K2800">IF(A2800="","",IF(E2800&lt;_C3_MinTemp.,0,((E2800-Tmin)/(PrefTemp-Tmin))^2))</f>
        <v>24.48627370094934</v>
      </c>
      <c r="L2800" s="1">
        <f t="shared" si="268"/>
        <v>0.25506535099216859</v>
      </c>
      <c r="M2800" s="1">
        <f t="shared" si="269"/>
        <v>157.61176079231188</v>
      </c>
      <c r="N2800" s="3" t="s">
        <v>866</v>
      </c>
      <c r="O2800" s="1" t="s">
        <v>868</v>
      </c>
      <c r="P2800" s="1" t="s">
        <v>869</v>
      </c>
      <c r="Q2800" s="1">
        <v>4008</v>
      </c>
      <c r="R2800" s="1" t="s">
        <v>863</v>
      </c>
      <c r="S2800" s="1">
        <v>96.9</v>
      </c>
    </row>
    <row r="2801" spans="1:19" hidden="1" x14ac:dyDescent="0.3">
      <c r="A2801" s="1" t="s">
        <v>925</v>
      </c>
      <c r="B2801" s="1" t="s">
        <v>937</v>
      </c>
      <c r="C2801" s="1">
        <f t="shared" si="264"/>
        <v>1.0416666671517305E-2</v>
      </c>
      <c r="D2801" s="1">
        <v>0</v>
      </c>
      <c r="E2801" s="1">
        <v>15.27</v>
      </c>
      <c r="F2801" s="1">
        <f>IF(A2801="","",IF(E2801&lt;_C3_MinTemp.,0,E2801*M_a+M_b))</f>
        <v>0.38746980000000003</v>
      </c>
      <c r="G2801" s="1">
        <f t="shared" si="265"/>
        <v>0.15013284591204001</v>
      </c>
      <c r="H2801" s="1">
        <f t="shared" si="266"/>
        <v>6.5246782230352018E-2</v>
      </c>
      <c r="I2801" s="1">
        <f t="shared" si="267"/>
        <v>1.6311695565183731E-2</v>
      </c>
      <c r="J2801" s="1">
        <f>IF(A2801="","",MIN(J2800+I2801,Max_logcfu))</f>
        <v>3.1668821381553185</v>
      </c>
      <c r="K2801" s="1" cm="1">
        <f t="array" ref="K2801">IF(A2801="","",IF(E2801&lt;_C3_MinTemp.,0,((E2801-Tmin)/(PrefTemp-Tmin))^2))</f>
        <v>24.837531852997657</v>
      </c>
      <c r="L2801" s="1">
        <f t="shared" si="268"/>
        <v>0.25872429025587013</v>
      </c>
      <c r="M2801" s="1">
        <f t="shared" si="269"/>
        <v>157.353036502056</v>
      </c>
      <c r="N2801" s="3" t="s">
        <v>866</v>
      </c>
      <c r="O2801" s="1" t="s">
        <v>868</v>
      </c>
      <c r="P2801" s="1" t="s">
        <v>869</v>
      </c>
      <c r="Q2801" s="1">
        <v>4008</v>
      </c>
      <c r="R2801" s="1" t="s">
        <v>863</v>
      </c>
      <c r="S2801" s="1">
        <v>96.9</v>
      </c>
    </row>
    <row r="2802" spans="1:19" hidden="1" x14ac:dyDescent="0.3">
      <c r="A2802" s="1" t="s">
        <v>925</v>
      </c>
      <c r="B2802" s="1" t="s">
        <v>938</v>
      </c>
      <c r="C2802" s="1">
        <f t="shared" si="264"/>
        <v>1.0416666664241347E-2</v>
      </c>
      <c r="D2802" s="1">
        <v>0</v>
      </c>
      <c r="E2802" s="1">
        <v>15.58</v>
      </c>
      <c r="F2802" s="1">
        <f>IF(A2802="","",IF(E2802&lt;_C3_MinTemp.,0,E2802*M_a+M_b))</f>
        <v>0.39355820000000002</v>
      </c>
      <c r="G2802" s="1">
        <f t="shared" si="265"/>
        <v>0.15488805678724002</v>
      </c>
      <c r="H2802" s="1">
        <f t="shared" si="266"/>
        <v>6.7313366704580616E-2</v>
      </c>
      <c r="I2802" s="1">
        <f t="shared" si="267"/>
        <v>1.6828341672227E-2</v>
      </c>
      <c r="J2802" s="1">
        <f>IF(A2802="","",MIN(J2801+I2802,Max_logcfu))</f>
        <v>3.1837104798275453</v>
      </c>
      <c r="K2802" s="1" cm="1">
        <f t="array" ref="K2802">IF(A2802="","",IF(E2802&lt;_C3_MinTemp.,0,((E2802-Tmin)/(PrefTemp-Tmin))^2))</f>
        <v>25.624219808341536</v>
      </c>
      <c r="L2802" s="1">
        <f t="shared" si="268"/>
        <v>0.2669189562747441</v>
      </c>
      <c r="M2802" s="1">
        <f t="shared" si="269"/>
        <v>157.08611754578126</v>
      </c>
      <c r="N2802" s="3" t="s">
        <v>866</v>
      </c>
      <c r="O2802" s="1" t="s">
        <v>868</v>
      </c>
      <c r="P2802" s="1" t="s">
        <v>869</v>
      </c>
      <c r="Q2802" s="1">
        <v>4008</v>
      </c>
      <c r="R2802" s="1" t="s">
        <v>863</v>
      </c>
      <c r="S2802" s="1">
        <v>96.9</v>
      </c>
    </row>
    <row r="2803" spans="1:19" hidden="1" x14ac:dyDescent="0.3">
      <c r="A2803" s="1" t="s">
        <v>925</v>
      </c>
      <c r="B2803" s="1" t="s">
        <v>939</v>
      </c>
      <c r="C2803" s="1">
        <f t="shared" si="264"/>
        <v>1.0416666664241347E-2</v>
      </c>
      <c r="D2803" s="1">
        <v>0</v>
      </c>
      <c r="E2803" s="1">
        <v>15.78</v>
      </c>
      <c r="F2803" s="1">
        <f>IF(A2803="","",IF(E2803&lt;_C3_MinTemp.,0,E2803*M_a+M_b))</f>
        <v>0.39748620000000001</v>
      </c>
      <c r="G2803" s="1">
        <f t="shared" si="265"/>
        <v>0.15799527919044001</v>
      </c>
      <c r="H2803" s="1">
        <f t="shared" si="266"/>
        <v>6.8663745845475882E-2</v>
      </c>
      <c r="I2803" s="1">
        <f t="shared" si="267"/>
        <v>1.7165936457372216E-2</v>
      </c>
      <c r="J2803" s="1">
        <f>IF(A2803="","",MIN(J2802+I2803,Max_logcfu))</f>
        <v>3.2008764162849177</v>
      </c>
      <c r="K2803" s="1" cm="1">
        <f t="array" ref="K2803">IF(A2803="","",IF(E2803&lt;_C3_MinTemp.,0,((E2803-Tmin)/(PrefTemp-Tmin))^2))</f>
        <v>26.138269448478539</v>
      </c>
      <c r="L2803" s="1">
        <f t="shared" si="268"/>
        <v>0.27227364002492449</v>
      </c>
      <c r="M2803" s="1">
        <f t="shared" si="269"/>
        <v>156.81384390575633</v>
      </c>
      <c r="N2803" s="3" t="s">
        <v>866</v>
      </c>
      <c r="O2803" s="1" t="s">
        <v>868</v>
      </c>
      <c r="P2803" s="1" t="s">
        <v>869</v>
      </c>
      <c r="Q2803" s="1">
        <v>4008</v>
      </c>
      <c r="R2803" s="1" t="s">
        <v>863</v>
      </c>
      <c r="S2803" s="1">
        <v>96.9</v>
      </c>
    </row>
    <row r="2804" spans="1:19" hidden="1" x14ac:dyDescent="0.3">
      <c r="A2804" s="1" t="s">
        <v>925</v>
      </c>
      <c r="B2804" s="1" t="s">
        <v>940</v>
      </c>
      <c r="C2804" s="1">
        <f t="shared" si="264"/>
        <v>1.0416666671517305E-2</v>
      </c>
      <c r="D2804" s="1">
        <v>0</v>
      </c>
      <c r="E2804" s="1">
        <v>16</v>
      </c>
      <c r="F2804" s="1">
        <f>IF(A2804="","",IF(E2804&lt;_C3_MinTemp.,0,E2804*M_a+M_b))</f>
        <v>0.40180700000000003</v>
      </c>
      <c r="G2804" s="1">
        <f t="shared" si="265"/>
        <v>0.16144886524900001</v>
      </c>
      <c r="H2804" s="1">
        <f t="shared" si="266"/>
        <v>7.016465243328987E-2</v>
      </c>
      <c r="I2804" s="1">
        <f t="shared" si="267"/>
        <v>1.7541163116490708E-2</v>
      </c>
      <c r="J2804" s="1">
        <f>IF(A2804="","",MIN(J2803+I2804,Max_logcfu))</f>
        <v>3.2184175794014083</v>
      </c>
      <c r="K2804" s="1" cm="1">
        <f t="array" ref="K2804">IF(A2804="","",IF(E2804&lt;_C3_MinTemp.,0,((E2804-Tmin)/(PrefTemp-Tmin))^2))</f>
        <v>26.709620462411952</v>
      </c>
      <c r="L2804" s="1">
        <f t="shared" si="268"/>
        <v>0.27822521327968319</v>
      </c>
      <c r="M2804" s="1">
        <f t="shared" si="269"/>
        <v>156.53561869247665</v>
      </c>
      <c r="N2804" s="3" t="s">
        <v>866</v>
      </c>
      <c r="O2804" s="1" t="s">
        <v>868</v>
      </c>
      <c r="P2804" s="1" t="s">
        <v>869</v>
      </c>
      <c r="Q2804" s="1">
        <v>4008</v>
      </c>
      <c r="R2804" s="1" t="s">
        <v>863</v>
      </c>
      <c r="S2804" s="1">
        <v>96.9</v>
      </c>
    </row>
    <row r="2805" spans="1:19" hidden="1" x14ac:dyDescent="0.3">
      <c r="A2805" s="1" t="s">
        <v>925</v>
      </c>
      <c r="B2805" s="1" t="s">
        <v>941</v>
      </c>
      <c r="C2805" s="1">
        <f t="shared" si="264"/>
        <v>1.0416666664241347E-2</v>
      </c>
      <c r="D2805" s="1">
        <v>0</v>
      </c>
      <c r="E2805" s="1">
        <v>15.91</v>
      </c>
      <c r="F2805" s="1">
        <f>IF(A2805="","",IF(E2805&lt;_C3_MinTemp.,0,E2805*M_a+M_b))</f>
        <v>0.40003940000000004</v>
      </c>
      <c r="G2805" s="1">
        <f t="shared" si="265"/>
        <v>0.16003152155236003</v>
      </c>
      <c r="H2805" s="1">
        <f t="shared" si="266"/>
        <v>6.9548683855871374E-2</v>
      </c>
      <c r="I2805" s="1">
        <f t="shared" si="267"/>
        <v>1.7387170959919578E-2</v>
      </c>
      <c r="J2805" s="1">
        <f>IF(A2805="","",MIN(J2804+I2805,Max_logcfu))</f>
        <v>3.2358047503613276</v>
      </c>
      <c r="K2805" s="1" cm="1">
        <f t="array" ref="K2805">IF(A2805="","",IF(E2805&lt;_C3_MinTemp.,0,((E2805-Tmin)/(PrefTemp-Tmin))^2))</f>
        <v>26.47513933339528</v>
      </c>
      <c r="L2805" s="1">
        <f t="shared" si="268"/>
        <v>0.27578270132532351</v>
      </c>
      <c r="M2805" s="1">
        <f t="shared" si="269"/>
        <v>156.25983599115133</v>
      </c>
      <c r="N2805" s="3" t="s">
        <v>866</v>
      </c>
      <c r="O2805" s="1" t="s">
        <v>868</v>
      </c>
      <c r="P2805" s="1" t="s">
        <v>869</v>
      </c>
      <c r="Q2805" s="1">
        <v>4008</v>
      </c>
      <c r="R2805" s="1" t="s">
        <v>863</v>
      </c>
      <c r="S2805" s="1">
        <v>96.9</v>
      </c>
    </row>
    <row r="2806" spans="1:19" hidden="1" x14ac:dyDescent="0.3">
      <c r="A2806" s="1" t="s">
        <v>925</v>
      </c>
      <c r="B2806" s="1" t="s">
        <v>2713</v>
      </c>
      <c r="C2806" s="1">
        <f t="shared" si="264"/>
        <v>9.3171296321088448E-3</v>
      </c>
      <c r="D2806" s="1">
        <v>0</v>
      </c>
      <c r="E2806" s="1">
        <v>13.45</v>
      </c>
      <c r="F2806" s="1">
        <f>IF(A2806="","",IF(E2806&lt;_C3_MinTemp.,0,E2806*M_a+M_b))</f>
        <v>0.35172500000000001</v>
      </c>
      <c r="G2806" s="1">
        <f t="shared" si="265"/>
        <v>0.12371047562500001</v>
      </c>
      <c r="H2806" s="1">
        <f t="shared" si="266"/>
        <v>5.3763787755323776E-2</v>
      </c>
      <c r="I2806" s="1">
        <f t="shared" si="267"/>
        <v>1.2022180320708908E-2</v>
      </c>
      <c r="J2806" s="1">
        <f>IF(A2806="","",MIN(J2805+I2806,Max_logcfu))</f>
        <v>3.2478269306820367</v>
      </c>
      <c r="K2806" s="1" cm="1">
        <f t="array" ref="K2806">IF(A2806="","",IF(E2806&lt;_C3_MinTemp.,0,((E2806-Tmin)/(PrefTemp-Tmin))^2))</f>
        <v>20.466293436451895</v>
      </c>
      <c r="L2806" s="1">
        <f t="shared" si="268"/>
        <v>0.1906871090362007</v>
      </c>
      <c r="M2806" s="1">
        <f t="shared" si="269"/>
        <v>156.06914888211514</v>
      </c>
      <c r="N2806" s="3" t="s">
        <v>866</v>
      </c>
      <c r="O2806" s="1" t="s">
        <v>868</v>
      </c>
      <c r="P2806" s="1" t="s">
        <v>869</v>
      </c>
      <c r="Q2806" s="1">
        <v>4008</v>
      </c>
      <c r="R2806" s="1" t="s">
        <v>863</v>
      </c>
      <c r="S2806" s="1">
        <v>96.9</v>
      </c>
    </row>
    <row r="2807" spans="1:19" hidden="1" x14ac:dyDescent="0.3">
      <c r="A2807" s="1" t="s">
        <v>925</v>
      </c>
      <c r="B2807" s="1" t="s">
        <v>2714</v>
      </c>
      <c r="C2807" s="1">
        <f t="shared" si="264"/>
        <v>9.1435184731381014E-4</v>
      </c>
      <c r="D2807" s="1">
        <v>0</v>
      </c>
      <c r="E2807" s="1">
        <v>12.3</v>
      </c>
      <c r="F2807" s="1">
        <f>IF(A2807="","",IF(E2807&lt;_C3_MinTemp.,0,E2807*M_a+M_b))</f>
        <v>0.32913900000000007</v>
      </c>
      <c r="G2807" s="1">
        <f t="shared" si="265"/>
        <v>0.10833248132100004</v>
      </c>
      <c r="H2807" s="1">
        <f t="shared" si="266"/>
        <v>4.7080609005215136E-2</v>
      </c>
      <c r="I2807" s="1">
        <f t="shared" si="267"/>
        <v>1.0331578035978641E-3</v>
      </c>
      <c r="J2807" s="1">
        <f>IF(A2807="","",MIN(J2806+I2807,Max_logcfu))</f>
        <v>3.2488600884856345</v>
      </c>
      <c r="K2807" s="1" cm="1">
        <f t="array" ref="K2807">IF(A2807="","",IF(E2807&lt;_C3_MinTemp.,0,((E2807-Tmin)/(PrefTemp-Tmin))^2))</f>
        <v>17.922203760135531</v>
      </c>
      <c r="L2807" s="1">
        <f t="shared" si="268"/>
        <v>1.6387200116014439E-2</v>
      </c>
      <c r="M2807" s="1">
        <f t="shared" si="269"/>
        <v>156.05276168199913</v>
      </c>
      <c r="N2807" s="3" t="s">
        <v>866</v>
      </c>
      <c r="O2807" s="1" t="s">
        <v>868</v>
      </c>
      <c r="P2807" s="1" t="s">
        <v>869</v>
      </c>
      <c r="Q2807" s="1">
        <v>4008</v>
      </c>
      <c r="R2807" s="1" t="s">
        <v>863</v>
      </c>
      <c r="S2807" s="1">
        <v>96.9</v>
      </c>
    </row>
    <row r="2808" spans="1:19" hidden="1" x14ac:dyDescent="0.3">
      <c r="A2808" s="1" t="s">
        <v>925</v>
      </c>
      <c r="B2808" s="1" t="s">
        <v>943</v>
      </c>
      <c r="C2808" s="1">
        <f t="shared" si="264"/>
        <v>1.8518518481869251E-4</v>
      </c>
      <c r="D2808" s="1">
        <v>0</v>
      </c>
      <c r="E2808" s="1">
        <v>11.14</v>
      </c>
      <c r="F2808" s="1">
        <f>IF(A2808="","",IF(E2808&lt;_C3_MinTemp.,0,E2808*M_a+M_b))</f>
        <v>0.30635660000000003</v>
      </c>
      <c r="G2808" s="1">
        <f t="shared" si="265"/>
        <v>9.3854366363560024E-2</v>
      </c>
      <c r="H2808" s="1">
        <f t="shared" si="266"/>
        <v>4.0788512109326387E-2</v>
      </c>
      <c r="I2808" s="1">
        <f t="shared" si="267"/>
        <v>1.8128227568268204E-4</v>
      </c>
      <c r="J2808" s="1">
        <f>IF(A2808="","",MIN(J2807+I2808,Max_logcfu))</f>
        <v>3.2490413707613173</v>
      </c>
      <c r="K2808" s="1" cm="1">
        <f t="array" ref="K2808">IF(A2808="","",IF(E2808&lt;_C3_MinTemp.,0,((E2808-Tmin)/(PrefTemp-Tmin))^2))</f>
        <v>15.526987448593282</v>
      </c>
      <c r="L2808" s="1">
        <f t="shared" si="268"/>
        <v>2.8753680403452659E-3</v>
      </c>
      <c r="M2808" s="1">
        <f t="shared" si="269"/>
        <v>156.04988631395878</v>
      </c>
      <c r="N2808" s="3" t="s">
        <v>866</v>
      </c>
      <c r="O2808" s="1" t="s">
        <v>2963</v>
      </c>
      <c r="P2808" s="1" t="s">
        <v>869</v>
      </c>
      <c r="Q2808" s="1">
        <v>4008</v>
      </c>
      <c r="R2808" s="1" t="s">
        <v>863</v>
      </c>
      <c r="S2808" s="1">
        <v>96.9</v>
      </c>
    </row>
    <row r="2809" spans="1:19" hidden="1" x14ac:dyDescent="0.3">
      <c r="A2809" s="1" t="s">
        <v>925</v>
      </c>
      <c r="B2809" s="1" t="s">
        <v>944</v>
      </c>
      <c r="C2809" s="1">
        <f t="shared" si="264"/>
        <v>1.0416666671517305E-2</v>
      </c>
      <c r="D2809" s="1">
        <v>0</v>
      </c>
      <c r="E2809" s="1">
        <v>7.25</v>
      </c>
      <c r="F2809" s="1">
        <f>IF(A2809="","",IF(E2809&lt;_C3_MinTemp.,0,E2809*M_a+M_b))</f>
        <v>0.22995700000000002</v>
      </c>
      <c r="G2809" s="1">
        <f t="shared" si="265"/>
        <v>5.2880221849000007E-2</v>
      </c>
      <c r="H2809" s="1">
        <f t="shared" si="266"/>
        <v>2.2981408887005651E-2</v>
      </c>
      <c r="I2809" s="1">
        <f t="shared" si="267"/>
        <v>5.7453522244268014E-3</v>
      </c>
      <c r="J2809" s="1">
        <f>IF(A2809="","",MIN(J2808+I2809,Max_logcfu))</f>
        <v>3.2547867229857439</v>
      </c>
      <c r="K2809" s="1" cm="1">
        <f t="array" ref="K2809">IF(A2809="","",IF(E2809&lt;_C3_MinTemp.,0,((E2809-Tmin)/(PrefTemp-Tmin))^2))</f>
        <v>8.748346749768702</v>
      </c>
      <c r="L2809" s="1">
        <f t="shared" si="268"/>
        <v>9.1128612019192382E-2</v>
      </c>
      <c r="M2809" s="1">
        <f t="shared" si="269"/>
        <v>155.95875770193959</v>
      </c>
      <c r="N2809" s="3" t="s">
        <v>866</v>
      </c>
      <c r="O2809" s="1" t="s">
        <v>2963</v>
      </c>
      <c r="P2809" s="1" t="s">
        <v>869</v>
      </c>
      <c r="Q2809" s="1">
        <v>4008</v>
      </c>
      <c r="R2809" s="1" t="s">
        <v>863</v>
      </c>
      <c r="S2809" s="1">
        <v>96.9</v>
      </c>
    </row>
    <row r="2810" spans="1:19" hidden="1" x14ac:dyDescent="0.3">
      <c r="A2810" s="1" t="s">
        <v>925</v>
      </c>
      <c r="B2810" s="1" t="s">
        <v>945</v>
      </c>
      <c r="C2810" s="1">
        <f t="shared" si="264"/>
        <v>1.0416666664241347E-2</v>
      </c>
      <c r="D2810" s="1">
        <v>0</v>
      </c>
      <c r="E2810" s="1">
        <v>4.08</v>
      </c>
      <c r="F2810" s="1">
        <f>IF(A2810="","",IF(E2810&lt;_C3_MinTemp.,0,E2810*M_a+M_b))</f>
        <v>0.16769820000000002</v>
      </c>
      <c r="G2810" s="1">
        <f t="shared" si="265"/>
        <v>2.8122686283240005E-2</v>
      </c>
      <c r="H2810" s="1">
        <f t="shared" si="266"/>
        <v>1.2221941018357238E-2</v>
      </c>
      <c r="I2810" s="1">
        <f t="shared" si="267"/>
        <v>3.0554852538778989E-3</v>
      </c>
      <c r="J2810" s="1">
        <f>IF(A2810="","",MIN(J2809+I2810,Max_logcfu))</f>
        <v>3.2578422082396217</v>
      </c>
      <c r="K2810" s="1" cm="1">
        <f t="array" ref="K2810">IF(A2810="","",IF(E2810&lt;_C3_MinTemp.,0,((E2810-Tmin)/(PrefTemp-Tmin))^2))</f>
        <v>4.6525336418459053</v>
      </c>
      <c r="L2810" s="1">
        <f t="shared" si="268"/>
        <v>4.8463892091277633E-2</v>
      </c>
      <c r="M2810" s="1">
        <f t="shared" si="269"/>
        <v>155.9102938098483</v>
      </c>
      <c r="N2810" s="3" t="s">
        <v>866</v>
      </c>
      <c r="O2810" s="1" t="s">
        <v>2963</v>
      </c>
      <c r="P2810" s="1" t="s">
        <v>869</v>
      </c>
      <c r="Q2810" s="1">
        <v>4008</v>
      </c>
      <c r="R2810" s="1" t="s">
        <v>863</v>
      </c>
      <c r="S2810" s="1">
        <v>96.9</v>
      </c>
    </row>
    <row r="2811" spans="1:19" hidden="1" x14ac:dyDescent="0.3">
      <c r="A2811" s="1" t="s">
        <v>925</v>
      </c>
      <c r="B2811" s="1" t="s">
        <v>946</v>
      </c>
      <c r="C2811" s="1">
        <f t="shared" si="264"/>
        <v>1.0416666664241347E-2</v>
      </c>
      <c r="D2811" s="1">
        <v>0</v>
      </c>
      <c r="E2811" s="1">
        <v>1.97</v>
      </c>
      <c r="F2811" s="1">
        <f>IF(A2811="","",IF(E2811&lt;_C3_MinTemp.,0,E2811*M_a+M_b))</f>
        <v>0.1262578</v>
      </c>
      <c r="G2811" s="1">
        <f t="shared" si="265"/>
        <v>1.5941032060840001E-2</v>
      </c>
      <c r="H2811" s="1">
        <f t="shared" si="266"/>
        <v>6.9278713867188179E-3</v>
      </c>
      <c r="I2811" s="1">
        <f t="shared" si="267"/>
        <v>1.7319678462764491E-3</v>
      </c>
      <c r="J2811" s="1">
        <f>IF(A2811="","",MIN(J2810+I2811,Max_logcfu))</f>
        <v>3.2595741760858981</v>
      </c>
      <c r="K2811" s="1" cm="1">
        <f t="array" ref="K2811">IF(A2811="","",IF(E2811&lt;_C3_MinTemp.,0,((E2811-Tmin)/(PrefTemp-Tmin))^2))</f>
        <v>2.6372369695352451</v>
      </c>
      <c r="L2811" s="1">
        <f t="shared" si="268"/>
        <v>2.7471218426262663E-2</v>
      </c>
      <c r="M2811" s="1">
        <f t="shared" si="269"/>
        <v>155.88282259142204</v>
      </c>
      <c r="N2811" s="3" t="s">
        <v>866</v>
      </c>
      <c r="O2811" s="1" t="s">
        <v>2963</v>
      </c>
      <c r="P2811" s="1" t="s">
        <v>869</v>
      </c>
      <c r="Q2811" s="1">
        <v>4008</v>
      </c>
      <c r="R2811" s="1" t="s">
        <v>863</v>
      </c>
      <c r="S2811" s="1">
        <v>96.9</v>
      </c>
    </row>
    <row r="2812" spans="1:19" hidden="1" x14ac:dyDescent="0.3">
      <c r="A2812" s="1" t="s">
        <v>925</v>
      </c>
      <c r="B2812" s="1" t="s">
        <v>2324</v>
      </c>
      <c r="C2812" s="1">
        <f t="shared" si="264"/>
        <v>1.0416666671517305E-2</v>
      </c>
      <c r="D2812" s="1">
        <v>0</v>
      </c>
      <c r="E2812" s="1">
        <v>0.8</v>
      </c>
      <c r="F2812" s="1">
        <f>IF(A2812="","",IF(E2812&lt;_C3_MinTemp.,0,E2812*M_a+M_b))</f>
        <v>0.10327900000000001</v>
      </c>
      <c r="G2812" s="1">
        <f t="shared" si="265"/>
        <v>1.0666551841000002E-2</v>
      </c>
      <c r="H2812" s="1">
        <f t="shared" si="266"/>
        <v>4.6356157501086489E-3</v>
      </c>
      <c r="I2812" s="1">
        <f t="shared" si="267"/>
        <v>1.1589039380668191E-3</v>
      </c>
      <c r="J2812" s="1">
        <f>IF(A2812="","",MIN(J2811+I2812,Max_logcfu))</f>
        <v>3.2607330800239649</v>
      </c>
      <c r="K2812" s="1" cm="1">
        <f t="array" ref="K2812">IF(A2812="","",IF(E2812&lt;_C3_MinTemp.,0,((E2812-Tmin)/(PrefTemp-Tmin))^2))</f>
        <v>1.7646426370129975</v>
      </c>
      <c r="L2812" s="1">
        <f t="shared" si="268"/>
        <v>1.8381694144111702E-2</v>
      </c>
      <c r="M2812" s="1">
        <f t="shared" si="269"/>
        <v>155.86444089727792</v>
      </c>
      <c r="N2812" s="3" t="s">
        <v>866</v>
      </c>
      <c r="O2812" s="1" t="s">
        <v>2963</v>
      </c>
      <c r="P2812" s="1" t="s">
        <v>869</v>
      </c>
      <c r="Q2812" s="1">
        <v>4008</v>
      </c>
      <c r="R2812" s="1" t="s">
        <v>863</v>
      </c>
      <c r="S2812" s="1">
        <v>96.9</v>
      </c>
    </row>
    <row r="2813" spans="1:19" hidden="1" x14ac:dyDescent="0.3">
      <c r="A2813" s="1" t="s">
        <v>925</v>
      </c>
      <c r="B2813" s="1" t="s">
        <v>2325</v>
      </c>
      <c r="C2813" s="1">
        <f t="shared" si="264"/>
        <v>1.0416666664241347E-2</v>
      </c>
      <c r="D2813" s="1">
        <v>0</v>
      </c>
      <c r="E2813" s="1">
        <v>0.31</v>
      </c>
      <c r="F2813" s="1">
        <f>IF(A2813="","",IF(E2813&lt;_C3_MinTemp.,0,E2813*M_a+M_b))</f>
        <v>9.36554E-2</v>
      </c>
      <c r="G2813" s="1">
        <f t="shared" si="265"/>
        <v>8.7713339491599998E-3</v>
      </c>
      <c r="H2813" s="1">
        <f t="shared" si="266"/>
        <v>3.8119660796001736E-3</v>
      </c>
      <c r="I2813" s="1">
        <f t="shared" si="267"/>
        <v>9.5299151967815775E-4</v>
      </c>
      <c r="J2813" s="1">
        <f>IF(A2813="","",MIN(J2812+I2813,Max_logcfu))</f>
        <v>3.2616860715436431</v>
      </c>
      <c r="K2813" s="1" cm="1">
        <f t="array" ref="K2813">IF(A2813="","",IF(E2813&lt;_C3_MinTemp.,0,((E2813-Tmin)/(PrefTemp-Tmin))^2))</f>
        <v>1.4511034213204768</v>
      </c>
      <c r="L2813" s="1">
        <f t="shared" si="268"/>
        <v>1.5115660635235577E-2</v>
      </c>
      <c r="M2813" s="1">
        <f t="shared" si="269"/>
        <v>155.84932523664267</v>
      </c>
      <c r="N2813" s="3" t="s">
        <v>866</v>
      </c>
      <c r="O2813" s="1" t="s">
        <v>2963</v>
      </c>
      <c r="P2813" s="1" t="s">
        <v>869</v>
      </c>
      <c r="Q2813" s="1">
        <v>4008</v>
      </c>
      <c r="R2813" s="1" t="s">
        <v>863</v>
      </c>
      <c r="S2813" s="1">
        <v>96.58</v>
      </c>
    </row>
    <row r="2814" spans="1:19" hidden="1" x14ac:dyDescent="0.3">
      <c r="A2814" s="1" t="s">
        <v>925</v>
      </c>
      <c r="B2814" s="1" t="s">
        <v>2326</v>
      </c>
      <c r="C2814" s="1">
        <f t="shared" si="264"/>
        <v>1.0416666664241347E-2</v>
      </c>
      <c r="D2814" s="1">
        <v>0</v>
      </c>
      <c r="E2814" s="1">
        <v>-0.18</v>
      </c>
      <c r="F2814" s="1">
        <f>IF(A2814="","",IF(E2814&lt;_C3_MinTemp.,0,E2814*M_a+M_b))</f>
        <v>8.4031800000000004E-2</v>
      </c>
      <c r="G2814" s="1">
        <f t="shared" si="265"/>
        <v>7.0613434112400007E-3</v>
      </c>
      <c r="H2814" s="1">
        <f t="shared" si="266"/>
        <v>3.0688150418252936E-3</v>
      </c>
      <c r="I2814" s="1">
        <f t="shared" si="267"/>
        <v>7.672037602776948E-4</v>
      </c>
      <c r="J2814" s="1">
        <f>IF(A2814="","",MIN(J2813+I2814,Max_logcfu))</f>
        <v>3.2624532753039208</v>
      </c>
      <c r="K2814" s="1" cm="1">
        <f t="array" ref="K2814">IF(A2814="","",IF(E2814&lt;_C3_MinTemp.,0,((E2814-Tmin)/(PrefTemp-Tmin))^2))</f>
        <v>1.1682076685896181</v>
      </c>
      <c r="L2814" s="1">
        <f t="shared" si="268"/>
        <v>1.2168829878308579E-2</v>
      </c>
      <c r="M2814" s="1">
        <f t="shared" si="269"/>
        <v>155.83715640676436</v>
      </c>
      <c r="N2814" s="3" t="s">
        <v>866</v>
      </c>
      <c r="O2814" s="1" t="s">
        <v>2963</v>
      </c>
      <c r="P2814" s="1" t="s">
        <v>869</v>
      </c>
      <c r="Q2814" s="1">
        <v>4008</v>
      </c>
      <c r="R2814" s="1" t="s">
        <v>863</v>
      </c>
      <c r="S2814" s="1">
        <v>96.58</v>
      </c>
    </row>
    <row r="2815" spans="1:19" hidden="1" x14ac:dyDescent="0.3">
      <c r="A2815" s="1" t="s">
        <v>925</v>
      </c>
      <c r="B2815" s="1" t="s">
        <v>2327</v>
      </c>
      <c r="C2815" s="1">
        <f t="shared" si="264"/>
        <v>1.0416666671517305E-2</v>
      </c>
      <c r="D2815" s="1">
        <v>0</v>
      </c>
      <c r="E2815" s="1">
        <v>-0.56999999999999995</v>
      </c>
      <c r="F2815" s="1">
        <f>IF(A2815="","",IF(E2815&lt;_C3_MinTemp.,0,E2815*M_a+M_b))</f>
        <v>7.6372200000000001E-2</v>
      </c>
      <c r="G2815" s="1">
        <f t="shared" si="265"/>
        <v>5.83271293284E-3</v>
      </c>
      <c r="H2815" s="1">
        <f t="shared" si="266"/>
        <v>2.5348600316558016E-3</v>
      </c>
      <c r="I2815" s="1">
        <f t="shared" si="267"/>
        <v>6.3371500820904702E-4</v>
      </c>
      <c r="J2815" s="1">
        <f>IF(A2815="","",MIN(J2814+I2815,Max_logcfu))</f>
        <v>3.26308699031213</v>
      </c>
      <c r="K2815" s="1" cm="1">
        <f t="array" ref="K2815">IF(A2815="","",IF(E2815&lt;_C3_MinTemp.,0,((E2815-Tmin)/(PrefTemp-Tmin))^2))</f>
        <v>0.96494669356818563</v>
      </c>
      <c r="L2815" s="1">
        <f t="shared" si="268"/>
        <v>1.0051528062682542E-2</v>
      </c>
      <c r="M2815" s="1">
        <f t="shared" si="269"/>
        <v>155.82710487870168</v>
      </c>
      <c r="N2815" s="3" t="s">
        <v>866</v>
      </c>
      <c r="O2815" s="1" t="s">
        <v>2963</v>
      </c>
      <c r="P2815" s="1" t="s">
        <v>869</v>
      </c>
      <c r="Q2815" s="1">
        <v>4008</v>
      </c>
      <c r="R2815" s="1" t="s">
        <v>863</v>
      </c>
      <c r="S2815" s="1">
        <v>96.58</v>
      </c>
    </row>
    <row r="2816" spans="1:19" hidden="1" x14ac:dyDescent="0.3">
      <c r="A2816" s="1" t="s">
        <v>925</v>
      </c>
      <c r="B2816" s="1" t="s">
        <v>2328</v>
      </c>
      <c r="C2816" s="1">
        <f t="shared" si="264"/>
        <v>1.0416666664241347E-2</v>
      </c>
      <c r="D2816" s="1">
        <v>0</v>
      </c>
      <c r="E2816" s="1">
        <v>-0.83</v>
      </c>
      <c r="F2816" s="1">
        <f>IF(A2816="","",IF(E2816&lt;_C3_MinTemp.,0,E2816*M_a+M_b))</f>
        <v>7.1265800000000004E-2</v>
      </c>
      <c r="G2816" s="1">
        <f t="shared" si="265"/>
        <v>5.0788142496400006E-3</v>
      </c>
      <c r="H2816" s="1">
        <f t="shared" si="266"/>
        <v>2.2072204474750108E-3</v>
      </c>
      <c r="I2816" s="1">
        <f t="shared" si="267"/>
        <v>5.518051117402755E-4</v>
      </c>
      <c r="J2816" s="1">
        <f>IF(A2816="","",MIN(J2815+I2816,Max_logcfu))</f>
        <v>3.2636387954238701</v>
      </c>
      <c r="K2816" s="1" cm="1">
        <f t="array" ref="K2816">IF(A2816="","",IF(E2816&lt;_C3_MinTemp.,0,((E2816-Tmin)/(PrefTemp-Tmin))^2))</f>
        <v>0.84022393590539124</v>
      </c>
      <c r="L2816" s="1">
        <f t="shared" si="268"/>
        <v>8.7523326636433467E-3</v>
      </c>
      <c r="M2816" s="1">
        <f t="shared" si="269"/>
        <v>155.81835254603803</v>
      </c>
      <c r="N2816" s="3" t="s">
        <v>866</v>
      </c>
      <c r="O2816" s="1" t="s">
        <v>2963</v>
      </c>
      <c r="P2816" s="1" t="s">
        <v>869</v>
      </c>
      <c r="Q2816" s="1">
        <v>4008</v>
      </c>
      <c r="R2816" s="1" t="s">
        <v>863</v>
      </c>
      <c r="S2816" s="1">
        <v>96.58</v>
      </c>
    </row>
    <row r="2817" spans="1:19" hidden="1" x14ac:dyDescent="0.3">
      <c r="A2817" s="1" t="s">
        <v>925</v>
      </c>
      <c r="B2817" s="1" t="s">
        <v>2329</v>
      </c>
      <c r="C2817" s="1">
        <f t="shared" si="264"/>
        <v>1.0416666664241347E-2</v>
      </c>
      <c r="D2817" s="1">
        <v>0</v>
      </c>
      <c r="E2817" s="1">
        <v>-1.1000000000000001</v>
      </c>
      <c r="F2817" s="1">
        <f>IF(A2817="","",IF(E2817&lt;_C3_MinTemp.,0,E2817*M_a+M_b))</f>
        <v>6.5963000000000008E-2</v>
      </c>
      <c r="G2817" s="1">
        <f t="shared" si="265"/>
        <v>4.3511173690000014E-3</v>
      </c>
      <c r="H2817" s="1">
        <f t="shared" si="266"/>
        <v>1.8909680004345942E-3</v>
      </c>
      <c r="I2817" s="1">
        <f t="shared" si="267"/>
        <v>4.7274199999857976E-4</v>
      </c>
      <c r="J2817" s="1">
        <f>IF(A2817="","",MIN(J2816+I2817,Max_logcfu))</f>
        <v>3.2641115374238687</v>
      </c>
      <c r="K2817" s="1" cm="1">
        <f t="array" ref="K2817">IF(A2817="","",IF(E2817&lt;_C3_MinTemp.,0,((E2817-Tmin)/(PrefTemp-Tmin))^2))</f>
        <v>0.71983592658987894</v>
      </c>
      <c r="L2817" s="1">
        <f t="shared" si="268"/>
        <v>7.4982909002320741E-3</v>
      </c>
      <c r="M2817" s="1">
        <f t="shared" si="269"/>
        <v>155.8108542551378</v>
      </c>
      <c r="N2817" s="3" t="s">
        <v>866</v>
      </c>
      <c r="O2817" s="1" t="s">
        <v>2963</v>
      </c>
      <c r="P2817" s="1" t="s">
        <v>869</v>
      </c>
      <c r="Q2817" s="1">
        <v>4008</v>
      </c>
      <c r="R2817" s="1" t="s">
        <v>863</v>
      </c>
      <c r="S2817" s="1">
        <v>96.58</v>
      </c>
    </row>
    <row r="2818" spans="1:19" hidden="1" x14ac:dyDescent="0.3">
      <c r="A2818" s="1" t="s">
        <v>925</v>
      </c>
      <c r="B2818" s="1" t="s">
        <v>2330</v>
      </c>
      <c r="C2818" s="1">
        <f t="shared" ref="C2818:C2881" si="270">IF(A2818="","",B2818-B2817)</f>
        <v>1.0416666671517305E-2</v>
      </c>
      <c r="D2818" s="1">
        <v>0</v>
      </c>
      <c r="E2818" s="1">
        <v>-1.24</v>
      </c>
      <c r="F2818" s="1">
        <f>IF(A2818="","",IF(E2818&lt;_C3_MinTemp.,0,E2818*M_a+M_b))</f>
        <v>6.3213400000000003E-2</v>
      </c>
      <c r="G2818" s="1">
        <f t="shared" si="265"/>
        <v>3.9959339395600002E-3</v>
      </c>
      <c r="H2818" s="1">
        <f t="shared" si="266"/>
        <v>1.7366075356627553E-3</v>
      </c>
      <c r="I2818" s="1">
        <f t="shared" si="267"/>
        <v>4.3415188411785659E-4</v>
      </c>
      <c r="J2818" s="1">
        <f>IF(A2818="","",MIN(J2817+I2818,Max_logcfu))</f>
        <v>3.2645456893079867</v>
      </c>
      <c r="K2818" s="1" cm="1">
        <f t="array" ref="K2818">IF(A2818="","",IF(E2818&lt;_C3_MinTemp.,0,((E2818-Tmin)/(PrefTemp-Tmin))^2))</f>
        <v>0.66107543558085935</v>
      </c>
      <c r="L2818" s="1">
        <f t="shared" si="268"/>
        <v>6.886202457173923E-3</v>
      </c>
      <c r="M2818" s="1">
        <f t="shared" si="269"/>
        <v>155.80396805268063</v>
      </c>
      <c r="N2818" s="3" t="s">
        <v>866</v>
      </c>
      <c r="O2818" s="1" t="s">
        <v>2963</v>
      </c>
      <c r="P2818" s="1" t="s">
        <v>869</v>
      </c>
      <c r="Q2818" s="1">
        <v>4008</v>
      </c>
      <c r="R2818" s="1" t="s">
        <v>863</v>
      </c>
      <c r="S2818" s="1">
        <v>96.58</v>
      </c>
    </row>
    <row r="2819" spans="1:19" hidden="1" x14ac:dyDescent="0.3">
      <c r="A2819" s="1" t="s">
        <v>925</v>
      </c>
      <c r="B2819" s="1" t="s">
        <v>2331</v>
      </c>
      <c r="C2819" s="1">
        <f t="shared" si="270"/>
        <v>1.0416666664241347E-2</v>
      </c>
      <c r="D2819" s="1">
        <v>0</v>
      </c>
      <c r="E2819" s="1">
        <v>-1.36</v>
      </c>
      <c r="F2819" s="1">
        <f>IF(A2819="","",IF(E2819&lt;_C3_MinTemp.,0,E2819*M_a+M_b))</f>
        <v>6.0856600000000004E-2</v>
      </c>
      <c r="G2819" s="1">
        <f t="shared" si="265"/>
        <v>3.7035257635600004E-3</v>
      </c>
      <c r="H2819" s="1">
        <f t="shared" si="266"/>
        <v>1.6095287977227293E-3</v>
      </c>
      <c r="I2819" s="1">
        <f t="shared" si="267"/>
        <v>4.0238219933699543E-4</v>
      </c>
      <c r="J2819" s="1">
        <f>IF(A2819="","",MIN(J2818+I2819,Max_logcfu))</f>
        <v>3.2649480715073236</v>
      </c>
      <c r="K2819" s="1" cm="1">
        <f t="array" ref="K2819">IF(A2819="","",IF(E2819&lt;_C3_MinTemp.,0,((E2819-Tmin)/(PrefTemp-Tmin))^2))</f>
        <v>0.61270029594131625</v>
      </c>
      <c r="L2819" s="1">
        <f t="shared" si="268"/>
        <v>6.3822947479027173E-3</v>
      </c>
      <c r="M2819" s="1">
        <f t="shared" si="269"/>
        <v>155.79758575793272</v>
      </c>
      <c r="N2819" s="3" t="s">
        <v>866</v>
      </c>
      <c r="O2819" s="1" t="s">
        <v>2963</v>
      </c>
      <c r="P2819" s="1" t="s">
        <v>869</v>
      </c>
      <c r="Q2819" s="1">
        <v>4008</v>
      </c>
      <c r="R2819" s="1" t="s">
        <v>863</v>
      </c>
      <c r="S2819" s="1">
        <v>96.58</v>
      </c>
    </row>
    <row r="2820" spans="1:19" hidden="1" x14ac:dyDescent="0.3">
      <c r="A2820" s="1" t="s">
        <v>925</v>
      </c>
      <c r="B2820" s="1" t="s">
        <v>2332</v>
      </c>
      <c r="C2820" s="1">
        <f t="shared" si="270"/>
        <v>1.0416666664241347E-2</v>
      </c>
      <c r="D2820" s="1">
        <v>0</v>
      </c>
      <c r="E2820" s="1">
        <v>-1.36</v>
      </c>
      <c r="F2820" s="1">
        <f>IF(A2820="","",IF(E2820&lt;_C3_MinTemp.,0,E2820*M_a+M_b))</f>
        <v>6.0856600000000004E-2</v>
      </c>
      <c r="G2820" s="1">
        <f t="shared" si="265"/>
        <v>3.7035257635600004E-3</v>
      </c>
      <c r="H2820" s="1">
        <f t="shared" si="266"/>
        <v>1.6095287977227293E-3</v>
      </c>
      <c r="I2820" s="1">
        <f t="shared" si="267"/>
        <v>4.0238219933699543E-4</v>
      </c>
      <c r="J2820" s="1">
        <f>IF(A2820="","",MIN(J2819+I2820,Max_logcfu))</f>
        <v>3.2653504537066604</v>
      </c>
      <c r="K2820" s="1" cm="1">
        <f t="array" ref="K2820">IF(A2820="","",IF(E2820&lt;_C3_MinTemp.,0,((E2820-Tmin)/(PrefTemp-Tmin))^2))</f>
        <v>0.61270029594131625</v>
      </c>
      <c r="L2820" s="1">
        <f t="shared" si="268"/>
        <v>6.3822947479027173E-3</v>
      </c>
      <c r="M2820" s="1">
        <f t="shared" si="269"/>
        <v>155.79120346318481</v>
      </c>
      <c r="N2820" s="3" t="s">
        <v>866</v>
      </c>
      <c r="O2820" s="1" t="s">
        <v>2963</v>
      </c>
      <c r="P2820" s="1" t="s">
        <v>869</v>
      </c>
      <c r="Q2820" s="1">
        <v>4008</v>
      </c>
      <c r="R2820" s="1" t="s">
        <v>863</v>
      </c>
      <c r="S2820" s="1">
        <v>96.58</v>
      </c>
    </row>
    <row r="2821" spans="1:19" hidden="1" x14ac:dyDescent="0.3">
      <c r="A2821" s="1" t="s">
        <v>925</v>
      </c>
      <c r="B2821" s="1" t="s">
        <v>2333</v>
      </c>
      <c r="C2821" s="1">
        <f t="shared" si="270"/>
        <v>1.0416666671517305E-2</v>
      </c>
      <c r="D2821" s="1">
        <v>0</v>
      </c>
      <c r="E2821" s="1">
        <v>-1.32</v>
      </c>
      <c r="F2821" s="1">
        <f>IF(A2821="","",IF(E2821&lt;_C3_MinTemp.,0,E2821*M_a+M_b))</f>
        <v>6.1642200000000008E-2</v>
      </c>
      <c r="G2821" s="1">
        <f t="shared" si="265"/>
        <v>3.7997608208400011E-3</v>
      </c>
      <c r="H2821" s="1">
        <f t="shared" si="266"/>
        <v>1.6513519429986966E-3</v>
      </c>
      <c r="I2821" s="1">
        <f t="shared" si="267"/>
        <v>4.128379859419168E-4</v>
      </c>
      <c r="J2821" s="1">
        <f>IF(A2821="","",MIN(J2820+I2821,Max_logcfu))</f>
        <v>3.2657632916926023</v>
      </c>
      <c r="K2821" s="1" cm="1">
        <f t="array" ref="K2821">IF(A2821="","",IF(E2821&lt;_C3_MinTemp.,0,((E2821-Tmin)/(PrefTemp-Tmin))^2))</f>
        <v>0.62862113782003104</v>
      </c>
      <c r="L2821" s="1">
        <f t="shared" si="268"/>
        <v>6.5481368553412037E-3</v>
      </c>
      <c r="M2821" s="1">
        <f t="shared" si="269"/>
        <v>155.78465532632947</v>
      </c>
      <c r="N2821" s="3" t="s">
        <v>866</v>
      </c>
      <c r="O2821" s="1" t="s">
        <v>2963</v>
      </c>
      <c r="P2821" s="1" t="s">
        <v>869</v>
      </c>
      <c r="Q2821" s="1">
        <v>4008</v>
      </c>
      <c r="R2821" s="1" t="s">
        <v>863</v>
      </c>
      <c r="S2821" s="1">
        <v>96.58</v>
      </c>
    </row>
    <row r="2822" spans="1:19" hidden="1" x14ac:dyDescent="0.3">
      <c r="A2822" s="1" t="s">
        <v>925</v>
      </c>
      <c r="B2822" s="1" t="s">
        <v>2334</v>
      </c>
      <c r="C2822" s="1">
        <f t="shared" si="270"/>
        <v>1.0416666664241347E-2</v>
      </c>
      <c r="D2822" s="1">
        <v>0</v>
      </c>
      <c r="E2822" s="1">
        <v>-1.3</v>
      </c>
      <c r="F2822" s="1">
        <f>IF(A2822="","",IF(E2822&lt;_C3_MinTemp.,0,E2822*M_a+M_b))</f>
        <v>6.2035000000000007E-2</v>
      </c>
      <c r="G2822" s="1">
        <f t="shared" si="265"/>
        <v>3.8483412250000008E-3</v>
      </c>
      <c r="H2822" s="1">
        <f t="shared" si="266"/>
        <v>1.6724646784006955E-3</v>
      </c>
      <c r="I2822" s="1">
        <f t="shared" si="267"/>
        <v>4.1811616950282362E-4</v>
      </c>
      <c r="J2822" s="1">
        <f>IF(A2822="","",MIN(J2821+I2822,Max_logcfu))</f>
        <v>3.266181407862105</v>
      </c>
      <c r="K2822" s="1" cm="1">
        <f t="array" ref="K2822">IF(A2822="","",IF(E2822&lt;_C3_MinTemp.,0,((E2822-Tmin)/(PrefTemp-Tmin))^2))</f>
        <v>0.63665813550981365</v>
      </c>
      <c r="L2822" s="1">
        <f t="shared" si="268"/>
        <v>6.6318555766831265E-3</v>
      </c>
      <c r="M2822" s="1">
        <f t="shared" si="269"/>
        <v>155.7780234707528</v>
      </c>
      <c r="N2822" s="3" t="s">
        <v>866</v>
      </c>
      <c r="O2822" s="1" t="s">
        <v>2963</v>
      </c>
      <c r="P2822" s="1" t="s">
        <v>869</v>
      </c>
      <c r="Q2822" s="1">
        <v>4008</v>
      </c>
      <c r="R2822" s="1" t="s">
        <v>863</v>
      </c>
      <c r="S2822" s="1">
        <v>96.58</v>
      </c>
    </row>
    <row r="2823" spans="1:19" hidden="1" x14ac:dyDescent="0.3">
      <c r="A2823" s="1" t="s">
        <v>925</v>
      </c>
      <c r="B2823" s="1" t="s">
        <v>2335</v>
      </c>
      <c r="C2823" s="1">
        <f t="shared" si="270"/>
        <v>1.0416666664241347E-2</v>
      </c>
      <c r="D2823" s="1">
        <v>0</v>
      </c>
      <c r="E2823" s="1">
        <v>-1.1100000000000001</v>
      </c>
      <c r="F2823" s="1">
        <f>IF(A2823="","",IF(E2823&lt;_C3_MinTemp.,0,E2823*M_a+M_b))</f>
        <v>6.5766600000000008E-2</v>
      </c>
      <c r="G2823" s="1">
        <f t="shared" si="265"/>
        <v>4.3252456755600013E-3</v>
      </c>
      <c r="H2823" s="1">
        <f t="shared" si="266"/>
        <v>1.8797243266232078E-3</v>
      </c>
      <c r="I2823" s="1">
        <f t="shared" si="267"/>
        <v>4.6993108154638757E-4</v>
      </c>
      <c r="J2823" s="1">
        <f>IF(A2823="","",MIN(J2822+I2823,Max_logcfu))</f>
        <v>3.2666513389436513</v>
      </c>
      <c r="K2823" s="1" cm="1">
        <f t="array" ref="K2823">IF(A2823="","",IF(E2823&lt;_C3_MinTemp.,0,((E2823-Tmin)/(PrefTemp-Tmin))^2))</f>
        <v>0.71555579051436968</v>
      </c>
      <c r="L2823" s="1">
        <f t="shared" si="268"/>
        <v>7.4537061494559E-3</v>
      </c>
      <c r="M2823" s="1">
        <f t="shared" si="269"/>
        <v>155.77056976460335</v>
      </c>
      <c r="N2823" s="3" t="s">
        <v>866</v>
      </c>
      <c r="O2823" s="1" t="s">
        <v>2963</v>
      </c>
      <c r="P2823" s="1" t="s">
        <v>869</v>
      </c>
      <c r="Q2823" s="1">
        <v>4008</v>
      </c>
      <c r="R2823" s="1" t="s">
        <v>863</v>
      </c>
      <c r="S2823" s="1">
        <v>96.58</v>
      </c>
    </row>
    <row r="2824" spans="1:19" hidden="1" x14ac:dyDescent="0.3">
      <c r="A2824" s="1" t="s">
        <v>925</v>
      </c>
      <c r="B2824" s="1" t="s">
        <v>2336</v>
      </c>
      <c r="C2824" s="1">
        <f t="shared" si="270"/>
        <v>1.0416666671517305E-2</v>
      </c>
      <c r="D2824" s="1">
        <v>0</v>
      </c>
      <c r="E2824" s="1">
        <v>-0.88</v>
      </c>
      <c r="F2824" s="1">
        <f>IF(A2824="","",IF(E2824&lt;_C3_MinTemp.,0,E2824*M_a+M_b))</f>
        <v>7.0283800000000007E-2</v>
      </c>
      <c r="G2824" s="1">
        <f t="shared" si="265"/>
        <v>4.9398125424400009E-3</v>
      </c>
      <c r="H2824" s="1">
        <f t="shared" si="266"/>
        <v>2.1468111875010869E-3</v>
      </c>
      <c r="I2824" s="1">
        <f t="shared" si="267"/>
        <v>5.3670279712519345E-4</v>
      </c>
      <c r="J2824" s="1">
        <f>IF(A2824="","",MIN(J2823+I2824,Max_logcfu))</f>
        <v>3.2671880417407766</v>
      </c>
      <c r="K2824" s="1" cm="1">
        <f t="array" ref="K2824">IF(A2824="","",IF(E2824&lt;_C3_MinTemp.,0,((E2824-Tmin)/(PrefTemp-Tmin))^2))</f>
        <v>0.81722790656066169</v>
      </c>
      <c r="L2824" s="1">
        <f t="shared" si="268"/>
        <v>8.5127906973043038E-3</v>
      </c>
      <c r="M2824" s="1">
        <f t="shared" si="269"/>
        <v>155.76205697390606</v>
      </c>
      <c r="N2824" s="3" t="s">
        <v>866</v>
      </c>
      <c r="O2824" s="1" t="s">
        <v>2963</v>
      </c>
      <c r="P2824" s="1" t="s">
        <v>869</v>
      </c>
      <c r="Q2824" s="1">
        <v>4008</v>
      </c>
      <c r="R2824" s="1" t="s">
        <v>863</v>
      </c>
      <c r="S2824" s="1">
        <v>96.58</v>
      </c>
    </row>
    <row r="2825" spans="1:19" hidden="1" x14ac:dyDescent="0.3">
      <c r="A2825" s="1" t="s">
        <v>925</v>
      </c>
      <c r="B2825" s="1" t="s">
        <v>2337</v>
      </c>
      <c r="C2825" s="1">
        <f t="shared" si="270"/>
        <v>1.0416666664241347E-2</v>
      </c>
      <c r="D2825" s="1">
        <v>0</v>
      </c>
      <c r="E2825" s="1">
        <v>-0.56999999999999995</v>
      </c>
      <c r="F2825" s="1">
        <f>IF(A2825="","",IF(E2825&lt;_C3_MinTemp.,0,E2825*M_a+M_b))</f>
        <v>7.6372200000000001E-2</v>
      </c>
      <c r="G2825" s="1">
        <f t="shared" si="265"/>
        <v>5.83271293284E-3</v>
      </c>
      <c r="H2825" s="1">
        <f t="shared" si="266"/>
        <v>2.5348600316558016E-3</v>
      </c>
      <c r="I2825" s="1">
        <f t="shared" si="267"/>
        <v>6.3371500776640219E-4</v>
      </c>
      <c r="J2825" s="1">
        <f>IF(A2825="","",MIN(J2824+I2825,Max_logcfu))</f>
        <v>3.267821756748543</v>
      </c>
      <c r="K2825" s="1" cm="1">
        <f t="array" ref="K2825">IF(A2825="","",IF(E2825&lt;_C3_MinTemp.,0,((E2825-Tmin)/(PrefTemp-Tmin))^2))</f>
        <v>0.96494669356818563</v>
      </c>
      <c r="L2825" s="1">
        <f t="shared" si="268"/>
        <v>1.005152805566163E-2</v>
      </c>
      <c r="M2825" s="1">
        <f t="shared" si="269"/>
        <v>155.75200544585039</v>
      </c>
      <c r="N2825" s="3" t="s">
        <v>866</v>
      </c>
      <c r="O2825" s="1" t="s">
        <v>2963</v>
      </c>
      <c r="P2825" s="1" t="s">
        <v>869</v>
      </c>
      <c r="Q2825" s="1">
        <v>4008</v>
      </c>
      <c r="R2825" s="1" t="s">
        <v>863</v>
      </c>
      <c r="S2825" s="1">
        <v>96.58</v>
      </c>
    </row>
    <row r="2826" spans="1:19" hidden="1" x14ac:dyDescent="0.3">
      <c r="A2826" s="1" t="s">
        <v>925</v>
      </c>
      <c r="B2826" s="1" t="s">
        <v>2338</v>
      </c>
      <c r="C2826" s="1">
        <f t="shared" si="270"/>
        <v>1.0416666664241347E-2</v>
      </c>
      <c r="D2826" s="1">
        <v>0</v>
      </c>
      <c r="E2826" s="1">
        <v>-0.3</v>
      </c>
      <c r="F2826" s="1">
        <f>IF(A2826="","",IF(E2826&lt;_C3_MinTemp.,0,E2826*M_a+M_b))</f>
        <v>8.1675000000000011E-2</v>
      </c>
      <c r="G2826" s="1">
        <f t="shared" si="265"/>
        <v>6.6708056250000015E-3</v>
      </c>
      <c r="H2826" s="1">
        <f t="shared" si="266"/>
        <v>2.8990897979139507E-3</v>
      </c>
      <c r="I2826" s="1">
        <f t="shared" si="267"/>
        <v>7.2477244930973844E-4</v>
      </c>
      <c r="J2826" s="1">
        <f>IF(A2826="","",MIN(J2825+I2826,Max_logcfu))</f>
        <v>3.2685465291978528</v>
      </c>
      <c r="K2826" s="1" cm="1">
        <f t="array" ref="K2826">IF(A2826="","",IF(E2826&lt;_C3_MinTemp.,0,((E2826-Tmin)/(PrefTemp-Tmin))^2))</f>
        <v>1.103598257860015</v>
      </c>
      <c r="L2826" s="1">
        <f t="shared" si="268"/>
        <v>1.1495815183365244E-2</v>
      </c>
      <c r="M2826" s="1">
        <f t="shared" si="269"/>
        <v>155.74050963066702</v>
      </c>
      <c r="N2826" s="3" t="s">
        <v>866</v>
      </c>
      <c r="O2826" s="1" t="s">
        <v>2963</v>
      </c>
      <c r="P2826" s="1" t="s">
        <v>869</v>
      </c>
      <c r="Q2826" s="1">
        <v>4008</v>
      </c>
      <c r="R2826" s="1" t="s">
        <v>863</v>
      </c>
      <c r="S2826" s="1">
        <v>96.58</v>
      </c>
    </row>
    <row r="2827" spans="1:19" hidden="1" x14ac:dyDescent="0.3">
      <c r="A2827" s="1" t="s">
        <v>925</v>
      </c>
      <c r="B2827" s="1" t="s">
        <v>2339</v>
      </c>
      <c r="C2827" s="1">
        <f t="shared" si="270"/>
        <v>1.0416666671517305E-2</v>
      </c>
      <c r="D2827" s="1">
        <v>0</v>
      </c>
      <c r="E2827" s="1">
        <v>-0.04</v>
      </c>
      <c r="F2827" s="1">
        <f>IF(A2827="","",IF(E2827&lt;_C3_MinTemp.,0,E2827*M_a+M_b))</f>
        <v>8.6781400000000009E-2</v>
      </c>
      <c r="G2827" s="1">
        <f t="shared" si="265"/>
        <v>7.5310113859600016E-3</v>
      </c>
      <c r="H2827" s="1">
        <f t="shared" si="266"/>
        <v>3.2729297635636684E-3</v>
      </c>
      <c r="I2827" s="1">
        <f t="shared" si="267"/>
        <v>8.1823244127193632E-4</v>
      </c>
      <c r="J2827" s="1">
        <f>IF(A2827="","",MIN(J2826+I2827,Max_logcfu))</f>
        <v>3.2693647616391246</v>
      </c>
      <c r="K2827" s="1" cm="1">
        <f t="array" ref="K2827">IF(A2827="","",IF(E2827&lt;_C3_MinTemp.,0,((E2827-Tmin)/(PrefTemp-Tmin))^2))</f>
        <v>1.2459081425370409</v>
      </c>
      <c r="L2827" s="1">
        <f t="shared" si="268"/>
        <v>1.2978209824137625E-2</v>
      </c>
      <c r="M2827" s="1">
        <f t="shared" si="269"/>
        <v>155.72753142084289</v>
      </c>
      <c r="N2827" s="3" t="s">
        <v>866</v>
      </c>
      <c r="O2827" s="1" t="s">
        <v>2963</v>
      </c>
      <c r="P2827" s="1" t="s">
        <v>869</v>
      </c>
      <c r="Q2827" s="1">
        <v>4008</v>
      </c>
      <c r="R2827" s="1" t="s">
        <v>863</v>
      </c>
      <c r="S2827" s="1">
        <v>96.58</v>
      </c>
    </row>
    <row r="2828" spans="1:19" hidden="1" x14ac:dyDescent="0.3">
      <c r="A2828" s="1" t="s">
        <v>925</v>
      </c>
      <c r="B2828" s="1" t="s">
        <v>963</v>
      </c>
      <c r="C2828" s="1">
        <f t="shared" si="270"/>
        <v>1.0416666664241347E-2</v>
      </c>
      <c r="D2828" s="1">
        <v>0</v>
      </c>
      <c r="E2828" s="1">
        <v>0.2</v>
      </c>
      <c r="F2828" s="1">
        <f>IF(A2828="","",IF(E2828&lt;_C3_MinTemp.,0,E2828*M_a+M_b))</f>
        <v>9.1495000000000007E-2</v>
      </c>
      <c r="G2828" s="1">
        <f t="shared" si="265"/>
        <v>8.3713350250000009E-3</v>
      </c>
      <c r="H2828" s="1">
        <f t="shared" si="266"/>
        <v>3.6381290851803566E-3</v>
      </c>
      <c r="I2828" s="1">
        <f t="shared" si="267"/>
        <v>9.0953227108332224E-4</v>
      </c>
      <c r="J2828" s="1">
        <f>IF(A2828="","",MIN(J2827+I2828,Max_logcfu))</f>
        <v>3.2702742939102079</v>
      </c>
      <c r="K2828" s="1" cm="1">
        <f t="array" ref="K2828">IF(A2828="","",IF(E2828&lt;_C3_MinTemp.,0,((E2828-Tmin)/(PrefTemp-Tmin))^2))</f>
        <v>1.3849287880506225</v>
      </c>
      <c r="L2828" s="1">
        <f t="shared" si="268"/>
        <v>1.442634153883509E-2</v>
      </c>
      <c r="M2828" s="1">
        <f t="shared" si="269"/>
        <v>155.71310507930406</v>
      </c>
      <c r="N2828" s="3" t="s">
        <v>866</v>
      </c>
      <c r="O2828" s="1" t="s">
        <v>2963</v>
      </c>
      <c r="P2828" s="1" t="s">
        <v>869</v>
      </c>
      <c r="Q2828" s="1">
        <v>4008</v>
      </c>
      <c r="R2828" s="1" t="s">
        <v>863</v>
      </c>
      <c r="S2828" s="1">
        <v>96.58</v>
      </c>
    </row>
    <row r="2829" spans="1:19" hidden="1" x14ac:dyDescent="0.3">
      <c r="A2829" s="1" t="s">
        <v>925</v>
      </c>
      <c r="B2829" s="1" t="s">
        <v>2715</v>
      </c>
      <c r="C2829" s="1">
        <f t="shared" si="270"/>
        <v>1.0405092594737653E-2</v>
      </c>
      <c r="D2829" s="1">
        <v>0</v>
      </c>
      <c r="E2829" s="1">
        <v>0.74</v>
      </c>
      <c r="F2829" s="1">
        <f>IF(A2829="","",IF(E2829&lt;_C3_MinTemp.,0,E2829*M_a+M_b))</f>
        <v>0.10210060000000001</v>
      </c>
      <c r="G2829" s="1">
        <f t="shared" si="265"/>
        <v>1.0424532520360004E-2</v>
      </c>
      <c r="H2829" s="1">
        <f t="shared" si="266"/>
        <v>4.5304356889873977E-3</v>
      </c>
      <c r="I2829" s="1">
        <f t="shared" si="267"/>
        <v>1.1313504681220307E-3</v>
      </c>
      <c r="J2829" s="1">
        <f>IF(A2829="","",MIN(J2828+I2829,Max_logcfu))</f>
        <v>3.2714056443783299</v>
      </c>
      <c r="K2829" s="1" cm="1">
        <f t="array" ref="K2829">IF(A2829="","",IF(E2829&lt;_C3_MinTemp.,0,((E2829-Tmin)/(PrefTemp-Tmin))^2))</f>
        <v>1.7246036798552904</v>
      </c>
      <c r="L2829" s="1">
        <f t="shared" si="268"/>
        <v>1.7944660978119586E-2</v>
      </c>
      <c r="M2829" s="1">
        <f t="shared" si="269"/>
        <v>155.69516041832594</v>
      </c>
      <c r="N2829" s="3" t="s">
        <v>866</v>
      </c>
      <c r="O2829" s="1" t="s">
        <v>2963</v>
      </c>
      <c r="P2829" s="1" t="s">
        <v>869</v>
      </c>
      <c r="Q2829" s="1">
        <v>4008</v>
      </c>
      <c r="R2829" s="1" t="s">
        <v>863</v>
      </c>
      <c r="S2829" s="1">
        <v>96.46</v>
      </c>
    </row>
    <row r="2830" spans="1:19" hidden="1" x14ac:dyDescent="0.3">
      <c r="A2830" s="1" t="s">
        <v>925</v>
      </c>
      <c r="B2830" s="1" t="s">
        <v>2716</v>
      </c>
      <c r="C2830" s="1">
        <f t="shared" si="270"/>
        <v>1.0416666664241347E-2</v>
      </c>
      <c r="D2830" s="1">
        <v>0</v>
      </c>
      <c r="E2830" s="1">
        <v>0.66</v>
      </c>
      <c r="F2830" s="1">
        <f>IF(A2830="","",IF(E2830&lt;_C3_MinTemp.,0,E2830*M_a+M_b))</f>
        <v>0.1005294</v>
      </c>
      <c r="G2830" s="1">
        <f t="shared" si="265"/>
        <v>1.010616026436E-2</v>
      </c>
      <c r="H2830" s="1">
        <f t="shared" si="266"/>
        <v>4.3920731266232074E-3</v>
      </c>
      <c r="I2830" s="1">
        <f t="shared" si="267"/>
        <v>1.0980182814001496E-3</v>
      </c>
      <c r="J2830" s="1">
        <f>IF(A2830="","",MIN(J2829+I2830,Max_logcfu))</f>
        <v>3.2725036626597301</v>
      </c>
      <c r="K2830" s="1" cm="1">
        <f t="array" ref="K2830">IF(A2830="","",IF(E2830&lt;_C3_MinTemp.,0,((E2830-Tmin)/(PrefTemp-Tmin))^2))</f>
        <v>1.6719331199823118</v>
      </c>
      <c r="L2830" s="1">
        <f t="shared" si="268"/>
        <v>1.7415969995760776E-2</v>
      </c>
      <c r="M2830" s="1">
        <f t="shared" si="269"/>
        <v>155.67774444833017</v>
      </c>
      <c r="N2830" s="3" t="s">
        <v>866</v>
      </c>
      <c r="O2830" s="1" t="s">
        <v>2963</v>
      </c>
      <c r="P2830" s="1" t="s">
        <v>869</v>
      </c>
      <c r="Q2830" s="1">
        <v>4008</v>
      </c>
      <c r="R2830" s="1" t="s">
        <v>863</v>
      </c>
      <c r="S2830" s="1">
        <v>96.46</v>
      </c>
    </row>
    <row r="2831" spans="1:19" hidden="1" x14ac:dyDescent="0.3">
      <c r="A2831" s="1" t="s">
        <v>925</v>
      </c>
      <c r="B2831" s="1" t="s">
        <v>2717</v>
      </c>
      <c r="C2831" s="1">
        <f t="shared" si="270"/>
        <v>1.0416666664241347E-2</v>
      </c>
      <c r="D2831" s="1">
        <v>0</v>
      </c>
      <c r="E2831" s="1">
        <v>0.39</v>
      </c>
      <c r="F2831" s="1">
        <f>IF(A2831="","",IF(E2831&lt;_C3_MinTemp.,0,E2831*M_a+M_b))</f>
        <v>9.5226600000000008E-2</v>
      </c>
      <c r="G2831" s="1">
        <f t="shared" si="265"/>
        <v>9.0681053475600015E-3</v>
      </c>
      <c r="H2831" s="1">
        <f t="shared" si="266"/>
        <v>3.9409410463103001E-3</v>
      </c>
      <c r="I2831" s="1">
        <f t="shared" si="267"/>
        <v>9.8523526134818213E-4</v>
      </c>
      <c r="J2831" s="1">
        <f>IF(A2831="","",MIN(J2830+I2831,Max_logcfu))</f>
        <v>3.2734888979210783</v>
      </c>
      <c r="K2831" s="1" cm="1">
        <f t="array" ref="K2831">IF(A2831="","",IF(E2831&lt;_C3_MinTemp.,0,((E2831-Tmin)/(PrefTemp-Tmin))^2))</f>
        <v>1.5002003995069642</v>
      </c>
      <c r="L2831" s="1">
        <f t="shared" si="268"/>
        <v>1.5627087491225745E-2</v>
      </c>
      <c r="M2831" s="1">
        <f t="shared" si="269"/>
        <v>155.66211736083895</v>
      </c>
      <c r="N2831" s="3" t="s">
        <v>866</v>
      </c>
      <c r="O2831" s="1" t="s">
        <v>2963</v>
      </c>
      <c r="P2831" s="1" t="s">
        <v>869</v>
      </c>
      <c r="Q2831" s="1">
        <v>4008</v>
      </c>
      <c r="R2831" s="1" t="s">
        <v>863</v>
      </c>
      <c r="S2831" s="1">
        <v>96.46</v>
      </c>
    </row>
    <row r="2832" spans="1:19" hidden="1" x14ac:dyDescent="0.3">
      <c r="A2832" s="1" t="s">
        <v>925</v>
      </c>
      <c r="B2832" s="1" t="s">
        <v>2718</v>
      </c>
      <c r="C2832" s="1">
        <f t="shared" si="270"/>
        <v>1.0416666671517305E-2</v>
      </c>
      <c r="D2832" s="1">
        <v>0</v>
      </c>
      <c r="E2832" s="1">
        <v>0.17</v>
      </c>
      <c r="F2832" s="1">
        <f>IF(A2832="","",IF(E2832&lt;_C3_MinTemp.,0,E2832*M_a+M_b))</f>
        <v>9.0905800000000009E-2</v>
      </c>
      <c r="G2832" s="1">
        <f t="shared" si="265"/>
        <v>8.2638644736400015E-3</v>
      </c>
      <c r="H2832" s="1">
        <f t="shared" si="266"/>
        <v>3.5914230654671884E-3</v>
      </c>
      <c r="I2832" s="1">
        <f t="shared" si="267"/>
        <v>8.9785576678489375E-4</v>
      </c>
      <c r="J2832" s="1">
        <f>IF(A2832="","",MIN(J2831+I2832,Max_logcfu))</f>
        <v>3.274386753687863</v>
      </c>
      <c r="K2832" s="1" cm="1">
        <f t="array" ref="K2832">IF(A2832="","",IF(E2832&lt;_C3_MinTemp.,0,((E2832-Tmin)/(PrefTemp-Tmin))^2))</f>
        <v>1.3671491794216948</v>
      </c>
      <c r="L2832" s="1">
        <f t="shared" si="268"/>
        <v>1.4241137292274201E-2</v>
      </c>
      <c r="M2832" s="1">
        <f t="shared" si="269"/>
        <v>155.64787622354666</v>
      </c>
      <c r="N2832" s="3" t="s">
        <v>866</v>
      </c>
      <c r="O2832" s="1" t="s">
        <v>2963</v>
      </c>
      <c r="P2832" s="1" t="s">
        <v>869</v>
      </c>
      <c r="Q2832" s="1">
        <v>4008</v>
      </c>
      <c r="R2832" s="1" t="s">
        <v>863</v>
      </c>
      <c r="S2832" s="1">
        <v>96.46</v>
      </c>
    </row>
    <row r="2833" spans="1:19" hidden="1" x14ac:dyDescent="0.3">
      <c r="A2833" s="1" t="s">
        <v>925</v>
      </c>
      <c r="B2833" s="1" t="s">
        <v>968</v>
      </c>
      <c r="C2833" s="1">
        <f t="shared" si="270"/>
        <v>1.0428240741021E-2</v>
      </c>
      <c r="D2833" s="1">
        <v>0</v>
      </c>
      <c r="E2833" s="1">
        <v>0.41</v>
      </c>
      <c r="F2833" s="1">
        <f>IF(A2833="","",IF(E2833&lt;_C3_MinTemp.,0,E2833*M_a+M_b))</f>
        <v>9.5619400000000007E-2</v>
      </c>
      <c r="G2833" s="1">
        <f t="shared" si="265"/>
        <v>9.1430696563600013E-3</v>
      </c>
      <c r="H2833" s="1">
        <f t="shared" si="266"/>
        <v>3.9735200592611909E-3</v>
      </c>
      <c r="I2833" s="1">
        <f t="shared" si="267"/>
        <v>9.9448377041404159E-4</v>
      </c>
      <c r="J2833" s="1">
        <f>IF(A2833="","",MIN(J2832+I2833,Max_logcfu))</f>
        <v>3.2753812374582769</v>
      </c>
      <c r="K2833" s="1" cm="1">
        <f t="array" ref="K2833">IF(A2833="","",IF(E2833&lt;_C3_MinTemp.,0,((E2833-Tmin)/(PrefTemp-Tmin))^2))</f>
        <v>1.5126022719709604</v>
      </c>
      <c r="L2833" s="1">
        <f t="shared" si="268"/>
        <v>1.5773780637528496E-2</v>
      </c>
      <c r="M2833" s="1">
        <f t="shared" si="269"/>
        <v>155.63210244290914</v>
      </c>
      <c r="N2833" s="3" t="s">
        <v>866</v>
      </c>
      <c r="O2833" s="1" t="s">
        <v>2963</v>
      </c>
      <c r="P2833" s="1" t="s">
        <v>869</v>
      </c>
      <c r="Q2833" s="1">
        <v>4008</v>
      </c>
      <c r="R2833" s="1" t="s">
        <v>863</v>
      </c>
      <c r="S2833" s="1">
        <v>96.29</v>
      </c>
    </row>
    <row r="2834" spans="1:19" hidden="1" x14ac:dyDescent="0.3">
      <c r="A2834" s="1" t="s">
        <v>925</v>
      </c>
      <c r="B2834" s="1" t="s">
        <v>969</v>
      </c>
      <c r="C2834" s="1">
        <f t="shared" si="270"/>
        <v>1.0416666664241347E-2</v>
      </c>
      <c r="D2834" s="1">
        <v>0</v>
      </c>
      <c r="E2834" s="1">
        <v>0.17</v>
      </c>
      <c r="F2834" s="1">
        <f>IF(A2834="","",IF(E2834&lt;_C3_MinTemp.,0,E2834*M_a+M_b))</f>
        <v>9.0905800000000009E-2</v>
      </c>
      <c r="G2834" s="1">
        <f t="shared" si="265"/>
        <v>8.2638644736400015E-3</v>
      </c>
      <c r="H2834" s="1">
        <f t="shared" si="266"/>
        <v>3.5914230654671884E-3</v>
      </c>
      <c r="I2834" s="1">
        <f t="shared" si="267"/>
        <v>8.9785576615774871E-4</v>
      </c>
      <c r="J2834" s="1">
        <f>IF(A2834="","",MIN(J2833+I2834,Max_logcfu))</f>
        <v>3.2762790932244346</v>
      </c>
      <c r="K2834" s="1" cm="1">
        <f t="array" ref="K2834">IF(A2834="","",IF(E2834&lt;_C3_MinTemp.,0,((E2834-Tmin)/(PrefTemp-Tmin))^2))</f>
        <v>1.3671491794216948</v>
      </c>
      <c r="L2834" s="1">
        <f t="shared" si="268"/>
        <v>1.4241137282326882E-2</v>
      </c>
      <c r="M2834" s="1">
        <f t="shared" si="269"/>
        <v>155.6178613056268</v>
      </c>
      <c r="N2834" s="3" t="s">
        <v>866</v>
      </c>
      <c r="O2834" s="1" t="s">
        <v>2963</v>
      </c>
      <c r="P2834" s="1" t="s">
        <v>869</v>
      </c>
      <c r="Q2834" s="1">
        <v>4008</v>
      </c>
      <c r="R2834" s="1" t="s">
        <v>863</v>
      </c>
      <c r="S2834" s="1">
        <v>96.29</v>
      </c>
    </row>
    <row r="2835" spans="1:19" hidden="1" x14ac:dyDescent="0.3">
      <c r="A2835" s="1" t="s">
        <v>925</v>
      </c>
      <c r="B2835" s="1" t="s">
        <v>970</v>
      </c>
      <c r="C2835" s="1">
        <f t="shared" si="270"/>
        <v>1.0416666664241347E-2</v>
      </c>
      <c r="D2835" s="1">
        <v>0</v>
      </c>
      <c r="E2835" s="1">
        <v>2.0000000000000004E-2</v>
      </c>
      <c r="F2835" s="1">
        <f>IF(A2835="","",IF(E2835&lt;_C3_MinTemp.,0,E2835*M_a+M_b))</f>
        <v>8.7959800000000005E-2</v>
      </c>
      <c r="G2835" s="1">
        <f t="shared" si="265"/>
        <v>7.7369264160400009E-3</v>
      </c>
      <c r="H2835" s="1">
        <f t="shared" si="266"/>
        <v>3.3624191290916993E-3</v>
      </c>
      <c r="I2835" s="1">
        <f t="shared" si="267"/>
        <v>8.4060478207720628E-4</v>
      </c>
      <c r="J2835" s="1">
        <f>IF(A2835="","",MIN(J2834+I2835,Max_logcfu))</f>
        <v>3.2771196980065116</v>
      </c>
      <c r="K2835" s="1" cm="1">
        <f t="array" ref="K2835">IF(A2835="","",IF(E2835&lt;_C3_MinTemp.,0,((E2835-Tmin)/(PrefTemp-Tmin))^2))</f>
        <v>1.2799741131616129</v>
      </c>
      <c r="L2835" s="1">
        <f t="shared" si="268"/>
        <v>1.3333063675662456E-2</v>
      </c>
      <c r="M2835" s="1">
        <f t="shared" si="269"/>
        <v>155.60452824195113</v>
      </c>
      <c r="N2835" s="3" t="s">
        <v>866</v>
      </c>
      <c r="O2835" s="1" t="s">
        <v>2963</v>
      </c>
      <c r="P2835" s="1" t="s">
        <v>869</v>
      </c>
      <c r="Q2835" s="1">
        <v>4008</v>
      </c>
      <c r="R2835" s="1" t="s">
        <v>863</v>
      </c>
      <c r="S2835" s="1">
        <v>96.29</v>
      </c>
    </row>
    <row r="2836" spans="1:19" hidden="1" x14ac:dyDescent="0.3">
      <c r="A2836" s="1" t="s">
        <v>925</v>
      </c>
      <c r="B2836" s="1" t="s">
        <v>2340</v>
      </c>
      <c r="C2836" s="1">
        <f t="shared" si="270"/>
        <v>1.0416666671517305E-2</v>
      </c>
      <c r="D2836" s="1">
        <v>0</v>
      </c>
      <c r="E2836" s="1">
        <v>-0.13</v>
      </c>
      <c r="F2836" s="1">
        <f>IF(A2836="","",IF(E2836&lt;_C3_MinTemp.,0,E2836*M_a+M_b))</f>
        <v>8.50138E-2</v>
      </c>
      <c r="G2836" s="1">
        <f t="shared" si="265"/>
        <v>7.2273461904399997E-3</v>
      </c>
      <c r="H2836" s="1">
        <f t="shared" si="266"/>
        <v>3.1409587963667968E-3</v>
      </c>
      <c r="I2836" s="1">
        <f t="shared" si="267"/>
        <v>7.8523969945735496E-4</v>
      </c>
      <c r="J2836" s="1">
        <f>IF(A2836="","",MIN(J2835+I2836,Max_logcfu))</f>
        <v>3.2779049377059688</v>
      </c>
      <c r="K2836" s="1" cm="1">
        <f t="array" ref="K2836">IF(A2836="","",IF(E2836&lt;_C3_MinTemp.,0,((E2836-Tmin)/(PrefTemp-Tmin))^2))</f>
        <v>1.1956706750424619</v>
      </c>
      <c r="L2836" s="1">
        <f t="shared" si="268"/>
        <v>1.2454902870825412E-2</v>
      </c>
      <c r="M2836" s="1">
        <f t="shared" si="269"/>
        <v>155.59207333908032</v>
      </c>
      <c r="N2836" s="3" t="s">
        <v>866</v>
      </c>
      <c r="O2836" s="1" t="s">
        <v>2963</v>
      </c>
      <c r="P2836" s="1" t="s">
        <v>869</v>
      </c>
      <c r="Q2836" s="1">
        <v>4008</v>
      </c>
      <c r="R2836" s="1" t="s">
        <v>863</v>
      </c>
      <c r="S2836" s="1">
        <v>96.29</v>
      </c>
    </row>
    <row r="2837" spans="1:19" hidden="1" x14ac:dyDescent="0.3">
      <c r="A2837" s="1" t="s">
        <v>925</v>
      </c>
      <c r="B2837" s="1" t="s">
        <v>2341</v>
      </c>
      <c r="C2837" s="1">
        <f t="shared" si="270"/>
        <v>1.0416666664241347E-2</v>
      </c>
      <c r="D2837" s="1">
        <v>0</v>
      </c>
      <c r="E2837" s="1">
        <v>-0.24</v>
      </c>
      <c r="F2837" s="1">
        <f>IF(A2837="","",IF(E2837&lt;_C3_MinTemp.,0,E2837*M_a+M_b))</f>
        <v>8.2853400000000008E-2</v>
      </c>
      <c r="G2837" s="1">
        <f t="shared" si="265"/>
        <v>6.8646858915600009E-3</v>
      </c>
      <c r="H2837" s="1">
        <f t="shared" si="266"/>
        <v>2.9833489315775753E-3</v>
      </c>
      <c r="I2837" s="1">
        <f t="shared" si="267"/>
        <v>7.4583723272073999E-4</v>
      </c>
      <c r="J2837" s="1">
        <f>IF(A2837="","",MIN(J2836+I2837,Max_logcfu))</f>
        <v>3.2786507749386895</v>
      </c>
      <c r="K2837" s="1" cm="1">
        <f t="array" ref="K2837">IF(A2837="","",IF(E2837&lt;_C3_MinTemp.,0,((E2837-Tmin)/(PrefTemp-Tmin))^2))</f>
        <v>1.1356732329735419</v>
      </c>
      <c r="L2837" s="1">
        <f t="shared" si="268"/>
        <v>1.1829929507386691E-2</v>
      </c>
      <c r="M2837" s="1">
        <f t="shared" si="269"/>
        <v>155.58024340957292</v>
      </c>
      <c r="N2837" s="3" t="s">
        <v>866</v>
      </c>
      <c r="O2837" s="1" t="s">
        <v>2963</v>
      </c>
      <c r="P2837" s="1" t="s">
        <v>869</v>
      </c>
      <c r="Q2837" s="1">
        <v>4008</v>
      </c>
      <c r="R2837" s="1" t="s">
        <v>863</v>
      </c>
      <c r="S2837" s="1">
        <v>96.29</v>
      </c>
    </row>
    <row r="2838" spans="1:19" hidden="1" x14ac:dyDescent="0.3">
      <c r="A2838" s="1" t="s">
        <v>925</v>
      </c>
      <c r="B2838" s="1" t="s">
        <v>2342</v>
      </c>
      <c r="C2838" s="1">
        <f t="shared" si="270"/>
        <v>1.0416666664241347E-2</v>
      </c>
      <c r="D2838" s="1">
        <v>0</v>
      </c>
      <c r="E2838" s="1">
        <v>-0.41</v>
      </c>
      <c r="F2838" s="1">
        <f>IF(A2838="","",IF(E2838&lt;_C3_MinTemp.,0,E2838*M_a+M_b))</f>
        <v>7.9514600000000005E-2</v>
      </c>
      <c r="G2838" s="1">
        <f t="shared" si="265"/>
        <v>6.322571613160001E-3</v>
      </c>
      <c r="H2838" s="1">
        <f t="shared" si="266"/>
        <v>2.7477495059365495E-3</v>
      </c>
      <c r="I2838" s="1">
        <f t="shared" si="267"/>
        <v>6.8693737632419727E-4</v>
      </c>
      <c r="J2838" s="1">
        <f>IF(A2838="","",MIN(J2837+I2838,Max_logcfu))</f>
        <v>3.2793377123150136</v>
      </c>
      <c r="K2838" s="1" cm="1">
        <f t="array" ref="K2838">IF(A2838="","",IF(E2838&lt;_C3_MinTemp.,0,((E2838-Tmin)/(PrefTemp-Tmin))^2))</f>
        <v>1.045987457846002</v>
      </c>
      <c r="L2838" s="1">
        <f t="shared" si="268"/>
        <v>1.0895702683359001E-2</v>
      </c>
      <c r="M2838" s="1">
        <f t="shared" si="269"/>
        <v>155.56934770688954</v>
      </c>
      <c r="N2838" s="3" t="s">
        <v>866</v>
      </c>
      <c r="O2838" s="1" t="s">
        <v>2963</v>
      </c>
      <c r="P2838" s="1" t="s">
        <v>869</v>
      </c>
      <c r="Q2838" s="1">
        <v>4008</v>
      </c>
      <c r="R2838" s="1" t="s">
        <v>863</v>
      </c>
      <c r="S2838" s="1">
        <v>96.29</v>
      </c>
    </row>
    <row r="2839" spans="1:19" hidden="1" x14ac:dyDescent="0.3">
      <c r="A2839" s="1" t="s">
        <v>925</v>
      </c>
      <c r="B2839" s="1" t="s">
        <v>2343</v>
      </c>
      <c r="C2839" s="1">
        <f t="shared" si="270"/>
        <v>1.0416666671517305E-2</v>
      </c>
      <c r="D2839" s="1">
        <v>0</v>
      </c>
      <c r="E2839" s="1">
        <v>-0.55000000000000004</v>
      </c>
      <c r="F2839" s="1">
        <f>IF(A2839="","",IF(E2839&lt;_C3_MinTemp.,0,E2839*M_a+M_b))</f>
        <v>7.6765E-2</v>
      </c>
      <c r="G2839" s="1">
        <f t="shared" si="265"/>
        <v>5.8928652250000001E-3</v>
      </c>
      <c r="H2839" s="1">
        <f t="shared" si="266"/>
        <v>2.561001836158192E-3</v>
      </c>
      <c r="I2839" s="1">
        <f t="shared" si="267"/>
        <v>6.4025045933768787E-4</v>
      </c>
      <c r="J2839" s="1">
        <f>IF(A2839="","",MIN(J2838+I2839,Max_logcfu))</f>
        <v>3.2799779627743515</v>
      </c>
      <c r="K2839" s="1" cm="1">
        <f t="array" ref="K2839">IF(A2839="","",IF(E2839&lt;_C3_MinTemp.,0,((E2839-Tmin)/(PrefTemp-Tmin))^2))</f>
        <v>0.97489811001858817</v>
      </c>
      <c r="L2839" s="1">
        <f t="shared" si="268"/>
        <v>1.0155188650755839E-2</v>
      </c>
      <c r="M2839" s="1">
        <f t="shared" si="269"/>
        <v>155.5591925182388</v>
      </c>
      <c r="N2839" s="3" t="s">
        <v>866</v>
      </c>
      <c r="O2839" s="1" t="s">
        <v>2963</v>
      </c>
      <c r="P2839" s="1" t="s">
        <v>869</v>
      </c>
      <c r="Q2839" s="1">
        <v>4008</v>
      </c>
      <c r="R2839" s="1" t="s">
        <v>863</v>
      </c>
      <c r="S2839" s="1">
        <v>96.29</v>
      </c>
    </row>
    <row r="2840" spans="1:19" hidden="1" x14ac:dyDescent="0.3">
      <c r="A2840" s="1" t="s">
        <v>925</v>
      </c>
      <c r="B2840" s="1" t="s">
        <v>2344</v>
      </c>
      <c r="C2840" s="1">
        <f t="shared" si="270"/>
        <v>1.0416666664241347E-2</v>
      </c>
      <c r="D2840" s="1">
        <v>0</v>
      </c>
      <c r="E2840" s="1">
        <v>-0.75</v>
      </c>
      <c r="F2840" s="1">
        <f>IF(A2840="","",IF(E2840&lt;_C3_MinTemp.,0,E2840*M_a+M_b))</f>
        <v>7.2837000000000013E-2</v>
      </c>
      <c r="G2840" s="1">
        <f t="shared" si="265"/>
        <v>5.305228569000002E-3</v>
      </c>
      <c r="H2840" s="1">
        <f t="shared" si="266"/>
        <v>2.3056186740547597E-3</v>
      </c>
      <c r="I2840" s="1">
        <f t="shared" si="267"/>
        <v>5.764046683794852E-4</v>
      </c>
      <c r="J2840" s="1">
        <f>IF(A2840="","",MIN(J2839+I2840,Max_logcfu))</f>
        <v>3.2805543674427309</v>
      </c>
      <c r="K2840" s="1" cm="1">
        <f t="array" ref="K2840">IF(A2840="","",IF(E2840&lt;_C3_MinTemp.,0,((E2840-Tmin)/(PrefTemp-Tmin))^2))</f>
        <v>0.87768124802730718</v>
      </c>
      <c r="L2840" s="1">
        <f t="shared" si="268"/>
        <v>9.1425129981557926E-3</v>
      </c>
      <c r="M2840" s="1">
        <f t="shared" si="269"/>
        <v>155.55005000524065</v>
      </c>
      <c r="N2840" s="3" t="s">
        <v>866</v>
      </c>
      <c r="O2840" s="1" t="s">
        <v>2963</v>
      </c>
      <c r="P2840" s="1" t="s">
        <v>869</v>
      </c>
      <c r="Q2840" s="1">
        <v>4008</v>
      </c>
      <c r="R2840" s="1" t="s">
        <v>863</v>
      </c>
      <c r="S2840" s="1">
        <v>96.29</v>
      </c>
    </row>
    <row r="2841" spans="1:19" hidden="1" x14ac:dyDescent="0.3">
      <c r="A2841" s="1" t="s">
        <v>925</v>
      </c>
      <c r="B2841" s="1" t="s">
        <v>2345</v>
      </c>
      <c r="C2841" s="1">
        <f t="shared" si="270"/>
        <v>1.0416666664241347E-2</v>
      </c>
      <c r="D2841" s="1">
        <v>0</v>
      </c>
      <c r="E2841" s="1">
        <v>-0.88</v>
      </c>
      <c r="F2841" s="1">
        <f>IF(A2841="","",IF(E2841&lt;_C3_MinTemp.,0,E2841*M_a+M_b))</f>
        <v>7.0283800000000007E-2</v>
      </c>
      <c r="G2841" s="1">
        <f t="shared" si="265"/>
        <v>4.9398125424400009E-3</v>
      </c>
      <c r="H2841" s="1">
        <f t="shared" si="266"/>
        <v>2.1468111875010869E-3</v>
      </c>
      <c r="I2841" s="1">
        <f t="shared" si="267"/>
        <v>5.3670279675031092E-4</v>
      </c>
      <c r="J2841" s="1">
        <f>IF(A2841="","",MIN(J2840+I2841,Max_logcfu))</f>
        <v>3.2810910702394813</v>
      </c>
      <c r="K2841" s="1" cm="1">
        <f t="array" ref="K2841">IF(A2841="","",IF(E2841&lt;_C3_MinTemp.,0,((E2841-Tmin)/(PrefTemp-Tmin))^2))</f>
        <v>0.81722790656066169</v>
      </c>
      <c r="L2841" s="1">
        <f t="shared" si="268"/>
        <v>8.512790691358187E-3</v>
      </c>
      <c r="M2841" s="1">
        <f t="shared" si="269"/>
        <v>155.54153721454929</v>
      </c>
      <c r="N2841" s="3" t="s">
        <v>866</v>
      </c>
      <c r="O2841" s="1" t="s">
        <v>2963</v>
      </c>
      <c r="P2841" s="1" t="s">
        <v>869</v>
      </c>
      <c r="Q2841" s="1">
        <v>4008</v>
      </c>
      <c r="R2841" s="1" t="s">
        <v>863</v>
      </c>
      <c r="S2841" s="1">
        <v>96.29</v>
      </c>
    </row>
    <row r="2842" spans="1:19" hidden="1" x14ac:dyDescent="0.3">
      <c r="A2842" s="1" t="s">
        <v>925</v>
      </c>
      <c r="B2842" s="1" t="s">
        <v>2346</v>
      </c>
      <c r="C2842" s="1">
        <f t="shared" si="270"/>
        <v>1.0416666671517305E-2</v>
      </c>
      <c r="D2842" s="1">
        <v>0</v>
      </c>
      <c r="E2842" s="1">
        <v>-0.96</v>
      </c>
      <c r="F2842" s="1">
        <f>IF(A2842="","",IF(E2842&lt;_C3_MinTemp.,0,E2842*M_a+M_b))</f>
        <v>6.8712600000000013E-2</v>
      </c>
      <c r="G2842" s="1">
        <f t="shared" si="265"/>
        <v>4.7214213987600015E-3</v>
      </c>
      <c r="H2842" s="1">
        <f t="shared" si="266"/>
        <v>2.0518997821642767E-3</v>
      </c>
      <c r="I2842" s="1">
        <f t="shared" si="267"/>
        <v>5.1297494577994169E-4</v>
      </c>
      <c r="J2842" s="1">
        <f>IF(A2842="","",MIN(J2841+I2842,Max_logcfu))</f>
        <v>3.2816040451852611</v>
      </c>
      <c r="K2842" s="1" cm="1">
        <f t="array" ref="K2842">IF(A2842="","",IF(E2842&lt;_C3_MinTemp.,0,((E2842-Tmin)/(PrefTemp-Tmin))^2))</f>
        <v>0.7810979247794424</v>
      </c>
      <c r="L2842" s="1">
        <f t="shared" si="268"/>
        <v>8.1364367202413478E-3</v>
      </c>
      <c r="M2842" s="1">
        <f t="shared" si="269"/>
        <v>155.53340077782906</v>
      </c>
      <c r="N2842" s="3" t="s">
        <v>866</v>
      </c>
      <c r="O2842" s="1" t="s">
        <v>2963</v>
      </c>
      <c r="P2842" s="1" t="s">
        <v>869</v>
      </c>
      <c r="Q2842" s="1">
        <v>4008</v>
      </c>
      <c r="R2842" s="1" t="s">
        <v>863</v>
      </c>
      <c r="S2842" s="1">
        <v>96.29</v>
      </c>
    </row>
    <row r="2843" spans="1:19" hidden="1" x14ac:dyDescent="0.3">
      <c r="A2843" s="1" t="s">
        <v>925</v>
      </c>
      <c r="B2843" s="1" t="s">
        <v>2347</v>
      </c>
      <c r="C2843" s="1">
        <f t="shared" si="270"/>
        <v>1.0416666664241347E-2</v>
      </c>
      <c r="D2843" s="1">
        <v>0</v>
      </c>
      <c r="E2843" s="1">
        <v>-1.08</v>
      </c>
      <c r="F2843" s="1">
        <f>IF(A2843="","",IF(E2843&lt;_C3_MinTemp.,0,E2843*M_a+M_b))</f>
        <v>6.6355800000000006E-2</v>
      </c>
      <c r="G2843" s="1">
        <f t="shared" si="265"/>
        <v>4.4030921936400007E-3</v>
      </c>
      <c r="H2843" s="1">
        <f t="shared" si="266"/>
        <v>1.9135559294393744E-3</v>
      </c>
      <c r="I2843" s="1">
        <f t="shared" si="267"/>
        <v>4.7838898224845998E-4</v>
      </c>
      <c r="J2843" s="1">
        <f>IF(A2843="","",MIN(J2842+I2843,Max_logcfu))</f>
        <v>3.2820824341675094</v>
      </c>
      <c r="K2843" s="1" cm="1">
        <f t="array" ref="K2843">IF(A2843="","",IF(E2843&lt;_C3_MinTemp.,0,((E2843-Tmin)/(PrefTemp-Tmin))^2))</f>
        <v>0.72843448711610992</v>
      </c>
      <c r="L2843" s="1">
        <f t="shared" si="268"/>
        <v>7.5878592390261259E-3</v>
      </c>
      <c r="M2843" s="1">
        <f t="shared" si="269"/>
        <v>155.52581291859002</v>
      </c>
      <c r="N2843" s="3" t="s">
        <v>866</v>
      </c>
      <c r="O2843" s="1" t="s">
        <v>2963</v>
      </c>
      <c r="P2843" s="1" t="s">
        <v>869</v>
      </c>
      <c r="Q2843" s="1">
        <v>4008</v>
      </c>
      <c r="R2843" s="1" t="s">
        <v>863</v>
      </c>
      <c r="S2843" s="1">
        <v>96.29</v>
      </c>
    </row>
    <row r="2844" spans="1:19" hidden="1" x14ac:dyDescent="0.3">
      <c r="A2844" s="1" t="s">
        <v>925</v>
      </c>
      <c r="B2844" s="1" t="s">
        <v>979</v>
      </c>
      <c r="C2844" s="1">
        <f t="shared" si="270"/>
        <v>1.0416666664241347E-2</v>
      </c>
      <c r="D2844" s="1">
        <v>0</v>
      </c>
      <c r="E2844" s="1">
        <v>-1.19</v>
      </c>
      <c r="F2844" s="1">
        <f>IF(A2844="","",IF(E2844&lt;_C3_MinTemp.,0,E2844*M_a+M_b))</f>
        <v>6.4195400000000014E-2</v>
      </c>
      <c r="G2844" s="1">
        <f t="shared" si="265"/>
        <v>4.1210493811600019E-3</v>
      </c>
      <c r="H2844" s="1">
        <f t="shared" si="266"/>
        <v>1.7909819127162111E-3</v>
      </c>
      <c r="I2844" s="1">
        <f t="shared" si="267"/>
        <v>4.4774547807480386E-4</v>
      </c>
      <c r="J2844" s="1">
        <f>IF(A2844="","",MIN(J2843+I2844,Max_logcfu))</f>
        <v>3.2825301796455841</v>
      </c>
      <c r="K2844" s="1" cm="1">
        <f t="array" ref="K2844">IF(A2844="","",IF(E2844&lt;_C3_MinTemp.,0,((E2844-Tmin)/(PrefTemp-Tmin))^2))</f>
        <v>0.68177416241284494</v>
      </c>
      <c r="L2844" s="1">
        <f t="shared" si="268"/>
        <v>7.1018141901469482E-3</v>
      </c>
      <c r="M2844" s="1">
        <f t="shared" si="269"/>
        <v>155.51871110439987</v>
      </c>
      <c r="N2844" s="3" t="s">
        <v>866</v>
      </c>
      <c r="O2844" s="1" t="s">
        <v>2963</v>
      </c>
      <c r="P2844" s="1" t="s">
        <v>869</v>
      </c>
      <c r="Q2844" s="1">
        <v>4008</v>
      </c>
      <c r="R2844" s="1" t="s">
        <v>863</v>
      </c>
      <c r="S2844" s="1">
        <v>96.29</v>
      </c>
    </row>
    <row r="2845" spans="1:19" hidden="1" x14ac:dyDescent="0.3">
      <c r="A2845" s="1" t="s">
        <v>925</v>
      </c>
      <c r="B2845" s="1" t="s">
        <v>980</v>
      </c>
      <c r="C2845" s="1">
        <f t="shared" si="270"/>
        <v>1.0416666671517305E-2</v>
      </c>
      <c r="D2845" s="1">
        <v>0</v>
      </c>
      <c r="E2845" s="1">
        <v>-1.25</v>
      </c>
      <c r="F2845" s="1">
        <f>IF(A2845="","",IF(E2845&lt;_C3_MinTemp.,0,E2845*M_a+M_b))</f>
        <v>6.3017000000000004E-2</v>
      </c>
      <c r="G2845" s="1">
        <f t="shared" si="265"/>
        <v>3.9711422890000006E-3</v>
      </c>
      <c r="H2845" s="1">
        <f t="shared" si="266"/>
        <v>1.7258332416340723E-3</v>
      </c>
      <c r="I2845" s="1">
        <f t="shared" si="267"/>
        <v>4.3145831060943147E-4</v>
      </c>
      <c r="J2845" s="1">
        <f>IF(A2845="","",MIN(J2844+I2845,Max_logcfu))</f>
        <v>3.2829616379561934</v>
      </c>
      <c r="K2845" s="1" cm="1">
        <f t="array" ref="K2845">IF(A2845="","",IF(E2845&lt;_C3_MinTemp.,0,((E2845-Tmin)/(PrefTemp-Tmin))^2))</f>
        <v>0.65697397858967488</v>
      </c>
      <c r="L2845" s="1">
        <f t="shared" si="268"/>
        <v>6.8434789468291898E-3</v>
      </c>
      <c r="M2845" s="1">
        <f t="shared" si="269"/>
        <v>155.51186762545305</v>
      </c>
      <c r="N2845" s="3" t="s">
        <v>866</v>
      </c>
      <c r="O2845" s="1" t="s">
        <v>2963</v>
      </c>
      <c r="P2845" s="1" t="s">
        <v>869</v>
      </c>
      <c r="Q2845" s="1">
        <v>4008</v>
      </c>
      <c r="R2845" s="1" t="s">
        <v>863</v>
      </c>
      <c r="S2845" s="1">
        <v>96.26</v>
      </c>
    </row>
    <row r="2846" spans="1:19" hidden="1" x14ac:dyDescent="0.3">
      <c r="A2846" s="1" t="s">
        <v>925</v>
      </c>
      <c r="B2846" s="1" t="s">
        <v>981</v>
      </c>
      <c r="C2846" s="1">
        <f t="shared" si="270"/>
        <v>1.0416666664241347E-2</v>
      </c>
      <c r="D2846" s="1">
        <v>0</v>
      </c>
      <c r="E2846" s="1">
        <v>-1.29</v>
      </c>
      <c r="F2846" s="1">
        <f>IF(A2846="","",IF(E2846&lt;_C3_MinTemp.,0,E2846*M_a+M_b))</f>
        <v>6.2231400000000006E-2</v>
      </c>
      <c r="G2846" s="1">
        <f t="shared" si="265"/>
        <v>3.8727471459600008E-3</v>
      </c>
      <c r="H2846" s="1">
        <f t="shared" si="266"/>
        <v>1.6830713367926989E-3</v>
      </c>
      <c r="I2846" s="1">
        <f t="shared" si="267"/>
        <v>4.2076783410020709E-4</v>
      </c>
      <c r="J2846" s="1">
        <f>IF(A2846="","",MIN(J2845+I2846,Max_logcfu))</f>
        <v>3.2833824057902938</v>
      </c>
      <c r="K2846" s="1" cm="1">
        <f t="array" ref="K2846">IF(A2846="","",IF(E2846&lt;_C3_MinTemp.,0,((E2846-Tmin)/(PrefTemp-Tmin))^2))</f>
        <v>0.64069577854231075</v>
      </c>
      <c r="L2846" s="1">
        <f t="shared" si="268"/>
        <v>6.6739143582618451E-3</v>
      </c>
      <c r="M2846" s="1">
        <f t="shared" si="269"/>
        <v>155.50519371109479</v>
      </c>
      <c r="N2846" s="3" t="s">
        <v>866</v>
      </c>
      <c r="O2846" s="1" t="s">
        <v>2963</v>
      </c>
      <c r="P2846" s="1" t="s">
        <v>869</v>
      </c>
      <c r="Q2846" s="1">
        <v>4008</v>
      </c>
      <c r="R2846" s="1" t="s">
        <v>863</v>
      </c>
      <c r="S2846" s="1">
        <v>96.26</v>
      </c>
    </row>
    <row r="2847" spans="1:19" hidden="1" x14ac:dyDescent="0.3">
      <c r="A2847" s="1" t="s">
        <v>925</v>
      </c>
      <c r="B2847" s="1" t="s">
        <v>982</v>
      </c>
      <c r="C2847" s="1">
        <f t="shared" si="270"/>
        <v>1.0416666664241347E-2</v>
      </c>
      <c r="D2847" s="1">
        <v>0</v>
      </c>
      <c r="E2847" s="1">
        <v>-1.4</v>
      </c>
      <c r="F2847" s="1">
        <f>IF(A2847="","",IF(E2847&lt;_C3_MinTemp.,0,E2847*M_a+M_b))</f>
        <v>6.0071000000000006E-2</v>
      </c>
      <c r="G2847" s="1">
        <f t="shared" si="265"/>
        <v>3.6085250410000007E-3</v>
      </c>
      <c r="H2847" s="1">
        <f t="shared" si="266"/>
        <v>1.5682420864841376E-3</v>
      </c>
      <c r="I2847" s="1">
        <f t="shared" si="267"/>
        <v>3.9206052152975071E-4</v>
      </c>
      <c r="J2847" s="1">
        <f>IF(A2847="","",MIN(J2846+I2847,Max_logcfu))</f>
        <v>3.2837744663118236</v>
      </c>
      <c r="K2847" s="1" cm="1">
        <f t="array" ref="K2847">IF(A2847="","",IF(E2847&lt;_C3_MinTemp.,0,((E2847-Tmin)/(PrefTemp-Tmin))^2))</f>
        <v>0.59698365873040105</v>
      </c>
      <c r="L2847" s="1">
        <f t="shared" si="268"/>
        <v>6.2185797769938019E-3</v>
      </c>
      <c r="M2847" s="1">
        <f t="shared" si="269"/>
        <v>155.49897513131779</v>
      </c>
      <c r="N2847" s="3" t="s">
        <v>866</v>
      </c>
      <c r="O2847" s="1" t="s">
        <v>2963</v>
      </c>
      <c r="P2847" s="1" t="s">
        <v>869</v>
      </c>
      <c r="Q2847" s="1">
        <v>4008</v>
      </c>
      <c r="R2847" s="1" t="s">
        <v>863</v>
      </c>
      <c r="S2847" s="1">
        <v>96.26</v>
      </c>
    </row>
    <row r="2848" spans="1:19" hidden="1" x14ac:dyDescent="0.3">
      <c r="A2848" s="1" t="s">
        <v>925</v>
      </c>
      <c r="B2848" s="1" t="s">
        <v>983</v>
      </c>
      <c r="C2848" s="1">
        <f t="shared" si="270"/>
        <v>1.0416666671517305E-2</v>
      </c>
      <c r="D2848" s="1">
        <v>0</v>
      </c>
      <c r="E2848" s="1">
        <v>-1.44</v>
      </c>
      <c r="F2848" s="1">
        <f>IF(A2848="","",IF(E2848&lt;_C3_MinTemp.,0,E2848*M_a+M_b))</f>
        <v>5.9285400000000002E-2</v>
      </c>
      <c r="G2848" s="1">
        <f t="shared" si="265"/>
        <v>3.5147586531600002E-3</v>
      </c>
      <c r="H2848" s="1">
        <f t="shared" si="266"/>
        <v>1.5274918092829204E-3</v>
      </c>
      <c r="I2848" s="1">
        <f t="shared" si="267"/>
        <v>3.8187295249855351E-4</v>
      </c>
      <c r="J2848" s="1">
        <f>IF(A2848="","",MIN(J2847+I2848,Max_logcfu))</f>
        <v>3.2841563392643223</v>
      </c>
      <c r="K2848" s="1" cm="1">
        <f t="array" ref="K2848">IF(A2848="","",IF(E2848&lt;_C3_MinTemp.,0,((E2848-Tmin)/(PrefTemp-Tmin))^2))</f>
        <v>0.5814712261872852</v>
      </c>
      <c r="L2848" s="1">
        <f t="shared" si="268"/>
        <v>6.056991942271394E-3</v>
      </c>
      <c r="M2848" s="1">
        <f t="shared" si="269"/>
        <v>155.49291813937552</v>
      </c>
      <c r="N2848" s="3" t="s">
        <v>866</v>
      </c>
      <c r="O2848" s="1" t="s">
        <v>2963</v>
      </c>
      <c r="P2848" s="1" t="s">
        <v>869</v>
      </c>
      <c r="Q2848" s="1">
        <v>4008</v>
      </c>
      <c r="R2848" s="1" t="s">
        <v>863</v>
      </c>
      <c r="S2848" s="1">
        <v>96.26</v>
      </c>
    </row>
    <row r="2849" spans="1:19" hidden="1" x14ac:dyDescent="0.3">
      <c r="A2849" s="1" t="s">
        <v>925</v>
      </c>
      <c r="B2849" s="1" t="s">
        <v>2719</v>
      </c>
      <c r="C2849" s="1">
        <f t="shared" si="270"/>
        <v>1.0405092587461695E-2</v>
      </c>
      <c r="D2849" s="1">
        <v>0</v>
      </c>
      <c r="E2849" s="1">
        <v>-1.5</v>
      </c>
      <c r="F2849" s="1">
        <f>IF(A2849="","",IF(E2849&lt;_C3_MinTemp.,0,E2849*M_a+M_b))</f>
        <v>5.8107000000000006E-2</v>
      </c>
      <c r="G2849" s="1">
        <f t="shared" si="265"/>
        <v>3.3764234490000007E-3</v>
      </c>
      <c r="H2849" s="1">
        <f t="shared" si="266"/>
        <v>1.4673722073011736E-3</v>
      </c>
      <c r="I2849" s="1">
        <f t="shared" si="267"/>
        <v>3.6643544825368197E-4</v>
      </c>
      <c r="J2849" s="1">
        <f>IF(A2849="","",MIN(J2848+I2849,Max_logcfu))</f>
        <v>3.2845227747125758</v>
      </c>
      <c r="K2849" s="1" cm="1">
        <f t="array" ref="K2849">IF(A2849="","",IF(E2849&lt;_C3_MinTemp.,0,((E2849-Tmin)/(PrefTemp-Tmin))^2))</f>
        <v>0.55858546112473539</v>
      </c>
      <c r="L2849" s="1">
        <f t="shared" si="268"/>
        <v>5.812133441012857E-3</v>
      </c>
      <c r="M2849" s="1">
        <f t="shared" si="269"/>
        <v>155.48710600593449</v>
      </c>
      <c r="N2849" s="3" t="s">
        <v>866</v>
      </c>
      <c r="O2849" s="1" t="s">
        <v>2963</v>
      </c>
      <c r="P2849" s="1" t="s">
        <v>869</v>
      </c>
      <c r="Q2849" s="1">
        <v>4008</v>
      </c>
      <c r="R2849" s="1" t="s">
        <v>863</v>
      </c>
      <c r="S2849" s="1">
        <v>96.17</v>
      </c>
    </row>
    <row r="2850" spans="1:19" hidden="1" x14ac:dyDescent="0.3">
      <c r="A2850" s="1" t="s">
        <v>925</v>
      </c>
      <c r="B2850" s="1" t="s">
        <v>2720</v>
      </c>
      <c r="C2850" s="1">
        <f t="shared" si="270"/>
        <v>1.0416666671517305E-2</v>
      </c>
      <c r="D2850" s="1">
        <v>0</v>
      </c>
      <c r="E2850" s="1">
        <v>-1.52</v>
      </c>
      <c r="F2850" s="1">
        <f>IF(A2850="","",IF(E2850&lt;_C3_MinTemp.,0,E2850*M_a+M_b))</f>
        <v>5.7714200000000007E-2</v>
      </c>
      <c r="G2850" s="1">
        <f t="shared" si="265"/>
        <v>3.3309288816400009E-3</v>
      </c>
      <c r="H2850" s="1">
        <f t="shared" si="266"/>
        <v>1.4476005569926122E-3</v>
      </c>
      <c r="I2850" s="1">
        <f t="shared" si="267"/>
        <v>3.6190013941667597E-4</v>
      </c>
      <c r="J2850" s="1">
        <f>IF(A2850="","",MIN(J2849+I2850,Max_logcfu))</f>
        <v>3.2848846748519924</v>
      </c>
      <c r="K2850" s="1" cm="1">
        <f t="array" ref="K2850">IF(A2850="","",IF(E2850&lt;_C3_MinTemp.,0,((E2850-Tmin)/(PrefTemp-Tmin))^2))</f>
        <v>0.55105897510445179</v>
      </c>
      <c r="L2850" s="1">
        <f t="shared" si="268"/>
        <v>5.7401976600110274E-3</v>
      </c>
      <c r="M2850" s="1">
        <f t="shared" si="269"/>
        <v>155.48136580827449</v>
      </c>
      <c r="N2850" s="3" t="s">
        <v>866</v>
      </c>
      <c r="O2850" s="1" t="s">
        <v>2963</v>
      </c>
      <c r="P2850" s="1" t="s">
        <v>869</v>
      </c>
      <c r="Q2850" s="1">
        <v>4008</v>
      </c>
      <c r="R2850" s="1" t="s">
        <v>863</v>
      </c>
      <c r="S2850" s="1">
        <v>96.17</v>
      </c>
    </row>
    <row r="2851" spans="1:19" hidden="1" x14ac:dyDescent="0.3">
      <c r="A2851" s="1" t="s">
        <v>925</v>
      </c>
      <c r="B2851" s="1" t="s">
        <v>2721</v>
      </c>
      <c r="C2851" s="1">
        <f t="shared" si="270"/>
        <v>1.0416666664241347E-2</v>
      </c>
      <c r="D2851" s="1">
        <v>0</v>
      </c>
      <c r="E2851" s="1">
        <v>-1.57</v>
      </c>
      <c r="F2851" s="1">
        <f>IF(A2851="","",IF(E2851&lt;_C3_MinTemp.,0,E2851*M_a+M_b))</f>
        <v>5.6732200000000003E-2</v>
      </c>
      <c r="G2851" s="1">
        <f t="shared" si="265"/>
        <v>3.2185425168400005E-3</v>
      </c>
      <c r="H2851" s="1">
        <f t="shared" si="266"/>
        <v>1.3987581559495872E-3</v>
      </c>
      <c r="I2851" s="1">
        <f t="shared" si="267"/>
        <v>3.4968953890597836E-4</v>
      </c>
      <c r="J2851" s="1">
        <f>IF(A2851="","",MIN(J2850+I2851,Max_logcfu))</f>
        <v>3.2852343643908983</v>
      </c>
      <c r="K2851" s="1" cm="1">
        <f t="array" ref="K2851">IF(A2851="","",IF(E2851&lt;_C3_MinTemp.,0,((E2851-Tmin)/(PrefTemp-Tmin))^2))</f>
        <v>0.53246610890914858</v>
      </c>
      <c r="L2851" s="1">
        <f t="shared" si="268"/>
        <v>5.5465219665122309E-3</v>
      </c>
      <c r="M2851" s="1">
        <f t="shared" si="269"/>
        <v>155.47581928630797</v>
      </c>
      <c r="N2851" s="3" t="s">
        <v>866</v>
      </c>
      <c r="O2851" s="1" t="s">
        <v>2963</v>
      </c>
      <c r="P2851" s="1" t="s">
        <v>869</v>
      </c>
      <c r="Q2851" s="1">
        <v>4008</v>
      </c>
      <c r="R2851" s="1" t="s">
        <v>863</v>
      </c>
      <c r="S2851" s="1">
        <v>96.17</v>
      </c>
    </row>
    <row r="2852" spans="1:19" hidden="1" x14ac:dyDescent="0.3">
      <c r="A2852" s="1" t="s">
        <v>925</v>
      </c>
      <c r="B2852" s="1" t="s">
        <v>2722</v>
      </c>
      <c r="C2852" s="1">
        <f t="shared" si="270"/>
        <v>1.0416666664241347E-2</v>
      </c>
      <c r="D2852" s="1">
        <v>0</v>
      </c>
      <c r="E2852" s="1">
        <v>-1.58</v>
      </c>
      <c r="F2852" s="1">
        <f>IF(A2852="","",IF(E2852&lt;_C3_MinTemp.,0,E2852*M_a+M_b))</f>
        <v>5.6535800000000004E-2</v>
      </c>
      <c r="G2852" s="1">
        <f t="shared" si="265"/>
        <v>3.1962966816400005E-3</v>
      </c>
      <c r="H2852" s="1">
        <f t="shared" si="266"/>
        <v>1.3890902571229902E-3</v>
      </c>
      <c r="I2852" s="1">
        <f t="shared" si="267"/>
        <v>3.4727256419989181E-4</v>
      </c>
      <c r="J2852" s="1">
        <f>IF(A2852="","",MIN(J2851+I2852,Max_logcfu))</f>
        <v>3.2855816369550981</v>
      </c>
      <c r="K2852" s="1" cm="1">
        <f t="array" ref="K2852">IF(A2852="","",IF(E2852&lt;_C3_MinTemp.,0,((E2852-Tmin)/(PrefTemp-Tmin))^2))</f>
        <v>0.52878582404530061</v>
      </c>
      <c r="L2852" s="1">
        <f t="shared" si="268"/>
        <v>5.5081856658560739E-3</v>
      </c>
      <c r="M2852" s="1">
        <f t="shared" si="269"/>
        <v>155.47031110064211</v>
      </c>
      <c r="N2852" s="3" t="s">
        <v>866</v>
      </c>
      <c r="O2852" s="1" t="s">
        <v>2963</v>
      </c>
      <c r="P2852" s="1" t="s">
        <v>869</v>
      </c>
      <c r="Q2852" s="1">
        <v>4008</v>
      </c>
      <c r="R2852" s="1" t="s">
        <v>863</v>
      </c>
      <c r="S2852" s="1">
        <v>96.17</v>
      </c>
    </row>
    <row r="2853" spans="1:19" hidden="1" x14ac:dyDescent="0.3">
      <c r="A2853" s="1" t="s">
        <v>925</v>
      </c>
      <c r="B2853" s="1" t="s">
        <v>988</v>
      </c>
      <c r="C2853" s="1">
        <f t="shared" si="270"/>
        <v>1.0428240741021E-2</v>
      </c>
      <c r="D2853" s="1">
        <v>0</v>
      </c>
      <c r="E2853" s="1">
        <v>-1.6</v>
      </c>
      <c r="F2853" s="1">
        <f>IF(A2853="","",IF(E2853&lt;_C3_MinTemp.,0,E2853*M_a+M_b))</f>
        <v>5.6143000000000005E-2</v>
      </c>
      <c r="G2853" s="1">
        <f t="shared" si="265"/>
        <v>3.1520364490000008E-3</v>
      </c>
      <c r="H2853" s="1">
        <f t="shared" si="266"/>
        <v>1.3698550408518038E-3</v>
      </c>
      <c r="I2853" s="1">
        <f t="shared" si="267"/>
        <v>3.4284427551129035E-4</v>
      </c>
      <c r="J2853" s="1">
        <f>IF(A2853="","",MIN(J2852+I2853,Max_logcfu))</f>
        <v>3.2859244812306092</v>
      </c>
      <c r="K2853" s="1" cm="1">
        <f t="array" ref="K2853">IF(A2853="","",IF(E2853&lt;_C3_MinTemp.,0,((E2853-Tmin)/(PrefTemp-Tmin))^2))</f>
        <v>0.52146354269281647</v>
      </c>
      <c r="L2853" s="1">
        <f t="shared" si="268"/>
        <v>5.4379473608663726E-3</v>
      </c>
      <c r="M2853" s="1">
        <f t="shared" si="269"/>
        <v>155.46487315328125</v>
      </c>
      <c r="N2853" s="3" t="s">
        <v>866</v>
      </c>
      <c r="O2853" s="1" t="s">
        <v>2963</v>
      </c>
      <c r="P2853" s="1" t="s">
        <v>869</v>
      </c>
      <c r="Q2853" s="1">
        <v>4008</v>
      </c>
      <c r="R2853" s="1" t="s">
        <v>863</v>
      </c>
      <c r="S2853" s="1">
        <v>96.17</v>
      </c>
    </row>
    <row r="2854" spans="1:19" hidden="1" x14ac:dyDescent="0.3">
      <c r="A2854" s="1" t="s">
        <v>925</v>
      </c>
      <c r="B2854" s="1" t="s">
        <v>989</v>
      </c>
      <c r="C2854" s="1">
        <f t="shared" si="270"/>
        <v>1.0416666671517305E-2</v>
      </c>
      <c r="D2854" s="1">
        <v>0</v>
      </c>
      <c r="E2854" s="1">
        <v>-1.63</v>
      </c>
      <c r="F2854" s="1">
        <f>IF(A2854="","",IF(E2854&lt;_C3_MinTemp.,0,E2854*M_a+M_b))</f>
        <v>5.5553800000000007E-2</v>
      </c>
      <c r="G2854" s="1">
        <f t="shared" si="265"/>
        <v>3.086224694440001E-3</v>
      </c>
      <c r="H2854" s="1">
        <f t="shared" si="266"/>
        <v>1.3412536699000438E-3</v>
      </c>
      <c r="I2854" s="1">
        <f t="shared" si="267"/>
        <v>3.3531341763115341E-4</v>
      </c>
      <c r="J2854" s="1">
        <f>IF(A2854="","",MIN(J2853+I2854,Max_logcfu))</f>
        <v>3.2862597946482404</v>
      </c>
      <c r="K2854" s="1" cm="1">
        <f t="array" ref="K2854">IF(A2854="","",IF(E2854&lt;_C3_MinTemp.,0,((E2854-Tmin)/(PrefTemp-Tmin))^2))</f>
        <v>0.51057584160212144</v>
      </c>
      <c r="L2854" s="1">
        <f t="shared" si="268"/>
        <v>5.3184983524987173E-3</v>
      </c>
      <c r="M2854" s="1">
        <f t="shared" si="269"/>
        <v>155.45955465492875</v>
      </c>
      <c r="N2854" s="3" t="s">
        <v>866</v>
      </c>
      <c r="O2854" s="1" t="s">
        <v>2963</v>
      </c>
      <c r="P2854" s="1" t="s">
        <v>869</v>
      </c>
      <c r="Q2854" s="1">
        <v>4008</v>
      </c>
      <c r="R2854" s="1" t="s">
        <v>863</v>
      </c>
      <c r="S2854" s="1">
        <v>96.17</v>
      </c>
    </row>
    <row r="2855" spans="1:19" hidden="1" x14ac:dyDescent="0.3">
      <c r="A2855" s="1" t="s">
        <v>925</v>
      </c>
      <c r="B2855" s="1" t="s">
        <v>990</v>
      </c>
      <c r="C2855" s="1">
        <f t="shared" si="270"/>
        <v>1.0416666664241347E-2</v>
      </c>
      <c r="D2855" s="1">
        <v>0</v>
      </c>
      <c r="E2855" s="1">
        <v>-1.65</v>
      </c>
      <c r="F2855" s="1">
        <f>IF(A2855="","",IF(E2855&lt;_C3_MinTemp.,0,E2855*M_a+M_b))</f>
        <v>5.5161000000000009E-2</v>
      </c>
      <c r="G2855" s="1">
        <f t="shared" ref="G2855:G2918" si="271">IF(A2855="","",F2855^2)</f>
        <v>3.0427359210000011E-3</v>
      </c>
      <c r="H2855" s="1">
        <f t="shared" ref="H2855:H2918" si="272">IF(A2855="","",G2855/2.301)</f>
        <v>1.3223537249022169E-3</v>
      </c>
      <c r="I2855" s="1">
        <f t="shared" ref="I2855:I2918" si="273">IF(A2855="","",H2855*24*(B2855-B2854))</f>
        <v>3.3058843114858313E-4</v>
      </c>
      <c r="J2855" s="1">
        <f>IF(A2855="","",MIN(J2854+I2855,Max_logcfu))</f>
        <v>3.286590383079389</v>
      </c>
      <c r="K2855" s="1" cm="1">
        <f t="array" ref="K2855">IF(A2855="","",IF(E2855&lt;_C3_MinTemp.,0,((E2855-Tmin)/(PrefTemp-Tmin))^2))</f>
        <v>0.50338118816701216</v>
      </c>
      <c r="L2855" s="1">
        <f t="shared" ref="L2855:L2918" si="274">IF(A2855="","",K2855*(B2855-B2854))</f>
        <v>5.2435540421855165E-3</v>
      </c>
      <c r="M2855" s="1">
        <f t="shared" ref="M2855:M2918" si="275">IF(A2855="","",M2854-L2855)</f>
        <v>155.45431110088657</v>
      </c>
      <c r="N2855" s="3" t="s">
        <v>866</v>
      </c>
      <c r="O2855" s="1" t="s">
        <v>2963</v>
      </c>
      <c r="P2855" s="1" t="s">
        <v>869</v>
      </c>
      <c r="Q2855" s="1">
        <v>4008</v>
      </c>
      <c r="R2855" s="1" t="s">
        <v>863</v>
      </c>
      <c r="S2855" s="1">
        <v>96.17</v>
      </c>
    </row>
    <row r="2856" spans="1:19" hidden="1" x14ac:dyDescent="0.3">
      <c r="A2856" s="1" t="s">
        <v>925</v>
      </c>
      <c r="B2856" s="1" t="s">
        <v>991</v>
      </c>
      <c r="C2856" s="1">
        <f t="shared" si="270"/>
        <v>1.0416666664241347E-2</v>
      </c>
      <c r="D2856" s="1">
        <v>0</v>
      </c>
      <c r="E2856" s="1">
        <v>-1.65</v>
      </c>
      <c r="F2856" s="1">
        <f>IF(A2856="","",IF(E2856&lt;_C3_MinTemp.,0,E2856*M_a+M_b))</f>
        <v>5.5161000000000009E-2</v>
      </c>
      <c r="G2856" s="1">
        <f t="shared" si="271"/>
        <v>3.0427359210000011E-3</v>
      </c>
      <c r="H2856" s="1">
        <f t="shared" si="272"/>
        <v>1.3223537249022169E-3</v>
      </c>
      <c r="I2856" s="1">
        <f t="shared" si="273"/>
        <v>3.3058843114858313E-4</v>
      </c>
      <c r="J2856" s="1">
        <f>IF(A2856="","",MIN(J2855+I2856,Max_logcfu))</f>
        <v>3.2869209715105376</v>
      </c>
      <c r="K2856" s="1" cm="1">
        <f t="array" ref="K2856">IF(A2856="","",IF(E2856&lt;_C3_MinTemp.,0,((E2856-Tmin)/(PrefTemp-Tmin))^2))</f>
        <v>0.50338118816701216</v>
      </c>
      <c r="L2856" s="1">
        <f t="shared" si="274"/>
        <v>5.2435540421855165E-3</v>
      </c>
      <c r="M2856" s="1">
        <f t="shared" si="275"/>
        <v>155.44906754684439</v>
      </c>
      <c r="N2856" s="3" t="s">
        <v>866</v>
      </c>
      <c r="O2856" s="1" t="s">
        <v>2963</v>
      </c>
      <c r="P2856" s="1" t="s">
        <v>869</v>
      </c>
      <c r="Q2856" s="1">
        <v>4008</v>
      </c>
      <c r="R2856" s="1" t="s">
        <v>863</v>
      </c>
      <c r="S2856" s="1">
        <v>96.17</v>
      </c>
    </row>
    <row r="2857" spans="1:19" hidden="1" x14ac:dyDescent="0.3">
      <c r="A2857" s="1" t="s">
        <v>925</v>
      </c>
      <c r="B2857" s="1" t="s">
        <v>2723</v>
      </c>
      <c r="C2857" s="1">
        <f t="shared" si="270"/>
        <v>1.0405092594737653E-2</v>
      </c>
      <c r="D2857" s="1">
        <v>0</v>
      </c>
      <c r="E2857" s="1">
        <v>-1.69</v>
      </c>
      <c r="F2857" s="1">
        <f>IF(A2857="","",IF(E2857&lt;_C3_MinTemp.,0,E2857*M_a+M_b))</f>
        <v>5.4375400000000004E-2</v>
      </c>
      <c r="G2857" s="1">
        <f t="shared" si="271"/>
        <v>2.9566841251600006E-3</v>
      </c>
      <c r="H2857" s="1">
        <f t="shared" si="272"/>
        <v>1.2849561604345939E-3</v>
      </c>
      <c r="I2857" s="1">
        <f t="shared" si="273"/>
        <v>3.2088210790801248E-4</v>
      </c>
      <c r="J2857" s="1">
        <f>IF(A2857="","",MIN(J2856+I2857,Max_logcfu))</f>
        <v>3.2872418536184456</v>
      </c>
      <c r="K2857" s="1" cm="1">
        <f t="array" ref="K2857">IF(A2857="","",IF(E2857&lt;_C3_MinTemp.,0,((E2857-Tmin)/(PrefTemp-Tmin))^2))</f>
        <v>0.48914503479764321</v>
      </c>
      <c r="L2857" s="1">
        <f t="shared" si="274"/>
        <v>5.0895993793256484E-3</v>
      </c>
      <c r="M2857" s="1">
        <f t="shared" si="275"/>
        <v>155.44397794746507</v>
      </c>
      <c r="N2857" s="3" t="s">
        <v>866</v>
      </c>
      <c r="O2857" s="1" t="s">
        <v>2963</v>
      </c>
      <c r="P2857" s="1" t="s">
        <v>869</v>
      </c>
      <c r="Q2857" s="1">
        <v>4008</v>
      </c>
      <c r="R2857" s="1" t="s">
        <v>863</v>
      </c>
      <c r="S2857" s="1">
        <v>96.17</v>
      </c>
    </row>
    <row r="2858" spans="1:19" hidden="1" x14ac:dyDescent="0.3">
      <c r="A2858" s="1" t="s">
        <v>925</v>
      </c>
      <c r="B2858" s="1" t="s">
        <v>2724</v>
      </c>
      <c r="C2858" s="1">
        <f t="shared" si="270"/>
        <v>1.0416666664241347E-2</v>
      </c>
      <c r="D2858" s="1">
        <v>0</v>
      </c>
      <c r="E2858" s="1">
        <v>-1.72</v>
      </c>
      <c r="F2858" s="1">
        <f>IF(A2858="","",IF(E2858&lt;_C3_MinTemp.,0,E2858*M_a+M_b))</f>
        <v>5.3786200000000006E-2</v>
      </c>
      <c r="G2858" s="1">
        <f t="shared" si="271"/>
        <v>2.8929553104400005E-3</v>
      </c>
      <c r="H2858" s="1">
        <f t="shared" si="272"/>
        <v>1.2572600219209042E-3</v>
      </c>
      <c r="I2858" s="1">
        <f t="shared" si="273"/>
        <v>3.1431500540704391E-4</v>
      </c>
      <c r="J2858" s="1">
        <f>IF(A2858="","",MIN(J2857+I2858,Max_logcfu))</f>
        <v>3.2875561686238526</v>
      </c>
      <c r="K2858" s="1" cm="1">
        <f t="array" ref="K2858">IF(A2858="","",IF(E2858&lt;_C3_MinTemp.,0,((E2858-Tmin)/(PrefTemp-Tmin))^2))</f>
        <v>0.4786019290838599</v>
      </c>
      <c r="L2858" s="1">
        <f t="shared" si="274"/>
        <v>4.9854367601294448E-3</v>
      </c>
      <c r="M2858" s="1">
        <f t="shared" si="275"/>
        <v>155.43899251070494</v>
      </c>
      <c r="N2858" s="3" t="s">
        <v>866</v>
      </c>
      <c r="O2858" s="1" t="s">
        <v>2963</v>
      </c>
      <c r="P2858" s="1" t="s">
        <v>869</v>
      </c>
      <c r="Q2858" s="1">
        <v>4008</v>
      </c>
      <c r="R2858" s="1" t="s">
        <v>863</v>
      </c>
      <c r="S2858" s="1">
        <v>96.17</v>
      </c>
    </row>
    <row r="2859" spans="1:19" hidden="1" x14ac:dyDescent="0.3">
      <c r="A2859" s="1" t="s">
        <v>925</v>
      </c>
      <c r="B2859" s="1" t="s">
        <v>2725</v>
      </c>
      <c r="C2859" s="1">
        <f t="shared" si="270"/>
        <v>1.0416666671517305E-2</v>
      </c>
      <c r="D2859" s="1">
        <v>0</v>
      </c>
      <c r="E2859" s="1">
        <v>-1.79</v>
      </c>
      <c r="F2859" s="1">
        <f>IF(A2859="","",IF(E2859&lt;_C3_MinTemp.,0,E2859*M_a+M_b))</f>
        <v>5.2411400000000004E-2</v>
      </c>
      <c r="G2859" s="1">
        <f t="shared" si="271"/>
        <v>2.7469548499600002E-3</v>
      </c>
      <c r="H2859" s="1">
        <f t="shared" si="272"/>
        <v>1.1938091481790527E-3</v>
      </c>
      <c r="I2859" s="1">
        <f t="shared" si="273"/>
        <v>2.9845228718374081E-4</v>
      </c>
      <c r="J2859" s="1">
        <f>IF(A2859="","",MIN(J2858+I2859,Max_logcfu))</f>
        <v>3.2878546209110362</v>
      </c>
      <c r="K2859" s="1" cm="1">
        <f t="array" ref="K2859">IF(A2859="","",IF(E2859&lt;_C3_MinTemp.,0,((E2859-Tmin)/(PrefTemp-Tmin))^2))</f>
        <v>0.45444804679584327</v>
      </c>
      <c r="L2859" s="1">
        <f t="shared" si="274"/>
        <v>4.7338338229943972E-3</v>
      </c>
      <c r="M2859" s="1">
        <f t="shared" si="275"/>
        <v>155.43425867688194</v>
      </c>
      <c r="N2859" s="3" t="s">
        <v>866</v>
      </c>
      <c r="O2859" s="1" t="s">
        <v>2963</v>
      </c>
      <c r="P2859" s="1" t="s">
        <v>869</v>
      </c>
      <c r="Q2859" s="1">
        <v>4008</v>
      </c>
      <c r="R2859" s="1" t="s">
        <v>863</v>
      </c>
      <c r="S2859" s="1">
        <v>96.17</v>
      </c>
    </row>
    <row r="2860" spans="1:19" hidden="1" x14ac:dyDescent="0.3">
      <c r="A2860" s="1" t="s">
        <v>925</v>
      </c>
      <c r="B2860" s="1" t="s">
        <v>995</v>
      </c>
      <c r="C2860" s="1">
        <f t="shared" si="270"/>
        <v>1.0416666664241347E-2</v>
      </c>
      <c r="D2860" s="1">
        <v>0</v>
      </c>
      <c r="E2860" s="1">
        <v>-1.85</v>
      </c>
      <c r="F2860" s="1">
        <f>IF(A2860="","",IF(E2860&lt;_C3_MinTemp.,0,E2860*M_a+M_b))</f>
        <v>5.1233000000000001E-2</v>
      </c>
      <c r="G2860" s="1">
        <f t="shared" si="271"/>
        <v>2.6248202890000001E-3</v>
      </c>
      <c r="H2860" s="1">
        <f t="shared" si="272"/>
        <v>1.1407302429378532E-3</v>
      </c>
      <c r="I2860" s="1">
        <f t="shared" si="273"/>
        <v>2.8518256066806404E-4</v>
      </c>
      <c r="J2860" s="1">
        <f>IF(A2860="","",MIN(J2859+I2860,Max_logcfu))</f>
        <v>3.2881398034717044</v>
      </c>
      <c r="K2860" s="1" cm="1">
        <f t="array" ref="K2860">IF(A2860="","",IF(E2860&lt;_C3_MinTemp.,0,((E2860-Tmin)/(PrefTemp-Tmin))^2))</f>
        <v>0.43424246799816185</v>
      </c>
      <c r="L2860" s="1">
        <f t="shared" si="274"/>
        <v>4.5233590405943424E-3</v>
      </c>
      <c r="M2860" s="1">
        <f t="shared" si="275"/>
        <v>155.42973531784133</v>
      </c>
      <c r="N2860" s="3" t="s">
        <v>866</v>
      </c>
      <c r="O2860" s="1" t="s">
        <v>2963</v>
      </c>
      <c r="P2860" s="1" t="s">
        <v>869</v>
      </c>
      <c r="Q2860" s="1">
        <v>4008</v>
      </c>
      <c r="R2860" s="1" t="s">
        <v>863</v>
      </c>
      <c r="S2860" s="1">
        <v>96.17</v>
      </c>
    </row>
    <row r="2861" spans="1:19" hidden="1" x14ac:dyDescent="0.3">
      <c r="A2861" s="1" t="s">
        <v>925</v>
      </c>
      <c r="B2861" s="1" t="s">
        <v>2349</v>
      </c>
      <c r="C2861" s="1">
        <f t="shared" si="270"/>
        <v>1.0428240741021E-2</v>
      </c>
      <c r="D2861" s="1">
        <v>0</v>
      </c>
      <c r="E2861" s="1">
        <v>-1.88</v>
      </c>
      <c r="F2861" s="1">
        <f>IF(A2861="","",IF(E2861&lt;_C3_MinTemp.,0,E2861*M_a+M_b))</f>
        <v>5.0643800000000003E-2</v>
      </c>
      <c r="G2861" s="1">
        <f t="shared" si="271"/>
        <v>2.5647944784400003E-3</v>
      </c>
      <c r="H2861" s="1">
        <f t="shared" si="272"/>
        <v>1.1146434065362886E-3</v>
      </c>
      <c r="I2861" s="1">
        <f t="shared" si="273"/>
        <v>2.7897047481005181E-4</v>
      </c>
      <c r="J2861" s="1">
        <f>IF(A2861="","",MIN(J2860+I2861,Max_logcfu))</f>
        <v>3.2884187739465145</v>
      </c>
      <c r="K2861" s="1" cm="1">
        <f t="array" ref="K2861">IF(A2861="","",IF(E2861&lt;_C3_MinTemp.,0,((E2861-Tmin)/(PrefTemp-Tmin))^2))</f>
        <v>0.42431197628777706</v>
      </c>
      <c r="L2861" s="1">
        <f t="shared" si="274"/>
        <v>4.4248274380273333E-3</v>
      </c>
      <c r="M2861" s="1">
        <f t="shared" si="275"/>
        <v>155.42531049040332</v>
      </c>
      <c r="N2861" s="3" t="s">
        <v>866</v>
      </c>
      <c r="O2861" s="1" t="s">
        <v>2963</v>
      </c>
      <c r="P2861" s="1" t="s">
        <v>869</v>
      </c>
      <c r="Q2861" s="1">
        <v>4008</v>
      </c>
      <c r="R2861" s="1" t="s">
        <v>863</v>
      </c>
      <c r="S2861" s="1">
        <v>96.17</v>
      </c>
    </row>
    <row r="2862" spans="1:19" hidden="1" x14ac:dyDescent="0.3">
      <c r="A2862" s="1" t="s">
        <v>925</v>
      </c>
      <c r="B2862" s="1" t="s">
        <v>2350</v>
      </c>
      <c r="C2862" s="1">
        <f t="shared" si="270"/>
        <v>1.0416666664241347E-2</v>
      </c>
      <c r="D2862" s="1">
        <v>0</v>
      </c>
      <c r="E2862" s="1">
        <v>-1.94</v>
      </c>
      <c r="F2862" s="1">
        <f>IF(A2862="","",IF(E2862&lt;_C3_MinTemp.,0,E2862*M_a+M_b))</f>
        <v>4.9465400000000007E-2</v>
      </c>
      <c r="G2862" s="1">
        <f t="shared" si="271"/>
        <v>2.4468257971600005E-3</v>
      </c>
      <c r="H2862" s="1">
        <f t="shared" si="272"/>
        <v>1.06337496617123E-3</v>
      </c>
      <c r="I2862" s="1">
        <f t="shared" si="273"/>
        <v>2.6584374148091094E-4</v>
      </c>
      <c r="J2862" s="1">
        <f>IF(A2862="","",MIN(J2861+I2862,Max_logcfu))</f>
        <v>3.2886846176879954</v>
      </c>
      <c r="K2862" s="1" cm="1">
        <f t="array" ref="K2862">IF(A2862="","",IF(E2862&lt;_C3_MinTemp.,0,((E2862-Tmin)/(PrefTemp-Tmin))^2))</f>
        <v>0.40479558824391887</v>
      </c>
      <c r="L2862" s="1">
        <f t="shared" si="274"/>
        <v>4.2166207098923965E-3</v>
      </c>
      <c r="M2862" s="1">
        <f t="shared" si="275"/>
        <v>155.42109386969344</v>
      </c>
      <c r="N2862" s="3" t="s">
        <v>866</v>
      </c>
      <c r="O2862" s="1" t="s">
        <v>2963</v>
      </c>
      <c r="P2862" s="1" t="s">
        <v>869</v>
      </c>
      <c r="Q2862" s="1">
        <v>4008</v>
      </c>
      <c r="R2862" s="1" t="s">
        <v>863</v>
      </c>
      <c r="S2862" s="1">
        <v>96.17</v>
      </c>
    </row>
    <row r="2863" spans="1:19" hidden="1" x14ac:dyDescent="0.3">
      <c r="A2863" s="1" t="s">
        <v>925</v>
      </c>
      <c r="B2863" s="1" t="s">
        <v>2351</v>
      </c>
      <c r="C2863" s="1">
        <f t="shared" si="270"/>
        <v>1.0416666671517305E-2</v>
      </c>
      <c r="D2863" s="1">
        <v>0</v>
      </c>
      <c r="E2863" s="1">
        <v>-1.96</v>
      </c>
      <c r="F2863" s="1">
        <f>IF(A2863="","",IF(E2863&lt;_C3_MinTemp.,0,E2863*M_a+M_b))</f>
        <v>4.9072600000000001E-2</v>
      </c>
      <c r="G2863" s="1">
        <f t="shared" si="271"/>
        <v>2.40812007076E-3</v>
      </c>
      <c r="H2863" s="1">
        <f t="shared" si="272"/>
        <v>1.0465537030682312E-3</v>
      </c>
      <c r="I2863" s="1">
        <f t="shared" si="273"/>
        <v>2.6163842588889269E-4</v>
      </c>
      <c r="J2863" s="1">
        <f>IF(A2863="","",MIN(J2862+I2863,Max_logcfu))</f>
        <v>3.2889462561138845</v>
      </c>
      <c r="K2863" s="1" cm="1">
        <f t="array" ref="K2863">IF(A2863="","",IF(E2863&lt;_C3_MinTemp.,0,((E2863-Tmin)/(PrefTemp-Tmin))^2))</f>
        <v>0.39839222789653261</v>
      </c>
      <c r="L2863" s="1">
        <f t="shared" si="274"/>
        <v>4.1499190425213382E-3</v>
      </c>
      <c r="M2863" s="1">
        <f t="shared" si="275"/>
        <v>155.4169439506509</v>
      </c>
      <c r="N2863" s="3" t="s">
        <v>866</v>
      </c>
      <c r="O2863" s="1" t="s">
        <v>2963</v>
      </c>
      <c r="P2863" s="1" t="s">
        <v>869</v>
      </c>
      <c r="Q2863" s="1">
        <v>4008</v>
      </c>
      <c r="R2863" s="1" t="s">
        <v>863</v>
      </c>
      <c r="S2863" s="1">
        <v>96.17</v>
      </c>
    </row>
    <row r="2864" spans="1:19" hidden="1" x14ac:dyDescent="0.3">
      <c r="A2864" s="1" t="s">
        <v>925</v>
      </c>
      <c r="B2864" s="1" t="s">
        <v>999</v>
      </c>
      <c r="C2864" s="1">
        <f t="shared" si="270"/>
        <v>1.0416666664241347E-2</v>
      </c>
      <c r="D2864" s="1">
        <v>0</v>
      </c>
      <c r="E2864" s="1">
        <v>-2</v>
      </c>
      <c r="F2864" s="1">
        <f>IF(A2864="","",IF(E2864&lt;_C3_MinTemp.,0,E2864*M_a+M_b))</f>
        <v>4.8287000000000004E-2</v>
      </c>
      <c r="G2864" s="1">
        <f t="shared" si="271"/>
        <v>2.3316343690000002E-3</v>
      </c>
      <c r="H2864" s="1">
        <f t="shared" si="272"/>
        <v>1.0133135023902651E-3</v>
      </c>
      <c r="I2864" s="1">
        <f t="shared" si="273"/>
        <v>2.5332837553858367E-4</v>
      </c>
      <c r="J2864" s="1">
        <f>IF(A2864="","",MIN(J2863+I2864,Max_logcfu))</f>
        <v>3.2891995844894231</v>
      </c>
      <c r="K2864" s="1" cm="1">
        <f t="array" ref="K2864">IF(A2864="","",IF(E2864&lt;_C3_MinTemp.,0,((E2864-Tmin)/(PrefTemp-Tmin))^2))</f>
        <v>0.38573866070260976</v>
      </c>
      <c r="L2864" s="1">
        <f t="shared" si="274"/>
        <v>4.0181110480499794E-3</v>
      </c>
      <c r="M2864" s="1">
        <f t="shared" si="275"/>
        <v>155.41292583960285</v>
      </c>
      <c r="N2864" s="3" t="s">
        <v>866</v>
      </c>
      <c r="O2864" s="1" t="s">
        <v>2963</v>
      </c>
      <c r="P2864" s="1" t="s">
        <v>869</v>
      </c>
      <c r="Q2864" s="1">
        <v>4008</v>
      </c>
      <c r="R2864" s="1" t="s">
        <v>863</v>
      </c>
      <c r="S2864" s="1">
        <v>96.17</v>
      </c>
    </row>
    <row r="2865" spans="1:19" hidden="1" x14ac:dyDescent="0.3">
      <c r="A2865" s="1" t="s">
        <v>925</v>
      </c>
      <c r="B2865" s="1" t="s">
        <v>1000</v>
      </c>
      <c r="C2865" s="1">
        <f t="shared" si="270"/>
        <v>1.0416666664241347E-2</v>
      </c>
      <c r="D2865" s="1">
        <v>0</v>
      </c>
      <c r="E2865" s="1">
        <v>-2</v>
      </c>
      <c r="F2865" s="1">
        <f>IF(A2865="","",IF(E2865&lt;_C3_MinTemp.,0,E2865*M_a+M_b))</f>
        <v>4.8287000000000004E-2</v>
      </c>
      <c r="G2865" s="1">
        <f t="shared" si="271"/>
        <v>2.3316343690000002E-3</v>
      </c>
      <c r="H2865" s="1">
        <f t="shared" si="272"/>
        <v>1.0133135023902651E-3</v>
      </c>
      <c r="I2865" s="1">
        <f t="shared" si="273"/>
        <v>2.5332837553858367E-4</v>
      </c>
      <c r="J2865" s="1">
        <f>IF(A2865="","",MIN(J2864+I2865,Max_logcfu))</f>
        <v>3.2894529128649617</v>
      </c>
      <c r="K2865" s="1" cm="1">
        <f t="array" ref="K2865">IF(A2865="","",IF(E2865&lt;_C3_MinTemp.,0,((E2865-Tmin)/(PrefTemp-Tmin))^2))</f>
        <v>0.38573866070260976</v>
      </c>
      <c r="L2865" s="1">
        <f t="shared" si="274"/>
        <v>4.0181110480499794E-3</v>
      </c>
      <c r="M2865" s="1">
        <f t="shared" si="275"/>
        <v>155.40890772855479</v>
      </c>
      <c r="N2865" s="3" t="s">
        <v>866</v>
      </c>
      <c r="O2865" s="1" t="s">
        <v>2963</v>
      </c>
      <c r="P2865" s="1" t="s">
        <v>869</v>
      </c>
      <c r="Q2865" s="1">
        <v>4008</v>
      </c>
      <c r="R2865" s="1" t="s">
        <v>863</v>
      </c>
      <c r="S2865" s="1">
        <v>96.17</v>
      </c>
    </row>
    <row r="2866" spans="1:19" hidden="1" x14ac:dyDescent="0.3">
      <c r="A2866" s="1" t="s">
        <v>925</v>
      </c>
      <c r="B2866" s="1" t="s">
        <v>1001</v>
      </c>
      <c r="C2866" s="1">
        <f t="shared" si="270"/>
        <v>1.0416666671517305E-2</v>
      </c>
      <c r="D2866" s="1">
        <v>0</v>
      </c>
      <c r="E2866" s="1">
        <v>-1.99</v>
      </c>
      <c r="F2866" s="1">
        <f>IF(A2866="","",IF(E2866&lt;_C3_MinTemp.,0,E2866*M_a+M_b))</f>
        <v>4.8483400000000003E-2</v>
      </c>
      <c r="G2866" s="1">
        <f t="shared" si="271"/>
        <v>2.3506400755600003E-3</v>
      </c>
      <c r="H2866" s="1">
        <f t="shared" si="272"/>
        <v>1.0215732618687528E-3</v>
      </c>
      <c r="I2866" s="1">
        <f t="shared" si="273"/>
        <v>2.5539331558611499E-4</v>
      </c>
      <c r="J2866" s="1">
        <f>IF(A2866="","",MIN(J2865+I2866,Max_logcfu))</f>
        <v>3.2897083061805477</v>
      </c>
      <c r="K2866" s="1" cm="1">
        <f t="array" ref="K2866">IF(A2866="","",IF(E2866&lt;_C3_MinTemp.,0,((E2866-Tmin)/(PrefTemp-Tmin))^2))</f>
        <v>0.38888290831348415</v>
      </c>
      <c r="L2866" s="1">
        <f t="shared" si="274"/>
        <v>4.0508636301517902E-3</v>
      </c>
      <c r="M2866" s="1">
        <f t="shared" si="275"/>
        <v>155.40485686492465</v>
      </c>
      <c r="N2866" s="3" t="s">
        <v>866</v>
      </c>
      <c r="O2866" s="1" t="s">
        <v>2963</v>
      </c>
      <c r="P2866" s="1" t="s">
        <v>869</v>
      </c>
      <c r="Q2866" s="1">
        <v>4008</v>
      </c>
      <c r="R2866" s="1" t="s">
        <v>863</v>
      </c>
      <c r="S2866" s="1">
        <v>96.17</v>
      </c>
    </row>
    <row r="2867" spans="1:19" hidden="1" x14ac:dyDescent="0.3">
      <c r="A2867" s="1" t="s">
        <v>925</v>
      </c>
      <c r="B2867" s="1" t="s">
        <v>1002</v>
      </c>
      <c r="C2867" s="1">
        <f t="shared" si="270"/>
        <v>1.0416666664241347E-2</v>
      </c>
      <c r="D2867" s="1">
        <v>0</v>
      </c>
      <c r="E2867" s="1">
        <v>-2</v>
      </c>
      <c r="F2867" s="1">
        <f>IF(A2867="","",IF(E2867&lt;_C3_MinTemp.,0,E2867*M_a+M_b))</f>
        <v>4.8287000000000004E-2</v>
      </c>
      <c r="G2867" s="1">
        <f t="shared" si="271"/>
        <v>2.3316343690000002E-3</v>
      </c>
      <c r="H2867" s="1">
        <f t="shared" si="272"/>
        <v>1.0133135023902651E-3</v>
      </c>
      <c r="I2867" s="1">
        <f t="shared" si="273"/>
        <v>2.5332837553858367E-4</v>
      </c>
      <c r="J2867" s="1">
        <f>IF(A2867="","",MIN(J2866+I2867,Max_logcfu))</f>
        <v>3.2899616345560863</v>
      </c>
      <c r="K2867" s="1" cm="1">
        <f t="array" ref="K2867">IF(A2867="","",IF(E2867&lt;_C3_MinTemp.,0,((E2867-Tmin)/(PrefTemp-Tmin))^2))</f>
        <v>0.38573866070260976</v>
      </c>
      <c r="L2867" s="1">
        <f t="shared" si="274"/>
        <v>4.0181110480499794E-3</v>
      </c>
      <c r="M2867" s="1">
        <f t="shared" si="275"/>
        <v>155.4008387538766</v>
      </c>
      <c r="N2867" s="3" t="s">
        <v>866</v>
      </c>
      <c r="O2867" s="1" t="s">
        <v>2963</v>
      </c>
      <c r="P2867" s="1" t="s">
        <v>869</v>
      </c>
      <c r="Q2867" s="1">
        <v>4008</v>
      </c>
      <c r="R2867" s="1" t="s">
        <v>863</v>
      </c>
      <c r="S2867" s="1">
        <v>96.17</v>
      </c>
    </row>
    <row r="2868" spans="1:19" hidden="1" x14ac:dyDescent="0.3">
      <c r="A2868" s="1" t="s">
        <v>925</v>
      </c>
      <c r="B2868" s="1" t="s">
        <v>1003</v>
      </c>
      <c r="C2868" s="1">
        <f t="shared" si="270"/>
        <v>1.0416666664241347E-2</v>
      </c>
      <c r="D2868" s="1">
        <v>0</v>
      </c>
      <c r="E2868" s="1">
        <v>-2.04</v>
      </c>
      <c r="F2868" s="1">
        <f>IF(A2868="","",IF(E2868&lt;_C3_MinTemp.,0,E2868*M_a+M_b))</f>
        <v>4.7501400000000006E-2</v>
      </c>
      <c r="G2868" s="1">
        <f t="shared" si="271"/>
        <v>2.2563830019600006E-3</v>
      </c>
      <c r="H2868" s="1">
        <f t="shared" si="272"/>
        <v>9.806097357496742E-4</v>
      </c>
      <c r="I2868" s="1">
        <f t="shared" si="273"/>
        <v>2.4515243388033953E-4</v>
      </c>
      <c r="J2868" s="1">
        <f>IF(A2868="","",MIN(J2867+I2868,Max_logcfu))</f>
        <v>3.2902067869899665</v>
      </c>
      <c r="K2868" s="1" cm="1">
        <f t="array" ref="K2868">IF(A2868="","",IF(E2868&lt;_C3_MinTemp.,0,((E2868-Tmin)/(PrefTemp-Tmin))^2))</f>
        <v>0.37328929817648621</v>
      </c>
      <c r="L2868" s="1">
        <f t="shared" si="274"/>
        <v>3.8884301884330522E-3</v>
      </c>
      <c r="M2868" s="1">
        <f t="shared" si="275"/>
        <v>155.39695032368817</v>
      </c>
      <c r="N2868" s="3" t="s">
        <v>866</v>
      </c>
      <c r="O2868" s="1" t="s">
        <v>2963</v>
      </c>
      <c r="P2868" s="1" t="s">
        <v>869</v>
      </c>
      <c r="Q2868" s="1">
        <v>4008</v>
      </c>
      <c r="R2868" s="1" t="s">
        <v>863</v>
      </c>
      <c r="S2868" s="1">
        <v>96.17</v>
      </c>
    </row>
    <row r="2869" spans="1:19" hidden="1" x14ac:dyDescent="0.3">
      <c r="A2869" s="1" t="s">
        <v>925</v>
      </c>
      <c r="B2869" s="1" t="s">
        <v>1004</v>
      </c>
      <c r="C2869" s="1">
        <f t="shared" si="270"/>
        <v>1.0416666671517305E-2</v>
      </c>
      <c r="D2869" s="1">
        <v>0</v>
      </c>
      <c r="E2869" s="1">
        <v>-2.04</v>
      </c>
      <c r="F2869" s="1">
        <f>IF(A2869="","",IF(E2869&lt;_C3_MinTemp.,0,E2869*M_a+M_b))</f>
        <v>4.7501400000000006E-2</v>
      </c>
      <c r="G2869" s="1">
        <f t="shared" si="271"/>
        <v>2.2563830019600006E-3</v>
      </c>
      <c r="H2869" s="1">
        <f t="shared" si="272"/>
        <v>9.806097357496742E-4</v>
      </c>
      <c r="I2869" s="1">
        <f t="shared" si="273"/>
        <v>2.4515243405157653E-4</v>
      </c>
      <c r="J2869" s="1">
        <f>IF(A2869="","",MIN(J2868+I2869,Max_logcfu))</f>
        <v>3.2904519394240181</v>
      </c>
      <c r="K2869" s="1" cm="1">
        <f t="array" ref="K2869">IF(A2869="","",IF(E2869&lt;_C3_MinTemp.,0,((E2869-Tmin)/(PrefTemp-Tmin))^2))</f>
        <v>0.37328929817648621</v>
      </c>
      <c r="L2869" s="1">
        <f t="shared" si="274"/>
        <v>3.8884301911490892E-3</v>
      </c>
      <c r="M2869" s="1">
        <f t="shared" si="275"/>
        <v>155.39306189349702</v>
      </c>
      <c r="N2869" s="3" t="s">
        <v>866</v>
      </c>
      <c r="O2869" s="1" t="s">
        <v>2963</v>
      </c>
      <c r="P2869" s="1" t="s">
        <v>869</v>
      </c>
      <c r="Q2869" s="1">
        <v>4008</v>
      </c>
      <c r="R2869" s="1" t="s">
        <v>863</v>
      </c>
      <c r="S2869" s="1">
        <v>96.14</v>
      </c>
    </row>
    <row r="2870" spans="1:19" hidden="1" x14ac:dyDescent="0.3">
      <c r="A2870" s="1" t="s">
        <v>925</v>
      </c>
      <c r="B2870" s="1" t="s">
        <v>1005</v>
      </c>
      <c r="C2870" s="1">
        <f t="shared" si="270"/>
        <v>1.0416666664241347E-2</v>
      </c>
      <c r="D2870" s="1">
        <v>0</v>
      </c>
      <c r="E2870" s="1">
        <v>-2.0699999999999998</v>
      </c>
      <c r="F2870" s="1">
        <f>IF(A2870="","",IF(E2870&lt;_C3_MinTemp.,0,E2870*M_a+M_b))</f>
        <v>4.6912200000000008E-2</v>
      </c>
      <c r="G2870" s="1">
        <f t="shared" si="271"/>
        <v>2.2007545088400006E-3</v>
      </c>
      <c r="H2870" s="1">
        <f t="shared" si="272"/>
        <v>9.5643394560625836E-4</v>
      </c>
      <c r="I2870" s="1">
        <f t="shared" si="273"/>
        <v>2.3910848634589281E-4</v>
      </c>
      <c r="J2870" s="1">
        <f>IF(A2870="","",MIN(J2869+I2870,Max_logcfu))</f>
        <v>3.2906910479103639</v>
      </c>
      <c r="K2870" s="1" cm="1">
        <f t="array" ref="K2870">IF(A2870="","",IF(E2870&lt;_C3_MinTemp.,0,((E2870-Tmin)/(PrefTemp-Tmin))^2))</f>
        <v>0.36408628559513712</v>
      </c>
      <c r="L2870" s="1">
        <f t="shared" si="274"/>
        <v>3.7925654740663195E-3</v>
      </c>
      <c r="M2870" s="1">
        <f t="shared" si="275"/>
        <v>155.38926932802295</v>
      </c>
      <c r="N2870" s="3" t="s">
        <v>866</v>
      </c>
      <c r="O2870" s="1" t="s">
        <v>2963</v>
      </c>
      <c r="P2870" s="1" t="s">
        <v>869</v>
      </c>
      <c r="Q2870" s="1">
        <v>4008</v>
      </c>
      <c r="R2870" s="1" t="s">
        <v>863</v>
      </c>
      <c r="S2870" s="1">
        <v>96.14</v>
      </c>
    </row>
    <row r="2871" spans="1:19" hidden="1" x14ac:dyDescent="0.3">
      <c r="A2871" s="1" t="s">
        <v>925</v>
      </c>
      <c r="B2871" s="1" t="s">
        <v>1006</v>
      </c>
      <c r="C2871" s="1">
        <f t="shared" si="270"/>
        <v>1.0416666664241347E-2</v>
      </c>
      <c r="D2871" s="1">
        <v>0</v>
      </c>
      <c r="E2871" s="1">
        <v>-2.08</v>
      </c>
      <c r="F2871" s="1">
        <f>IF(A2871="","",IF(E2871&lt;_C3_MinTemp.,0,E2871*M_a+M_b))</f>
        <v>4.6715800000000002E-2</v>
      </c>
      <c r="G2871" s="1">
        <f t="shared" si="271"/>
        <v>2.1823659696400001E-3</v>
      </c>
      <c r="H2871" s="1">
        <f t="shared" si="272"/>
        <v>9.4844240314645803E-4</v>
      </c>
      <c r="I2871" s="1">
        <f t="shared" si="273"/>
        <v>2.3711060073140791E-4</v>
      </c>
      <c r="J2871" s="1">
        <f>IF(A2871="","",MIN(J2870+I2871,Max_logcfu))</f>
        <v>3.2909281585110954</v>
      </c>
      <c r="K2871" s="1" cm="1">
        <f t="array" ref="K2871">IF(A2871="","",IF(E2871&lt;_C3_MinTemp.,0,((E2871-Tmin)/(PrefTemp-Tmin))^2))</f>
        <v>0.36104414031816218</v>
      </c>
      <c r="L2871" s="1">
        <f t="shared" si="274"/>
        <v>3.7608764607718753E-3</v>
      </c>
      <c r="M2871" s="1">
        <f t="shared" si="275"/>
        <v>155.38550845156217</v>
      </c>
      <c r="N2871" s="3" t="s">
        <v>866</v>
      </c>
      <c r="O2871" s="1" t="s">
        <v>2963</v>
      </c>
      <c r="P2871" s="1" t="s">
        <v>869</v>
      </c>
      <c r="Q2871" s="1">
        <v>4008</v>
      </c>
      <c r="R2871" s="1" t="s">
        <v>863</v>
      </c>
      <c r="S2871" s="1">
        <v>96.14</v>
      </c>
    </row>
    <row r="2872" spans="1:19" hidden="1" x14ac:dyDescent="0.3">
      <c r="A2872" s="1" t="s">
        <v>925</v>
      </c>
      <c r="B2872" s="1" t="s">
        <v>1007</v>
      </c>
      <c r="C2872" s="1">
        <f t="shared" si="270"/>
        <v>1.0416666671517305E-2</v>
      </c>
      <c r="D2872" s="1">
        <v>0</v>
      </c>
      <c r="E2872" s="1">
        <v>-2.11</v>
      </c>
      <c r="F2872" s="1">
        <f>IF(A2872="","",IF(E2872&lt;_C3_MinTemp.,0,E2872*M_a+M_b))</f>
        <v>4.6126600000000004E-2</v>
      </c>
      <c r="G2872" s="1">
        <f t="shared" si="271"/>
        <v>2.1276632275600005E-3</v>
      </c>
      <c r="H2872" s="1">
        <f t="shared" si="272"/>
        <v>9.2466893853107362E-4</v>
      </c>
      <c r="I2872" s="1">
        <f t="shared" si="273"/>
        <v>2.3116723474041404E-4</v>
      </c>
      <c r="J2872" s="1">
        <f>IF(A2872="","",MIN(J2871+I2872,Max_logcfu))</f>
        <v>3.291159325745836</v>
      </c>
      <c r="K2872" s="1" cm="1">
        <f t="array" ref="K2872">IF(A2872="","",IF(E2872&lt;_C3_MinTemp.,0,((E2872-Tmin)/(PrefTemp-Tmin))^2))</f>
        <v>0.35199428123766285</v>
      </c>
      <c r="L2872" s="1">
        <f t="shared" si="274"/>
        <v>3.6666070979330515E-3</v>
      </c>
      <c r="M2872" s="1">
        <f t="shared" si="275"/>
        <v>155.38184184446425</v>
      </c>
      <c r="N2872" s="3" t="s">
        <v>866</v>
      </c>
      <c r="O2872" s="1" t="s">
        <v>2963</v>
      </c>
      <c r="P2872" s="1" t="s">
        <v>869</v>
      </c>
      <c r="Q2872" s="1">
        <v>4008</v>
      </c>
      <c r="R2872" s="1" t="s">
        <v>863</v>
      </c>
      <c r="S2872" s="1">
        <v>96.14</v>
      </c>
    </row>
    <row r="2873" spans="1:19" hidden="1" x14ac:dyDescent="0.3">
      <c r="A2873" s="1" t="s">
        <v>925</v>
      </c>
      <c r="B2873" s="1" t="s">
        <v>2726</v>
      </c>
      <c r="C2873" s="1">
        <f t="shared" si="270"/>
        <v>1.0405092587461695E-2</v>
      </c>
      <c r="D2873" s="1">
        <v>0</v>
      </c>
      <c r="E2873" s="1">
        <v>-2.15</v>
      </c>
      <c r="F2873" s="1">
        <f>IF(A2873="","",IF(E2873&lt;_C3_MinTemp.,0,E2873*M_a+M_b))</f>
        <v>4.5341000000000006E-2</v>
      </c>
      <c r="G2873" s="1">
        <f t="shared" si="271"/>
        <v>2.0558062810000005E-3</v>
      </c>
      <c r="H2873" s="1">
        <f t="shared" si="272"/>
        <v>8.9344036549326392E-4</v>
      </c>
      <c r="I2873" s="1">
        <f t="shared" si="273"/>
        <v>2.2311191338399269E-4</v>
      </c>
      <c r="J2873" s="1">
        <f>IF(A2873="","",MIN(J2872+I2873,Max_logcfu))</f>
        <v>3.29138243765922</v>
      </c>
      <c r="K2873" s="1" cm="1">
        <f t="array" ref="K2873">IF(A2873="","",IF(E2873&lt;_C3_MinTemp.,0,((E2873-Tmin)/(PrefTemp-Tmin))^2))</f>
        <v>0.34010648154798789</v>
      </c>
      <c r="L2873" s="1">
        <f t="shared" si="274"/>
        <v>3.5388394301026464E-3</v>
      </c>
      <c r="M2873" s="1">
        <f t="shared" si="275"/>
        <v>155.37830300503416</v>
      </c>
      <c r="N2873" s="3" t="s">
        <v>866</v>
      </c>
      <c r="O2873" s="1" t="s">
        <v>2963</v>
      </c>
      <c r="P2873" s="1" t="s">
        <v>869</v>
      </c>
      <c r="Q2873" s="1">
        <v>4008</v>
      </c>
      <c r="R2873" s="1" t="s">
        <v>863</v>
      </c>
      <c r="S2873" s="1">
        <v>96.07</v>
      </c>
    </row>
    <row r="2874" spans="1:19" hidden="1" x14ac:dyDescent="0.3">
      <c r="A2874" s="1" t="s">
        <v>925</v>
      </c>
      <c r="B2874" s="1" t="s">
        <v>2727</v>
      </c>
      <c r="C2874" s="1">
        <f t="shared" si="270"/>
        <v>1.0416666671517305E-2</v>
      </c>
      <c r="D2874" s="1">
        <v>0</v>
      </c>
      <c r="E2874" s="1">
        <v>-2.13</v>
      </c>
      <c r="F2874" s="1">
        <f>IF(A2874="","",IF(E2874&lt;_C3_MinTemp.,0,E2874*M_a+M_b))</f>
        <v>4.5733800000000005E-2</v>
      </c>
      <c r="G2874" s="1">
        <f t="shared" si="271"/>
        <v>2.0915804624400004E-3</v>
      </c>
      <c r="H2874" s="1">
        <f t="shared" si="272"/>
        <v>9.0898759775749681E-4</v>
      </c>
      <c r="I2874" s="1">
        <f t="shared" si="273"/>
        <v>2.2724689954519429E-4</v>
      </c>
      <c r="J2874" s="1">
        <f>IF(A2874="","",MIN(J2873+I2874,Max_logcfu))</f>
        <v>3.291609684558765</v>
      </c>
      <c r="K2874" s="1" cm="1">
        <f t="array" ref="K2874">IF(A2874="","",IF(E2874&lt;_C3_MinTemp.,0,((E2874-Tmin)/(PrefTemp-Tmin))^2))</f>
        <v>0.34602485580935038</v>
      </c>
      <c r="L2874" s="1">
        <f t="shared" si="274"/>
        <v>3.6044255830258412E-3</v>
      </c>
      <c r="M2874" s="1">
        <f t="shared" si="275"/>
        <v>155.37469857945112</v>
      </c>
      <c r="N2874" s="3" t="s">
        <v>866</v>
      </c>
      <c r="O2874" s="1" t="s">
        <v>2963</v>
      </c>
      <c r="P2874" s="1" t="s">
        <v>869</v>
      </c>
      <c r="Q2874" s="1">
        <v>4008</v>
      </c>
      <c r="R2874" s="1" t="s">
        <v>863</v>
      </c>
      <c r="S2874" s="1">
        <v>96.07</v>
      </c>
    </row>
    <row r="2875" spans="1:19" hidden="1" x14ac:dyDescent="0.3">
      <c r="A2875" s="1" t="s">
        <v>925</v>
      </c>
      <c r="B2875" s="1" t="s">
        <v>2728</v>
      </c>
      <c r="C2875" s="1">
        <f t="shared" si="270"/>
        <v>1.0416666664241347E-2</v>
      </c>
      <c r="D2875" s="1">
        <v>0</v>
      </c>
      <c r="E2875" s="1">
        <v>-2.1800000000000002</v>
      </c>
      <c r="F2875" s="1">
        <f>IF(A2875="","",IF(E2875&lt;_C3_MinTemp.,0,E2875*M_a+M_b))</f>
        <v>4.4751800000000001E-2</v>
      </c>
      <c r="G2875" s="1">
        <f t="shared" si="271"/>
        <v>2.0027236032400001E-3</v>
      </c>
      <c r="H2875" s="1">
        <f t="shared" si="272"/>
        <v>8.7037097055193394E-4</v>
      </c>
      <c r="I2875" s="1">
        <f t="shared" si="273"/>
        <v>2.1759274258732121E-4</v>
      </c>
      <c r="J2875" s="1">
        <f>IF(A2875="","",MIN(J2874+I2875,Max_logcfu))</f>
        <v>3.2918272773013522</v>
      </c>
      <c r="K2875" s="1" cm="1">
        <f t="array" ref="K2875">IF(A2875="","",IF(E2875&lt;_C3_MinTemp.,0,((E2875-Tmin)/(PrefTemp-Tmin))^2))</f>
        <v>0.33132464109397514</v>
      </c>
      <c r="L2875" s="1">
        <f t="shared" si="274"/>
        <v>3.4512983439253398E-3</v>
      </c>
      <c r="M2875" s="1">
        <f t="shared" si="275"/>
        <v>155.3712472811072</v>
      </c>
      <c r="N2875" s="3" t="s">
        <v>866</v>
      </c>
      <c r="O2875" s="1" t="s">
        <v>2963</v>
      </c>
      <c r="P2875" s="1" t="s">
        <v>869</v>
      </c>
      <c r="Q2875" s="1">
        <v>4008</v>
      </c>
      <c r="R2875" s="1" t="s">
        <v>863</v>
      </c>
      <c r="S2875" s="1">
        <v>96.07</v>
      </c>
    </row>
    <row r="2876" spans="1:19" hidden="1" x14ac:dyDescent="0.3">
      <c r="A2876" s="1" t="s">
        <v>925</v>
      </c>
      <c r="B2876" s="1" t="s">
        <v>2729</v>
      </c>
      <c r="C2876" s="1">
        <f t="shared" si="270"/>
        <v>1.0416666664241347E-2</v>
      </c>
      <c r="D2876" s="1">
        <v>0</v>
      </c>
      <c r="E2876" s="1">
        <v>-2.2200000000000002</v>
      </c>
      <c r="F2876" s="1">
        <f>IF(A2876="","",IF(E2876&lt;_C3_MinTemp.,0,E2876*M_a+M_b))</f>
        <v>4.3966199999999997E-2</v>
      </c>
      <c r="G2876" s="1">
        <f t="shared" si="271"/>
        <v>1.9330267424399997E-3</v>
      </c>
      <c r="H2876" s="1">
        <f t="shared" si="272"/>
        <v>8.4008115707953049E-4</v>
      </c>
      <c r="I2876" s="1">
        <f t="shared" si="273"/>
        <v>2.1002028922098348E-4</v>
      </c>
      <c r="J2876" s="1">
        <f>IF(A2876="","",MIN(J2875+I2876,Max_logcfu))</f>
        <v>3.2920372975905732</v>
      </c>
      <c r="K2876" s="1" cm="1">
        <f t="array" ref="K2876">IF(A2876="","",IF(E2876&lt;_C3_MinTemp.,0,((E2876-Tmin)/(PrefTemp-Tmin))^2))</f>
        <v>0.31979419957294936</v>
      </c>
      <c r="L2876" s="1">
        <f t="shared" si="274"/>
        <v>3.3311895781092862E-3</v>
      </c>
      <c r="M2876" s="1">
        <f t="shared" si="275"/>
        <v>155.36791609152908</v>
      </c>
      <c r="N2876" s="3" t="s">
        <v>866</v>
      </c>
      <c r="O2876" s="1" t="s">
        <v>2963</v>
      </c>
      <c r="P2876" s="1" t="s">
        <v>869</v>
      </c>
      <c r="Q2876" s="1">
        <v>4008</v>
      </c>
      <c r="R2876" s="1" t="s">
        <v>863</v>
      </c>
      <c r="S2876" s="1">
        <v>96.07</v>
      </c>
    </row>
    <row r="2877" spans="1:19" hidden="1" x14ac:dyDescent="0.3">
      <c r="A2877" s="1" t="s">
        <v>925</v>
      </c>
      <c r="B2877" s="1" t="s">
        <v>2730</v>
      </c>
      <c r="C2877" s="1">
        <f t="shared" si="270"/>
        <v>1.0416666671517305E-2</v>
      </c>
      <c r="D2877" s="1">
        <v>0</v>
      </c>
      <c r="E2877" s="1">
        <v>-2.25</v>
      </c>
      <c r="F2877" s="1">
        <f>IF(A2877="","",IF(E2877&lt;_C3_MinTemp.,0,E2877*M_a+M_b))</f>
        <v>4.3377000000000006E-2</v>
      </c>
      <c r="G2877" s="1">
        <f t="shared" si="271"/>
        <v>1.8815641290000004E-3</v>
      </c>
      <c r="H2877" s="1">
        <f t="shared" si="272"/>
        <v>8.1771583181225569E-4</v>
      </c>
      <c r="I2877" s="1">
        <f t="shared" si="273"/>
        <v>2.0442895804825858E-4</v>
      </c>
      <c r="J2877" s="1">
        <f>IF(A2877="","",MIN(J2876+I2877,Max_logcfu))</f>
        <v>3.2922417265486215</v>
      </c>
      <c r="K2877" s="1" cm="1">
        <f t="array" ref="K2877">IF(A2877="","",IF(E2877&lt;_C3_MinTemp.,0,((E2877-Tmin)/(PrefTemp-Tmin))^2))</f>
        <v>0.31128037774542361</v>
      </c>
      <c r="L2877" s="1">
        <f t="shared" si="274"/>
        <v>3.2425039363580713E-3</v>
      </c>
      <c r="M2877" s="1">
        <f t="shared" si="275"/>
        <v>155.36467358759273</v>
      </c>
      <c r="N2877" s="3" t="s">
        <v>866</v>
      </c>
      <c r="O2877" s="1" t="s">
        <v>2963</v>
      </c>
      <c r="P2877" s="1" t="s">
        <v>869</v>
      </c>
      <c r="Q2877" s="1">
        <v>4008</v>
      </c>
      <c r="R2877" s="1" t="s">
        <v>863</v>
      </c>
      <c r="S2877" s="1">
        <v>96.14</v>
      </c>
    </row>
    <row r="2878" spans="1:19" hidden="1" x14ac:dyDescent="0.3">
      <c r="A2878" s="1" t="s">
        <v>925</v>
      </c>
      <c r="B2878" s="1" t="s">
        <v>2731</v>
      </c>
      <c r="C2878" s="1">
        <f t="shared" si="270"/>
        <v>1.0416666664241347E-2</v>
      </c>
      <c r="D2878" s="1">
        <v>0</v>
      </c>
      <c r="E2878" s="1">
        <v>-2.2999999999999998</v>
      </c>
      <c r="F2878" s="1">
        <f>IF(A2878="","",IF(E2878&lt;_C3_MinTemp.,0,E2878*M_a+M_b))</f>
        <v>4.2395000000000009E-2</v>
      </c>
      <c r="G2878" s="1">
        <f t="shared" si="271"/>
        <v>1.7973360250000008E-3</v>
      </c>
      <c r="H2878" s="1">
        <f t="shared" si="272"/>
        <v>7.8111083224684946E-4</v>
      </c>
      <c r="I2878" s="1">
        <f t="shared" si="273"/>
        <v>1.9527770801624575E-4</v>
      </c>
      <c r="J2878" s="1">
        <f>IF(A2878="","",MIN(J2877+I2878,Max_logcfu))</f>
        <v>3.2924370042566378</v>
      </c>
      <c r="K2878" s="1" cm="1">
        <f t="array" ref="K2878">IF(A2878="","",IF(E2878&lt;_C3_MinTemp.,0,((E2878-Tmin)/(PrefTemp-Tmin))^2))</f>
        <v>0.29734593053429648</v>
      </c>
      <c r="L2878" s="1">
        <f t="shared" si="274"/>
        <v>3.0973534423444295E-3</v>
      </c>
      <c r="M2878" s="1">
        <f t="shared" si="275"/>
        <v>155.36157623415039</v>
      </c>
      <c r="N2878" s="3" t="s">
        <v>866</v>
      </c>
      <c r="O2878" s="1" t="s">
        <v>2963</v>
      </c>
      <c r="P2878" s="1" t="s">
        <v>869</v>
      </c>
      <c r="Q2878" s="1">
        <v>4008</v>
      </c>
      <c r="R2878" s="1" t="s">
        <v>863</v>
      </c>
      <c r="S2878" s="1">
        <v>96.14</v>
      </c>
    </row>
    <row r="2879" spans="1:19" hidden="1" x14ac:dyDescent="0.3">
      <c r="A2879" s="1" t="s">
        <v>925</v>
      </c>
      <c r="B2879" s="1" t="s">
        <v>2732</v>
      </c>
      <c r="C2879" s="1">
        <f t="shared" si="270"/>
        <v>1.0416666664241347E-2</v>
      </c>
      <c r="D2879" s="1">
        <v>0</v>
      </c>
      <c r="E2879" s="1">
        <v>-2.3199999999999998</v>
      </c>
      <c r="F2879" s="1">
        <f>IF(A2879="","",IF(E2879&lt;_C3_MinTemp.,0,E2879*M_a+M_b))</f>
        <v>4.2002200000000003E-2</v>
      </c>
      <c r="G2879" s="1">
        <f t="shared" si="271"/>
        <v>1.7641848048400002E-3</v>
      </c>
      <c r="H2879" s="1">
        <f t="shared" si="272"/>
        <v>7.6670352231203833E-4</v>
      </c>
      <c r="I2879" s="1">
        <f t="shared" si="273"/>
        <v>1.9167588053338157E-4</v>
      </c>
      <c r="J2879" s="1">
        <f>IF(A2879="","",MIN(J2878+I2879,Max_logcfu))</f>
        <v>3.2926286801371711</v>
      </c>
      <c r="K2879" s="1" cm="1">
        <f t="array" ref="K2879">IF(A2879="","",IF(E2879&lt;_C3_MinTemp.,0,((E2879-Tmin)/(PrefTemp-Tmin))^2))</f>
        <v>0.29186149119200794</v>
      </c>
      <c r="L2879" s="1">
        <f t="shared" si="274"/>
        <v>3.0402238658755586E-3</v>
      </c>
      <c r="M2879" s="1">
        <f t="shared" si="275"/>
        <v>155.35853601028452</v>
      </c>
      <c r="N2879" s="3" t="s">
        <v>866</v>
      </c>
      <c r="O2879" s="1" t="s">
        <v>2963</v>
      </c>
      <c r="P2879" s="1" t="s">
        <v>869</v>
      </c>
      <c r="Q2879" s="1">
        <v>4008</v>
      </c>
      <c r="R2879" s="1" t="s">
        <v>863</v>
      </c>
      <c r="S2879" s="1">
        <v>96.14</v>
      </c>
    </row>
    <row r="2880" spans="1:19" hidden="1" x14ac:dyDescent="0.3">
      <c r="A2880" s="1" t="s">
        <v>925</v>
      </c>
      <c r="B2880" s="1" t="s">
        <v>1015</v>
      </c>
      <c r="C2880" s="1">
        <f t="shared" si="270"/>
        <v>1.0416666671517305E-2</v>
      </c>
      <c r="D2880" s="1">
        <v>0</v>
      </c>
      <c r="E2880" s="1">
        <v>-2.35</v>
      </c>
      <c r="F2880" s="1">
        <f>IF(A2880="","",IF(E2880&lt;_C3_MinTemp.,0,E2880*M_a+M_b))</f>
        <v>4.1412999999999998E-2</v>
      </c>
      <c r="G2880" s="1">
        <f t="shared" si="271"/>
        <v>1.715036569E-3</v>
      </c>
      <c r="H2880" s="1">
        <f t="shared" si="272"/>
        <v>7.4534401086484136E-4</v>
      </c>
      <c r="I2880" s="1">
        <f t="shared" si="273"/>
        <v>1.863360028029798E-4</v>
      </c>
      <c r="J2880" s="1">
        <f>IF(A2880="","",MIN(J2879+I2880,Max_logcfu))</f>
        <v>3.2928150161399743</v>
      </c>
      <c r="K2880" s="1" cm="1">
        <f t="array" ref="K2880">IF(A2880="","",IF(E2880&lt;_C3_MinTemp.,0,((E2880-Tmin)/(PrefTemp-Tmin))^2))</f>
        <v>0.28373055311660605</v>
      </c>
      <c r="L2880" s="1">
        <f t="shared" si="274"/>
        <v>2.9555265963409206E-3</v>
      </c>
      <c r="M2880" s="1">
        <f t="shared" si="275"/>
        <v>155.35558048368819</v>
      </c>
      <c r="N2880" s="3" t="s">
        <v>866</v>
      </c>
      <c r="O2880" s="1" t="s">
        <v>2963</v>
      </c>
      <c r="P2880" s="1" t="s">
        <v>869</v>
      </c>
      <c r="Q2880" s="1">
        <v>4008</v>
      </c>
      <c r="R2880" s="1" t="s">
        <v>863</v>
      </c>
      <c r="S2880" s="1">
        <v>96.14</v>
      </c>
    </row>
    <row r="2881" spans="1:19" x14ac:dyDescent="0.3">
      <c r="A2881" s="1" t="s">
        <v>925</v>
      </c>
      <c r="B2881" s="1" t="s">
        <v>2357</v>
      </c>
      <c r="C2881" s="1">
        <f t="shared" si="270"/>
        <v>1.0428240741021E-2</v>
      </c>
      <c r="D2881" s="1">
        <v>0</v>
      </c>
      <c r="E2881" s="1">
        <v>-2.4</v>
      </c>
      <c r="F2881" s="1">
        <f>IF(A2881="","",IF(E2881&lt;_C3_MinTemp.,0,E2881*M_a+M_b))</f>
        <v>4.0431000000000002E-2</v>
      </c>
      <c r="G2881" s="1">
        <f t="shared" si="271"/>
        <v>1.6346657610000002E-3</v>
      </c>
      <c r="H2881" s="1">
        <f t="shared" si="272"/>
        <v>7.1041536766623214E-4</v>
      </c>
      <c r="I2881" s="1">
        <f t="shared" si="273"/>
        <v>1.7780117952346595E-4</v>
      </c>
      <c r="J2881" s="1">
        <f>IF(A2881="","",MIN(J2880+I2881,Max_logcfu))</f>
        <v>3.2929928173194978</v>
      </c>
      <c r="K2881" s="1" cm="1">
        <f t="array" ref="K2881">IF(A2881="","",IF(E2881&lt;_C3_MinTemp.,0,((E2881-Tmin)/(PrefTemp-Tmin))^2))</f>
        <v>0.27043424549235245</v>
      </c>
      <c r="L2881" s="1">
        <f t="shared" si="274"/>
        <v>2.8201534166106246E-3</v>
      </c>
      <c r="M2881" s="1">
        <f t="shared" si="275"/>
        <v>155.35276033027156</v>
      </c>
      <c r="N2881" s="3" t="s">
        <v>866</v>
      </c>
      <c r="O2881" s="1" t="s">
        <v>2964</v>
      </c>
      <c r="P2881" s="1" t="s">
        <v>2965</v>
      </c>
      <c r="Q2881" s="1">
        <v>94128</v>
      </c>
      <c r="R2881" s="1" t="s">
        <v>3035</v>
      </c>
      <c r="S2881" s="1">
        <v>96.14</v>
      </c>
    </row>
    <row r="2882" spans="1:19" x14ac:dyDescent="0.3">
      <c r="A2882" s="1" t="s">
        <v>925</v>
      </c>
      <c r="B2882" s="1" t="s">
        <v>2733</v>
      </c>
      <c r="C2882" s="1">
        <f t="shared" ref="C2882:C2945" si="276">IF(A2882="","",B2882-B2881)</f>
        <v>1.0416666664241347E-2</v>
      </c>
      <c r="D2882" s="1">
        <v>0</v>
      </c>
      <c r="E2882" s="1">
        <v>-2.38</v>
      </c>
      <c r="F2882" s="1">
        <f>IF(A2882="","",IF(E2882&lt;_C3_MinTemp.,0,E2882*M_a+M_b))</f>
        <v>4.0823800000000007E-2</v>
      </c>
      <c r="G2882" s="1">
        <f t="shared" si="271"/>
        <v>1.6665826464400005E-3</v>
      </c>
      <c r="H2882" s="1">
        <f t="shared" si="272"/>
        <v>7.2428624356366813E-4</v>
      </c>
      <c r="I2882" s="1">
        <f t="shared" si="273"/>
        <v>1.8107156084875802E-4</v>
      </c>
      <c r="J2882" s="1">
        <f>IF(A2882="","",MIN(J2881+I2882,Max_logcfu))</f>
        <v>3.2931738888803466</v>
      </c>
      <c r="K2882" s="1" cm="1">
        <f t="array" ref="K2882">IF(A2882="","",IF(E2882&lt;_C3_MinTemp.,0,((E2882-Tmin)/(PrefTemp-Tmin))^2))</f>
        <v>0.27571448016684152</v>
      </c>
      <c r="L2882" s="1">
        <f t="shared" si="274"/>
        <v>2.8720258344025703E-3</v>
      </c>
      <c r="M2882" s="1">
        <f t="shared" si="275"/>
        <v>155.34988830443717</v>
      </c>
      <c r="N2882" s="3" t="s">
        <v>866</v>
      </c>
      <c r="O2882" s="1" t="s">
        <v>2964</v>
      </c>
      <c r="P2882" s="1" t="s">
        <v>2965</v>
      </c>
      <c r="Q2882" s="1">
        <v>94128</v>
      </c>
      <c r="R2882" s="1" t="s">
        <v>3035</v>
      </c>
      <c r="S2882" s="1">
        <v>96.14</v>
      </c>
    </row>
    <row r="2883" spans="1:19" x14ac:dyDescent="0.3">
      <c r="A2883" s="1" t="s">
        <v>925</v>
      </c>
      <c r="B2883" s="1" t="s">
        <v>2734</v>
      </c>
      <c r="C2883" s="1">
        <f t="shared" si="276"/>
        <v>1.0416666664241347E-2</v>
      </c>
      <c r="D2883" s="1">
        <v>0</v>
      </c>
      <c r="E2883" s="1">
        <v>-2.38</v>
      </c>
      <c r="F2883" s="1">
        <f>IF(A2883="","",IF(E2883&lt;_C3_MinTemp.,0,E2883*M_a+M_b))</f>
        <v>4.0823800000000007E-2</v>
      </c>
      <c r="G2883" s="1">
        <f t="shared" si="271"/>
        <v>1.6665826464400005E-3</v>
      </c>
      <c r="H2883" s="1">
        <f t="shared" si="272"/>
        <v>7.2428624356366813E-4</v>
      </c>
      <c r="I2883" s="1">
        <f t="shared" si="273"/>
        <v>1.8107156084875802E-4</v>
      </c>
      <c r="J2883" s="1">
        <f>IF(A2883="","",MIN(J2882+I2883,Max_logcfu))</f>
        <v>3.2933549604411954</v>
      </c>
      <c r="K2883" s="1" cm="1">
        <f t="array" ref="K2883">IF(A2883="","",IF(E2883&lt;_C3_MinTemp.,0,((E2883-Tmin)/(PrefTemp-Tmin))^2))</f>
        <v>0.27571448016684152</v>
      </c>
      <c r="L2883" s="1">
        <f t="shared" si="274"/>
        <v>2.8720258344025703E-3</v>
      </c>
      <c r="M2883" s="1">
        <f t="shared" si="275"/>
        <v>155.34701627860278</v>
      </c>
      <c r="N2883" s="3" t="s">
        <v>866</v>
      </c>
      <c r="O2883" s="1" t="s">
        <v>2964</v>
      </c>
      <c r="P2883" s="1" t="s">
        <v>2965</v>
      </c>
      <c r="Q2883" s="1">
        <v>94128</v>
      </c>
      <c r="R2883" s="1" t="s">
        <v>3035</v>
      </c>
      <c r="S2883" s="1">
        <v>96.14</v>
      </c>
    </row>
    <row r="2884" spans="1:19" x14ac:dyDescent="0.3">
      <c r="A2884" s="1" t="s">
        <v>925</v>
      </c>
      <c r="B2884" s="1" t="s">
        <v>1019</v>
      </c>
      <c r="C2884" s="1">
        <f t="shared" si="276"/>
        <v>1.0416666671517305E-2</v>
      </c>
      <c r="D2884" s="1">
        <v>0</v>
      </c>
      <c r="E2884" s="1">
        <v>-2.4300000000000002</v>
      </c>
      <c r="F2884" s="1">
        <f>IF(A2884="","",IF(E2884&lt;_C3_MinTemp.,0,E2884*M_a+M_b))</f>
        <v>3.9841799999999997E-2</v>
      </c>
      <c r="G2884" s="1">
        <f t="shared" si="271"/>
        <v>1.5873690272399997E-3</v>
      </c>
      <c r="H2884" s="1">
        <f t="shared" si="272"/>
        <v>6.8986050727509762E-4</v>
      </c>
      <c r="I2884" s="1">
        <f t="shared" si="273"/>
        <v>1.7246512689908476E-4</v>
      </c>
      <c r="J2884" s="1">
        <f>IF(A2884="","",MIN(J2883+I2884,Max_logcfu))</f>
        <v>3.2935274255680946</v>
      </c>
      <c r="K2884" s="1" cm="1">
        <f t="array" ref="K2884">IF(A2884="","",IF(E2884&lt;_C3_MinTemp.,0,((E2884-Tmin)/(PrefTemp-Tmin))^2))</f>
        <v>0.26260961441864983</v>
      </c>
      <c r="L2884" s="1">
        <f t="shared" si="274"/>
        <v>2.7355168181347599E-3</v>
      </c>
      <c r="M2884" s="1">
        <f t="shared" si="275"/>
        <v>155.34428076178463</v>
      </c>
      <c r="N2884" s="3" t="s">
        <v>866</v>
      </c>
      <c r="O2884" s="1" t="s">
        <v>2964</v>
      </c>
      <c r="P2884" s="1" t="s">
        <v>2965</v>
      </c>
      <c r="Q2884" s="1">
        <v>94128</v>
      </c>
      <c r="R2884" s="1" t="s">
        <v>3035</v>
      </c>
      <c r="S2884" s="1">
        <v>96.14</v>
      </c>
    </row>
    <row r="2885" spans="1:19" x14ac:dyDescent="0.3">
      <c r="A2885" s="1" t="s">
        <v>925</v>
      </c>
      <c r="B2885" s="1" t="s">
        <v>1020</v>
      </c>
      <c r="C2885" s="1">
        <f t="shared" si="276"/>
        <v>1.0416666664241347E-2</v>
      </c>
      <c r="D2885" s="1">
        <v>0</v>
      </c>
      <c r="E2885" s="1">
        <v>-2.0699999999999998</v>
      </c>
      <c r="F2885" s="1">
        <f>IF(A2885="","",IF(E2885&lt;_C3_MinTemp.,0,E2885*M_a+M_b))</f>
        <v>4.6912200000000008E-2</v>
      </c>
      <c r="G2885" s="1">
        <f t="shared" si="271"/>
        <v>2.2007545088400006E-3</v>
      </c>
      <c r="H2885" s="1">
        <f t="shared" si="272"/>
        <v>9.5643394560625836E-4</v>
      </c>
      <c r="I2885" s="1">
        <f t="shared" si="273"/>
        <v>2.3910848634589281E-4</v>
      </c>
      <c r="J2885" s="1">
        <f>IF(A2885="","",MIN(J2884+I2885,Max_logcfu))</f>
        <v>3.2937665340544404</v>
      </c>
      <c r="K2885" s="1" cm="1">
        <f t="array" ref="K2885">IF(A2885="","",IF(E2885&lt;_C3_MinTemp.,0,((E2885-Tmin)/(PrefTemp-Tmin))^2))</f>
        <v>0.36408628559513712</v>
      </c>
      <c r="L2885" s="1">
        <f t="shared" si="274"/>
        <v>3.7925654740663195E-3</v>
      </c>
      <c r="M2885" s="1">
        <f t="shared" si="275"/>
        <v>155.34048819631056</v>
      </c>
      <c r="N2885" s="3" t="s">
        <v>866</v>
      </c>
      <c r="O2885" s="1" t="s">
        <v>2964</v>
      </c>
      <c r="P2885" s="1" t="s">
        <v>2965</v>
      </c>
      <c r="Q2885" s="1">
        <v>94128</v>
      </c>
      <c r="R2885" s="1" t="s">
        <v>3035</v>
      </c>
      <c r="S2885" s="1">
        <v>96.02</v>
      </c>
    </row>
    <row r="2886" spans="1:19" x14ac:dyDescent="0.3">
      <c r="A2886" s="1" t="s">
        <v>925</v>
      </c>
      <c r="B2886" s="1" t="s">
        <v>1021</v>
      </c>
      <c r="C2886" s="1">
        <f t="shared" si="276"/>
        <v>1.0416666664241347E-2</v>
      </c>
      <c r="D2886" s="1">
        <v>0</v>
      </c>
      <c r="E2886" s="1">
        <v>-2.21</v>
      </c>
      <c r="F2886" s="1">
        <f>IF(A2886="","",IF(E2886&lt;_C3_MinTemp.,0,E2886*M_a+M_b))</f>
        <v>4.4162600000000003E-2</v>
      </c>
      <c r="G2886" s="1">
        <f t="shared" si="271"/>
        <v>1.9503352387600004E-3</v>
      </c>
      <c r="H2886" s="1">
        <f t="shared" si="272"/>
        <v>8.4760331975662769E-4</v>
      </c>
      <c r="I2886" s="1">
        <f t="shared" si="273"/>
        <v>2.1190082988981992E-4</v>
      </c>
      <c r="J2886" s="1">
        <f>IF(A2886="","",MIN(J2885+I2886,Max_logcfu))</f>
        <v>3.2939784348843304</v>
      </c>
      <c r="K2886" s="1" cm="1">
        <f t="array" ref="K2886">IF(A2886="","",IF(E2886&lt;_C3_MinTemp.,0,((E2886-Tmin)/(PrefTemp-Tmin))^2))</f>
        <v>0.32265766576559968</v>
      </c>
      <c r="L2886" s="1">
        <f t="shared" si="274"/>
        <v>3.3610173509424487E-3</v>
      </c>
      <c r="M2886" s="1">
        <f t="shared" si="275"/>
        <v>155.33712717895961</v>
      </c>
      <c r="N2886" s="3" t="s">
        <v>866</v>
      </c>
      <c r="O2886" s="1" t="s">
        <v>2964</v>
      </c>
      <c r="P2886" s="1" t="s">
        <v>2965</v>
      </c>
      <c r="Q2886" s="1">
        <v>94128</v>
      </c>
      <c r="R2886" s="1" t="s">
        <v>3035</v>
      </c>
      <c r="S2886" s="1">
        <v>96.02</v>
      </c>
    </row>
    <row r="2887" spans="1:19" x14ac:dyDescent="0.3">
      <c r="A2887" s="1" t="s">
        <v>925</v>
      </c>
      <c r="B2887" s="1" t="s">
        <v>1022</v>
      </c>
      <c r="C2887" s="1">
        <f t="shared" si="276"/>
        <v>1.0416666671517305E-2</v>
      </c>
      <c r="D2887" s="1">
        <v>1</v>
      </c>
      <c r="E2887" s="1">
        <v>-1.99</v>
      </c>
      <c r="F2887" s="1">
        <f>IF(A2887="","",IF(E2887&lt;_C3_MinTemp.,0,E2887*M_a+M_b))</f>
        <v>4.8483400000000003E-2</v>
      </c>
      <c r="G2887" s="1">
        <f t="shared" si="271"/>
        <v>2.3506400755600003E-3</v>
      </c>
      <c r="H2887" s="1">
        <f t="shared" si="272"/>
        <v>1.0215732618687528E-3</v>
      </c>
      <c r="I2887" s="1">
        <f t="shared" si="273"/>
        <v>2.5539331558611499E-4</v>
      </c>
      <c r="J2887" s="1">
        <f>IF(A2887="","",MIN(J2886+I2887,Max_logcfu))</f>
        <v>3.2942338281999164</v>
      </c>
      <c r="K2887" s="1" cm="1">
        <f t="array" ref="K2887">IF(A2887="","",IF(E2887&lt;_C3_MinTemp.,0,((E2887-Tmin)/(PrefTemp-Tmin))^2))</f>
        <v>0.38888290831348415</v>
      </c>
      <c r="L2887" s="1">
        <f t="shared" si="274"/>
        <v>4.0508636301517902E-3</v>
      </c>
      <c r="M2887" s="1">
        <f t="shared" si="275"/>
        <v>155.33307631532946</v>
      </c>
      <c r="N2887" s="3" t="s">
        <v>866</v>
      </c>
      <c r="O2887" s="1" t="s">
        <v>2964</v>
      </c>
      <c r="P2887" s="1" t="s">
        <v>2965</v>
      </c>
      <c r="Q2887" s="1">
        <v>94128</v>
      </c>
      <c r="R2887" s="1" t="s">
        <v>3035</v>
      </c>
      <c r="S2887" s="1">
        <v>96.02</v>
      </c>
    </row>
    <row r="2888" spans="1:19" x14ac:dyDescent="0.3">
      <c r="A2888" s="1" t="s">
        <v>925</v>
      </c>
      <c r="B2888" s="1" t="s">
        <v>1023</v>
      </c>
      <c r="C2888" s="1">
        <f t="shared" si="276"/>
        <v>1.0416666664241347E-2</v>
      </c>
      <c r="D2888" s="1">
        <v>1</v>
      </c>
      <c r="E2888" s="1">
        <v>-1.79</v>
      </c>
      <c r="F2888" s="1">
        <f>IF(A2888="","",IF(E2888&lt;_C3_MinTemp.,0,E2888*M_a+M_b))</f>
        <v>5.2411400000000004E-2</v>
      </c>
      <c r="G2888" s="1">
        <f t="shared" si="271"/>
        <v>2.7469548499600002E-3</v>
      </c>
      <c r="H2888" s="1">
        <f t="shared" si="272"/>
        <v>1.1938091481790527E-3</v>
      </c>
      <c r="I2888" s="1">
        <f t="shared" si="273"/>
        <v>2.9845228697527432E-4</v>
      </c>
      <c r="J2888" s="1">
        <f>IF(A2888="","",MIN(J2887+I2888,Max_logcfu))</f>
        <v>3.2945322804868917</v>
      </c>
      <c r="K2888" s="1" cm="1">
        <f t="array" ref="K2888">IF(A2888="","",IF(E2888&lt;_C3_MinTemp.,0,((E2888-Tmin)/(PrefTemp-Tmin))^2))</f>
        <v>0.45444804679584327</v>
      </c>
      <c r="L2888" s="1">
        <f t="shared" si="274"/>
        <v>4.7338338196878521E-3</v>
      </c>
      <c r="M2888" s="1">
        <f t="shared" si="275"/>
        <v>155.32834248150976</v>
      </c>
      <c r="N2888" s="3" t="s">
        <v>866</v>
      </c>
      <c r="O2888" s="1" t="s">
        <v>2964</v>
      </c>
      <c r="P2888" s="1" t="s">
        <v>2965</v>
      </c>
      <c r="Q2888" s="1">
        <v>94128</v>
      </c>
      <c r="R2888" s="1" t="s">
        <v>3035</v>
      </c>
      <c r="S2888" s="1">
        <v>96.02</v>
      </c>
    </row>
    <row r="2889" spans="1:19" x14ac:dyDescent="0.3">
      <c r="A2889" s="1" t="s">
        <v>925</v>
      </c>
      <c r="B2889" s="1" t="s">
        <v>1024</v>
      </c>
      <c r="C2889" s="1">
        <f t="shared" si="276"/>
        <v>1.0416666664241347E-2</v>
      </c>
      <c r="D2889" s="1">
        <v>1</v>
      </c>
      <c r="E2889" s="1">
        <v>-1.18</v>
      </c>
      <c r="F2889" s="1">
        <f>IF(A2889="","",IF(E2889&lt;_C3_MinTemp.,0,E2889*M_a+M_b))</f>
        <v>6.4391799999999999E-2</v>
      </c>
      <c r="G2889" s="1">
        <f t="shared" si="271"/>
        <v>4.1463039072399998E-3</v>
      </c>
      <c r="H2889" s="1">
        <f t="shared" si="272"/>
        <v>1.801957369508909E-3</v>
      </c>
      <c r="I2889" s="1">
        <f t="shared" si="273"/>
        <v>4.5048934227233947E-4</v>
      </c>
      <c r="J2889" s="1">
        <f>IF(A2889="","",MIN(J2888+I2889,Max_logcfu))</f>
        <v>3.294982769829164</v>
      </c>
      <c r="K2889" s="1" cm="1">
        <f t="array" ref="K2889">IF(A2889="","",IF(E2889&lt;_C3_MinTemp.,0,((E2889-Tmin)/(PrefTemp-Tmin))^2))</f>
        <v>0.68595219615445435</v>
      </c>
      <c r="L2889" s="1">
        <f t="shared" si="274"/>
        <v>7.1453353749452468E-3</v>
      </c>
      <c r="M2889" s="1">
        <f t="shared" si="275"/>
        <v>155.32119714613481</v>
      </c>
      <c r="N2889" s="3" t="s">
        <v>866</v>
      </c>
      <c r="O2889" s="1" t="s">
        <v>2964</v>
      </c>
      <c r="P2889" s="1" t="s">
        <v>2965</v>
      </c>
      <c r="Q2889" s="1">
        <v>94128</v>
      </c>
      <c r="R2889" s="1" t="s">
        <v>3035</v>
      </c>
      <c r="S2889" s="1">
        <v>95.9</v>
      </c>
    </row>
    <row r="2890" spans="1:19" x14ac:dyDescent="0.3">
      <c r="A2890" s="1" t="s">
        <v>925</v>
      </c>
      <c r="B2890" s="1" t="s">
        <v>1025</v>
      </c>
      <c r="C2890" s="1">
        <f t="shared" si="276"/>
        <v>1.0416666671517305E-2</v>
      </c>
      <c r="D2890" s="1">
        <v>1</v>
      </c>
      <c r="E2890" s="1">
        <v>-1.1499999999999999</v>
      </c>
      <c r="F2890" s="1">
        <f>IF(A2890="","",IF(E2890&lt;_C3_MinTemp.,0,E2890*M_a+M_b))</f>
        <v>6.4981000000000011E-2</v>
      </c>
      <c r="G2890" s="1">
        <f t="shared" si="271"/>
        <v>4.2225303610000011E-3</v>
      </c>
      <c r="H2890" s="1">
        <f t="shared" si="272"/>
        <v>1.8350849026510217E-3</v>
      </c>
      <c r="I2890" s="1">
        <f t="shared" si="273"/>
        <v>4.5877122587638743E-4</v>
      </c>
      <c r="J2890" s="1">
        <f>IF(A2890="","",MIN(J2889+I2890,Max_logcfu))</f>
        <v>3.2954415410550406</v>
      </c>
      <c r="K2890" s="1" cm="1">
        <f t="array" ref="K2890">IF(A2890="","",IF(E2890&lt;_C3_MinTemp.,0,((E2890-Tmin)/(PrefTemp-Tmin))^2))</f>
        <v>0.69856287412970763</v>
      </c>
      <c r="L2890" s="1">
        <f t="shared" si="274"/>
        <v>7.276696608906264E-3</v>
      </c>
      <c r="M2890" s="1">
        <f t="shared" si="275"/>
        <v>155.31392044952591</v>
      </c>
      <c r="N2890" s="3" t="s">
        <v>866</v>
      </c>
      <c r="O2890" s="1" t="s">
        <v>2964</v>
      </c>
      <c r="P2890" s="1" t="s">
        <v>2965</v>
      </c>
      <c r="Q2890" s="1">
        <v>94128</v>
      </c>
      <c r="R2890" s="1" t="s">
        <v>3035</v>
      </c>
      <c r="S2890" s="1">
        <v>95.9</v>
      </c>
    </row>
    <row r="2891" spans="1:19" x14ac:dyDescent="0.3">
      <c r="A2891" s="1" t="s">
        <v>925</v>
      </c>
      <c r="B2891" s="1" t="s">
        <v>1026</v>
      </c>
      <c r="C2891" s="1">
        <f t="shared" si="276"/>
        <v>1.0416666664241347E-2</v>
      </c>
      <c r="D2891" s="1">
        <v>1</v>
      </c>
      <c r="E2891" s="1">
        <v>-1.08</v>
      </c>
      <c r="F2891" s="1">
        <f>IF(A2891="","",IF(E2891&lt;_C3_MinTemp.,0,E2891*M_a+M_b))</f>
        <v>6.6355800000000006E-2</v>
      </c>
      <c r="G2891" s="1">
        <f t="shared" si="271"/>
        <v>4.4030921936400007E-3</v>
      </c>
      <c r="H2891" s="1">
        <f t="shared" si="272"/>
        <v>1.9135559294393744E-3</v>
      </c>
      <c r="I2891" s="1">
        <f t="shared" si="273"/>
        <v>4.7838898224845998E-4</v>
      </c>
      <c r="J2891" s="1">
        <f>IF(A2891="","",MIN(J2890+I2891,Max_logcfu))</f>
        <v>3.295919930037289</v>
      </c>
      <c r="K2891" s="1" cm="1">
        <f t="array" ref="K2891">IF(A2891="","",IF(E2891&lt;_C3_MinTemp.,0,((E2891-Tmin)/(PrefTemp-Tmin))^2))</f>
        <v>0.72843448711610992</v>
      </c>
      <c r="L2891" s="1">
        <f t="shared" si="274"/>
        <v>7.5878592390261259E-3</v>
      </c>
      <c r="M2891" s="1">
        <f t="shared" si="275"/>
        <v>155.30633259028687</v>
      </c>
      <c r="N2891" s="3" t="s">
        <v>866</v>
      </c>
      <c r="O2891" s="1" t="s">
        <v>2964</v>
      </c>
      <c r="P2891" s="1" t="s">
        <v>2965</v>
      </c>
      <c r="Q2891" s="1">
        <v>94128</v>
      </c>
      <c r="R2891" s="1" t="s">
        <v>3035</v>
      </c>
      <c r="S2891" s="1">
        <v>95.9</v>
      </c>
    </row>
    <row r="2892" spans="1:19" x14ac:dyDescent="0.3">
      <c r="A2892" s="1" t="s">
        <v>925</v>
      </c>
      <c r="B2892" s="1" t="s">
        <v>1027</v>
      </c>
      <c r="C2892" s="1">
        <f t="shared" si="276"/>
        <v>1.0416666664241347E-2</v>
      </c>
      <c r="D2892" s="1">
        <v>1</v>
      </c>
      <c r="E2892" s="1">
        <v>-1.02</v>
      </c>
      <c r="F2892" s="1">
        <f>IF(A2892="","",IF(E2892&lt;_C3_MinTemp.,0,E2892*M_a+M_b))</f>
        <v>6.7534200000000003E-2</v>
      </c>
      <c r="G2892" s="1">
        <f t="shared" si="271"/>
        <v>4.56086816964E-3</v>
      </c>
      <c r="H2892" s="1">
        <f t="shared" si="272"/>
        <v>1.9821243675097783E-3</v>
      </c>
      <c r="I2892" s="1">
        <f t="shared" si="273"/>
        <v>4.9553109176206974E-4</v>
      </c>
      <c r="J2892" s="1">
        <f>IF(A2892="","",MIN(J2891+I2892,Max_logcfu))</f>
        <v>3.296415461129051</v>
      </c>
      <c r="K2892" s="1" cm="1">
        <f t="array" ref="K2892">IF(A2892="","",IF(E2892&lt;_C3_MinTemp.,0,((E2892-Tmin)/(PrefTemp-Tmin))^2))</f>
        <v>0.75453647569650184</v>
      </c>
      <c r="L2892" s="1">
        <f t="shared" si="274"/>
        <v>7.859754953341902E-3</v>
      </c>
      <c r="M2892" s="1">
        <f t="shared" si="275"/>
        <v>155.29847283533354</v>
      </c>
      <c r="N2892" s="3" t="s">
        <v>866</v>
      </c>
      <c r="O2892" s="1" t="s">
        <v>2964</v>
      </c>
      <c r="P2892" s="1" t="s">
        <v>2965</v>
      </c>
      <c r="Q2892" s="1">
        <v>94128</v>
      </c>
      <c r="R2892" s="1" t="s">
        <v>3035</v>
      </c>
      <c r="S2892" s="1">
        <v>95.9</v>
      </c>
    </row>
    <row r="2893" spans="1:19" x14ac:dyDescent="0.3">
      <c r="A2893" s="1" t="s">
        <v>925</v>
      </c>
      <c r="B2893" s="1" t="s">
        <v>1028</v>
      </c>
      <c r="C2893" s="1">
        <f t="shared" si="276"/>
        <v>1.0416666671517305E-2</v>
      </c>
      <c r="D2893" s="1">
        <v>1</v>
      </c>
      <c r="E2893" s="1">
        <v>-0.79</v>
      </c>
      <c r="F2893" s="1">
        <f>IF(A2893="","",IF(E2893&lt;_C3_MinTemp.,0,E2893*M_a+M_b))</f>
        <v>7.2051400000000002E-2</v>
      </c>
      <c r="G2893" s="1">
        <f t="shared" si="271"/>
        <v>5.1914042419599999E-3</v>
      </c>
      <c r="H2893" s="1">
        <f t="shared" si="272"/>
        <v>2.2561513437461969E-3</v>
      </c>
      <c r="I2893" s="1">
        <f t="shared" si="273"/>
        <v>5.6403783619919982E-4</v>
      </c>
      <c r="J2893" s="1">
        <f>IF(A2893="","",MIN(J2892+I2893,Max_logcfu))</f>
        <v>3.2969794989652503</v>
      </c>
      <c r="K2893" s="1" cm="1">
        <f t="array" ref="K2893">IF(A2893="","",IF(E2893&lt;_C3_MinTemp.,0,((E2893-Tmin)/(PrefTemp-Tmin))^2))</f>
        <v>0.85885048963244937</v>
      </c>
      <c r="L2893" s="1">
        <f t="shared" si="274"/>
        <v>8.9463592711706546E-3</v>
      </c>
      <c r="M2893" s="1">
        <f t="shared" si="275"/>
        <v>155.28952647606238</v>
      </c>
      <c r="N2893" s="3" t="s">
        <v>866</v>
      </c>
      <c r="O2893" s="1" t="s">
        <v>2964</v>
      </c>
      <c r="P2893" s="1" t="s">
        <v>2965</v>
      </c>
      <c r="Q2893" s="1">
        <v>94128</v>
      </c>
      <c r="R2893" s="1" t="s">
        <v>3035</v>
      </c>
      <c r="S2893" s="1">
        <v>95.95</v>
      </c>
    </row>
    <row r="2894" spans="1:19" x14ac:dyDescent="0.3">
      <c r="A2894" s="1" t="s">
        <v>925</v>
      </c>
      <c r="B2894" s="1" t="s">
        <v>1029</v>
      </c>
      <c r="C2894" s="1">
        <f t="shared" si="276"/>
        <v>1.0416666664241347E-2</v>
      </c>
      <c r="D2894" s="1">
        <v>1</v>
      </c>
      <c r="E2894" s="1">
        <v>-0.66</v>
      </c>
      <c r="F2894" s="1">
        <f>IF(A2894="","",IF(E2894&lt;_C3_MinTemp.,0,E2894*M_a+M_b))</f>
        <v>7.4604600000000007E-2</v>
      </c>
      <c r="G2894" s="1">
        <f t="shared" si="271"/>
        <v>5.5658463411600015E-3</v>
      </c>
      <c r="H2894" s="1">
        <f t="shared" si="272"/>
        <v>2.4188815041981753E-3</v>
      </c>
      <c r="I2894" s="1">
        <f t="shared" si="273"/>
        <v>6.047203759087464E-4</v>
      </c>
      <c r="J2894" s="1">
        <f>IF(A2894="","",MIN(J2893+I2894,Max_logcfu))</f>
        <v>3.2975842193411591</v>
      </c>
      <c r="K2894" s="1" cm="1">
        <f t="array" ref="K2894">IF(A2894="","",IF(E2894&lt;_C3_MinTemp.,0,((E2894-Tmin)/(PrefTemp-Tmin))^2))</f>
        <v>0.92079707773237884</v>
      </c>
      <c r="L2894" s="1">
        <f t="shared" si="274"/>
        <v>9.59163622414572E-3</v>
      </c>
      <c r="M2894" s="1">
        <f t="shared" si="275"/>
        <v>155.27993483983823</v>
      </c>
      <c r="N2894" s="3" t="s">
        <v>866</v>
      </c>
      <c r="O2894" s="1" t="s">
        <v>2964</v>
      </c>
      <c r="P2894" s="1" t="s">
        <v>2965</v>
      </c>
      <c r="Q2894" s="1">
        <v>94128</v>
      </c>
      <c r="R2894" s="1" t="s">
        <v>3035</v>
      </c>
      <c r="S2894" s="1">
        <v>95.95</v>
      </c>
    </row>
    <row r="2895" spans="1:19" x14ac:dyDescent="0.3">
      <c r="A2895" s="1" t="s">
        <v>925</v>
      </c>
      <c r="B2895" s="1" t="s">
        <v>1030</v>
      </c>
      <c r="C2895" s="1">
        <f t="shared" si="276"/>
        <v>1.0416666664241347E-2</v>
      </c>
      <c r="D2895" s="1">
        <v>1</v>
      </c>
      <c r="E2895" s="1">
        <v>-0.66</v>
      </c>
      <c r="F2895" s="1">
        <f>IF(A2895="","",IF(E2895&lt;_C3_MinTemp.,0,E2895*M_a+M_b))</f>
        <v>7.4604600000000007E-2</v>
      </c>
      <c r="G2895" s="1">
        <f t="shared" si="271"/>
        <v>5.5658463411600015E-3</v>
      </c>
      <c r="H2895" s="1">
        <f t="shared" si="272"/>
        <v>2.4188815041981753E-3</v>
      </c>
      <c r="I2895" s="1">
        <f t="shared" si="273"/>
        <v>6.047203759087464E-4</v>
      </c>
      <c r="J2895" s="1">
        <f>IF(A2895="","",MIN(J2894+I2895,Max_logcfu))</f>
        <v>3.2981889397170678</v>
      </c>
      <c r="K2895" s="1" cm="1">
        <f t="array" ref="K2895">IF(A2895="","",IF(E2895&lt;_C3_MinTemp.,0,((E2895-Tmin)/(PrefTemp-Tmin))^2))</f>
        <v>0.92079707773237884</v>
      </c>
      <c r="L2895" s="1">
        <f t="shared" si="274"/>
        <v>9.59163622414572E-3</v>
      </c>
      <c r="M2895" s="1">
        <f t="shared" si="275"/>
        <v>155.27034320361409</v>
      </c>
      <c r="N2895" s="3" t="s">
        <v>866</v>
      </c>
      <c r="O2895" s="1" t="s">
        <v>2964</v>
      </c>
      <c r="P2895" s="1" t="s">
        <v>2965</v>
      </c>
      <c r="Q2895" s="1">
        <v>94128</v>
      </c>
      <c r="R2895" s="1" t="s">
        <v>3035</v>
      </c>
      <c r="S2895" s="1">
        <v>95.95</v>
      </c>
    </row>
    <row r="2896" spans="1:19" x14ac:dyDescent="0.3">
      <c r="A2896" s="1" t="s">
        <v>925</v>
      </c>
      <c r="B2896" s="1" t="s">
        <v>1031</v>
      </c>
      <c r="C2896" s="1">
        <f t="shared" si="276"/>
        <v>1.0416666671517305E-2</v>
      </c>
      <c r="D2896" s="1">
        <v>1</v>
      </c>
      <c r="E2896" s="1">
        <v>-0.69</v>
      </c>
      <c r="F2896" s="1">
        <f>IF(A2896="","",IF(E2896&lt;_C3_MinTemp.,0,E2896*M_a+M_b))</f>
        <v>7.4015400000000009E-2</v>
      </c>
      <c r="G2896" s="1">
        <f t="shared" si="271"/>
        <v>5.4782794371600017E-3</v>
      </c>
      <c r="H2896" s="1">
        <f t="shared" si="272"/>
        <v>2.3808254833376798E-3</v>
      </c>
      <c r="I2896" s="1">
        <f t="shared" si="273"/>
        <v>5.9520637111158453E-4</v>
      </c>
      <c r="J2896" s="1">
        <f>IF(A2896="","",MIN(J2895+I2896,Max_logcfu))</f>
        <v>3.2987841460881793</v>
      </c>
      <c r="K2896" s="1" cm="1">
        <f t="array" ref="K2896">IF(A2896="","",IF(E2896&lt;_C3_MinTemp.,0,((E2896-Tmin)/(PrefTemp-Tmin))^2))</f>
        <v>0.90631026937171777</v>
      </c>
      <c r="L2896" s="1">
        <f t="shared" si="274"/>
        <v>9.4407319770182432E-3</v>
      </c>
      <c r="M2896" s="1">
        <f t="shared" si="275"/>
        <v>155.26090247163708</v>
      </c>
      <c r="N2896" s="3" t="s">
        <v>866</v>
      </c>
      <c r="O2896" s="1" t="s">
        <v>2964</v>
      </c>
      <c r="P2896" s="1" t="s">
        <v>2965</v>
      </c>
      <c r="Q2896" s="1">
        <v>94128</v>
      </c>
      <c r="R2896" s="1" t="s">
        <v>3035</v>
      </c>
      <c r="S2896" s="1">
        <v>95.95</v>
      </c>
    </row>
    <row r="2897" spans="1:19" x14ac:dyDescent="0.3">
      <c r="A2897" s="1" t="s">
        <v>925</v>
      </c>
      <c r="B2897" s="1" t="s">
        <v>1032</v>
      </c>
      <c r="C2897" s="1">
        <f t="shared" si="276"/>
        <v>1.0416666664241347E-2</v>
      </c>
      <c r="D2897" s="1">
        <v>1</v>
      </c>
      <c r="E2897" s="1">
        <v>-0.61</v>
      </c>
      <c r="F2897" s="1">
        <f>IF(A2897="","",IF(E2897&lt;_C3_MinTemp.,0,E2897*M_a+M_b))</f>
        <v>7.5586600000000004E-2</v>
      </c>
      <c r="G2897" s="1">
        <f t="shared" si="271"/>
        <v>5.7133340995600005E-3</v>
      </c>
      <c r="H2897" s="1">
        <f t="shared" si="272"/>
        <v>2.4829787481790528E-3</v>
      </c>
      <c r="I2897" s="1">
        <f t="shared" si="273"/>
        <v>6.2074468690023483E-4</v>
      </c>
      <c r="J2897" s="1">
        <f>IF(A2897="","",MIN(J2896+I2897,Max_logcfu))</f>
        <v>3.2994048907750795</v>
      </c>
      <c r="K2897" s="1" cm="1">
        <f t="array" ref="K2897">IF(A2897="","",IF(E2897&lt;_C3_MinTemp.,0,((E2897-Tmin)/(PrefTemp-Tmin))^2))</f>
        <v>0.9451970141682301</v>
      </c>
      <c r="L2897" s="1">
        <f t="shared" si="274"/>
        <v>9.8458022286266583E-3</v>
      </c>
      <c r="M2897" s="1">
        <f t="shared" si="275"/>
        <v>155.25105666940846</v>
      </c>
      <c r="N2897" s="3" t="s">
        <v>866</v>
      </c>
      <c r="O2897" s="1" t="s">
        <v>2964</v>
      </c>
      <c r="P2897" s="1" t="s">
        <v>2965</v>
      </c>
      <c r="Q2897" s="1">
        <v>94128</v>
      </c>
      <c r="R2897" s="1" t="s">
        <v>3035</v>
      </c>
      <c r="S2897" s="1">
        <v>95.9</v>
      </c>
    </row>
    <row r="2898" spans="1:19" x14ac:dyDescent="0.3">
      <c r="A2898" s="1" t="s">
        <v>925</v>
      </c>
      <c r="B2898" s="1" t="s">
        <v>1033</v>
      </c>
      <c r="C2898" s="1">
        <f t="shared" si="276"/>
        <v>1.0416666664241347E-2</v>
      </c>
      <c r="D2898" s="1">
        <v>1</v>
      </c>
      <c r="E2898" s="1">
        <v>-0.65</v>
      </c>
      <c r="F2898" s="1">
        <f>IF(A2898="","",IF(E2898&lt;_C3_MinTemp.,0,E2898*M_a+M_b))</f>
        <v>7.4801000000000006E-2</v>
      </c>
      <c r="G2898" s="1">
        <f t="shared" si="271"/>
        <v>5.595189601000001E-3</v>
      </c>
      <c r="H2898" s="1">
        <f t="shared" si="272"/>
        <v>2.4316338987396785E-3</v>
      </c>
      <c r="I2898" s="1">
        <f t="shared" si="273"/>
        <v>6.0790847454337985E-4</v>
      </c>
      <c r="J2898" s="1">
        <f>IF(A2898="","",MIN(J2897+I2898,Max_logcfu))</f>
        <v>3.3000127992496227</v>
      </c>
      <c r="K2898" s="1" cm="1">
        <f t="array" ref="K2898">IF(A2898="","",IF(E2898&lt;_C3_MinTemp.,0,((E2898-Tmin)/(PrefTemp-Tmin))^2))</f>
        <v>0.92565153943607414</v>
      </c>
      <c r="L2898" s="1">
        <f t="shared" si="274"/>
        <v>9.6422035335474391E-3</v>
      </c>
      <c r="M2898" s="1">
        <f t="shared" si="275"/>
        <v>155.2414144658749</v>
      </c>
      <c r="N2898" s="3" t="s">
        <v>866</v>
      </c>
      <c r="O2898" s="1" t="s">
        <v>2964</v>
      </c>
      <c r="P2898" s="1" t="s">
        <v>2965</v>
      </c>
      <c r="Q2898" s="1">
        <v>94128</v>
      </c>
      <c r="R2898" s="1" t="s">
        <v>3035</v>
      </c>
      <c r="S2898" s="1">
        <v>95.9</v>
      </c>
    </row>
    <row r="2899" spans="1:19" x14ac:dyDescent="0.3">
      <c r="A2899" s="1" t="s">
        <v>925</v>
      </c>
      <c r="B2899" s="1" t="s">
        <v>1034</v>
      </c>
      <c r="C2899" s="1">
        <f t="shared" si="276"/>
        <v>1.0416666671517305E-2</v>
      </c>
      <c r="D2899" s="1">
        <v>1</v>
      </c>
      <c r="E2899" s="1">
        <v>-0.65</v>
      </c>
      <c r="F2899" s="1">
        <f>IF(A2899="","",IF(E2899&lt;_C3_MinTemp.,0,E2899*M_a+M_b))</f>
        <v>7.4801000000000006E-2</v>
      </c>
      <c r="G2899" s="1">
        <f t="shared" si="271"/>
        <v>5.595189601000001E-3</v>
      </c>
      <c r="H2899" s="1">
        <f t="shared" si="272"/>
        <v>2.4316338987396785E-3</v>
      </c>
      <c r="I2899" s="1">
        <f t="shared" si="273"/>
        <v>6.0790847496799906E-4</v>
      </c>
      <c r="J2899" s="1">
        <f>IF(A2899="","",MIN(J2898+I2899,Max_logcfu))</f>
        <v>3.3006207077245908</v>
      </c>
      <c r="K2899" s="1" cm="1">
        <f t="array" ref="K2899">IF(A2899="","",IF(E2899&lt;_C3_MinTemp.,0,((E2899-Tmin)/(PrefTemp-Tmin))^2))</f>
        <v>0.92565153943607414</v>
      </c>
      <c r="L2899" s="1">
        <f t="shared" si="274"/>
        <v>9.6422035402824405E-3</v>
      </c>
      <c r="M2899" s="1">
        <f t="shared" si="275"/>
        <v>155.2317722623346</v>
      </c>
      <c r="N2899" s="3" t="s">
        <v>866</v>
      </c>
      <c r="O2899" s="1" t="s">
        <v>2964</v>
      </c>
      <c r="P2899" s="1" t="s">
        <v>2965</v>
      </c>
      <c r="Q2899" s="1">
        <v>94128</v>
      </c>
      <c r="R2899" s="1" t="s">
        <v>3035</v>
      </c>
      <c r="S2899" s="1">
        <v>95.9</v>
      </c>
    </row>
    <row r="2900" spans="1:19" x14ac:dyDescent="0.3">
      <c r="A2900" s="1" t="s">
        <v>925</v>
      </c>
      <c r="B2900" s="1" t="s">
        <v>1035</v>
      </c>
      <c r="C2900" s="1">
        <f t="shared" si="276"/>
        <v>1.0416666664241347E-2</v>
      </c>
      <c r="D2900" s="1">
        <v>1</v>
      </c>
      <c r="E2900" s="1">
        <v>-0.65</v>
      </c>
      <c r="F2900" s="1">
        <f>IF(A2900="","",IF(E2900&lt;_C3_MinTemp.,0,E2900*M_a+M_b))</f>
        <v>7.4801000000000006E-2</v>
      </c>
      <c r="G2900" s="1">
        <f t="shared" si="271"/>
        <v>5.595189601000001E-3</v>
      </c>
      <c r="H2900" s="1">
        <f t="shared" si="272"/>
        <v>2.4316338987396785E-3</v>
      </c>
      <c r="I2900" s="1">
        <f t="shared" si="273"/>
        <v>6.0790847454337985E-4</v>
      </c>
      <c r="J2900" s="1">
        <f>IF(A2900="","",MIN(J2899+I2900,Max_logcfu))</f>
        <v>3.301228616199134</v>
      </c>
      <c r="K2900" s="1" cm="1">
        <f t="array" ref="K2900">IF(A2900="","",IF(E2900&lt;_C3_MinTemp.,0,((E2900-Tmin)/(PrefTemp-Tmin))^2))</f>
        <v>0.92565153943607414</v>
      </c>
      <c r="L2900" s="1">
        <f t="shared" si="274"/>
        <v>9.6422035335474391E-3</v>
      </c>
      <c r="M2900" s="1">
        <f t="shared" si="275"/>
        <v>155.22213005880104</v>
      </c>
      <c r="N2900" s="3" t="s">
        <v>866</v>
      </c>
      <c r="O2900" s="1" t="s">
        <v>2964</v>
      </c>
      <c r="P2900" s="1" t="s">
        <v>2965</v>
      </c>
      <c r="Q2900" s="1">
        <v>94128</v>
      </c>
      <c r="R2900" s="1" t="s">
        <v>3035</v>
      </c>
      <c r="S2900" s="1">
        <v>95.9</v>
      </c>
    </row>
    <row r="2901" spans="1:19" x14ac:dyDescent="0.3">
      <c r="A2901" s="1" t="s">
        <v>925</v>
      </c>
      <c r="B2901" s="1" t="s">
        <v>1036</v>
      </c>
      <c r="C2901" s="1">
        <f t="shared" si="276"/>
        <v>1.0416666664241347E-2</v>
      </c>
      <c r="D2901" s="1">
        <v>1</v>
      </c>
      <c r="E2901" s="1">
        <v>-0.49</v>
      </c>
      <c r="F2901" s="1">
        <f>IF(A2901="","",IF(E2901&lt;_C3_MinTemp.,0,E2901*M_a+M_b))</f>
        <v>7.794340000000001E-2</v>
      </c>
      <c r="G2901" s="1">
        <f t="shared" si="271"/>
        <v>6.0751736035600011E-3</v>
      </c>
      <c r="H2901" s="1">
        <f t="shared" si="272"/>
        <v>2.6402319007214257E-3</v>
      </c>
      <c r="I2901" s="1">
        <f t="shared" si="273"/>
        <v>6.6005797502667466E-4</v>
      </c>
      <c r="J2901" s="1">
        <f>IF(A2901="","",MIN(J2900+I2901,Max_logcfu))</f>
        <v>3.3018886741741609</v>
      </c>
      <c r="K2901" s="1" cm="1">
        <f t="array" ref="K2901">IF(A2901="","",IF(E2901&lt;_C3_MinTemp.,0,((E2901-Tmin)/(PrefTemp-Tmin))^2))</f>
        <v>1.0050586663714947</v>
      </c>
      <c r="L2901" s="1">
        <f t="shared" si="274"/>
        <v>1.0469361105598814E-2</v>
      </c>
      <c r="M2901" s="1">
        <f t="shared" si="275"/>
        <v>155.21166069769544</v>
      </c>
      <c r="N2901" s="3" t="s">
        <v>866</v>
      </c>
      <c r="O2901" s="1" t="s">
        <v>2964</v>
      </c>
      <c r="P2901" s="1" t="s">
        <v>2965</v>
      </c>
      <c r="Q2901" s="1">
        <v>94128</v>
      </c>
      <c r="R2901" s="1" t="s">
        <v>3035</v>
      </c>
      <c r="S2901" s="1">
        <v>95.9</v>
      </c>
    </row>
    <row r="2902" spans="1:19" x14ac:dyDescent="0.3">
      <c r="A2902" s="1" t="s">
        <v>925</v>
      </c>
      <c r="B2902" s="1" t="s">
        <v>1037</v>
      </c>
      <c r="C2902" s="1">
        <f t="shared" si="276"/>
        <v>1.0416666671517305E-2</v>
      </c>
      <c r="D2902" s="1">
        <v>1</v>
      </c>
      <c r="E2902" s="1">
        <v>-0.5</v>
      </c>
      <c r="F2902" s="1">
        <f>IF(A2902="","",IF(E2902&lt;_C3_MinTemp.,0,E2902*M_a+M_b))</f>
        <v>7.7747000000000011E-2</v>
      </c>
      <c r="G2902" s="1">
        <f t="shared" si="271"/>
        <v>6.0445960090000014E-3</v>
      </c>
      <c r="H2902" s="1">
        <f t="shared" si="272"/>
        <v>2.6269430721425472E-3</v>
      </c>
      <c r="I2902" s="1">
        <f t="shared" si="273"/>
        <v>6.5673576834145327E-4</v>
      </c>
      <c r="J2902" s="1">
        <f>IF(A2902="","",MIN(J2901+I2902,Max_logcfu))</f>
        <v>3.3025454099425025</v>
      </c>
      <c r="K2902" s="1" cm="1">
        <f t="array" ref="K2902">IF(A2902="","",IF(E2902&lt;_C3_MinTemp.,0,((E2902-Tmin)/(PrefTemp-Tmin))^2))</f>
        <v>1</v>
      </c>
      <c r="L2902" s="1">
        <f t="shared" si="274"/>
        <v>1.0416666671517305E-2</v>
      </c>
      <c r="M2902" s="1">
        <f t="shared" si="275"/>
        <v>155.20124403102392</v>
      </c>
      <c r="N2902" s="3" t="s">
        <v>866</v>
      </c>
      <c r="O2902" s="1" t="s">
        <v>2964</v>
      </c>
      <c r="P2902" s="1" t="s">
        <v>2965</v>
      </c>
      <c r="Q2902" s="1">
        <v>94128</v>
      </c>
      <c r="R2902" s="1" t="s">
        <v>3035</v>
      </c>
      <c r="S2902" s="1">
        <v>95.9</v>
      </c>
    </row>
    <row r="2903" spans="1:19" x14ac:dyDescent="0.3">
      <c r="A2903" s="1" t="s">
        <v>925</v>
      </c>
      <c r="B2903" s="1" t="s">
        <v>1038</v>
      </c>
      <c r="C2903" s="1">
        <f t="shared" si="276"/>
        <v>1.0416666664241347E-2</v>
      </c>
      <c r="D2903" s="1">
        <v>1</v>
      </c>
      <c r="E2903" s="1">
        <v>-0.49</v>
      </c>
      <c r="F2903" s="1">
        <f>IF(A2903="","",IF(E2903&lt;_C3_MinTemp.,0,E2903*M_a+M_b))</f>
        <v>7.794340000000001E-2</v>
      </c>
      <c r="G2903" s="1">
        <f t="shared" si="271"/>
        <v>6.0751736035600011E-3</v>
      </c>
      <c r="H2903" s="1">
        <f t="shared" si="272"/>
        <v>2.6402319007214257E-3</v>
      </c>
      <c r="I2903" s="1">
        <f t="shared" si="273"/>
        <v>6.6005797502667466E-4</v>
      </c>
      <c r="J2903" s="1">
        <f>IF(A2903="","",MIN(J2902+I2903,Max_logcfu))</f>
        <v>3.3032054679175293</v>
      </c>
      <c r="K2903" s="1" cm="1">
        <f t="array" ref="K2903">IF(A2903="","",IF(E2903&lt;_C3_MinTemp.,0,((E2903-Tmin)/(PrefTemp-Tmin))^2))</f>
        <v>1.0050586663714947</v>
      </c>
      <c r="L2903" s="1">
        <f t="shared" si="274"/>
        <v>1.0469361105598814E-2</v>
      </c>
      <c r="M2903" s="1">
        <f t="shared" si="275"/>
        <v>155.19077466991831</v>
      </c>
      <c r="N2903" s="3" t="s">
        <v>866</v>
      </c>
      <c r="O2903" s="1" t="s">
        <v>2964</v>
      </c>
      <c r="P2903" s="1" t="s">
        <v>2965</v>
      </c>
      <c r="Q2903" s="1">
        <v>94128</v>
      </c>
      <c r="R2903" s="1" t="s">
        <v>3035</v>
      </c>
      <c r="S2903" s="1">
        <v>95.9</v>
      </c>
    </row>
    <row r="2904" spans="1:19" x14ac:dyDescent="0.3">
      <c r="A2904" s="1" t="s">
        <v>925</v>
      </c>
      <c r="B2904" s="1" t="s">
        <v>1039</v>
      </c>
      <c r="C2904" s="1">
        <f t="shared" si="276"/>
        <v>1.0416666664241347E-2</v>
      </c>
      <c r="D2904" s="1">
        <v>1</v>
      </c>
      <c r="E2904" s="1">
        <v>-0.43</v>
      </c>
      <c r="F2904" s="1">
        <f>IF(A2904="","",IF(E2904&lt;_C3_MinTemp.,0,E2904*M_a+M_b))</f>
        <v>7.9121800000000006E-2</v>
      </c>
      <c r="G2904" s="1">
        <f t="shared" si="271"/>
        <v>6.2602592352400009E-3</v>
      </c>
      <c r="H2904" s="1">
        <f t="shared" si="272"/>
        <v>2.720668941868753E-3</v>
      </c>
      <c r="I2904" s="1">
        <f t="shared" si="273"/>
        <v>6.8016723530882459E-4</v>
      </c>
      <c r="J2904" s="1">
        <f>IF(A2904="","",MIN(J2903+I2904,Max_logcfu))</f>
        <v>3.3038856351528381</v>
      </c>
      <c r="K2904" s="1" cm="1">
        <f t="array" ref="K2904">IF(A2904="","",IF(E2904&lt;_C3_MinTemp.,0,((E2904-Tmin)/(PrefTemp-Tmin))^2))</f>
        <v>1.0356786832269504</v>
      </c>
      <c r="L2904" s="1">
        <f t="shared" si="274"/>
        <v>1.0788319614435549E-2</v>
      </c>
      <c r="M2904" s="1">
        <f t="shared" si="275"/>
        <v>155.17998635030386</v>
      </c>
      <c r="N2904" s="3" t="s">
        <v>866</v>
      </c>
      <c r="O2904" s="1" t="s">
        <v>2964</v>
      </c>
      <c r="P2904" s="1" t="s">
        <v>2965</v>
      </c>
      <c r="Q2904" s="1">
        <v>94128</v>
      </c>
      <c r="R2904" s="1" t="s">
        <v>3035</v>
      </c>
      <c r="S2904" s="1">
        <v>95.9</v>
      </c>
    </row>
    <row r="2905" spans="1:19" x14ac:dyDescent="0.3">
      <c r="A2905" s="1" t="s">
        <v>925</v>
      </c>
      <c r="B2905" s="1" t="s">
        <v>2735</v>
      </c>
      <c r="C2905" s="1">
        <f t="shared" si="276"/>
        <v>1.0405092594737653E-2</v>
      </c>
      <c r="D2905" s="1">
        <v>1</v>
      </c>
      <c r="E2905" s="1">
        <v>-0.28999999999999998</v>
      </c>
      <c r="F2905" s="1">
        <f>IF(A2905="","",IF(E2905&lt;_C3_MinTemp.,0,E2905*M_a+M_b))</f>
        <v>8.1871400000000011E-2</v>
      </c>
      <c r="G2905" s="1">
        <f t="shared" si="271"/>
        <v>6.7029261379600016E-3</v>
      </c>
      <c r="H2905" s="1">
        <f t="shared" si="272"/>
        <v>2.9130491690395484E-3</v>
      </c>
      <c r="I2905" s="1">
        <f t="shared" si="273"/>
        <v>7.2745311208512187E-4</v>
      </c>
      <c r="J2905" s="1">
        <f>IF(A2905="","",MIN(J2904+I2905,Max_logcfu))</f>
        <v>3.3046130882649232</v>
      </c>
      <c r="K2905" s="1" cm="1">
        <f t="array" ref="K2905">IF(A2905="","",IF(E2905&lt;_C3_MinTemp.,0,((E2905-Tmin)/(PrefTemp-Tmin))^2))</f>
        <v>1.1089121800662594</v>
      </c>
      <c r="L2905" s="1">
        <f t="shared" si="274"/>
        <v>1.1538333913021821E-2</v>
      </c>
      <c r="M2905" s="1">
        <f t="shared" si="275"/>
        <v>155.16844801639084</v>
      </c>
      <c r="N2905" s="3" t="s">
        <v>866</v>
      </c>
      <c r="O2905" s="1" t="s">
        <v>2964</v>
      </c>
      <c r="P2905" s="1" t="s">
        <v>2965</v>
      </c>
      <c r="Q2905" s="1">
        <v>94128</v>
      </c>
      <c r="R2905" s="1" t="s">
        <v>3035</v>
      </c>
      <c r="S2905" s="1">
        <v>95.83</v>
      </c>
    </row>
    <row r="2906" spans="1:19" x14ac:dyDescent="0.3">
      <c r="A2906" s="1" t="s">
        <v>925</v>
      </c>
      <c r="B2906" s="1" t="s">
        <v>2736</v>
      </c>
      <c r="C2906" s="1">
        <f t="shared" si="276"/>
        <v>1.0416666664241347E-2</v>
      </c>
      <c r="D2906" s="1">
        <v>1</v>
      </c>
      <c r="E2906" s="1">
        <v>-0.25</v>
      </c>
      <c r="F2906" s="1">
        <f>IF(A2906="","",IF(E2906&lt;_C3_MinTemp.,0,E2906*M_a+M_b))</f>
        <v>8.2657000000000008E-2</v>
      </c>
      <c r="G2906" s="1">
        <f t="shared" si="271"/>
        <v>6.8321796490000012E-3</v>
      </c>
      <c r="H2906" s="1">
        <f t="shared" si="272"/>
        <v>2.9692219248152979E-3</v>
      </c>
      <c r="I2906" s="1">
        <f t="shared" si="273"/>
        <v>7.4230548103099299E-4</v>
      </c>
      <c r="J2906" s="1">
        <f>IF(A2906="","",MIN(J2905+I2906,Max_logcfu))</f>
        <v>3.3053553937459541</v>
      </c>
      <c r="K2906" s="1" cm="1">
        <f t="array" ref="K2906">IF(A2906="","",IF(E2906&lt;_C3_MinTemp.,0,((E2906-Tmin)/(PrefTemp-Tmin))^2))</f>
        <v>1.1302954968086105</v>
      </c>
      <c r="L2906" s="1">
        <f t="shared" si="274"/>
        <v>1.1773911422348366E-2</v>
      </c>
      <c r="M2906" s="1">
        <f t="shared" si="275"/>
        <v>155.15667410496849</v>
      </c>
      <c r="N2906" s="3" t="s">
        <v>866</v>
      </c>
      <c r="O2906" s="1" t="s">
        <v>2964</v>
      </c>
      <c r="P2906" s="1" t="s">
        <v>2965</v>
      </c>
      <c r="Q2906" s="1">
        <v>94128</v>
      </c>
      <c r="R2906" s="1" t="s">
        <v>3035</v>
      </c>
      <c r="S2906" s="1">
        <v>95.83</v>
      </c>
    </row>
    <row r="2907" spans="1:19" x14ac:dyDescent="0.3">
      <c r="A2907" s="1" t="s">
        <v>925</v>
      </c>
      <c r="B2907" s="1" t="s">
        <v>2737</v>
      </c>
      <c r="C2907" s="1">
        <f t="shared" si="276"/>
        <v>1.0416666671517305E-2</v>
      </c>
      <c r="D2907" s="1">
        <v>1</v>
      </c>
      <c r="E2907" s="1">
        <v>-0.22</v>
      </c>
      <c r="F2907" s="1">
        <f>IF(A2907="","",IF(E2907&lt;_C3_MinTemp.,0,E2907*M_a+M_b))</f>
        <v>8.3246200000000006E-2</v>
      </c>
      <c r="G2907" s="1">
        <f t="shared" si="271"/>
        <v>6.9299298144400012E-3</v>
      </c>
      <c r="H2907" s="1">
        <f t="shared" si="272"/>
        <v>3.0117035264841377E-3</v>
      </c>
      <c r="I2907" s="1">
        <f t="shared" si="273"/>
        <v>7.5292588197164274E-4</v>
      </c>
      <c r="J2907" s="1">
        <f>IF(A2907="","",MIN(J2906+I2907,Max_logcfu))</f>
        <v>3.306108319627926</v>
      </c>
      <c r="K2907" s="1" cm="1">
        <f t="array" ref="K2907">IF(A2907="","",IF(E2907&lt;_C3_MinTemp.,0,((E2907-Tmin)/(PrefTemp-Tmin))^2))</f>
        <v>1.1464669936786178</v>
      </c>
      <c r="L2907" s="1">
        <f t="shared" si="274"/>
        <v>1.1942364523046698E-2</v>
      </c>
      <c r="M2907" s="1">
        <f t="shared" si="275"/>
        <v>155.14473174044545</v>
      </c>
      <c r="N2907" s="3" t="s">
        <v>866</v>
      </c>
      <c r="O2907" s="1" t="s">
        <v>2964</v>
      </c>
      <c r="P2907" s="1" t="s">
        <v>2965</v>
      </c>
      <c r="Q2907" s="1">
        <v>94128</v>
      </c>
      <c r="R2907" s="1" t="s">
        <v>3035</v>
      </c>
      <c r="S2907" s="1">
        <v>95.83</v>
      </c>
    </row>
    <row r="2908" spans="1:19" x14ac:dyDescent="0.3">
      <c r="A2908" s="1" t="s">
        <v>925</v>
      </c>
      <c r="B2908" s="1" t="s">
        <v>1043</v>
      </c>
      <c r="C2908" s="1">
        <f t="shared" si="276"/>
        <v>1.0416666664241347E-2</v>
      </c>
      <c r="D2908" s="1">
        <v>1</v>
      </c>
      <c r="E2908" s="1">
        <v>-0.19</v>
      </c>
      <c r="F2908" s="1">
        <f>IF(A2908="","",IF(E2908&lt;_C3_MinTemp.,0,E2908*M_a+M_b))</f>
        <v>8.3835400000000004E-2</v>
      </c>
      <c r="G2908" s="1">
        <f t="shared" si="271"/>
        <v>7.028374293160001E-3</v>
      </c>
      <c r="H2908" s="1">
        <f t="shared" si="272"/>
        <v>3.0544868722990007E-3</v>
      </c>
      <c r="I2908" s="1">
        <f t="shared" si="273"/>
        <v>7.6362171789695567E-4</v>
      </c>
      <c r="J2908" s="1">
        <f>IF(A2908="","",MIN(J2907+I2908,Max_logcfu))</f>
        <v>3.3068719413458227</v>
      </c>
      <c r="K2908" s="1" cm="1">
        <f t="array" ref="K2908">IF(A2908="","",IF(E2908&lt;_C3_MinTemp.,0,((E2908-Tmin)/(PrefTemp-Tmin))^2))</f>
        <v>1.1627533556742615</v>
      </c>
      <c r="L2908" s="1">
        <f t="shared" si="274"/>
        <v>1.2112014118786842E-2</v>
      </c>
      <c r="M2908" s="1">
        <f t="shared" si="275"/>
        <v>155.13261972632665</v>
      </c>
      <c r="N2908" s="3" t="s">
        <v>866</v>
      </c>
      <c r="O2908" s="1" t="s">
        <v>2964</v>
      </c>
      <c r="P2908" s="1" t="s">
        <v>2965</v>
      </c>
      <c r="Q2908" s="1">
        <v>94128</v>
      </c>
      <c r="R2908" s="1" t="s">
        <v>3035</v>
      </c>
      <c r="S2908" s="1">
        <v>95.83</v>
      </c>
    </row>
    <row r="2909" spans="1:19" x14ac:dyDescent="0.3">
      <c r="A2909" s="1" t="s">
        <v>925</v>
      </c>
      <c r="B2909" s="1" t="s">
        <v>2366</v>
      </c>
      <c r="C2909" s="1">
        <f t="shared" si="276"/>
        <v>1.0428240741021E-2</v>
      </c>
      <c r="D2909" s="1">
        <v>1</v>
      </c>
      <c r="E2909" s="1">
        <v>-0.05</v>
      </c>
      <c r="F2909" s="1">
        <f>IF(A2909="","",IF(E2909&lt;_C3_MinTemp.,0,E2909*M_a+M_b))</f>
        <v>8.6585000000000009E-2</v>
      </c>
      <c r="G2909" s="1">
        <f t="shared" si="271"/>
        <v>7.4969622250000015E-3</v>
      </c>
      <c r="H2909" s="1">
        <f t="shared" si="272"/>
        <v>3.2581322142546721E-3</v>
      </c>
      <c r="I2909" s="1">
        <f t="shared" si="273"/>
        <v>8.1543809031176483E-4</v>
      </c>
      <c r="J2909" s="1">
        <f>IF(A2909="","",MIN(J2908+I2909,Max_logcfu))</f>
        <v>3.3076873794361346</v>
      </c>
      <c r="K2909" s="1" cm="1">
        <f t="array" ref="K2909">IF(A2909="","",IF(E2909&lt;_C3_MinTemp.,0,((E2909-Tmin)/(PrefTemp-Tmin))^2))</f>
        <v>1.2402751505373599</v>
      </c>
      <c r="L2909" s="1">
        <f t="shared" si="274"/>
        <v>1.293388785490965E-2</v>
      </c>
      <c r="M2909" s="1">
        <f t="shared" si="275"/>
        <v>155.11968583847175</v>
      </c>
      <c r="N2909" s="3" t="s">
        <v>866</v>
      </c>
      <c r="O2909" s="1" t="s">
        <v>2964</v>
      </c>
      <c r="P2909" s="1" t="s">
        <v>2965</v>
      </c>
      <c r="Q2909" s="1">
        <v>94128</v>
      </c>
      <c r="R2909" s="1" t="s">
        <v>3035</v>
      </c>
      <c r="S2909" s="1">
        <v>95.83</v>
      </c>
    </row>
    <row r="2910" spans="1:19" x14ac:dyDescent="0.3">
      <c r="A2910" s="1" t="s">
        <v>925</v>
      </c>
      <c r="B2910" s="1" t="s">
        <v>2367</v>
      </c>
      <c r="C2910" s="1">
        <f t="shared" si="276"/>
        <v>1.0416666664241347E-2</v>
      </c>
      <c r="D2910" s="1">
        <v>1</v>
      </c>
      <c r="E2910" s="1">
        <v>-0.02</v>
      </c>
      <c r="F2910" s="1">
        <f>IF(A2910="","",IF(E2910&lt;_C3_MinTemp.,0,E2910*M_a+M_b))</f>
        <v>8.7174200000000007E-2</v>
      </c>
      <c r="G2910" s="1">
        <f t="shared" si="271"/>
        <v>7.5993411456400008E-3</v>
      </c>
      <c r="H2910" s="1">
        <f t="shared" si="272"/>
        <v>3.302625443563668E-3</v>
      </c>
      <c r="I2910" s="1">
        <f t="shared" si="273"/>
        <v>8.2565636069867885E-4</v>
      </c>
      <c r="J2910" s="1">
        <f>IF(A2910="","",MIN(J2909+I2910,Max_logcfu))</f>
        <v>3.3085130357968331</v>
      </c>
      <c r="K2910" s="1" cm="1">
        <f t="array" ref="K2910">IF(A2910="","",IF(E2910&lt;_C3_MinTemp.,0,((E2910-Tmin)/(PrefTemp-Tmin))^2))</f>
        <v>1.2572124149116151</v>
      </c>
      <c r="L2910" s="1">
        <f t="shared" si="274"/>
        <v>1.3095962652280182E-2</v>
      </c>
      <c r="M2910" s="1">
        <f t="shared" si="275"/>
        <v>155.10658987581948</v>
      </c>
      <c r="N2910" s="3" t="s">
        <v>866</v>
      </c>
      <c r="O2910" s="1" t="s">
        <v>2964</v>
      </c>
      <c r="P2910" s="1" t="s">
        <v>2965</v>
      </c>
      <c r="Q2910" s="1">
        <v>94128</v>
      </c>
      <c r="R2910" s="1" t="s">
        <v>3035</v>
      </c>
      <c r="S2910" s="1">
        <v>95.83</v>
      </c>
    </row>
    <row r="2911" spans="1:19" x14ac:dyDescent="0.3">
      <c r="A2911" s="1" t="s">
        <v>925</v>
      </c>
      <c r="B2911" s="1" t="s">
        <v>2368</v>
      </c>
      <c r="C2911" s="1">
        <f t="shared" si="276"/>
        <v>1.0416666671517305E-2</v>
      </c>
      <c r="D2911" s="1">
        <v>1</v>
      </c>
      <c r="E2911" s="1">
        <v>-0.04</v>
      </c>
      <c r="F2911" s="1">
        <f>IF(A2911="","",IF(E2911&lt;_C3_MinTemp.,0,E2911*M_a+M_b))</f>
        <v>8.6781400000000009E-2</v>
      </c>
      <c r="G2911" s="1">
        <f t="shared" si="271"/>
        <v>7.5310113859600016E-3</v>
      </c>
      <c r="H2911" s="1">
        <f t="shared" si="272"/>
        <v>3.2729297635636684E-3</v>
      </c>
      <c r="I2911" s="1">
        <f t="shared" si="273"/>
        <v>8.1823244127193632E-4</v>
      </c>
      <c r="J2911" s="1">
        <f>IF(A2911="","",MIN(J2910+I2911,Max_logcfu))</f>
        <v>3.3093312682381049</v>
      </c>
      <c r="K2911" s="1" cm="1">
        <f t="array" ref="K2911">IF(A2911="","",IF(E2911&lt;_C3_MinTemp.,0,((E2911-Tmin)/(PrefTemp-Tmin))^2))</f>
        <v>1.2459081425370409</v>
      </c>
      <c r="L2911" s="1">
        <f t="shared" si="274"/>
        <v>1.2978209824137625E-2</v>
      </c>
      <c r="M2911" s="1">
        <f t="shared" si="275"/>
        <v>155.09361166599535</v>
      </c>
      <c r="N2911" s="3" t="s">
        <v>866</v>
      </c>
      <c r="O2911" s="1" t="s">
        <v>2964</v>
      </c>
      <c r="P2911" s="1" t="s">
        <v>2965</v>
      </c>
      <c r="Q2911" s="1">
        <v>94128</v>
      </c>
      <c r="R2911" s="1" t="s">
        <v>3035</v>
      </c>
      <c r="S2911" s="1">
        <v>95.83</v>
      </c>
    </row>
    <row r="2912" spans="1:19" x14ac:dyDescent="0.3">
      <c r="A2912" s="1" t="s">
        <v>925</v>
      </c>
      <c r="B2912" s="1" t="s">
        <v>1047</v>
      </c>
      <c r="C2912" s="1">
        <f t="shared" si="276"/>
        <v>1.0416666664241347E-2</v>
      </c>
      <c r="D2912" s="1">
        <v>1</v>
      </c>
      <c r="E2912" s="1">
        <v>0.02</v>
      </c>
      <c r="F2912" s="1">
        <f>IF(A2912="","",IF(E2912&lt;_C3_MinTemp.,0,E2912*M_a+M_b))</f>
        <v>8.7959800000000005E-2</v>
      </c>
      <c r="G2912" s="1">
        <f t="shared" si="271"/>
        <v>7.7369264160400009E-3</v>
      </c>
      <c r="H2912" s="1">
        <f t="shared" si="272"/>
        <v>3.3624191290916993E-3</v>
      </c>
      <c r="I2912" s="1">
        <f t="shared" si="273"/>
        <v>8.4060478207720628E-4</v>
      </c>
      <c r="J2912" s="1">
        <f>IF(A2912="","",MIN(J2911+I2912,Max_logcfu))</f>
        <v>3.3101718730201819</v>
      </c>
      <c r="K2912" s="1" cm="1">
        <f t="array" ref="K2912">IF(A2912="","",IF(E2912&lt;_C3_MinTemp.,0,((E2912-Tmin)/(PrefTemp-Tmin))^2))</f>
        <v>1.2799741131616129</v>
      </c>
      <c r="L2912" s="1">
        <f t="shared" si="274"/>
        <v>1.3333063675662456E-2</v>
      </c>
      <c r="M2912" s="1">
        <f t="shared" si="275"/>
        <v>155.08027860231968</v>
      </c>
      <c r="N2912" s="3" t="s">
        <v>866</v>
      </c>
      <c r="O2912" s="1" t="s">
        <v>2964</v>
      </c>
      <c r="P2912" s="1" t="s">
        <v>2965</v>
      </c>
      <c r="Q2912" s="1">
        <v>94128</v>
      </c>
      <c r="R2912" s="1" t="s">
        <v>3035</v>
      </c>
      <c r="S2912" s="1">
        <v>95.83</v>
      </c>
    </row>
    <row r="2913" spans="1:19" x14ac:dyDescent="0.3">
      <c r="A2913" s="1" t="s">
        <v>925</v>
      </c>
      <c r="B2913" s="1" t="s">
        <v>1048</v>
      </c>
      <c r="C2913" s="1">
        <f t="shared" si="276"/>
        <v>1.0416666664241347E-2</v>
      </c>
      <c r="D2913" s="1">
        <v>1</v>
      </c>
      <c r="E2913" s="1">
        <v>0.11</v>
      </c>
      <c r="F2913" s="1">
        <f>IF(A2913="","",IF(E2913&lt;_C3_MinTemp.,0,E2913*M_a+M_b))</f>
        <v>8.9727400000000013E-2</v>
      </c>
      <c r="G2913" s="1">
        <f t="shared" si="271"/>
        <v>8.0510063107600022E-3</v>
      </c>
      <c r="H2913" s="1">
        <f t="shared" si="272"/>
        <v>3.4989162584789231E-3</v>
      </c>
      <c r="I2913" s="1">
        <f t="shared" si="273"/>
        <v>8.7472906441606697E-4</v>
      </c>
      <c r="J2913" s="1">
        <f>IF(A2913="","",MIN(J2912+I2913,Max_logcfu))</f>
        <v>3.3110466020845979</v>
      </c>
      <c r="K2913" s="1" cm="1">
        <f t="array" ref="K2913">IF(A2913="","",IF(E2913&lt;_C3_MinTemp.,0,((E2913-Tmin)/(PrefTemp-Tmin))^2))</f>
        <v>1.3319345575407506</v>
      </c>
      <c r="L2913" s="1">
        <f t="shared" si="274"/>
        <v>1.3874318304485786E-2</v>
      </c>
      <c r="M2913" s="1">
        <f t="shared" si="275"/>
        <v>155.06640428401519</v>
      </c>
      <c r="N2913" s="3" t="s">
        <v>866</v>
      </c>
      <c r="O2913" s="1" t="s">
        <v>2964</v>
      </c>
      <c r="P2913" s="1" t="s">
        <v>2965</v>
      </c>
      <c r="Q2913" s="1">
        <v>94128</v>
      </c>
      <c r="R2913" s="1" t="s">
        <v>3035</v>
      </c>
      <c r="S2913" s="1">
        <v>95.83</v>
      </c>
    </row>
    <row r="2914" spans="1:19" x14ac:dyDescent="0.3">
      <c r="A2914" s="1" t="s">
        <v>925</v>
      </c>
      <c r="B2914" s="1" t="s">
        <v>1049</v>
      </c>
      <c r="C2914" s="1">
        <f t="shared" si="276"/>
        <v>1.0416666671517305E-2</v>
      </c>
      <c r="D2914" s="1">
        <v>1</v>
      </c>
      <c r="E2914" s="1">
        <v>0.16</v>
      </c>
      <c r="F2914" s="1">
        <f>IF(A2914="","",IF(E2914&lt;_C3_MinTemp.,0,E2914*M_a+M_b))</f>
        <v>9.0709400000000009E-2</v>
      </c>
      <c r="G2914" s="1">
        <f t="shared" si="271"/>
        <v>8.2281952483600016E-3</v>
      </c>
      <c r="H2914" s="1">
        <f t="shared" si="272"/>
        <v>3.575921446484138E-3</v>
      </c>
      <c r="I2914" s="1">
        <f t="shared" si="273"/>
        <v>8.9398036203732661E-4</v>
      </c>
      <c r="J2914" s="1">
        <f>IF(A2914="","",MIN(J2913+I2914,Max_logcfu))</f>
        <v>3.3119405824466353</v>
      </c>
      <c r="K2914" s="1" cm="1">
        <f t="array" ref="K2914">IF(A2914="","",IF(E2914&lt;_C3_MinTemp.,0,((E2914-Tmin)/(PrefTemp-Tmin))^2))</f>
        <v>1.3612481687955269</v>
      </c>
      <c r="L2914" s="1">
        <f t="shared" si="274"/>
        <v>1.4179668431556328E-2</v>
      </c>
      <c r="M2914" s="1">
        <f t="shared" si="275"/>
        <v>155.05222461558364</v>
      </c>
      <c r="N2914" s="3" t="s">
        <v>866</v>
      </c>
      <c r="O2914" s="1" t="s">
        <v>2964</v>
      </c>
      <c r="P2914" s="1" t="s">
        <v>2965</v>
      </c>
      <c r="Q2914" s="1">
        <v>94128</v>
      </c>
      <c r="R2914" s="1" t="s">
        <v>3035</v>
      </c>
      <c r="S2914" s="1">
        <v>95.83</v>
      </c>
    </row>
    <row r="2915" spans="1:19" x14ac:dyDescent="0.3">
      <c r="A2915" s="1" t="s">
        <v>925</v>
      </c>
      <c r="B2915" s="1" t="s">
        <v>1050</v>
      </c>
      <c r="C2915" s="1">
        <f t="shared" si="276"/>
        <v>1.0416666664241347E-2</v>
      </c>
      <c r="D2915" s="1">
        <v>1</v>
      </c>
      <c r="E2915" s="1">
        <v>0.16</v>
      </c>
      <c r="F2915" s="1">
        <f>IF(A2915="","",IF(E2915&lt;_C3_MinTemp.,0,E2915*M_a+M_b))</f>
        <v>9.0709400000000009E-2</v>
      </c>
      <c r="G2915" s="1">
        <f t="shared" si="271"/>
        <v>8.2281952483600016E-3</v>
      </c>
      <c r="H2915" s="1">
        <f t="shared" si="272"/>
        <v>3.575921446484138E-3</v>
      </c>
      <c r="I2915" s="1">
        <f t="shared" si="273"/>
        <v>8.939803614128885E-4</v>
      </c>
      <c r="J2915" s="1">
        <f>IF(A2915="","",MIN(J2914+I2915,Max_logcfu))</f>
        <v>3.3128345628080482</v>
      </c>
      <c r="K2915" s="1" cm="1">
        <f t="array" ref="K2915">IF(A2915="","",IF(E2915&lt;_C3_MinTemp.,0,((E2915-Tmin)/(PrefTemp-Tmin))^2))</f>
        <v>1.3612481687955269</v>
      </c>
      <c r="L2915" s="1">
        <f t="shared" si="274"/>
        <v>1.4179668421651944E-2</v>
      </c>
      <c r="M2915" s="1">
        <f t="shared" si="275"/>
        <v>155.03804494716198</v>
      </c>
      <c r="N2915" s="3" t="s">
        <v>866</v>
      </c>
      <c r="O2915" s="1" t="s">
        <v>2964</v>
      </c>
      <c r="P2915" s="1" t="s">
        <v>2965</v>
      </c>
      <c r="Q2915" s="1">
        <v>94128</v>
      </c>
      <c r="R2915" s="1" t="s">
        <v>3035</v>
      </c>
      <c r="S2915" s="1">
        <v>95.83</v>
      </c>
    </row>
    <row r="2916" spans="1:19" x14ac:dyDescent="0.3">
      <c r="A2916" s="1" t="s">
        <v>925</v>
      </c>
      <c r="B2916" s="1" t="s">
        <v>1051</v>
      </c>
      <c r="C2916" s="1">
        <f t="shared" si="276"/>
        <v>1.0416666664241347E-2</v>
      </c>
      <c r="D2916" s="1">
        <v>1</v>
      </c>
      <c r="E2916" s="1">
        <v>0.17</v>
      </c>
      <c r="F2916" s="1">
        <f>IF(A2916="","",IF(E2916&lt;_C3_MinTemp.,0,E2916*M_a+M_b))</f>
        <v>9.0905800000000009E-2</v>
      </c>
      <c r="G2916" s="1">
        <f t="shared" si="271"/>
        <v>8.2638644736400015E-3</v>
      </c>
      <c r="H2916" s="1">
        <f t="shared" si="272"/>
        <v>3.5914230654671884E-3</v>
      </c>
      <c r="I2916" s="1">
        <f t="shared" si="273"/>
        <v>8.9785576615774871E-4</v>
      </c>
      <c r="J2916" s="1">
        <f>IF(A2916="","",MIN(J2915+I2916,Max_logcfu))</f>
        <v>3.3137324185742059</v>
      </c>
      <c r="K2916" s="1" cm="1">
        <f t="array" ref="K2916">IF(A2916="","",IF(E2916&lt;_C3_MinTemp.,0,((E2916-Tmin)/(PrefTemp-Tmin))^2))</f>
        <v>1.3671491794216948</v>
      </c>
      <c r="L2916" s="1">
        <f t="shared" si="274"/>
        <v>1.4241137282326882E-2</v>
      </c>
      <c r="M2916" s="1">
        <f t="shared" si="275"/>
        <v>155.02380380987964</v>
      </c>
      <c r="N2916" s="3" t="s">
        <v>866</v>
      </c>
      <c r="O2916" s="1" t="s">
        <v>2964</v>
      </c>
      <c r="P2916" s="1" t="s">
        <v>2965</v>
      </c>
      <c r="Q2916" s="1">
        <v>94128</v>
      </c>
      <c r="R2916" s="1" t="s">
        <v>3035</v>
      </c>
      <c r="S2916" s="1">
        <v>95.83</v>
      </c>
    </row>
    <row r="2917" spans="1:19" x14ac:dyDescent="0.3">
      <c r="A2917" s="1" t="s">
        <v>925</v>
      </c>
      <c r="B2917" s="1" t="s">
        <v>1052</v>
      </c>
      <c r="C2917" s="1">
        <f t="shared" si="276"/>
        <v>1.0416666671517305E-2</v>
      </c>
      <c r="D2917" s="1">
        <v>1</v>
      </c>
      <c r="E2917" s="1">
        <v>0.31</v>
      </c>
      <c r="F2917" s="1">
        <f>IF(A2917="","",IF(E2917&lt;_C3_MinTemp.,0,E2917*M_a+M_b))</f>
        <v>9.36554E-2</v>
      </c>
      <c r="G2917" s="1">
        <f t="shared" si="271"/>
        <v>8.7713339491599998E-3</v>
      </c>
      <c r="H2917" s="1">
        <f t="shared" si="272"/>
        <v>3.8119660796001736E-3</v>
      </c>
      <c r="I2917" s="1">
        <f t="shared" si="273"/>
        <v>9.5299152034381462E-4</v>
      </c>
      <c r="J2917" s="1">
        <f>IF(A2917="","",MIN(J2916+I2917,Max_logcfu))</f>
        <v>3.3146854100945498</v>
      </c>
      <c r="K2917" s="1" cm="1">
        <f t="array" ref="K2917">IF(A2917="","",IF(E2917&lt;_C3_MinTemp.,0,((E2917-Tmin)/(PrefTemp-Tmin))^2))</f>
        <v>1.4511034213204768</v>
      </c>
      <c r="L2917" s="1">
        <f t="shared" si="274"/>
        <v>1.5115660645793744E-2</v>
      </c>
      <c r="M2917" s="1">
        <f t="shared" si="275"/>
        <v>155.00868814923385</v>
      </c>
      <c r="N2917" s="3" t="s">
        <v>866</v>
      </c>
      <c r="O2917" s="1" t="s">
        <v>2964</v>
      </c>
      <c r="P2917" s="1" t="s">
        <v>2965</v>
      </c>
      <c r="Q2917" s="1">
        <v>94128</v>
      </c>
      <c r="R2917" s="1" t="s">
        <v>3035</v>
      </c>
      <c r="S2917" s="1">
        <v>95.77</v>
      </c>
    </row>
    <row r="2918" spans="1:19" x14ac:dyDescent="0.3">
      <c r="A2918" s="1" t="s">
        <v>925</v>
      </c>
      <c r="B2918" s="1" t="s">
        <v>1053</v>
      </c>
      <c r="C2918" s="1">
        <f t="shared" si="276"/>
        <v>1.0416666664241347E-2</v>
      </c>
      <c r="D2918" s="1">
        <v>1</v>
      </c>
      <c r="E2918" s="1">
        <v>0.28000000000000003</v>
      </c>
      <c r="F2918" s="1">
        <f>IF(A2918="","",IF(E2918&lt;_C3_MinTemp.,0,E2918*M_a+M_b))</f>
        <v>9.3066200000000002E-2</v>
      </c>
      <c r="G2918" s="1">
        <f t="shared" si="271"/>
        <v>8.6613175824400007E-3</v>
      </c>
      <c r="H2918" s="1">
        <f t="shared" si="272"/>
        <v>3.7641536646849196E-3</v>
      </c>
      <c r="I2918" s="1">
        <f t="shared" si="273"/>
        <v>9.4103841595212739E-4</v>
      </c>
      <c r="J2918" s="1">
        <f>IF(A2918="","",MIN(J2917+I2918,Max_logcfu))</f>
        <v>3.315626448510502</v>
      </c>
      <c r="K2918" s="1" cm="1">
        <f t="array" ref="K2918">IF(A2918="","",IF(E2918&lt;_C3_MinTemp.,0,((E2918-Tmin)/(PrefTemp-Tmin))^2))</f>
        <v>1.4329026405642127</v>
      </c>
      <c r="L2918" s="1">
        <f t="shared" si="274"/>
        <v>1.4926069169068636E-2</v>
      </c>
      <c r="M2918" s="1">
        <f t="shared" si="275"/>
        <v>154.99376208006478</v>
      </c>
      <c r="N2918" s="3" t="s">
        <v>866</v>
      </c>
      <c r="O2918" s="1" t="s">
        <v>2964</v>
      </c>
      <c r="P2918" s="1" t="s">
        <v>2965</v>
      </c>
      <c r="Q2918" s="1">
        <v>94128</v>
      </c>
      <c r="R2918" s="1" t="s">
        <v>3035</v>
      </c>
      <c r="S2918" s="1">
        <v>95.77</v>
      </c>
    </row>
    <row r="2919" spans="1:19" x14ac:dyDescent="0.3">
      <c r="A2919" s="1" t="s">
        <v>925</v>
      </c>
      <c r="B2919" s="1" t="s">
        <v>1054</v>
      </c>
      <c r="C2919" s="1">
        <f t="shared" si="276"/>
        <v>1.0416666664241347E-2</v>
      </c>
      <c r="D2919" s="1">
        <v>1</v>
      </c>
      <c r="E2919" s="1">
        <v>0.25</v>
      </c>
      <c r="F2919" s="1">
        <f>IF(A2919="","",IF(E2919&lt;_C3_MinTemp.,0,E2919*M_a+M_b))</f>
        <v>9.2477000000000004E-2</v>
      </c>
      <c r="G2919" s="1">
        <f t="shared" ref="G2919:G2982" si="277">IF(A2919="","",F2919^2)</f>
        <v>8.5519955290000015E-3</v>
      </c>
      <c r="H2919" s="1">
        <f t="shared" ref="H2919:H2982" si="278">IF(A2919="","",G2919/2.301)</f>
        <v>3.7166429939156894E-3</v>
      </c>
      <c r="I2919" s="1">
        <f t="shared" ref="I2919:I2982" si="279">IF(A2919="","",H2919*24*(B2919-B2918))</f>
        <v>9.291607482625853E-4</v>
      </c>
      <c r="J2919" s="1">
        <f>IF(A2919="","",MIN(J2918+I2919,Max_logcfu))</f>
        <v>3.3165556092587645</v>
      </c>
      <c r="K2919" s="1" cm="1">
        <f t="array" ref="K2919">IF(A2919="","",IF(E2919&lt;_C3_MinTemp.,0,((E2919-Tmin)/(PrefTemp-Tmin))^2))</f>
        <v>1.4148167249335852</v>
      </c>
      <c r="L2919" s="1">
        <f t="shared" ref="L2919:L2982" si="280">IF(A2919="","",K2919*(B2919-B2918))</f>
        <v>1.4737674214626798E-2</v>
      </c>
      <c r="M2919" s="1">
        <f t="shared" ref="M2919:M2982" si="281">IF(A2919="","",M2918-L2919)</f>
        <v>154.97902440585017</v>
      </c>
      <c r="N2919" s="3" t="s">
        <v>866</v>
      </c>
      <c r="O2919" s="1" t="s">
        <v>2964</v>
      </c>
      <c r="P2919" s="1" t="s">
        <v>2965</v>
      </c>
      <c r="Q2919" s="1">
        <v>94128</v>
      </c>
      <c r="R2919" s="1" t="s">
        <v>3035</v>
      </c>
      <c r="S2919" s="1">
        <v>95.77</v>
      </c>
    </row>
    <row r="2920" spans="1:19" x14ac:dyDescent="0.3">
      <c r="A2920" s="1" t="s">
        <v>925</v>
      </c>
      <c r="B2920" s="1" t="s">
        <v>1055</v>
      </c>
      <c r="C2920" s="1">
        <f t="shared" si="276"/>
        <v>1.0416666671517305E-2</v>
      </c>
      <c r="D2920" s="1">
        <v>1</v>
      </c>
      <c r="E2920" s="1">
        <v>0.3</v>
      </c>
      <c r="F2920" s="1">
        <f>IF(A2920="","",IF(E2920&lt;_C3_MinTemp.,0,E2920*M_a+M_b))</f>
        <v>9.3459E-2</v>
      </c>
      <c r="G2920" s="1">
        <f t="shared" si="277"/>
        <v>8.7345846809999995E-3</v>
      </c>
      <c r="H2920" s="1">
        <f t="shared" si="278"/>
        <v>3.7959950808344194E-3</v>
      </c>
      <c r="I2920" s="1">
        <f t="shared" si="279"/>
        <v>9.4899877065051687E-4</v>
      </c>
      <c r="J2920" s="1">
        <f>IF(A2920="","",MIN(J2919+I2920,Max_logcfu))</f>
        <v>3.3175046080294148</v>
      </c>
      <c r="K2920" s="1" cm="1">
        <f t="array" ref="K2920">IF(A2920="","",IF(E2920&lt;_C3_MinTemp.,0,((E2920-Tmin)/(PrefTemp-Tmin))^2))</f>
        <v>1.4450237316099848</v>
      </c>
      <c r="L2920" s="1">
        <f t="shared" si="280"/>
        <v>1.5052330544613296E-2</v>
      </c>
      <c r="M2920" s="1">
        <f t="shared" si="281"/>
        <v>154.96397207530555</v>
      </c>
      <c r="N2920" s="3" t="s">
        <v>866</v>
      </c>
      <c r="O2920" s="1" t="s">
        <v>2964</v>
      </c>
      <c r="P2920" s="1" t="s">
        <v>2965</v>
      </c>
      <c r="Q2920" s="1">
        <v>94128</v>
      </c>
      <c r="R2920" s="1" t="s">
        <v>3035</v>
      </c>
      <c r="S2920" s="1">
        <v>95.77</v>
      </c>
    </row>
    <row r="2921" spans="1:19" x14ac:dyDescent="0.3">
      <c r="A2921" s="1" t="s">
        <v>925</v>
      </c>
      <c r="B2921" s="1" t="s">
        <v>1056</v>
      </c>
      <c r="C2921" s="1">
        <f t="shared" si="276"/>
        <v>1.0416666664241347E-2</v>
      </c>
      <c r="D2921" s="1">
        <v>1</v>
      </c>
      <c r="E2921" s="1">
        <v>0.36</v>
      </c>
      <c r="F2921" s="1">
        <f>IF(A2921="","",IF(E2921&lt;_C3_MinTemp.,0,E2921*M_a+M_b))</f>
        <v>9.463740000000001E-2</v>
      </c>
      <c r="G2921" s="1">
        <f t="shared" si="277"/>
        <v>8.9562374787600027E-3</v>
      </c>
      <c r="H2921" s="1">
        <f t="shared" si="278"/>
        <v>3.8923239803389841E-3</v>
      </c>
      <c r="I2921" s="1">
        <f t="shared" si="279"/>
        <v>9.73080994858183E-4</v>
      </c>
      <c r="J2921" s="1">
        <f>IF(A2921="","",MIN(J2920+I2921,Max_logcfu))</f>
        <v>3.3184776890242729</v>
      </c>
      <c r="K2921" s="1" cm="1">
        <f t="array" ref="K2921">IF(A2921="","",IF(E2921&lt;_C3_MinTemp.,0,((E2921-Tmin)/(PrefTemp-Tmin))^2))</f>
        <v>1.4816933117490008</v>
      </c>
      <c r="L2921" s="1">
        <f t="shared" si="280"/>
        <v>1.5434305327125178E-2</v>
      </c>
      <c r="M2921" s="1">
        <f t="shared" si="281"/>
        <v>154.94853776997843</v>
      </c>
      <c r="N2921" s="3" t="s">
        <v>866</v>
      </c>
      <c r="O2921" s="1" t="s">
        <v>2964</v>
      </c>
      <c r="P2921" s="1" t="s">
        <v>2965</v>
      </c>
      <c r="Q2921" s="1">
        <v>94128</v>
      </c>
      <c r="R2921" s="1" t="s">
        <v>3035</v>
      </c>
      <c r="S2921" s="1">
        <v>95.61</v>
      </c>
    </row>
    <row r="2922" spans="1:19" x14ac:dyDescent="0.3">
      <c r="A2922" s="1" t="s">
        <v>925</v>
      </c>
      <c r="B2922" s="1" t="s">
        <v>1057</v>
      </c>
      <c r="C2922" s="1">
        <f t="shared" si="276"/>
        <v>1.0416666664241347E-2</v>
      </c>
      <c r="D2922" s="1">
        <v>1</v>
      </c>
      <c r="E2922" s="1">
        <v>0.36</v>
      </c>
      <c r="F2922" s="1">
        <f>IF(A2922="","",IF(E2922&lt;_C3_MinTemp.,0,E2922*M_a+M_b))</f>
        <v>9.463740000000001E-2</v>
      </c>
      <c r="G2922" s="1">
        <f t="shared" si="277"/>
        <v>8.9562374787600027E-3</v>
      </c>
      <c r="H2922" s="1">
        <f t="shared" si="278"/>
        <v>3.8923239803389841E-3</v>
      </c>
      <c r="I2922" s="1">
        <f t="shared" si="279"/>
        <v>9.73080994858183E-4</v>
      </c>
      <c r="J2922" s="1">
        <f>IF(A2922="","",MIN(J2921+I2922,Max_logcfu))</f>
        <v>3.3194507700191309</v>
      </c>
      <c r="K2922" s="1" cm="1">
        <f t="array" ref="K2922">IF(A2922="","",IF(E2922&lt;_C3_MinTemp.,0,((E2922-Tmin)/(PrefTemp-Tmin))^2))</f>
        <v>1.4816933117490008</v>
      </c>
      <c r="L2922" s="1">
        <f t="shared" si="280"/>
        <v>1.5434305327125178E-2</v>
      </c>
      <c r="M2922" s="1">
        <f t="shared" si="281"/>
        <v>154.93310346465131</v>
      </c>
      <c r="N2922" s="3" t="s">
        <v>866</v>
      </c>
      <c r="O2922" s="1" t="s">
        <v>2964</v>
      </c>
      <c r="P2922" s="1" t="s">
        <v>2965</v>
      </c>
      <c r="Q2922" s="1">
        <v>94128</v>
      </c>
      <c r="R2922" s="1" t="s">
        <v>3035</v>
      </c>
      <c r="S2922" s="1">
        <v>95.61</v>
      </c>
    </row>
    <row r="2923" spans="1:19" x14ac:dyDescent="0.3">
      <c r="A2923" s="1" t="s">
        <v>925</v>
      </c>
      <c r="B2923" s="1" t="s">
        <v>1058</v>
      </c>
      <c r="C2923" s="1">
        <f t="shared" si="276"/>
        <v>1.0416666671517305E-2</v>
      </c>
      <c r="D2923" s="1">
        <v>1</v>
      </c>
      <c r="E2923" s="1">
        <v>0.33</v>
      </c>
      <c r="F2923" s="1">
        <f>IF(A2923="","",IF(E2923&lt;_C3_MinTemp.,0,E2923*M_a+M_b))</f>
        <v>9.4048200000000012E-2</v>
      </c>
      <c r="G2923" s="1">
        <f t="shared" si="277"/>
        <v>8.845063923240002E-3</v>
      </c>
      <c r="H2923" s="1">
        <f t="shared" si="278"/>
        <v>3.8440086585136905E-3</v>
      </c>
      <c r="I2923" s="1">
        <f t="shared" si="279"/>
        <v>9.6100216507592415E-4</v>
      </c>
      <c r="J2923" s="1">
        <f>IF(A2923="","",MIN(J2922+I2923,Max_logcfu))</f>
        <v>3.3204117721842068</v>
      </c>
      <c r="K2923" s="1" cm="1">
        <f t="array" ref="K2923">IF(A2923="","",IF(E2923&lt;_C3_MinTemp.,0,((E2923-Tmin)/(PrefTemp-Tmin))^2))</f>
        <v>1.463301089116674</v>
      </c>
      <c r="L2923" s="1">
        <f t="shared" si="280"/>
        <v>1.5242719685396632E-2</v>
      </c>
      <c r="M2923" s="1">
        <f t="shared" si="281"/>
        <v>154.91786074496591</v>
      </c>
      <c r="N2923" s="3" t="s">
        <v>866</v>
      </c>
      <c r="O2923" s="1" t="s">
        <v>2964</v>
      </c>
      <c r="P2923" s="1" t="s">
        <v>2965</v>
      </c>
      <c r="Q2923" s="1">
        <v>94128</v>
      </c>
      <c r="R2923" s="1" t="s">
        <v>3035</v>
      </c>
      <c r="S2923" s="1">
        <v>95.61</v>
      </c>
    </row>
    <row r="2924" spans="1:19" x14ac:dyDescent="0.3">
      <c r="A2924" s="1" t="s">
        <v>925</v>
      </c>
      <c r="B2924" s="1" t="s">
        <v>1059</v>
      </c>
      <c r="C2924" s="1">
        <f t="shared" si="276"/>
        <v>1.0416666664241347E-2</v>
      </c>
      <c r="D2924" s="1">
        <v>1</v>
      </c>
      <c r="E2924" s="1">
        <v>0.31</v>
      </c>
      <c r="F2924" s="1">
        <f>IF(A2924="","",IF(E2924&lt;_C3_MinTemp.,0,E2924*M_a+M_b))</f>
        <v>9.36554E-2</v>
      </c>
      <c r="G2924" s="1">
        <f t="shared" si="277"/>
        <v>8.7713339491599998E-3</v>
      </c>
      <c r="H2924" s="1">
        <f t="shared" si="278"/>
        <v>3.8119660796001736E-3</v>
      </c>
      <c r="I2924" s="1">
        <f t="shared" si="279"/>
        <v>9.5299151967815775E-4</v>
      </c>
      <c r="J2924" s="1">
        <f>IF(A2924="","",MIN(J2923+I2924,Max_logcfu))</f>
        <v>3.321364763703885</v>
      </c>
      <c r="K2924" s="1" cm="1">
        <f t="array" ref="K2924">IF(A2924="","",IF(E2924&lt;_C3_MinTemp.,0,((E2924-Tmin)/(PrefTemp-Tmin))^2))</f>
        <v>1.4511034213204768</v>
      </c>
      <c r="L2924" s="1">
        <f t="shared" si="280"/>
        <v>1.5115660635235577E-2</v>
      </c>
      <c r="M2924" s="1">
        <f t="shared" si="281"/>
        <v>154.90274508433066</v>
      </c>
      <c r="N2924" s="3" t="s">
        <v>866</v>
      </c>
      <c r="O2924" s="1" t="s">
        <v>2964</v>
      </c>
      <c r="P2924" s="1" t="s">
        <v>2965</v>
      </c>
      <c r="Q2924" s="1">
        <v>94128</v>
      </c>
      <c r="R2924" s="1" t="s">
        <v>3035</v>
      </c>
      <c r="S2924" s="1">
        <v>95.61</v>
      </c>
    </row>
    <row r="2925" spans="1:19" x14ac:dyDescent="0.3">
      <c r="A2925" s="1" t="s">
        <v>925</v>
      </c>
      <c r="B2925" s="1" t="s">
        <v>1060</v>
      </c>
      <c r="C2925" s="1">
        <f t="shared" si="276"/>
        <v>1.0416666664241347E-2</v>
      </c>
      <c r="D2925" s="1">
        <v>1</v>
      </c>
      <c r="E2925" s="1">
        <v>0.41</v>
      </c>
      <c r="F2925" s="1">
        <f>IF(A2925="","",IF(E2925&lt;_C3_MinTemp.,0,E2925*M_a+M_b))</f>
        <v>9.5619400000000007E-2</v>
      </c>
      <c r="G2925" s="1">
        <f t="shared" si="277"/>
        <v>9.1430696563600013E-3</v>
      </c>
      <c r="H2925" s="1">
        <f t="shared" si="278"/>
        <v>3.9735200592611909E-3</v>
      </c>
      <c r="I2925" s="1">
        <f t="shared" si="279"/>
        <v>9.9338001458400835E-4</v>
      </c>
      <c r="J2925" s="1">
        <f>IF(A2925="","",MIN(J2924+I2925,Max_logcfu))</f>
        <v>3.322358143718469</v>
      </c>
      <c r="K2925" s="1" cm="1">
        <f t="array" ref="K2925">IF(A2925="","",IF(E2925&lt;_C3_MinTemp.,0,((E2925-Tmin)/(PrefTemp-Tmin))^2))</f>
        <v>1.5126022719709604</v>
      </c>
      <c r="L2925" s="1">
        <f t="shared" si="280"/>
        <v>1.5756273662695629E-2</v>
      </c>
      <c r="M2925" s="1">
        <f t="shared" si="281"/>
        <v>154.88698881066796</v>
      </c>
      <c r="N2925" s="3" t="s">
        <v>866</v>
      </c>
      <c r="O2925" s="1" t="s">
        <v>2964</v>
      </c>
      <c r="P2925" s="1" t="s">
        <v>2965</v>
      </c>
      <c r="Q2925" s="1">
        <v>94128</v>
      </c>
      <c r="R2925" s="1" t="s">
        <v>3035</v>
      </c>
      <c r="S2925" s="1">
        <v>95.61</v>
      </c>
    </row>
    <row r="2926" spans="1:19" x14ac:dyDescent="0.3">
      <c r="A2926" s="1" t="s">
        <v>925</v>
      </c>
      <c r="B2926" s="1" t="s">
        <v>1061</v>
      </c>
      <c r="C2926" s="1">
        <f t="shared" si="276"/>
        <v>1.0416666671517305E-2</v>
      </c>
      <c r="D2926" s="1">
        <v>1</v>
      </c>
      <c r="E2926" s="1">
        <v>0.35</v>
      </c>
      <c r="F2926" s="1">
        <f>IF(A2926="","",IF(E2926&lt;_C3_MinTemp.,0,E2926*M_a+M_b))</f>
        <v>9.4441000000000011E-2</v>
      </c>
      <c r="G2926" s="1">
        <f t="shared" si="277"/>
        <v>8.9191024810000019E-3</v>
      </c>
      <c r="H2926" s="1">
        <f t="shared" si="278"/>
        <v>3.8761853459365497E-3</v>
      </c>
      <c r="I2926" s="1">
        <f t="shared" si="279"/>
        <v>9.6904633693538486E-4</v>
      </c>
      <c r="J2926" s="1">
        <f>IF(A2926="","",MIN(J2925+I2926,Max_logcfu))</f>
        <v>3.3233271900554042</v>
      </c>
      <c r="K2926" s="1" cm="1">
        <f t="array" ref="K2926">IF(A2926="","",IF(E2926&lt;_C3_MinTemp.,0,((E2926-Tmin)/(PrefTemp-Tmin))^2))</f>
        <v>1.4755498080798204</v>
      </c>
      <c r="L2926" s="1">
        <f t="shared" si="280"/>
        <v>1.5370310507988821E-2</v>
      </c>
      <c r="M2926" s="1">
        <f t="shared" si="281"/>
        <v>154.87161850015997</v>
      </c>
      <c r="N2926" s="3" t="s">
        <v>866</v>
      </c>
      <c r="O2926" s="1" t="s">
        <v>2964</v>
      </c>
      <c r="P2926" s="1" t="s">
        <v>2965</v>
      </c>
      <c r="Q2926" s="1">
        <v>94128</v>
      </c>
      <c r="R2926" s="1" t="s">
        <v>3035</v>
      </c>
      <c r="S2926" s="1">
        <v>95.61</v>
      </c>
    </row>
    <row r="2927" spans="1:19" x14ac:dyDescent="0.3">
      <c r="A2927" s="1" t="s">
        <v>925</v>
      </c>
      <c r="B2927" s="1" t="s">
        <v>1062</v>
      </c>
      <c r="C2927" s="1">
        <f t="shared" si="276"/>
        <v>1.0416666664241347E-2</v>
      </c>
      <c r="D2927" s="1">
        <v>1</v>
      </c>
      <c r="E2927" s="1">
        <v>0.42</v>
      </c>
      <c r="F2927" s="1">
        <f>IF(A2927="","",IF(E2927&lt;_C3_MinTemp.,0,E2927*M_a+M_b))</f>
        <v>9.5815800000000007E-2</v>
      </c>
      <c r="G2927" s="1">
        <f t="shared" si="277"/>
        <v>9.180667529640002E-3</v>
      </c>
      <c r="H2927" s="1">
        <f t="shared" si="278"/>
        <v>3.9898598564276407E-3</v>
      </c>
      <c r="I2927" s="1">
        <f t="shared" si="279"/>
        <v>9.9746496387466974E-4</v>
      </c>
      <c r="J2927" s="1">
        <f>IF(A2927="","",MIN(J2926+I2927,Max_logcfu))</f>
        <v>3.3243246550192791</v>
      </c>
      <c r="K2927" s="1" cm="1">
        <f t="array" ref="K2927">IF(A2927="","",IF(E2927&lt;_C3_MinTemp.,0,((E2927-Tmin)/(PrefTemp-Tmin))^2))</f>
        <v>1.5188223523905651</v>
      </c>
      <c r="L2927" s="1">
        <f t="shared" si="280"/>
        <v>1.5821066167051423E-2</v>
      </c>
      <c r="M2927" s="1">
        <f t="shared" si="281"/>
        <v>154.8557974339929</v>
      </c>
      <c r="N2927" s="3" t="s">
        <v>866</v>
      </c>
      <c r="O2927" s="1" t="s">
        <v>2964</v>
      </c>
      <c r="P2927" s="1" t="s">
        <v>2965</v>
      </c>
      <c r="Q2927" s="1">
        <v>94128</v>
      </c>
      <c r="R2927" s="1" t="s">
        <v>3035</v>
      </c>
      <c r="S2927" s="1">
        <v>95.61</v>
      </c>
    </row>
    <row r="2928" spans="1:19" x14ac:dyDescent="0.3">
      <c r="A2928" s="1" t="s">
        <v>925</v>
      </c>
      <c r="B2928" s="1" t="s">
        <v>1063</v>
      </c>
      <c r="C2928" s="1">
        <f t="shared" si="276"/>
        <v>1.0416666664241347E-2</v>
      </c>
      <c r="D2928" s="1">
        <v>1</v>
      </c>
      <c r="E2928" s="1">
        <v>0.42</v>
      </c>
      <c r="F2928" s="1">
        <f>IF(A2928="","",IF(E2928&lt;_C3_MinTemp.,0,E2928*M_a+M_b))</f>
        <v>9.5815800000000007E-2</v>
      </c>
      <c r="G2928" s="1">
        <f t="shared" si="277"/>
        <v>9.180667529640002E-3</v>
      </c>
      <c r="H2928" s="1">
        <f t="shared" si="278"/>
        <v>3.9898598564276407E-3</v>
      </c>
      <c r="I2928" s="1">
        <f t="shared" si="279"/>
        <v>9.9746496387466974E-4</v>
      </c>
      <c r="J2928" s="1">
        <f>IF(A2928="","",MIN(J2927+I2928,Max_logcfu))</f>
        <v>3.325322119983154</v>
      </c>
      <c r="K2928" s="1" cm="1">
        <f t="array" ref="K2928">IF(A2928="","",IF(E2928&lt;_C3_MinTemp.,0,((E2928-Tmin)/(PrefTemp-Tmin))^2))</f>
        <v>1.5188223523905651</v>
      </c>
      <c r="L2928" s="1">
        <f t="shared" si="280"/>
        <v>1.5821066167051423E-2</v>
      </c>
      <c r="M2928" s="1">
        <f t="shared" si="281"/>
        <v>154.83997636782584</v>
      </c>
      <c r="N2928" s="3" t="s">
        <v>866</v>
      </c>
      <c r="O2928" s="1" t="s">
        <v>2964</v>
      </c>
      <c r="P2928" s="1" t="s">
        <v>2965</v>
      </c>
      <c r="Q2928" s="1">
        <v>94128</v>
      </c>
      <c r="R2928" s="1" t="s">
        <v>3035</v>
      </c>
      <c r="S2928" s="1">
        <v>95.61</v>
      </c>
    </row>
    <row r="2929" spans="1:19" x14ac:dyDescent="0.3">
      <c r="A2929" s="1" t="s">
        <v>925</v>
      </c>
      <c r="B2929" s="1" t="s">
        <v>1064</v>
      </c>
      <c r="C2929" s="1">
        <f t="shared" si="276"/>
        <v>1.0416666671517305E-2</v>
      </c>
      <c r="D2929" s="1">
        <v>1</v>
      </c>
      <c r="E2929" s="1">
        <v>0.64</v>
      </c>
      <c r="F2929" s="1">
        <f>IF(A2929="","",IF(E2929&lt;_C3_MinTemp.,0,E2929*M_a+M_b))</f>
        <v>0.10013660000000001</v>
      </c>
      <c r="G2929" s="1">
        <f t="shared" si="277"/>
        <v>1.0027338659560001E-2</v>
      </c>
      <c r="H2929" s="1">
        <f t="shared" si="278"/>
        <v>4.3578177573055195E-3</v>
      </c>
      <c r="I2929" s="1">
        <f t="shared" si="279"/>
        <v>1.0894544398336965E-3</v>
      </c>
      <c r="J2929" s="1">
        <f>IF(A2929="","",MIN(J2928+I2929,Max_logcfu))</f>
        <v>3.3264115744229876</v>
      </c>
      <c r="K2929" s="1" cm="1">
        <f t="array" ref="K2929">IF(A2929="","",IF(E2929&lt;_C3_MinTemp.,0,((E2929-Tmin)/(PrefTemp-Tmin))^2))</f>
        <v>1.658893107931442</v>
      </c>
      <c r="L2929" s="1">
        <f t="shared" si="280"/>
        <v>1.7280136548999212E-2</v>
      </c>
      <c r="M2929" s="1">
        <f t="shared" si="281"/>
        <v>154.82269623127684</v>
      </c>
      <c r="N2929" s="3" t="s">
        <v>866</v>
      </c>
      <c r="O2929" s="1" t="s">
        <v>2964</v>
      </c>
      <c r="P2929" s="1" t="s">
        <v>2965</v>
      </c>
      <c r="Q2929" s="1">
        <v>94128</v>
      </c>
      <c r="R2929" s="1" t="s">
        <v>3035</v>
      </c>
      <c r="S2929" s="1">
        <v>95.53</v>
      </c>
    </row>
    <row r="2930" spans="1:19" x14ac:dyDescent="0.3">
      <c r="A2930" s="1" t="s">
        <v>925</v>
      </c>
      <c r="B2930" s="1" t="s">
        <v>1065</v>
      </c>
      <c r="C2930" s="1">
        <f t="shared" si="276"/>
        <v>1.0416666664241347E-2</v>
      </c>
      <c r="D2930" s="1">
        <v>1</v>
      </c>
      <c r="E2930" s="1">
        <v>0.63</v>
      </c>
      <c r="F2930" s="1">
        <f>IF(A2930="","",IF(E2930&lt;_C3_MinTemp.,0,E2930*M_a+M_b))</f>
        <v>9.9940200000000007E-2</v>
      </c>
      <c r="G2930" s="1">
        <f t="shared" si="277"/>
        <v>9.9880435760400007E-3</v>
      </c>
      <c r="H2930" s="1">
        <f t="shared" si="278"/>
        <v>4.3407403633376794E-3</v>
      </c>
      <c r="I2930" s="1">
        <f t="shared" si="279"/>
        <v>1.0851850905817557E-3</v>
      </c>
      <c r="J2930" s="1">
        <f>IF(A2930="","",MIN(J2929+I2930,Max_logcfu))</f>
        <v>3.3274967595135694</v>
      </c>
      <c r="K2930" s="1" cm="1">
        <f t="array" ref="K2930">IF(A2930="","",IF(E2930&lt;_C3_MinTemp.,0,((E2930-Tmin)/(PrefTemp-Tmin))^2))</f>
        <v>1.6523922460936129</v>
      </c>
      <c r="L2930" s="1">
        <f t="shared" si="280"/>
        <v>1.7212419226134222E-2</v>
      </c>
      <c r="M2930" s="1">
        <f t="shared" si="281"/>
        <v>154.80548381205071</v>
      </c>
      <c r="N2930" s="3" t="s">
        <v>866</v>
      </c>
      <c r="O2930" s="1" t="s">
        <v>2964</v>
      </c>
      <c r="P2930" s="1" t="s">
        <v>2965</v>
      </c>
      <c r="Q2930" s="1">
        <v>94128</v>
      </c>
      <c r="R2930" s="1" t="s">
        <v>3035</v>
      </c>
      <c r="S2930" s="1">
        <v>95.53</v>
      </c>
    </row>
    <row r="2931" spans="1:19" x14ac:dyDescent="0.3">
      <c r="A2931" s="1" t="s">
        <v>925</v>
      </c>
      <c r="B2931" s="1" t="s">
        <v>1066</v>
      </c>
      <c r="C2931" s="1">
        <f t="shared" si="276"/>
        <v>1.0416666664241347E-2</v>
      </c>
      <c r="D2931" s="1">
        <v>1</v>
      </c>
      <c r="E2931" s="1">
        <v>0.67</v>
      </c>
      <c r="F2931" s="1">
        <f>IF(A2931="","",IF(E2931&lt;_C3_MinTemp.,0,E2931*M_a+M_b))</f>
        <v>0.1007258</v>
      </c>
      <c r="G2931" s="1">
        <f t="shared" si="277"/>
        <v>1.014568678564E-2</v>
      </c>
      <c r="H2931" s="1">
        <f t="shared" si="278"/>
        <v>4.4092511019730553E-3</v>
      </c>
      <c r="I2931" s="1">
        <f t="shared" si="279"/>
        <v>1.1023127752366117E-3</v>
      </c>
      <c r="J2931" s="1">
        <f>IF(A2931="","",MIN(J2930+I2931,Max_logcfu))</f>
        <v>3.3285990722888061</v>
      </c>
      <c r="K2931" s="1" cm="1">
        <f t="array" ref="K2931">IF(A2931="","",IF(E2931&lt;_C3_MinTemp.,0,((E2931-Tmin)/(PrefTemp-Tmin))^2))</f>
        <v>1.6784722701953532</v>
      </c>
      <c r="L2931" s="1">
        <f t="shared" si="280"/>
        <v>1.7484086143797432E-2</v>
      </c>
      <c r="M2931" s="1">
        <f t="shared" si="281"/>
        <v>154.7879997259069</v>
      </c>
      <c r="N2931" s="3" t="s">
        <v>866</v>
      </c>
      <c r="O2931" s="1" t="s">
        <v>2964</v>
      </c>
      <c r="P2931" s="1" t="s">
        <v>2965</v>
      </c>
      <c r="Q2931" s="1">
        <v>94128</v>
      </c>
      <c r="R2931" s="1" t="s">
        <v>3035</v>
      </c>
      <c r="S2931" s="1">
        <v>95.53</v>
      </c>
    </row>
    <row r="2932" spans="1:19" x14ac:dyDescent="0.3">
      <c r="A2932" s="1" t="s">
        <v>925</v>
      </c>
      <c r="B2932" s="1" t="s">
        <v>1067</v>
      </c>
      <c r="C2932" s="1">
        <f t="shared" si="276"/>
        <v>1.0416666671517305E-2</v>
      </c>
      <c r="D2932" s="1">
        <v>1</v>
      </c>
      <c r="E2932" s="1">
        <v>0.64</v>
      </c>
      <c r="F2932" s="1">
        <f>IF(A2932="","",IF(E2932&lt;_C3_MinTemp.,0,E2932*M_a+M_b))</f>
        <v>0.10013660000000001</v>
      </c>
      <c r="G2932" s="1">
        <f t="shared" si="277"/>
        <v>1.0027338659560001E-2</v>
      </c>
      <c r="H2932" s="1">
        <f t="shared" si="278"/>
        <v>4.3578177573055195E-3</v>
      </c>
      <c r="I2932" s="1">
        <f t="shared" si="279"/>
        <v>1.0894544398336965E-3</v>
      </c>
      <c r="J2932" s="1">
        <f>IF(A2932="","",MIN(J2931+I2932,Max_logcfu))</f>
        <v>3.3296885267286398</v>
      </c>
      <c r="K2932" s="1" cm="1">
        <f t="array" ref="K2932">IF(A2932="","",IF(E2932&lt;_C3_MinTemp.,0,((E2932-Tmin)/(PrefTemp-Tmin))^2))</f>
        <v>1.658893107931442</v>
      </c>
      <c r="L2932" s="1">
        <f t="shared" si="280"/>
        <v>1.7280136548999212E-2</v>
      </c>
      <c r="M2932" s="1">
        <f t="shared" si="281"/>
        <v>154.7707195893579</v>
      </c>
      <c r="N2932" s="3" t="s">
        <v>866</v>
      </c>
      <c r="O2932" s="1" t="s">
        <v>2964</v>
      </c>
      <c r="P2932" s="1" t="s">
        <v>2965</v>
      </c>
      <c r="Q2932" s="1">
        <v>94128</v>
      </c>
      <c r="R2932" s="1" t="s">
        <v>3035</v>
      </c>
      <c r="S2932" s="1">
        <v>95.53</v>
      </c>
    </row>
    <row r="2933" spans="1:19" x14ac:dyDescent="0.3">
      <c r="A2933" s="1" t="s">
        <v>925</v>
      </c>
      <c r="B2933" s="1" t="s">
        <v>1068</v>
      </c>
      <c r="C2933" s="1">
        <f t="shared" si="276"/>
        <v>1.0416666664241347E-2</v>
      </c>
      <c r="D2933" s="1">
        <v>1</v>
      </c>
      <c r="E2933" s="1">
        <v>0.8</v>
      </c>
      <c r="F2933" s="1">
        <f>IF(A2933="","",IF(E2933&lt;_C3_MinTemp.,0,E2933*M_a+M_b))</f>
        <v>0.10327900000000001</v>
      </c>
      <c r="G2933" s="1">
        <f t="shared" si="277"/>
        <v>1.0666551841000002E-2</v>
      </c>
      <c r="H2933" s="1">
        <f t="shared" si="278"/>
        <v>4.6356157501086489E-3</v>
      </c>
      <c r="I2933" s="1">
        <f t="shared" si="279"/>
        <v>1.158903937257334E-3</v>
      </c>
      <c r="J2933" s="1">
        <f>IF(A2933="","",MIN(J2932+I2933,Max_logcfu))</f>
        <v>3.3308474306658971</v>
      </c>
      <c r="K2933" s="1" cm="1">
        <f t="array" ref="K2933">IF(A2933="","",IF(E2933&lt;_C3_MinTemp.,0,((E2933-Tmin)/(PrefTemp-Tmin))^2))</f>
        <v>1.7646426370129975</v>
      </c>
      <c r="L2933" s="1">
        <f t="shared" si="280"/>
        <v>1.8381694131272237E-2</v>
      </c>
      <c r="M2933" s="1">
        <f t="shared" si="281"/>
        <v>154.75233789522662</v>
      </c>
      <c r="N2933" s="3" t="s">
        <v>866</v>
      </c>
      <c r="O2933" s="1" t="s">
        <v>2964</v>
      </c>
      <c r="P2933" s="1" t="s">
        <v>2965</v>
      </c>
      <c r="Q2933" s="1">
        <v>94128</v>
      </c>
      <c r="R2933" s="1" t="s">
        <v>3035</v>
      </c>
      <c r="S2933" s="1">
        <v>95.53</v>
      </c>
    </row>
    <row r="2934" spans="1:19" x14ac:dyDescent="0.3">
      <c r="A2934" s="1" t="s">
        <v>925</v>
      </c>
      <c r="B2934" s="1" t="s">
        <v>1069</v>
      </c>
      <c r="C2934" s="1">
        <f t="shared" si="276"/>
        <v>1.0416666664241347E-2</v>
      </c>
      <c r="D2934" s="1">
        <v>1</v>
      </c>
      <c r="E2934" s="1">
        <v>0.69</v>
      </c>
      <c r="F2934" s="1">
        <f>IF(A2934="","",IF(E2934&lt;_C3_MinTemp.,0,E2934*M_a+M_b))</f>
        <v>0.1011186</v>
      </c>
      <c r="G2934" s="1">
        <f t="shared" si="277"/>
        <v>1.022497126596E-2</v>
      </c>
      <c r="H2934" s="1">
        <f t="shared" si="278"/>
        <v>4.4437076340547582E-3</v>
      </c>
      <c r="I2934" s="1">
        <f t="shared" si="279"/>
        <v>1.1109269082550317E-3</v>
      </c>
      <c r="J2934" s="1">
        <f>IF(A2934="","",MIN(J2933+I2934,Max_logcfu))</f>
        <v>3.3319583575741523</v>
      </c>
      <c r="K2934" s="1" cm="1">
        <f t="array" ref="K2934">IF(A2934="","",IF(E2934&lt;_C3_MinTemp.,0,((E2934-Tmin)/(PrefTemp-Tmin))^2))</f>
        <v>1.6915888589966479</v>
      </c>
      <c r="L2934" s="1">
        <f t="shared" si="280"/>
        <v>1.7620717277112438E-2</v>
      </c>
      <c r="M2934" s="1">
        <f t="shared" si="281"/>
        <v>154.73471717794951</v>
      </c>
      <c r="N2934" s="3" t="s">
        <v>866</v>
      </c>
      <c r="O2934" s="1" t="s">
        <v>2964</v>
      </c>
      <c r="P2934" s="1" t="s">
        <v>2965</v>
      </c>
      <c r="Q2934" s="1">
        <v>94128</v>
      </c>
      <c r="R2934" s="1" t="s">
        <v>3035</v>
      </c>
      <c r="S2934" s="1">
        <v>95.53</v>
      </c>
    </row>
    <row r="2935" spans="1:19" x14ac:dyDescent="0.3">
      <c r="A2935" s="1" t="s">
        <v>925</v>
      </c>
      <c r="B2935" s="1" t="s">
        <v>1070</v>
      </c>
      <c r="C2935" s="1">
        <f t="shared" si="276"/>
        <v>1.0416666671517305E-2</v>
      </c>
      <c r="D2935" s="1">
        <v>1</v>
      </c>
      <c r="E2935" s="1">
        <v>0.57999999999999996</v>
      </c>
      <c r="F2935" s="1">
        <f>IF(A2935="","",IF(E2935&lt;_C3_MinTemp.,0,E2935*M_a+M_b))</f>
        <v>9.895820000000001E-2</v>
      </c>
      <c r="G2935" s="1">
        <f t="shared" si="277"/>
        <v>9.7927253472400028E-3</v>
      </c>
      <c r="H2935" s="1">
        <f t="shared" si="278"/>
        <v>4.2558563004085189E-3</v>
      </c>
      <c r="I2935" s="1">
        <f t="shared" si="279"/>
        <v>1.0639640755975765E-3</v>
      </c>
      <c r="J2935" s="1">
        <f>IF(A2935="","",MIN(J2934+I2935,Max_logcfu))</f>
        <v>3.3330223216497497</v>
      </c>
      <c r="K2935" s="1" cm="1">
        <f t="array" ref="K2935">IF(A2935="","",IF(E2935&lt;_C3_MinTemp.,0,((E2935-Tmin)/(PrefTemp-Tmin))^2))</f>
        <v>1.6200793787805319</v>
      </c>
      <c r="L2935" s="1">
        <f t="shared" si="280"/>
        <v>1.6875826870155625E-2</v>
      </c>
      <c r="M2935" s="1">
        <f t="shared" si="281"/>
        <v>154.71784135107936</v>
      </c>
      <c r="N2935" s="3" t="s">
        <v>866</v>
      </c>
      <c r="O2935" s="1" t="s">
        <v>2964</v>
      </c>
      <c r="P2935" s="1" t="s">
        <v>2965</v>
      </c>
      <c r="Q2935" s="1">
        <v>94128</v>
      </c>
      <c r="R2935" s="1" t="s">
        <v>3035</v>
      </c>
      <c r="S2935" s="1">
        <v>95.53</v>
      </c>
    </row>
    <row r="2936" spans="1:19" x14ac:dyDescent="0.3">
      <c r="A2936" s="1" t="s">
        <v>925</v>
      </c>
      <c r="B2936" s="1" t="s">
        <v>1071</v>
      </c>
      <c r="C2936" s="1">
        <f t="shared" si="276"/>
        <v>1.0416666664241347E-2</v>
      </c>
      <c r="D2936" s="1">
        <v>1</v>
      </c>
      <c r="E2936" s="1">
        <v>0.49</v>
      </c>
      <c r="F2936" s="1">
        <f>IF(A2936="","",IF(E2936&lt;_C3_MinTemp.,0,E2936*M_a+M_b))</f>
        <v>9.7190600000000002E-2</v>
      </c>
      <c r="G2936" s="1">
        <f t="shared" si="277"/>
        <v>9.4460127283600009E-3</v>
      </c>
      <c r="H2936" s="1">
        <f t="shared" si="278"/>
        <v>4.1051771961581919E-3</v>
      </c>
      <c r="I2936" s="1">
        <f t="shared" si="279"/>
        <v>1.0262942988005952E-3</v>
      </c>
      <c r="J2936" s="1">
        <f>IF(A2936="","",MIN(J2935+I2936,Max_logcfu))</f>
        <v>3.3340486159485501</v>
      </c>
      <c r="K2936" s="1" cm="1">
        <f t="array" ref="K2936">IF(A2936="","",IF(E2936&lt;_C3_MinTemp.,0,((E2936-Tmin)/(PrefTemp-Tmin))^2))</f>
        <v>1.5627202734964454</v>
      </c>
      <c r="L2936" s="1">
        <f t="shared" si="280"/>
        <v>1.6278336178464543E-2</v>
      </c>
      <c r="M2936" s="1">
        <f t="shared" si="281"/>
        <v>154.7015630149009</v>
      </c>
      <c r="N2936" s="3" t="s">
        <v>866</v>
      </c>
      <c r="O2936" s="1" t="s">
        <v>2964</v>
      </c>
      <c r="P2936" s="1" t="s">
        <v>2965</v>
      </c>
      <c r="Q2936" s="1">
        <v>94128</v>
      </c>
      <c r="R2936" s="1" t="s">
        <v>3035</v>
      </c>
      <c r="S2936" s="1">
        <v>95.53</v>
      </c>
    </row>
    <row r="2937" spans="1:19" x14ac:dyDescent="0.3">
      <c r="A2937" s="1" t="s">
        <v>925</v>
      </c>
      <c r="B2937" s="1" t="s">
        <v>1072</v>
      </c>
      <c r="C2937" s="1">
        <f t="shared" si="276"/>
        <v>1.0416666664241347E-2</v>
      </c>
      <c r="D2937" s="1">
        <v>1</v>
      </c>
      <c r="E2937" s="1">
        <v>0.42</v>
      </c>
      <c r="F2937" s="1">
        <f>IF(A2937="","",IF(E2937&lt;_C3_MinTemp.,0,E2937*M_a+M_b))</f>
        <v>9.5815800000000007E-2</v>
      </c>
      <c r="G2937" s="1">
        <f t="shared" si="277"/>
        <v>9.180667529640002E-3</v>
      </c>
      <c r="H2937" s="1">
        <f t="shared" si="278"/>
        <v>3.9898598564276407E-3</v>
      </c>
      <c r="I2937" s="1">
        <f t="shared" si="279"/>
        <v>9.9746496387466974E-4</v>
      </c>
      <c r="J2937" s="1">
        <f>IF(A2937="","",MIN(J2936+I2937,Max_logcfu))</f>
        <v>3.3350460809124249</v>
      </c>
      <c r="K2937" s="1" cm="1">
        <f t="array" ref="K2937">IF(A2937="","",IF(E2937&lt;_C3_MinTemp.,0,((E2937-Tmin)/(PrefTemp-Tmin))^2))</f>
        <v>1.5188223523905651</v>
      </c>
      <c r="L2937" s="1">
        <f t="shared" si="280"/>
        <v>1.5821066167051423E-2</v>
      </c>
      <c r="M2937" s="1">
        <f t="shared" si="281"/>
        <v>154.68574194873383</v>
      </c>
      <c r="N2937" s="3" t="s">
        <v>866</v>
      </c>
      <c r="O2937" s="1" t="s">
        <v>2964</v>
      </c>
      <c r="P2937" s="1" t="s">
        <v>2965</v>
      </c>
      <c r="Q2937" s="1">
        <v>94128</v>
      </c>
      <c r="R2937" s="1" t="s">
        <v>3035</v>
      </c>
      <c r="S2937" s="1">
        <v>95.34</v>
      </c>
    </row>
    <row r="2938" spans="1:19" x14ac:dyDescent="0.3">
      <c r="A2938" s="1" t="s">
        <v>925</v>
      </c>
      <c r="B2938" s="1" t="s">
        <v>1073</v>
      </c>
      <c r="C2938" s="1">
        <f t="shared" si="276"/>
        <v>1.0416666671517305E-2</v>
      </c>
      <c r="D2938" s="1">
        <v>1</v>
      </c>
      <c r="E2938" s="1">
        <v>0.25</v>
      </c>
      <c r="F2938" s="1">
        <f>IF(A2938="","",IF(E2938&lt;_C3_MinTemp.,0,E2938*M_a+M_b))</f>
        <v>9.2477000000000004E-2</v>
      </c>
      <c r="G2938" s="1">
        <f t="shared" si="277"/>
        <v>8.5519955290000015E-3</v>
      </c>
      <c r="H2938" s="1">
        <f t="shared" si="278"/>
        <v>3.7166429939156894E-3</v>
      </c>
      <c r="I2938" s="1">
        <f t="shared" si="279"/>
        <v>9.2916074891159664E-4</v>
      </c>
      <c r="J2938" s="1">
        <f>IF(A2938="","",MIN(J2937+I2938,Max_logcfu))</f>
        <v>3.3359752416613366</v>
      </c>
      <c r="K2938" s="1" cm="1">
        <f t="array" ref="K2938">IF(A2938="","",IF(E2938&lt;_C3_MinTemp.,0,((E2938-Tmin)/(PrefTemp-Tmin))^2))</f>
        <v>1.4148167249335852</v>
      </c>
      <c r="L2938" s="1">
        <f t="shared" si="280"/>
        <v>1.4737674224920944E-2</v>
      </c>
      <c r="M2938" s="1">
        <f t="shared" si="281"/>
        <v>154.6710042745089</v>
      </c>
      <c r="N2938" s="3" t="s">
        <v>866</v>
      </c>
      <c r="O2938" s="1" t="s">
        <v>2964</v>
      </c>
      <c r="P2938" s="1" t="s">
        <v>2965</v>
      </c>
      <c r="Q2938" s="1">
        <v>94128</v>
      </c>
      <c r="R2938" s="1" t="s">
        <v>3035</v>
      </c>
      <c r="S2938" s="1">
        <v>95.34</v>
      </c>
    </row>
    <row r="2939" spans="1:19" x14ac:dyDescent="0.3">
      <c r="A2939" s="1" t="s">
        <v>925</v>
      </c>
      <c r="B2939" s="1" t="s">
        <v>1074</v>
      </c>
      <c r="C2939" s="1">
        <f t="shared" si="276"/>
        <v>1.0416666664241347E-2</v>
      </c>
      <c r="D2939" s="1">
        <v>1</v>
      </c>
      <c r="E2939" s="1">
        <v>0.16</v>
      </c>
      <c r="F2939" s="1">
        <f>IF(A2939="","",IF(E2939&lt;_C3_MinTemp.,0,E2939*M_a+M_b))</f>
        <v>9.0709400000000009E-2</v>
      </c>
      <c r="G2939" s="1">
        <f t="shared" si="277"/>
        <v>8.2281952483600016E-3</v>
      </c>
      <c r="H2939" s="1">
        <f t="shared" si="278"/>
        <v>3.575921446484138E-3</v>
      </c>
      <c r="I2939" s="1">
        <f t="shared" si="279"/>
        <v>8.939803614128885E-4</v>
      </c>
      <c r="J2939" s="1">
        <f>IF(A2939="","",MIN(J2938+I2939,Max_logcfu))</f>
        <v>3.3368692220227496</v>
      </c>
      <c r="K2939" s="1" cm="1">
        <f t="array" ref="K2939">IF(A2939="","",IF(E2939&lt;_C3_MinTemp.,0,((E2939-Tmin)/(PrefTemp-Tmin))^2))</f>
        <v>1.3612481687955269</v>
      </c>
      <c r="L2939" s="1">
        <f t="shared" si="280"/>
        <v>1.4179668421651944E-2</v>
      </c>
      <c r="M2939" s="1">
        <f t="shared" si="281"/>
        <v>154.65682460608724</v>
      </c>
      <c r="N2939" s="3" t="s">
        <v>866</v>
      </c>
      <c r="O2939" s="1" t="s">
        <v>2964</v>
      </c>
      <c r="P2939" s="1" t="s">
        <v>2965</v>
      </c>
      <c r="Q2939" s="1">
        <v>94128</v>
      </c>
      <c r="R2939" s="1" t="s">
        <v>3035</v>
      </c>
      <c r="S2939" s="1">
        <v>95.34</v>
      </c>
    </row>
    <row r="2940" spans="1:19" x14ac:dyDescent="0.3">
      <c r="A2940" s="1" t="s">
        <v>925</v>
      </c>
      <c r="B2940" s="1" t="s">
        <v>1075</v>
      </c>
      <c r="C2940" s="1">
        <f t="shared" si="276"/>
        <v>1.0416666664241347E-2</v>
      </c>
      <c r="D2940" s="1">
        <v>1</v>
      </c>
      <c r="E2940" s="1">
        <v>0.05</v>
      </c>
      <c r="F2940" s="1">
        <f>IF(A2940="","",IF(E2940&lt;_C3_MinTemp.,0,E2940*M_a+M_b))</f>
        <v>8.8549000000000003E-2</v>
      </c>
      <c r="G2940" s="1">
        <f t="shared" si="277"/>
        <v>7.8409254010000009E-3</v>
      </c>
      <c r="H2940" s="1">
        <f t="shared" si="278"/>
        <v>3.4076164280747502E-3</v>
      </c>
      <c r="I2940" s="1">
        <f t="shared" si="279"/>
        <v>8.5190410682033817E-4</v>
      </c>
      <c r="J2940" s="1">
        <f>IF(A2940="","",MIN(J2939+I2940,Max_logcfu))</f>
        <v>3.3377211261295701</v>
      </c>
      <c r="K2940" s="1" cm="1">
        <f t="array" ref="K2940">IF(A2940="","",IF(E2940&lt;_C3_MinTemp.,0,((E2940-Tmin)/(PrefTemp-Tmin))^2))</f>
        <v>1.297179396162355</v>
      </c>
      <c r="L2940" s="1">
        <f t="shared" si="280"/>
        <v>1.3512285373545124E-2</v>
      </c>
      <c r="M2940" s="1">
        <f t="shared" si="281"/>
        <v>154.6433123207137</v>
      </c>
      <c r="N2940" s="3" t="s">
        <v>866</v>
      </c>
      <c r="O2940" s="1" t="s">
        <v>2964</v>
      </c>
      <c r="P2940" s="1" t="s">
        <v>2965</v>
      </c>
      <c r="Q2940" s="1">
        <v>94128</v>
      </c>
      <c r="R2940" s="1" t="s">
        <v>3035</v>
      </c>
      <c r="S2940" s="1">
        <v>95.34</v>
      </c>
    </row>
    <row r="2941" spans="1:19" x14ac:dyDescent="0.3">
      <c r="A2941" s="1" t="s">
        <v>925</v>
      </c>
      <c r="B2941" s="1" t="s">
        <v>1076</v>
      </c>
      <c r="C2941" s="1">
        <f t="shared" si="276"/>
        <v>1.0416666671517305E-2</v>
      </c>
      <c r="D2941" s="1">
        <v>1</v>
      </c>
      <c r="E2941" s="1">
        <v>0.11</v>
      </c>
      <c r="F2941" s="1">
        <f>IF(A2941="","",IF(E2941&lt;_C3_MinTemp.,0,E2941*M_a+M_b))</f>
        <v>8.9727400000000013E-2</v>
      </c>
      <c r="G2941" s="1">
        <f t="shared" si="277"/>
        <v>8.0510063107600022E-3</v>
      </c>
      <c r="H2941" s="1">
        <f t="shared" si="278"/>
        <v>3.4989162584789231E-3</v>
      </c>
      <c r="I2941" s="1">
        <f t="shared" si="279"/>
        <v>8.7472906502705815E-4</v>
      </c>
      <c r="J2941" s="1">
        <f>IF(A2941="","",MIN(J2940+I2941,Max_logcfu))</f>
        <v>3.3385958551945971</v>
      </c>
      <c r="K2941" s="1" cm="1">
        <f t="array" ref="K2941">IF(A2941="","",IF(E2941&lt;_C3_MinTemp.,0,((E2941-Tmin)/(PrefTemp-Tmin))^2))</f>
        <v>1.3319345575407506</v>
      </c>
      <c r="L2941" s="1">
        <f t="shared" si="280"/>
        <v>1.3874318314176886E-2</v>
      </c>
      <c r="M2941" s="1">
        <f t="shared" si="281"/>
        <v>154.62943800239952</v>
      </c>
      <c r="N2941" s="3" t="s">
        <v>866</v>
      </c>
      <c r="O2941" s="1" t="s">
        <v>2966</v>
      </c>
      <c r="P2941" s="1" t="s">
        <v>2965</v>
      </c>
      <c r="Q2941" s="1">
        <v>94080</v>
      </c>
      <c r="R2941" s="1" t="s">
        <v>3035</v>
      </c>
      <c r="S2941" s="1">
        <v>95.49</v>
      </c>
    </row>
    <row r="2942" spans="1:19" x14ac:dyDescent="0.3">
      <c r="A2942" s="1" t="s">
        <v>925</v>
      </c>
      <c r="B2942" s="1" t="s">
        <v>1077</v>
      </c>
      <c r="C2942" s="1">
        <f t="shared" si="276"/>
        <v>1.0416666664241347E-2</v>
      </c>
      <c r="D2942" s="1">
        <v>1</v>
      </c>
      <c r="E2942" s="1">
        <v>0.02</v>
      </c>
      <c r="F2942" s="1">
        <f>IF(A2942="","",IF(E2942&lt;_C3_MinTemp.,0,E2942*M_a+M_b))</f>
        <v>8.7959800000000005E-2</v>
      </c>
      <c r="G2942" s="1">
        <f t="shared" si="277"/>
        <v>7.7369264160400009E-3</v>
      </c>
      <c r="H2942" s="1">
        <f t="shared" si="278"/>
        <v>3.3624191290916993E-3</v>
      </c>
      <c r="I2942" s="1">
        <f t="shared" si="279"/>
        <v>8.4060478207720628E-4</v>
      </c>
      <c r="J2942" s="1">
        <f>IF(A2942="","",MIN(J2941+I2942,Max_logcfu))</f>
        <v>3.3394364599766742</v>
      </c>
      <c r="K2942" s="1" cm="1">
        <f t="array" ref="K2942">IF(A2942="","",IF(E2942&lt;_C3_MinTemp.,0,((E2942-Tmin)/(PrefTemp-Tmin))^2))</f>
        <v>1.2799741131616129</v>
      </c>
      <c r="L2942" s="1">
        <f t="shared" si="280"/>
        <v>1.3333063675662456E-2</v>
      </c>
      <c r="M2942" s="1">
        <f t="shared" si="281"/>
        <v>154.61610493872385</v>
      </c>
      <c r="N2942" s="3" t="s">
        <v>866</v>
      </c>
      <c r="O2942" s="1" t="s">
        <v>2966</v>
      </c>
      <c r="P2942" s="1" t="s">
        <v>2965</v>
      </c>
      <c r="Q2942" s="1">
        <v>94080</v>
      </c>
      <c r="R2942" s="1" t="s">
        <v>3035</v>
      </c>
      <c r="S2942" s="1">
        <v>95.49</v>
      </c>
    </row>
    <row r="2943" spans="1:19" x14ac:dyDescent="0.3">
      <c r="A2943" s="1" t="s">
        <v>925</v>
      </c>
      <c r="B2943" s="1" t="s">
        <v>1078</v>
      </c>
      <c r="C2943" s="1">
        <f t="shared" si="276"/>
        <v>1.0416666664241347E-2</v>
      </c>
      <c r="D2943" s="1">
        <v>1</v>
      </c>
      <c r="E2943" s="1">
        <v>-0.04</v>
      </c>
      <c r="F2943" s="1">
        <f>IF(A2943="","",IF(E2943&lt;_C3_MinTemp.,0,E2943*M_a+M_b))</f>
        <v>8.6781400000000009E-2</v>
      </c>
      <c r="G2943" s="1">
        <f t="shared" si="277"/>
        <v>7.5310113859600016E-3</v>
      </c>
      <c r="H2943" s="1">
        <f t="shared" si="278"/>
        <v>3.2729297635636684E-3</v>
      </c>
      <c r="I2943" s="1">
        <f t="shared" si="279"/>
        <v>8.182324407004076E-4</v>
      </c>
      <c r="J2943" s="1">
        <f>IF(A2943="","",MIN(J2942+I2943,Max_logcfu))</f>
        <v>3.3402546924173744</v>
      </c>
      <c r="K2943" s="1" cm="1">
        <f t="array" ref="K2943">IF(A2943="","",IF(E2943&lt;_C3_MinTemp.,0,((E2943-Tmin)/(PrefTemp-Tmin))^2))</f>
        <v>1.2459081425370409</v>
      </c>
      <c r="L2943" s="1">
        <f t="shared" si="280"/>
        <v>1.297820981507245E-2</v>
      </c>
      <c r="M2943" s="1">
        <f t="shared" si="281"/>
        <v>154.60312672890879</v>
      </c>
      <c r="N2943" s="3" t="s">
        <v>866</v>
      </c>
      <c r="O2943" s="1" t="s">
        <v>2966</v>
      </c>
      <c r="P2943" s="1" t="s">
        <v>2965</v>
      </c>
      <c r="Q2943" s="1">
        <v>94080</v>
      </c>
      <c r="R2943" s="1" t="s">
        <v>3035</v>
      </c>
      <c r="S2943" s="1">
        <v>95.49</v>
      </c>
    </row>
    <row r="2944" spans="1:19" x14ac:dyDescent="0.3">
      <c r="A2944" s="1" t="s">
        <v>925</v>
      </c>
      <c r="B2944" s="1" t="s">
        <v>1079</v>
      </c>
      <c r="C2944" s="1">
        <f t="shared" si="276"/>
        <v>1.0416666671517305E-2</v>
      </c>
      <c r="D2944" s="1">
        <v>1</v>
      </c>
      <c r="E2944" s="1">
        <v>-0.11</v>
      </c>
      <c r="F2944" s="1">
        <f>IF(A2944="","",IF(E2944&lt;_C3_MinTemp.,0,E2944*M_a+M_b))</f>
        <v>8.5406599999999999E-2</v>
      </c>
      <c r="G2944" s="1">
        <f t="shared" si="277"/>
        <v>7.29428732356E-3</v>
      </c>
      <c r="H2944" s="1">
        <f t="shared" si="278"/>
        <v>3.1700509880747498E-3</v>
      </c>
      <c r="I2944" s="1">
        <f t="shared" si="279"/>
        <v>7.9251274738773004E-4</v>
      </c>
      <c r="J2944" s="1">
        <f>IF(A2944="","",MIN(J2943+I2944,Max_logcfu))</f>
        <v>3.3410472051647622</v>
      </c>
      <c r="K2944" s="1" cm="1">
        <f t="array" ref="K2944">IF(A2944="","",IF(E2944&lt;_C3_MinTemp.,0,((E2944-Tmin)/(PrefTemp-Tmin))^2))</f>
        <v>1.2067452171657616</v>
      </c>
      <c r="L2944" s="1">
        <f t="shared" si="280"/>
        <v>1.2570262684663502E-2</v>
      </c>
      <c r="M2944" s="1">
        <f t="shared" si="281"/>
        <v>154.59055646622411</v>
      </c>
      <c r="N2944" s="3" t="s">
        <v>866</v>
      </c>
      <c r="O2944" s="1" t="s">
        <v>2966</v>
      </c>
      <c r="P2944" s="1" t="s">
        <v>2965</v>
      </c>
      <c r="Q2944" s="1">
        <v>94080</v>
      </c>
      <c r="R2944" s="1" t="s">
        <v>3035</v>
      </c>
      <c r="S2944" s="1">
        <v>95.49</v>
      </c>
    </row>
    <row r="2945" spans="1:19" x14ac:dyDescent="0.3">
      <c r="A2945" s="1" t="s">
        <v>925</v>
      </c>
      <c r="B2945" s="1" t="s">
        <v>1080</v>
      </c>
      <c r="C2945" s="1">
        <f t="shared" si="276"/>
        <v>1.0416666664241347E-2</v>
      </c>
      <c r="D2945" s="1">
        <v>1</v>
      </c>
      <c r="E2945" s="1">
        <v>0.06</v>
      </c>
      <c r="F2945" s="1">
        <f>IF(A2945="","",IF(E2945&lt;_C3_MinTemp.,0,E2945*M_a+M_b))</f>
        <v>8.8745400000000002E-2</v>
      </c>
      <c r="G2945" s="1">
        <f t="shared" si="277"/>
        <v>7.8757460211600003E-3</v>
      </c>
      <c r="H2945" s="1">
        <f t="shared" si="278"/>
        <v>3.4227492486571054E-3</v>
      </c>
      <c r="I2945" s="1">
        <f t="shared" si="279"/>
        <v>8.5568731196504618E-4</v>
      </c>
      <c r="J2945" s="1">
        <f>IF(A2945="","",MIN(J2944+I2945,Max_logcfu))</f>
        <v>3.3419028924767273</v>
      </c>
      <c r="K2945" s="1" cm="1">
        <f t="array" ref="K2945">IF(A2945="","",IF(E2945&lt;_C3_MinTemp.,0,((E2945-Tmin)/(PrefTemp-Tmin))^2))</f>
        <v>1.3029400160794102</v>
      </c>
      <c r="L2945" s="1">
        <f t="shared" si="280"/>
        <v>1.3572291831000477E-2</v>
      </c>
      <c r="M2945" s="1">
        <f t="shared" si="281"/>
        <v>154.57698417439312</v>
      </c>
      <c r="N2945" s="3" t="s">
        <v>866</v>
      </c>
      <c r="O2945" s="1" t="s">
        <v>2966</v>
      </c>
      <c r="P2945" s="1" t="s">
        <v>2965</v>
      </c>
      <c r="Q2945" s="1">
        <v>94080</v>
      </c>
      <c r="R2945" s="1" t="s">
        <v>3035</v>
      </c>
      <c r="S2945" s="1">
        <v>95.34</v>
      </c>
    </row>
    <row r="2946" spans="1:19" x14ac:dyDescent="0.3">
      <c r="A2946" s="1" t="s">
        <v>925</v>
      </c>
      <c r="B2946" s="1" t="s">
        <v>1081</v>
      </c>
      <c r="C2946" s="1">
        <f t="shared" ref="C2946:C3009" si="282">IF(A2946="","",B2946-B2945)</f>
        <v>1.0416666664241347E-2</v>
      </c>
      <c r="D2946" s="1">
        <v>1</v>
      </c>
      <c r="E2946" s="1">
        <v>-5.0000000000000044E-3</v>
      </c>
      <c r="F2946" s="1">
        <f>IF(A2946="","",IF(E2946&lt;_C3_MinTemp.,0,E2946*M_a+M_b))</f>
        <v>8.7468799999999999E-2</v>
      </c>
      <c r="G2946" s="1">
        <f t="shared" si="277"/>
        <v>7.6507909734399998E-3</v>
      </c>
      <c r="H2946" s="1">
        <f t="shared" si="278"/>
        <v>3.3249852122729244E-3</v>
      </c>
      <c r="I2946" s="1">
        <f t="shared" si="279"/>
        <v>8.3124630287469148E-4</v>
      </c>
      <c r="J2946" s="1">
        <f>IF(A2946="","",MIN(J2945+I2946,Max_logcfu))</f>
        <v>3.3427341387796021</v>
      </c>
      <c r="K2946" s="1" cm="1">
        <f t="array" ref="K2946">IF(A2946="","",IF(E2946&lt;_C3_MinTemp.,0,((E2946-Tmin)/(PrefTemp-Tmin))^2))</f>
        <v>1.2657241215208563</v>
      </c>
      <c r="L2946" s="1">
        <f t="shared" si="280"/>
        <v>1.3184626262772468E-2</v>
      </c>
      <c r="M2946" s="1">
        <f t="shared" si="281"/>
        <v>154.56379954813033</v>
      </c>
      <c r="N2946" s="3" t="s">
        <v>866</v>
      </c>
      <c r="O2946" s="1" t="s">
        <v>2966</v>
      </c>
      <c r="P2946" s="1" t="s">
        <v>2965</v>
      </c>
      <c r="Q2946" s="1">
        <v>94080</v>
      </c>
      <c r="R2946" s="1" t="s">
        <v>3035</v>
      </c>
      <c r="S2946" s="1">
        <v>95.34</v>
      </c>
    </row>
    <row r="2947" spans="1:19" x14ac:dyDescent="0.3">
      <c r="A2947" s="1" t="s">
        <v>925</v>
      </c>
      <c r="B2947" s="1" t="s">
        <v>1082</v>
      </c>
      <c r="C2947" s="1">
        <f t="shared" si="282"/>
        <v>1.0416666671517305E-2</v>
      </c>
      <c r="D2947" s="1">
        <v>1</v>
      </c>
      <c r="E2947" s="1">
        <v>-7.0000000000000007E-2</v>
      </c>
      <c r="F2947" s="1">
        <f>IF(A2947="","",IF(E2947&lt;_C3_MinTemp.,0,E2947*M_a+M_b))</f>
        <v>8.619220000000001E-2</v>
      </c>
      <c r="G2947" s="1">
        <f t="shared" si="277"/>
        <v>7.4290953408400022E-3</v>
      </c>
      <c r="H2947" s="1">
        <f t="shared" si="278"/>
        <v>3.2286376970186883E-3</v>
      </c>
      <c r="I2947" s="1">
        <f t="shared" si="279"/>
        <v>8.0715942463053495E-4</v>
      </c>
      <c r="J2947" s="1">
        <f>IF(A2947="","",MIN(J2946+I2947,Max_logcfu))</f>
        <v>3.3435412982042325</v>
      </c>
      <c r="K2947" s="1" cm="1">
        <f t="array" ref="K2947">IF(A2947="","",IF(E2947&lt;_C3_MinTemp.,0,((E2947-Tmin)/(PrefTemp-Tmin))^2))</f>
        <v>1.2290474549132104</v>
      </c>
      <c r="L2947" s="1">
        <f t="shared" si="280"/>
        <v>1.2802577661307607E-2</v>
      </c>
      <c r="M2947" s="1">
        <f t="shared" si="281"/>
        <v>154.55099697046901</v>
      </c>
      <c r="N2947" s="3" t="s">
        <v>866</v>
      </c>
      <c r="O2947" s="1" t="s">
        <v>2966</v>
      </c>
      <c r="P2947" s="1" t="s">
        <v>2965</v>
      </c>
      <c r="Q2947" s="1">
        <v>94080</v>
      </c>
      <c r="R2947" s="1" t="s">
        <v>3035</v>
      </c>
      <c r="S2947" s="1">
        <v>95.34</v>
      </c>
    </row>
    <row r="2948" spans="1:19" x14ac:dyDescent="0.3">
      <c r="A2948" s="1" t="s">
        <v>925</v>
      </c>
      <c r="B2948" s="1" t="s">
        <v>1083</v>
      </c>
      <c r="C2948" s="1">
        <f t="shared" si="282"/>
        <v>1.0416666664241347E-2</v>
      </c>
      <c r="D2948" s="1">
        <v>1</v>
      </c>
      <c r="E2948" s="1">
        <v>-7.0000000000000007E-2</v>
      </c>
      <c r="F2948" s="1">
        <f>IF(A2948="","",IF(E2948&lt;_C3_MinTemp.,0,E2948*M_a+M_b))</f>
        <v>8.619220000000001E-2</v>
      </c>
      <c r="G2948" s="1">
        <f t="shared" si="277"/>
        <v>7.4290953408400022E-3</v>
      </c>
      <c r="H2948" s="1">
        <f t="shared" si="278"/>
        <v>3.2286376970186883E-3</v>
      </c>
      <c r="I2948" s="1">
        <f t="shared" si="279"/>
        <v>8.071594240667406E-4</v>
      </c>
      <c r="J2948" s="1">
        <f>IF(A2948="","",MIN(J2947+I2948,Max_logcfu))</f>
        <v>3.3443484576282994</v>
      </c>
      <c r="K2948" s="1" cm="1">
        <f t="array" ref="K2948">IF(A2948="","",IF(E2948&lt;_C3_MinTemp.,0,((E2948-Tmin)/(PrefTemp-Tmin))^2))</f>
        <v>1.2290474549132104</v>
      </c>
      <c r="L2948" s="1">
        <f t="shared" si="280"/>
        <v>1.2802577652365109E-2</v>
      </c>
      <c r="M2948" s="1">
        <f t="shared" si="281"/>
        <v>154.53819439281665</v>
      </c>
      <c r="N2948" s="3" t="s">
        <v>866</v>
      </c>
      <c r="O2948" s="1" t="s">
        <v>2966</v>
      </c>
      <c r="P2948" s="1" t="s">
        <v>2965</v>
      </c>
      <c r="Q2948" s="1">
        <v>94080</v>
      </c>
      <c r="R2948" s="1" t="s">
        <v>3035</v>
      </c>
      <c r="S2948" s="1">
        <v>95.34</v>
      </c>
    </row>
    <row r="2949" spans="1:19" x14ac:dyDescent="0.3">
      <c r="A2949" s="1" t="s">
        <v>925</v>
      </c>
      <c r="B2949" s="1" t="s">
        <v>1084</v>
      </c>
      <c r="C2949" s="1">
        <f t="shared" si="282"/>
        <v>1.0416666664241347E-2</v>
      </c>
      <c r="D2949" s="1">
        <v>1</v>
      </c>
      <c r="E2949" s="1">
        <v>0.06</v>
      </c>
      <c r="F2949" s="1">
        <f>IF(A2949="","",IF(E2949&lt;_C3_MinTemp.,0,E2949*M_a+M_b))</f>
        <v>8.8745400000000002E-2</v>
      </c>
      <c r="G2949" s="1">
        <f t="shared" si="277"/>
        <v>7.8757460211600003E-3</v>
      </c>
      <c r="H2949" s="1">
        <f t="shared" si="278"/>
        <v>3.4227492486571054E-3</v>
      </c>
      <c r="I2949" s="1">
        <f t="shared" si="279"/>
        <v>8.5568731196504618E-4</v>
      </c>
      <c r="J2949" s="1">
        <f>IF(A2949="","",MIN(J2948+I2949,Max_logcfu))</f>
        <v>3.3452041449402645</v>
      </c>
      <c r="K2949" s="1" cm="1">
        <f t="array" ref="K2949">IF(A2949="","",IF(E2949&lt;_C3_MinTemp.,0,((E2949-Tmin)/(PrefTemp-Tmin))^2))</f>
        <v>1.3029400160794102</v>
      </c>
      <c r="L2949" s="1">
        <f t="shared" si="280"/>
        <v>1.3572291831000477E-2</v>
      </c>
      <c r="M2949" s="1">
        <f t="shared" si="281"/>
        <v>154.52462210098565</v>
      </c>
      <c r="N2949" s="3" t="s">
        <v>866</v>
      </c>
      <c r="O2949" s="1" t="s">
        <v>2966</v>
      </c>
      <c r="P2949" s="1" t="s">
        <v>2965</v>
      </c>
      <c r="Q2949" s="1">
        <v>94080</v>
      </c>
      <c r="R2949" s="1" t="s">
        <v>3035</v>
      </c>
      <c r="S2949" s="1">
        <v>95.34</v>
      </c>
    </row>
    <row r="2950" spans="1:19" x14ac:dyDescent="0.3">
      <c r="A2950" s="1" t="s">
        <v>925</v>
      </c>
      <c r="B2950" s="1" t="s">
        <v>1085</v>
      </c>
      <c r="C2950" s="1">
        <f t="shared" si="282"/>
        <v>1.0416666671517305E-2</v>
      </c>
      <c r="D2950" s="1">
        <v>1</v>
      </c>
      <c r="E2950" s="1">
        <v>0.06</v>
      </c>
      <c r="F2950" s="1">
        <f>IF(A2950="","",IF(E2950&lt;_C3_MinTemp.,0,E2950*M_a+M_b))</f>
        <v>8.8745400000000002E-2</v>
      </c>
      <c r="G2950" s="1">
        <f t="shared" si="277"/>
        <v>7.8757460211600003E-3</v>
      </c>
      <c r="H2950" s="1">
        <f t="shared" si="278"/>
        <v>3.4227492486571054E-3</v>
      </c>
      <c r="I2950" s="1">
        <f t="shared" si="279"/>
        <v>8.5568731256273692E-4</v>
      </c>
      <c r="J2950" s="1">
        <f>IF(A2950="","",MIN(J2949+I2950,Max_logcfu))</f>
        <v>3.3460598322528274</v>
      </c>
      <c r="K2950" s="1" cm="1">
        <f t="array" ref="K2950">IF(A2950="","",IF(E2950&lt;_C3_MinTemp.,0,((E2950-Tmin)/(PrefTemp-Tmin))^2))</f>
        <v>1.3029400160794102</v>
      </c>
      <c r="L2950" s="1">
        <f t="shared" si="280"/>
        <v>1.3572291840480614E-2</v>
      </c>
      <c r="M2950" s="1">
        <f t="shared" si="281"/>
        <v>154.51104980914516</v>
      </c>
      <c r="N2950" s="3" t="s">
        <v>866</v>
      </c>
      <c r="O2950" s="1" t="s">
        <v>2966</v>
      </c>
      <c r="P2950" s="1" t="s">
        <v>2965</v>
      </c>
      <c r="Q2950" s="1">
        <v>94080</v>
      </c>
      <c r="R2950" s="1" t="s">
        <v>3035</v>
      </c>
      <c r="S2950" s="1">
        <v>95.34</v>
      </c>
    </row>
    <row r="2951" spans="1:19" x14ac:dyDescent="0.3">
      <c r="A2951" s="1" t="s">
        <v>925</v>
      </c>
      <c r="B2951" s="1" t="s">
        <v>1086</v>
      </c>
      <c r="C2951" s="1">
        <f t="shared" si="282"/>
        <v>1.0416666664241347E-2</v>
      </c>
      <c r="D2951" s="1">
        <v>1</v>
      </c>
      <c r="E2951" s="1">
        <v>0.1</v>
      </c>
      <c r="F2951" s="1">
        <f>IF(A2951="","",IF(E2951&lt;_C3_MinTemp.,0,E2951*M_a+M_b))</f>
        <v>8.9530999999999999E-2</v>
      </c>
      <c r="G2951" s="1">
        <f t="shared" si="277"/>
        <v>8.0157999610000006E-3</v>
      </c>
      <c r="H2951" s="1">
        <f t="shared" si="278"/>
        <v>3.4836158022598872E-3</v>
      </c>
      <c r="I2951" s="1">
        <f t="shared" si="279"/>
        <v>8.7090395036219868E-4</v>
      </c>
      <c r="J2951" s="1">
        <f>IF(A2951="","",MIN(J2950+I2951,Max_logcfu))</f>
        <v>3.3469307362031895</v>
      </c>
      <c r="K2951" s="1" cm="1">
        <f t="array" ref="K2951">IF(A2951="","",IF(E2951&lt;_C3_MinTemp.,0,((E2951-Tmin)/(PrefTemp-Tmin))^2))</f>
        <v>1.326110123665007</v>
      </c>
      <c r="L2951" s="1">
        <f t="shared" si="280"/>
        <v>1.3813647118294249E-2</v>
      </c>
      <c r="M2951" s="1">
        <f t="shared" si="281"/>
        <v>154.49723616202687</v>
      </c>
      <c r="N2951" s="3" t="s">
        <v>866</v>
      </c>
      <c r="O2951" s="1" t="s">
        <v>2966</v>
      </c>
      <c r="P2951" s="1" t="s">
        <v>2965</v>
      </c>
      <c r="Q2951" s="1">
        <v>94080</v>
      </c>
      <c r="R2951" s="1" t="s">
        <v>3035</v>
      </c>
      <c r="S2951" s="1">
        <v>95.34</v>
      </c>
    </row>
    <row r="2952" spans="1:19" x14ac:dyDescent="0.3">
      <c r="A2952" s="1" t="s">
        <v>925</v>
      </c>
      <c r="B2952" s="1" t="s">
        <v>1087</v>
      </c>
      <c r="C2952" s="1">
        <f t="shared" si="282"/>
        <v>1.0416666664241347E-2</v>
      </c>
      <c r="D2952" s="1">
        <v>1</v>
      </c>
      <c r="E2952" s="1">
        <v>0.13</v>
      </c>
      <c r="F2952" s="1">
        <f>IF(A2952="","",IF(E2952&lt;_C3_MinTemp.,0,E2952*M_a+M_b))</f>
        <v>9.0120200000000011E-2</v>
      </c>
      <c r="G2952" s="1">
        <f t="shared" si="277"/>
        <v>8.121650448040002E-3</v>
      </c>
      <c r="H2952" s="1">
        <f t="shared" si="278"/>
        <v>3.529617752299001E-3</v>
      </c>
      <c r="I2952" s="1">
        <f t="shared" si="279"/>
        <v>8.8240443786929946E-4</v>
      </c>
      <c r="J2952" s="1">
        <f>IF(A2952="","",MIN(J2951+I2952,Max_logcfu))</f>
        <v>3.3478131406410587</v>
      </c>
      <c r="K2952" s="1" cm="1">
        <f t="array" ref="K2952">IF(A2952="","",IF(E2952&lt;_C3_MinTemp.,0,((E2952-Tmin)/(PrefTemp-Tmin))^2))</f>
        <v>1.3436217136674484</v>
      </c>
      <c r="L2952" s="1">
        <f t="shared" si="280"/>
        <v>1.3996059514110542E-2</v>
      </c>
      <c r="M2952" s="1">
        <f t="shared" si="281"/>
        <v>154.48324010251275</v>
      </c>
      <c r="N2952" s="3" t="s">
        <v>866</v>
      </c>
      <c r="O2952" s="1" t="s">
        <v>2966</v>
      </c>
      <c r="P2952" s="1" t="s">
        <v>2965</v>
      </c>
      <c r="Q2952" s="1">
        <v>94080</v>
      </c>
      <c r="R2952" s="1" t="s">
        <v>3035</v>
      </c>
      <c r="S2952" s="1">
        <v>95.34</v>
      </c>
    </row>
    <row r="2953" spans="1:19" x14ac:dyDescent="0.3">
      <c r="A2953" s="1" t="s">
        <v>925</v>
      </c>
      <c r="B2953" s="1" t="s">
        <v>2738</v>
      </c>
      <c r="C2953" s="1">
        <f t="shared" si="282"/>
        <v>1.0405092594737653E-2</v>
      </c>
      <c r="D2953" s="1">
        <v>1</v>
      </c>
      <c r="E2953" s="1">
        <v>0.19</v>
      </c>
      <c r="F2953" s="1">
        <f>IF(A2953="","",IF(E2953&lt;_C3_MinTemp.,0,E2953*M_a+M_b))</f>
        <v>9.1298600000000008E-2</v>
      </c>
      <c r="G2953" s="1">
        <f t="shared" si="277"/>
        <v>8.3354343619600011E-3</v>
      </c>
      <c r="H2953" s="1">
        <f t="shared" si="278"/>
        <v>3.6225268848152979E-3</v>
      </c>
      <c r="I2953" s="1">
        <f t="shared" si="279"/>
        <v>9.0462546392231305E-4</v>
      </c>
      <c r="J2953" s="1">
        <f>IF(A2953="","",MIN(J2952+I2953,Max_logcfu))</f>
        <v>3.348717766104981</v>
      </c>
      <c r="K2953" s="1" cm="1">
        <f t="array" ref="K2953">IF(A2953="","",IF(E2953&lt;_C3_MinTemp.,0,((E2953-Tmin)/(PrefTemp-Tmin))^2))</f>
        <v>1.3789894890492427</v>
      </c>
      <c r="L2953" s="1">
        <f t="shared" si="280"/>
        <v>1.4348513320727334E-2</v>
      </c>
      <c r="M2953" s="1">
        <f t="shared" si="281"/>
        <v>154.46889158919203</v>
      </c>
      <c r="N2953" s="3" t="s">
        <v>866</v>
      </c>
      <c r="O2953" s="1" t="s">
        <v>2966</v>
      </c>
      <c r="P2953" s="1" t="s">
        <v>2965</v>
      </c>
      <c r="Q2953" s="1">
        <v>94080</v>
      </c>
      <c r="R2953" s="1" t="s">
        <v>3035</v>
      </c>
      <c r="S2953" s="1">
        <v>95.42</v>
      </c>
    </row>
    <row r="2954" spans="1:19" x14ac:dyDescent="0.3">
      <c r="A2954" s="1" t="s">
        <v>925</v>
      </c>
      <c r="B2954" s="1" t="s">
        <v>2739</v>
      </c>
      <c r="C2954" s="1">
        <f t="shared" si="282"/>
        <v>1.0416666664241347E-2</v>
      </c>
      <c r="D2954" s="1">
        <v>1</v>
      </c>
      <c r="E2954" s="1">
        <v>0.25</v>
      </c>
      <c r="F2954" s="1">
        <f>IF(A2954="","",IF(E2954&lt;_C3_MinTemp.,0,E2954*M_a+M_b))</f>
        <v>9.2477000000000004E-2</v>
      </c>
      <c r="G2954" s="1">
        <f t="shared" si="277"/>
        <v>8.5519955290000015E-3</v>
      </c>
      <c r="H2954" s="1">
        <f t="shared" si="278"/>
        <v>3.7166429939156894E-3</v>
      </c>
      <c r="I2954" s="1">
        <f t="shared" si="279"/>
        <v>9.291607482625853E-4</v>
      </c>
      <c r="J2954" s="1">
        <f>IF(A2954="","",MIN(J2953+I2954,Max_logcfu))</f>
        <v>3.3496469268532434</v>
      </c>
      <c r="K2954" s="1" cm="1">
        <f t="array" ref="K2954">IF(A2954="","",IF(E2954&lt;_C3_MinTemp.,0,((E2954-Tmin)/(PrefTemp-Tmin))^2))</f>
        <v>1.4148167249335852</v>
      </c>
      <c r="L2954" s="1">
        <f t="shared" si="280"/>
        <v>1.4737674214626798E-2</v>
      </c>
      <c r="M2954" s="1">
        <f t="shared" si="281"/>
        <v>154.45415391497741</v>
      </c>
      <c r="N2954" s="3" t="s">
        <v>866</v>
      </c>
      <c r="O2954" s="1" t="s">
        <v>2966</v>
      </c>
      <c r="P2954" s="1" t="s">
        <v>2965</v>
      </c>
      <c r="Q2954" s="1">
        <v>94080</v>
      </c>
      <c r="R2954" s="1" t="s">
        <v>3035</v>
      </c>
      <c r="S2954" s="1">
        <v>95.42</v>
      </c>
    </row>
    <row r="2955" spans="1:19" x14ac:dyDescent="0.3">
      <c r="A2955" s="1" t="s">
        <v>925</v>
      </c>
      <c r="B2955" s="1" t="s">
        <v>2740</v>
      </c>
      <c r="C2955" s="1">
        <f t="shared" si="282"/>
        <v>1.0416666671517305E-2</v>
      </c>
      <c r="D2955" s="1">
        <v>1</v>
      </c>
      <c r="E2955" s="1">
        <v>0.31</v>
      </c>
      <c r="F2955" s="1">
        <f>IF(A2955="","",IF(E2955&lt;_C3_MinTemp.,0,E2955*M_a+M_b))</f>
        <v>9.36554E-2</v>
      </c>
      <c r="G2955" s="1">
        <f t="shared" si="277"/>
        <v>8.7713339491599998E-3</v>
      </c>
      <c r="H2955" s="1">
        <f t="shared" si="278"/>
        <v>3.8119660796001736E-3</v>
      </c>
      <c r="I2955" s="1">
        <f t="shared" si="279"/>
        <v>9.5299152034381462E-4</v>
      </c>
      <c r="J2955" s="1">
        <f>IF(A2955="","",MIN(J2954+I2955,Max_logcfu))</f>
        <v>3.3505999183735873</v>
      </c>
      <c r="K2955" s="1" cm="1">
        <f t="array" ref="K2955">IF(A2955="","",IF(E2955&lt;_C3_MinTemp.,0,((E2955-Tmin)/(PrefTemp-Tmin))^2))</f>
        <v>1.4511034213204768</v>
      </c>
      <c r="L2955" s="1">
        <f t="shared" si="280"/>
        <v>1.5115660645793744E-2</v>
      </c>
      <c r="M2955" s="1">
        <f t="shared" si="281"/>
        <v>154.43903825433162</v>
      </c>
      <c r="N2955" s="3" t="s">
        <v>866</v>
      </c>
      <c r="O2955" s="1" t="s">
        <v>2966</v>
      </c>
      <c r="P2955" s="1" t="s">
        <v>2965</v>
      </c>
      <c r="Q2955" s="1">
        <v>94080</v>
      </c>
      <c r="R2955" s="1" t="s">
        <v>3035</v>
      </c>
      <c r="S2955" s="1">
        <v>95.42</v>
      </c>
    </row>
    <row r="2956" spans="1:19" x14ac:dyDescent="0.3">
      <c r="A2956" s="1" t="s">
        <v>925</v>
      </c>
      <c r="B2956" s="1" t="s">
        <v>2741</v>
      </c>
      <c r="C2956" s="1">
        <f t="shared" si="282"/>
        <v>1.0416666664241347E-2</v>
      </c>
      <c r="D2956" s="1">
        <v>1</v>
      </c>
      <c r="E2956" s="1">
        <v>0.35</v>
      </c>
      <c r="F2956" s="1">
        <f>IF(A2956="","",IF(E2956&lt;_C3_MinTemp.,0,E2956*M_a+M_b))</f>
        <v>9.4441000000000011E-2</v>
      </c>
      <c r="G2956" s="1">
        <f t="shared" si="277"/>
        <v>8.9191024810000019E-3</v>
      </c>
      <c r="H2956" s="1">
        <f t="shared" si="278"/>
        <v>3.8761853459365497E-3</v>
      </c>
      <c r="I2956" s="1">
        <f t="shared" si="279"/>
        <v>9.6904633625851376E-4</v>
      </c>
      <c r="J2956" s="1">
        <f>IF(A2956="","",MIN(J2955+I2956,Max_logcfu))</f>
        <v>3.3515689647098457</v>
      </c>
      <c r="K2956" s="1" cm="1">
        <f t="array" ref="K2956">IF(A2956="","",IF(E2956&lt;_C3_MinTemp.,0,((E2956-Tmin)/(PrefTemp-Tmin))^2))</f>
        <v>1.4755498080798204</v>
      </c>
      <c r="L2956" s="1">
        <f t="shared" si="280"/>
        <v>1.5370310497252784E-2</v>
      </c>
      <c r="M2956" s="1">
        <f t="shared" si="281"/>
        <v>154.42366794383437</v>
      </c>
      <c r="N2956" s="3" t="s">
        <v>866</v>
      </c>
      <c r="O2956" s="1" t="s">
        <v>2966</v>
      </c>
      <c r="P2956" s="1" t="s">
        <v>2965</v>
      </c>
      <c r="Q2956" s="1">
        <v>94080</v>
      </c>
      <c r="R2956" s="1" t="s">
        <v>3035</v>
      </c>
      <c r="S2956" s="1">
        <v>95.42</v>
      </c>
    </row>
    <row r="2957" spans="1:19" x14ac:dyDescent="0.3">
      <c r="A2957" s="1" t="s">
        <v>925</v>
      </c>
      <c r="B2957" s="1" t="s">
        <v>1092</v>
      </c>
      <c r="C2957" s="1">
        <f t="shared" si="282"/>
        <v>1.0428240741021E-2</v>
      </c>
      <c r="D2957" s="1">
        <v>1</v>
      </c>
      <c r="E2957" s="1">
        <v>0.35</v>
      </c>
      <c r="F2957" s="1">
        <f>IF(A2957="","",IF(E2957&lt;_C3_MinTemp.,0,E2957*M_a+M_b))</f>
        <v>9.4441000000000011E-2</v>
      </c>
      <c r="G2957" s="1">
        <f t="shared" si="277"/>
        <v>8.9191024810000019E-3</v>
      </c>
      <c r="H2957" s="1">
        <f t="shared" si="278"/>
        <v>3.8761853459365497E-3</v>
      </c>
      <c r="I2957" s="1">
        <f t="shared" si="279"/>
        <v>9.7012305466185852E-4</v>
      </c>
      <c r="J2957" s="1">
        <f>IF(A2957="","",MIN(J2956+I2957,Max_logcfu))</f>
        <v>3.3525390877645074</v>
      </c>
      <c r="K2957" s="1" cm="1">
        <f t="array" ref="K2957">IF(A2957="","",IF(E2957&lt;_C3_MinTemp.,0,((E2957-Tmin)/(PrefTemp-Tmin))^2))</f>
        <v>1.4755498080798204</v>
      </c>
      <c r="L2957" s="1">
        <f t="shared" si="280"/>
        <v>1.5387388624023701E-2</v>
      </c>
      <c r="M2957" s="1">
        <f t="shared" si="281"/>
        <v>154.40828055521035</v>
      </c>
      <c r="N2957" s="3" t="s">
        <v>866</v>
      </c>
      <c r="O2957" s="1" t="s">
        <v>2966</v>
      </c>
      <c r="P2957" s="1" t="s">
        <v>2965</v>
      </c>
      <c r="Q2957" s="1">
        <v>94080</v>
      </c>
      <c r="R2957" s="1" t="s">
        <v>3035</v>
      </c>
      <c r="S2957" s="1">
        <v>95.42</v>
      </c>
    </row>
    <row r="2958" spans="1:19" x14ac:dyDescent="0.3">
      <c r="A2958" s="1" t="s">
        <v>925</v>
      </c>
      <c r="B2958" s="1" t="s">
        <v>1093</v>
      </c>
      <c r="C2958" s="1">
        <f t="shared" si="282"/>
        <v>1.0416666664241347E-2</v>
      </c>
      <c r="D2958" s="1">
        <v>1</v>
      </c>
      <c r="E2958" s="1">
        <v>0.39</v>
      </c>
      <c r="F2958" s="1">
        <f>IF(A2958="","",IF(E2958&lt;_C3_MinTemp.,0,E2958*M_a+M_b))</f>
        <v>9.5226600000000008E-2</v>
      </c>
      <c r="G2958" s="1">
        <f t="shared" si="277"/>
        <v>9.0681053475600015E-3</v>
      </c>
      <c r="H2958" s="1">
        <f t="shared" si="278"/>
        <v>3.9409410463103001E-3</v>
      </c>
      <c r="I2958" s="1">
        <f t="shared" si="279"/>
        <v>9.8523526134818213E-4</v>
      </c>
      <c r="J2958" s="1">
        <f>IF(A2958="","",MIN(J2957+I2958,Max_logcfu))</f>
        <v>3.3535243230258556</v>
      </c>
      <c r="K2958" s="1" cm="1">
        <f t="array" ref="K2958">IF(A2958="","",IF(E2958&lt;_C3_MinTemp.,0,((E2958-Tmin)/(PrefTemp-Tmin))^2))</f>
        <v>1.5002003995069642</v>
      </c>
      <c r="L2958" s="1">
        <f t="shared" si="280"/>
        <v>1.5627087491225745E-2</v>
      </c>
      <c r="M2958" s="1">
        <f t="shared" si="281"/>
        <v>154.39265346771913</v>
      </c>
      <c r="N2958" s="3" t="s">
        <v>866</v>
      </c>
      <c r="O2958" s="1" t="s">
        <v>2966</v>
      </c>
      <c r="P2958" s="1" t="s">
        <v>2965</v>
      </c>
      <c r="Q2958" s="1">
        <v>94080</v>
      </c>
      <c r="R2958" s="1" t="s">
        <v>3035</v>
      </c>
      <c r="S2958" s="1">
        <v>95.42</v>
      </c>
    </row>
    <row r="2959" spans="1:19" x14ac:dyDescent="0.3">
      <c r="A2959" s="1" t="s">
        <v>925</v>
      </c>
      <c r="B2959" s="1" t="s">
        <v>1094</v>
      </c>
      <c r="C2959" s="1">
        <f t="shared" si="282"/>
        <v>1.0416666671517305E-2</v>
      </c>
      <c r="D2959" s="1">
        <v>1</v>
      </c>
      <c r="E2959" s="1">
        <v>0.42</v>
      </c>
      <c r="F2959" s="1">
        <f>IF(A2959="","",IF(E2959&lt;_C3_MinTemp.,0,E2959*M_a+M_b))</f>
        <v>9.5815800000000007E-2</v>
      </c>
      <c r="G2959" s="1">
        <f t="shared" si="277"/>
        <v>9.180667529640002E-3</v>
      </c>
      <c r="H2959" s="1">
        <f t="shared" si="278"/>
        <v>3.9898598564276407E-3</v>
      </c>
      <c r="I2959" s="1">
        <f t="shared" si="279"/>
        <v>9.9746496457139107E-4</v>
      </c>
      <c r="J2959" s="1">
        <f>IF(A2959="","",MIN(J2958+I2959,Max_logcfu))</f>
        <v>3.3545217879904268</v>
      </c>
      <c r="K2959" s="1" cm="1">
        <f t="array" ref="K2959">IF(A2959="","",IF(E2959&lt;_C3_MinTemp.,0,((E2959-Tmin)/(PrefTemp-Tmin))^2))</f>
        <v>1.5188223523905651</v>
      </c>
      <c r="L2959" s="1">
        <f t="shared" si="280"/>
        <v>1.5821066178102312E-2</v>
      </c>
      <c r="M2959" s="1">
        <f t="shared" si="281"/>
        <v>154.37683240154104</v>
      </c>
      <c r="N2959" s="3" t="s">
        <v>866</v>
      </c>
      <c r="O2959" s="1" t="s">
        <v>2966</v>
      </c>
      <c r="P2959" s="1" t="s">
        <v>2965</v>
      </c>
      <c r="Q2959" s="1">
        <v>94080</v>
      </c>
      <c r="R2959" s="1" t="s">
        <v>3035</v>
      </c>
      <c r="S2959" s="1">
        <v>95.42</v>
      </c>
    </row>
    <row r="2960" spans="1:19" x14ac:dyDescent="0.3">
      <c r="A2960" s="1" t="s">
        <v>925</v>
      </c>
      <c r="B2960" s="1" t="s">
        <v>1095</v>
      </c>
      <c r="C2960" s="1">
        <f t="shared" si="282"/>
        <v>1.0416666664241347E-2</v>
      </c>
      <c r="D2960" s="1">
        <v>1</v>
      </c>
      <c r="E2960" s="1">
        <v>0.45</v>
      </c>
      <c r="F2960" s="1">
        <f>IF(A2960="","",IF(E2960&lt;_C3_MinTemp.,0,E2960*M_a+M_b))</f>
        <v>9.6405000000000005E-2</v>
      </c>
      <c r="G2960" s="1">
        <f t="shared" si="277"/>
        <v>9.2939240250000006E-3</v>
      </c>
      <c r="H2960" s="1">
        <f t="shared" si="278"/>
        <v>4.0390804106910042E-3</v>
      </c>
      <c r="I2960" s="1">
        <f t="shared" si="279"/>
        <v>1.0097701024376457E-3</v>
      </c>
      <c r="J2960" s="1">
        <f>IF(A2960="","",MIN(J2959+I2960,Max_logcfu))</f>
        <v>3.3555315580928644</v>
      </c>
      <c r="K2960" s="1" cm="1">
        <f t="array" ref="K2960">IF(A2960="","",IF(E2960&lt;_C3_MinTemp.,0,((E2960-Tmin)/(PrefTemp-Tmin))^2))</f>
        <v>1.5375591703998035</v>
      </c>
      <c r="L2960" s="1">
        <f t="shared" si="280"/>
        <v>1.6016241354602216E-2</v>
      </c>
      <c r="M2960" s="1">
        <f t="shared" si="281"/>
        <v>154.36081616018643</v>
      </c>
      <c r="N2960" s="3" t="s">
        <v>866</v>
      </c>
      <c r="O2960" s="1" t="s">
        <v>2966</v>
      </c>
      <c r="P2960" s="1" t="s">
        <v>2965</v>
      </c>
      <c r="Q2960" s="1">
        <v>94080</v>
      </c>
      <c r="R2960" s="1" t="s">
        <v>3035</v>
      </c>
      <c r="S2960" s="1">
        <v>95.42</v>
      </c>
    </row>
    <row r="2961" spans="1:19" x14ac:dyDescent="0.3">
      <c r="A2961" s="1" t="s">
        <v>925</v>
      </c>
      <c r="B2961" s="1" t="s">
        <v>1096</v>
      </c>
      <c r="C2961" s="1">
        <f t="shared" si="282"/>
        <v>1.0416666664241347E-2</v>
      </c>
      <c r="D2961" s="1">
        <v>1</v>
      </c>
      <c r="E2961" s="1">
        <v>0.49</v>
      </c>
      <c r="F2961" s="1">
        <f>IF(A2961="","",IF(E2961&lt;_C3_MinTemp.,0,E2961*M_a+M_b))</f>
        <v>9.7190600000000002E-2</v>
      </c>
      <c r="G2961" s="1">
        <f t="shared" si="277"/>
        <v>9.4460127283600009E-3</v>
      </c>
      <c r="H2961" s="1">
        <f t="shared" si="278"/>
        <v>4.1051771961581919E-3</v>
      </c>
      <c r="I2961" s="1">
        <f t="shared" si="279"/>
        <v>1.0262942988005952E-3</v>
      </c>
      <c r="J2961" s="1">
        <f>IF(A2961="","",MIN(J2960+I2961,Max_logcfu))</f>
        <v>3.3565578523916648</v>
      </c>
      <c r="K2961" s="1" cm="1">
        <f t="array" ref="K2961">IF(A2961="","",IF(E2961&lt;_C3_MinTemp.,0,((E2961-Tmin)/(PrefTemp-Tmin))^2))</f>
        <v>1.5627202734964454</v>
      </c>
      <c r="L2961" s="1">
        <f t="shared" si="280"/>
        <v>1.6278336178464543E-2</v>
      </c>
      <c r="M2961" s="1">
        <f t="shared" si="281"/>
        <v>154.34453782400797</v>
      </c>
      <c r="N2961" s="3" t="s">
        <v>866</v>
      </c>
      <c r="O2961" s="1" t="s">
        <v>2966</v>
      </c>
      <c r="P2961" s="1" t="s">
        <v>2965</v>
      </c>
      <c r="Q2961" s="1">
        <v>94080</v>
      </c>
      <c r="R2961" s="1" t="s">
        <v>3035</v>
      </c>
      <c r="S2961" s="1">
        <v>95.42</v>
      </c>
    </row>
    <row r="2962" spans="1:19" x14ac:dyDescent="0.3">
      <c r="A2962" s="1" t="s">
        <v>925</v>
      </c>
      <c r="B2962" s="1" t="s">
        <v>1097</v>
      </c>
      <c r="C2962" s="1">
        <f t="shared" si="282"/>
        <v>1.0416666671517305E-2</v>
      </c>
      <c r="D2962" s="1">
        <v>1</v>
      </c>
      <c r="E2962" s="1">
        <v>0.53</v>
      </c>
      <c r="F2962" s="1">
        <f>IF(A2962="","",IF(E2962&lt;_C3_MinTemp.,0,E2962*M_a+M_b))</f>
        <v>9.7976200000000013E-2</v>
      </c>
      <c r="G2962" s="1">
        <f t="shared" si="277"/>
        <v>9.5993357664400022E-3</v>
      </c>
      <c r="H2962" s="1">
        <f t="shared" si="278"/>
        <v>4.1718104156627557E-3</v>
      </c>
      <c r="I2962" s="1">
        <f t="shared" si="279"/>
        <v>1.0429526044013517E-3</v>
      </c>
      <c r="J2962" s="1">
        <f>IF(A2962="","",MIN(J2961+I2962,Max_logcfu))</f>
        <v>3.3576008049960664</v>
      </c>
      <c r="K2962" s="1" cm="1">
        <f t="array" ref="K2962">IF(A2962="","",IF(E2962&lt;_C3_MinTemp.,0,((E2962-Tmin)/(PrefTemp-Tmin))^2))</f>
        <v>1.5880855812608867</v>
      </c>
      <c r="L2962" s="1">
        <f t="shared" si="280"/>
        <v>1.6542558145837466E-2</v>
      </c>
      <c r="M2962" s="1">
        <f t="shared" si="281"/>
        <v>154.32799526586214</v>
      </c>
      <c r="N2962" s="3" t="s">
        <v>866</v>
      </c>
      <c r="O2962" s="1" t="s">
        <v>2966</v>
      </c>
      <c r="P2962" s="1" t="s">
        <v>2965</v>
      </c>
      <c r="Q2962" s="1">
        <v>94080</v>
      </c>
      <c r="R2962" s="1" t="s">
        <v>3035</v>
      </c>
      <c r="S2962" s="1">
        <v>95.42</v>
      </c>
    </row>
    <row r="2963" spans="1:19" x14ac:dyDescent="0.3">
      <c r="A2963" s="1" t="s">
        <v>925</v>
      </c>
      <c r="B2963" s="1" t="s">
        <v>1098</v>
      </c>
      <c r="C2963" s="1">
        <f t="shared" si="282"/>
        <v>1.0416666664241347E-2</v>
      </c>
      <c r="D2963" s="1">
        <v>1</v>
      </c>
      <c r="E2963" s="1">
        <v>0.53</v>
      </c>
      <c r="F2963" s="1">
        <f>IF(A2963="","",IF(E2963&lt;_C3_MinTemp.,0,E2963*M_a+M_b))</f>
        <v>9.7976200000000013E-2</v>
      </c>
      <c r="G2963" s="1">
        <f t="shared" si="277"/>
        <v>9.5993357664400022E-3</v>
      </c>
      <c r="H2963" s="1">
        <f t="shared" si="278"/>
        <v>4.1718104156627557E-3</v>
      </c>
      <c r="I2963" s="1">
        <f t="shared" si="279"/>
        <v>1.0429526036728576E-3</v>
      </c>
      <c r="J2963" s="1">
        <f>IF(A2963="","",MIN(J2962+I2963,Max_logcfu))</f>
        <v>3.3586437575997392</v>
      </c>
      <c r="K2963" s="1" cm="1">
        <f t="array" ref="K2963">IF(A2963="","",IF(E2963&lt;_C3_MinTemp.,0,((E2963-Tmin)/(PrefTemp-Tmin))^2))</f>
        <v>1.5880855812608867</v>
      </c>
      <c r="L2963" s="1">
        <f t="shared" si="280"/>
        <v>1.6542558134282622E-2</v>
      </c>
      <c r="M2963" s="1">
        <f t="shared" si="281"/>
        <v>154.31145270772785</v>
      </c>
      <c r="N2963" s="3" t="s">
        <v>866</v>
      </c>
      <c r="O2963" s="1" t="s">
        <v>2966</v>
      </c>
      <c r="P2963" s="1" t="s">
        <v>2965</v>
      </c>
      <c r="Q2963" s="1">
        <v>94080</v>
      </c>
      <c r="R2963" s="1" t="s">
        <v>3035</v>
      </c>
      <c r="S2963" s="1">
        <v>95.42</v>
      </c>
    </row>
    <row r="2964" spans="1:19" x14ac:dyDescent="0.3">
      <c r="A2964" s="1" t="s">
        <v>925</v>
      </c>
      <c r="B2964" s="1" t="s">
        <v>1099</v>
      </c>
      <c r="C2964" s="1">
        <f t="shared" si="282"/>
        <v>1.0416666664241347E-2</v>
      </c>
      <c r="D2964" s="1">
        <v>1</v>
      </c>
      <c r="E2964" s="1">
        <v>0.55000000000000004</v>
      </c>
      <c r="F2964" s="1">
        <f>IF(A2964="","",IF(E2964&lt;_C3_MinTemp.,0,E2964*M_a+M_b))</f>
        <v>9.8369000000000012E-2</v>
      </c>
      <c r="G2964" s="1">
        <f t="shared" si="277"/>
        <v>9.6764601610000028E-3</v>
      </c>
      <c r="H2964" s="1">
        <f t="shared" si="278"/>
        <v>4.2053281881790534E-3</v>
      </c>
      <c r="I2964" s="1">
        <f t="shared" si="279"/>
        <v>1.0513320467999811E-3</v>
      </c>
      <c r="J2964" s="1">
        <f>IF(A2964="","",MIN(J2963+I2964,Max_logcfu))</f>
        <v>3.3596950896465394</v>
      </c>
      <c r="K2964" s="1" cm="1">
        <f t="array" ref="K2964">IF(A2964="","",IF(E2964&lt;_C3_MinTemp.,0,((E2964-Tmin)/(PrefTemp-Tmin))^2))</f>
        <v>1.6008448118935321</v>
      </c>
      <c r="L2964" s="1">
        <f t="shared" si="280"/>
        <v>1.6675466786675065E-2</v>
      </c>
      <c r="M2964" s="1">
        <f t="shared" si="281"/>
        <v>154.29477724094119</v>
      </c>
      <c r="N2964" s="3" t="s">
        <v>866</v>
      </c>
      <c r="O2964" s="1" t="s">
        <v>2966</v>
      </c>
      <c r="P2964" s="1" t="s">
        <v>2965</v>
      </c>
      <c r="Q2964" s="1">
        <v>94080</v>
      </c>
      <c r="R2964" s="1" t="s">
        <v>3035</v>
      </c>
      <c r="S2964" s="1">
        <v>95.42</v>
      </c>
    </row>
    <row r="2965" spans="1:19" x14ac:dyDescent="0.3">
      <c r="A2965" s="1" t="s">
        <v>925</v>
      </c>
      <c r="B2965" s="1" t="s">
        <v>1100</v>
      </c>
      <c r="C2965" s="1">
        <f t="shared" si="282"/>
        <v>1.0416666671517305E-2</v>
      </c>
      <c r="D2965" s="1">
        <v>1</v>
      </c>
      <c r="E2965" s="1">
        <v>1</v>
      </c>
      <c r="F2965" s="1">
        <f>IF(A2965="","",IF(E2965&lt;_C3_MinTemp.,0,E2965*M_a+M_b))</f>
        <v>0.10720700000000001</v>
      </c>
      <c r="G2965" s="1">
        <f t="shared" si="277"/>
        <v>1.1493340849000002E-2</v>
      </c>
      <c r="H2965" s="1">
        <f t="shared" si="278"/>
        <v>4.9949330069534986E-3</v>
      </c>
      <c r="I2965" s="1">
        <f t="shared" si="279"/>
        <v>1.2487332523198613E-3</v>
      </c>
      <c r="J2965" s="1">
        <f>IF(A2965="","",MIN(J2964+I2965,Max_logcfu))</f>
        <v>3.3609438228988591</v>
      </c>
      <c r="K2965" s="1" cm="1">
        <f t="array" ref="K2965">IF(A2965="","",IF(E2965&lt;_C3_MinTemp.,0,((E2965-Tmin)/(PrefTemp-Tmin))^2))</f>
        <v>1.9014241533904304</v>
      </c>
      <c r="L2965" s="1">
        <f t="shared" si="280"/>
        <v>1.9806501607040103E-2</v>
      </c>
      <c r="M2965" s="1">
        <f t="shared" si="281"/>
        <v>154.27497073933415</v>
      </c>
      <c r="N2965" s="3" t="s">
        <v>866</v>
      </c>
      <c r="O2965" s="1" t="s">
        <v>2969</v>
      </c>
      <c r="P2965" s="1" t="s">
        <v>2968</v>
      </c>
      <c r="Q2965" s="1">
        <v>7114</v>
      </c>
      <c r="R2965" s="1" t="s">
        <v>3035</v>
      </c>
      <c r="S2965" s="1">
        <v>95.19</v>
      </c>
    </row>
    <row r="2966" spans="1:19" x14ac:dyDescent="0.3">
      <c r="A2966" s="1" t="s">
        <v>925</v>
      </c>
      <c r="B2966" s="1" t="s">
        <v>1101</v>
      </c>
      <c r="C2966" s="1">
        <f t="shared" si="282"/>
        <v>1.0416666664241347E-2</v>
      </c>
      <c r="D2966" s="1">
        <v>1</v>
      </c>
      <c r="E2966" s="1">
        <v>0.88</v>
      </c>
      <c r="F2966" s="1">
        <f>IF(A2966="","",IF(E2966&lt;_C3_MinTemp.,0,E2966*M_a+M_b))</f>
        <v>0.1048502</v>
      </c>
      <c r="G2966" s="1">
        <f t="shared" si="277"/>
        <v>1.0993564440040002E-2</v>
      </c>
      <c r="H2966" s="1">
        <f t="shared" si="278"/>
        <v>4.7777333507344633E-3</v>
      </c>
      <c r="I2966" s="1">
        <f t="shared" si="279"/>
        <v>1.1944333374055152E-3</v>
      </c>
      <c r="J2966" s="1">
        <f>IF(A2966="","",MIN(J2965+I2966,Max_logcfu))</f>
        <v>3.3621382562362645</v>
      </c>
      <c r="K2966" s="1" cm="1">
        <f t="array" ref="K2966">IF(A2966="","",IF(E2966&lt;_C3_MinTemp.,0,((E2966-Tmin)/(PrefTemp-Tmin))^2))</f>
        <v>1.818742629560572</v>
      </c>
      <c r="L2966" s="1">
        <f t="shared" si="280"/>
        <v>1.8945235720178259E-2</v>
      </c>
      <c r="M2966" s="1">
        <f t="shared" si="281"/>
        <v>154.25602550361398</v>
      </c>
      <c r="N2966" s="3" t="s">
        <v>866</v>
      </c>
      <c r="O2966" s="1" t="s">
        <v>2969</v>
      </c>
      <c r="P2966" s="1" t="s">
        <v>2968</v>
      </c>
      <c r="Q2966" s="1">
        <v>7114</v>
      </c>
      <c r="R2966" s="1" t="s">
        <v>3035</v>
      </c>
      <c r="S2966" s="1">
        <v>95.19</v>
      </c>
    </row>
    <row r="2967" spans="1:19" x14ac:dyDescent="0.3">
      <c r="A2967" s="1" t="s">
        <v>925</v>
      </c>
      <c r="B2967" s="1" t="s">
        <v>1102</v>
      </c>
      <c r="C2967" s="1">
        <f t="shared" si="282"/>
        <v>1.0416666664241347E-2</v>
      </c>
      <c r="D2967" s="1">
        <v>1</v>
      </c>
      <c r="E2967" s="1">
        <v>0.74</v>
      </c>
      <c r="F2967" s="1">
        <f>IF(A2967="","",IF(E2967&lt;_C3_MinTemp.,0,E2967*M_a+M_b))</f>
        <v>0.10210060000000001</v>
      </c>
      <c r="G2967" s="1">
        <f t="shared" si="277"/>
        <v>1.0424532520360004E-2</v>
      </c>
      <c r="H2967" s="1">
        <f t="shared" si="278"/>
        <v>4.5304356889873977E-3</v>
      </c>
      <c r="I2967" s="1">
        <f t="shared" si="279"/>
        <v>1.1326089219831433E-3</v>
      </c>
      <c r="J2967" s="1">
        <f>IF(A2967="","",MIN(J2966+I2967,Max_logcfu))</f>
        <v>3.3632708651582477</v>
      </c>
      <c r="K2967" s="1" cm="1">
        <f t="array" ref="K2967">IF(A2967="","",IF(E2967&lt;_C3_MinTemp.,0,((E2967-Tmin)/(PrefTemp-Tmin))^2))</f>
        <v>1.7246036798552904</v>
      </c>
      <c r="L2967" s="1">
        <f t="shared" si="280"/>
        <v>1.7964621660976562E-2</v>
      </c>
      <c r="M2967" s="1">
        <f t="shared" si="281"/>
        <v>154.238060881953</v>
      </c>
      <c r="N2967" s="3" t="s">
        <v>866</v>
      </c>
      <c r="O2967" s="1" t="s">
        <v>2969</v>
      </c>
      <c r="P2967" s="1" t="s">
        <v>2968</v>
      </c>
      <c r="Q2967" s="1">
        <v>7114</v>
      </c>
      <c r="R2967" s="1" t="s">
        <v>3035</v>
      </c>
      <c r="S2967" s="1">
        <v>95.19</v>
      </c>
    </row>
    <row r="2968" spans="1:19" x14ac:dyDescent="0.3">
      <c r="A2968" s="1" t="s">
        <v>925</v>
      </c>
      <c r="B2968" s="1" t="s">
        <v>1103</v>
      </c>
      <c r="C2968" s="1">
        <f t="shared" si="282"/>
        <v>1.0416666671517305E-2</v>
      </c>
      <c r="D2968" s="1">
        <v>1</v>
      </c>
      <c r="E2968" s="1">
        <v>0.63</v>
      </c>
      <c r="F2968" s="1">
        <f>IF(A2968="","",IF(E2968&lt;_C3_MinTemp.,0,E2968*M_a+M_b))</f>
        <v>9.9940200000000007E-2</v>
      </c>
      <c r="G2968" s="1">
        <f t="shared" si="277"/>
        <v>9.9880435760400007E-3</v>
      </c>
      <c r="H2968" s="1">
        <f t="shared" si="278"/>
        <v>4.3407403633376794E-3</v>
      </c>
      <c r="I2968" s="1">
        <f t="shared" si="279"/>
        <v>1.0851850913397487E-3</v>
      </c>
      <c r="J2968" s="1">
        <f>IF(A2968="","",MIN(J2967+I2968,Max_logcfu))</f>
        <v>3.3643560502495875</v>
      </c>
      <c r="K2968" s="1" cm="1">
        <f t="array" ref="K2968">IF(A2968="","",IF(E2968&lt;_C3_MinTemp.,0,((E2968-Tmin)/(PrefTemp-Tmin))^2))</f>
        <v>1.6523922460936129</v>
      </c>
      <c r="L2968" s="1">
        <f t="shared" si="280"/>
        <v>1.7212419238156959E-2</v>
      </c>
      <c r="M2968" s="1">
        <f t="shared" si="281"/>
        <v>154.22084846271486</v>
      </c>
      <c r="N2968" s="3" t="s">
        <v>866</v>
      </c>
      <c r="O2968" s="1" t="s">
        <v>2969</v>
      </c>
      <c r="P2968" s="1" t="s">
        <v>2968</v>
      </c>
      <c r="Q2968" s="1">
        <v>7114</v>
      </c>
      <c r="R2968" s="1" t="s">
        <v>3035</v>
      </c>
      <c r="S2968" s="1">
        <v>95.19</v>
      </c>
    </row>
    <row r="2969" spans="1:19" x14ac:dyDescent="0.3">
      <c r="A2969" s="1" t="s">
        <v>925</v>
      </c>
      <c r="B2969" s="1" t="s">
        <v>2742</v>
      </c>
      <c r="C2969" s="1">
        <f t="shared" si="282"/>
        <v>1.1770833327318542E-2</v>
      </c>
      <c r="D2969" s="1">
        <v>1</v>
      </c>
      <c r="E2969" s="1">
        <v>0.89</v>
      </c>
      <c r="F2969" s="1">
        <f>IF(A2969="","",IF(E2969&lt;_C3_MinTemp.,0,E2969*M_a+M_b))</f>
        <v>0.1050466</v>
      </c>
      <c r="G2969" s="1">
        <f t="shared" si="277"/>
        <v>1.1034788171560001E-2</v>
      </c>
      <c r="H2969" s="1">
        <f t="shared" si="278"/>
        <v>4.7956489228857015E-3</v>
      </c>
      <c r="I2969" s="1">
        <f t="shared" si="279"/>
        <v>1.3547708200229347E-3</v>
      </c>
      <c r="J2969" s="1">
        <f>IF(A2969="","",MIN(J2968+I2969,Max_logcfu))</f>
        <v>3.3657108210696105</v>
      </c>
      <c r="K2969" s="1" cm="1">
        <f t="array" ref="K2969">IF(A2969="","",IF(E2969&lt;_C3_MinTemp.,0,((E2969-Tmin)/(PrefTemp-Tmin))^2))</f>
        <v>1.8255625611918378</v>
      </c>
      <c r="L2969" s="1">
        <f t="shared" si="280"/>
        <v>2.148839263638188E-2</v>
      </c>
      <c r="M2969" s="1">
        <f t="shared" si="281"/>
        <v>154.19936007007848</v>
      </c>
      <c r="N2969" s="3" t="s">
        <v>866</v>
      </c>
      <c r="O2969" s="1" t="s">
        <v>2969</v>
      </c>
      <c r="P2969" s="1" t="s">
        <v>2968</v>
      </c>
      <c r="Q2969" s="1">
        <v>7114</v>
      </c>
      <c r="R2969" s="1" t="s">
        <v>3035</v>
      </c>
      <c r="S2969" s="1">
        <v>94.95</v>
      </c>
    </row>
    <row r="2970" spans="1:19" x14ac:dyDescent="0.3">
      <c r="A2970" s="1" t="s">
        <v>925</v>
      </c>
      <c r="B2970" s="1" t="s">
        <v>2743</v>
      </c>
      <c r="C2970" s="1">
        <f t="shared" si="282"/>
        <v>2.384259263635613E-3</v>
      </c>
      <c r="D2970" s="1">
        <v>1</v>
      </c>
      <c r="E2970" s="1">
        <v>0.83</v>
      </c>
      <c r="F2970" s="1">
        <f>IF(A2970="","",IF(E2970&lt;_C3_MinTemp.,0,E2970*M_a+M_b))</f>
        <v>0.10386820000000001</v>
      </c>
      <c r="G2970" s="1">
        <f t="shared" si="277"/>
        <v>1.0788602971240001E-2</v>
      </c>
      <c r="H2970" s="1">
        <f t="shared" si="278"/>
        <v>4.6886583968883096E-3</v>
      </c>
      <c r="I2970" s="1">
        <f t="shared" si="279"/>
        <v>2.6829545320329254E-4</v>
      </c>
      <c r="J2970" s="1">
        <f>IF(A2970="","",MIN(J2969+I2970,Max_logcfu))</f>
        <v>3.3659791165228139</v>
      </c>
      <c r="K2970" s="1" cm="1">
        <f t="array" ref="K2970">IF(A2970="","",IF(E2970&lt;_C3_MinTemp.,0,((E2970-Tmin)/(PrefTemp-Tmin))^2))</f>
        <v>1.7848344132803073</v>
      </c>
      <c r="L2970" s="1">
        <f t="shared" si="280"/>
        <v>4.2555079839192069E-3</v>
      </c>
      <c r="M2970" s="1">
        <f t="shared" si="281"/>
        <v>154.19510456209457</v>
      </c>
      <c r="N2970" s="3" t="s">
        <v>866</v>
      </c>
      <c r="O2970" s="1" t="s">
        <v>2969</v>
      </c>
      <c r="P2970" s="1" t="s">
        <v>2968</v>
      </c>
      <c r="Q2970" s="1">
        <v>7114</v>
      </c>
      <c r="R2970" s="1" t="s">
        <v>3035</v>
      </c>
      <c r="S2970" s="1">
        <v>94.95</v>
      </c>
    </row>
    <row r="2971" spans="1:19" x14ac:dyDescent="0.3">
      <c r="A2971" s="1" t="s">
        <v>925</v>
      </c>
      <c r="B2971" s="1" t="s">
        <v>1105</v>
      </c>
      <c r="C2971" s="1">
        <f t="shared" si="282"/>
        <v>6.6782407375285402E-3</v>
      </c>
      <c r="D2971" s="1">
        <v>1</v>
      </c>
      <c r="E2971" s="1">
        <v>0.81</v>
      </c>
      <c r="F2971" s="1">
        <f>IF(A2971="","",IF(E2971&lt;_C3_MinTemp.,0,E2971*M_a+M_b))</f>
        <v>0.10347540000000001</v>
      </c>
      <c r="G2971" s="1">
        <f t="shared" si="277"/>
        <v>1.0707158405160002E-2</v>
      </c>
      <c r="H2971" s="1">
        <f t="shared" si="278"/>
        <v>4.6532631052411998E-3</v>
      </c>
      <c r="I2971" s="1">
        <f t="shared" si="279"/>
        <v>7.4581466956464811E-4</v>
      </c>
      <c r="J2971" s="1">
        <f>IF(A2971="","",MIN(J2970+I2971,Max_logcfu))</f>
        <v>3.3667249311923784</v>
      </c>
      <c r="K2971" s="1" cm="1">
        <f t="array" ref="K2971">IF(A2971="","",IF(E2971&lt;_C3_MinTemp.,0,((E2971-Tmin)/(PrefTemp-Tmin))^2))</f>
        <v>1.7713604663103628</v>
      </c>
      <c r="L2971" s="1">
        <f t="shared" si="280"/>
        <v>1.1829571626961416E-2</v>
      </c>
      <c r="M2971" s="1">
        <f t="shared" si="281"/>
        <v>154.18327499046762</v>
      </c>
      <c r="N2971" s="3" t="s">
        <v>866</v>
      </c>
      <c r="O2971" s="1" t="s">
        <v>2969</v>
      </c>
      <c r="P2971" s="1" t="s">
        <v>2968</v>
      </c>
      <c r="Q2971" s="1">
        <v>7114</v>
      </c>
      <c r="R2971" s="1" t="s">
        <v>3035</v>
      </c>
      <c r="S2971" s="1">
        <v>94.95</v>
      </c>
    </row>
    <row r="2972" spans="1:19" x14ac:dyDescent="0.3">
      <c r="A2972" s="1" t="s">
        <v>925</v>
      </c>
      <c r="B2972" s="1" t="s">
        <v>1106</v>
      </c>
      <c r="C2972" s="1">
        <f t="shared" si="282"/>
        <v>1.0416666671517305E-2</v>
      </c>
      <c r="D2972" s="1">
        <v>1</v>
      </c>
      <c r="E2972" s="1">
        <v>0.55000000000000004</v>
      </c>
      <c r="F2972" s="1">
        <f>IF(A2972="","",IF(E2972&lt;_C3_MinTemp.,0,E2972*M_a+M_b))</f>
        <v>9.8369000000000012E-2</v>
      </c>
      <c r="G2972" s="1">
        <f t="shared" si="277"/>
        <v>9.6764601610000028E-3</v>
      </c>
      <c r="H2972" s="1">
        <f t="shared" si="278"/>
        <v>4.2053281881790534E-3</v>
      </c>
      <c r="I2972" s="1">
        <f t="shared" si="279"/>
        <v>1.0513320475343279E-3</v>
      </c>
      <c r="J2972" s="1">
        <f>IF(A2972="","",MIN(J2971+I2972,Max_logcfu))</f>
        <v>3.3677762632399126</v>
      </c>
      <c r="K2972" s="1" cm="1">
        <f t="array" ref="K2972">IF(A2972="","",IF(E2972&lt;_C3_MinTemp.,0,((E2972-Tmin)/(PrefTemp-Tmin))^2))</f>
        <v>1.6008448118935321</v>
      </c>
      <c r="L2972" s="1">
        <f t="shared" si="280"/>
        <v>1.6675466798322745E-2</v>
      </c>
      <c r="M2972" s="1">
        <f t="shared" si="281"/>
        <v>154.1665995236693</v>
      </c>
      <c r="N2972" s="3" t="s">
        <v>866</v>
      </c>
      <c r="O2972" s="1" t="s">
        <v>2969</v>
      </c>
      <c r="P2972" s="1" t="s">
        <v>2968</v>
      </c>
      <c r="Q2972" s="1">
        <v>7114</v>
      </c>
      <c r="R2972" s="1" t="s">
        <v>3035</v>
      </c>
      <c r="S2972" s="1">
        <v>94.95</v>
      </c>
    </row>
    <row r="2973" spans="1:19" x14ac:dyDescent="0.3">
      <c r="A2973" s="1" t="s">
        <v>925</v>
      </c>
      <c r="B2973" s="1" t="s">
        <v>1107</v>
      </c>
      <c r="C2973" s="1">
        <f t="shared" si="282"/>
        <v>1.0416666664241347E-2</v>
      </c>
      <c r="D2973" s="1">
        <v>1</v>
      </c>
      <c r="E2973" s="1">
        <v>0.44</v>
      </c>
      <c r="F2973" s="1">
        <f>IF(A2973="","",IF(E2973&lt;_C3_MinTemp.,0,E2973*M_a+M_b))</f>
        <v>9.6208600000000005E-2</v>
      </c>
      <c r="G2973" s="1">
        <f t="shared" si="277"/>
        <v>9.2560947139600017E-3</v>
      </c>
      <c r="H2973" s="1">
        <f t="shared" si="278"/>
        <v>4.0226400321425474E-3</v>
      </c>
      <c r="I2973" s="1">
        <f t="shared" si="279"/>
        <v>1.0056600078014884E-3</v>
      </c>
      <c r="J2973" s="1">
        <f>IF(A2973="","",MIN(J2972+I2973,Max_logcfu))</f>
        <v>3.3687819232477141</v>
      </c>
      <c r="K2973" s="1" cm="1">
        <f t="array" ref="K2973">IF(A2973="","",IF(E2973&lt;_C3_MinTemp.,0,((E2973-Tmin)/(PrefTemp-Tmin))^2))</f>
        <v>1.5313008016049863</v>
      </c>
      <c r="L2973" s="1">
        <f t="shared" si="280"/>
        <v>1.5951050013004713E-2</v>
      </c>
      <c r="M2973" s="1">
        <f t="shared" si="281"/>
        <v>154.1506484736563</v>
      </c>
      <c r="N2973" s="3" t="s">
        <v>866</v>
      </c>
      <c r="O2973" s="1" t="s">
        <v>2969</v>
      </c>
      <c r="P2973" s="1" t="s">
        <v>2968</v>
      </c>
      <c r="Q2973" s="1">
        <v>7114</v>
      </c>
      <c r="R2973" s="1" t="s">
        <v>3035</v>
      </c>
      <c r="S2973" s="1">
        <v>94.95</v>
      </c>
    </row>
    <row r="2974" spans="1:19" x14ac:dyDescent="0.3">
      <c r="A2974" s="1" t="s">
        <v>925</v>
      </c>
      <c r="B2974" s="1" t="s">
        <v>1108</v>
      </c>
      <c r="C2974" s="1">
        <f t="shared" si="282"/>
        <v>1.0416666664241347E-2</v>
      </c>
      <c r="D2974" s="1">
        <v>1</v>
      </c>
      <c r="E2974" s="1">
        <v>0.44</v>
      </c>
      <c r="F2974" s="1">
        <f>IF(A2974="","",IF(E2974&lt;_C3_MinTemp.,0,E2974*M_a+M_b))</f>
        <v>9.6208600000000005E-2</v>
      </c>
      <c r="G2974" s="1">
        <f t="shared" si="277"/>
        <v>9.2560947139600017E-3</v>
      </c>
      <c r="H2974" s="1">
        <f t="shared" si="278"/>
        <v>4.0226400321425474E-3</v>
      </c>
      <c r="I2974" s="1">
        <f t="shared" si="279"/>
        <v>1.0056600078014884E-3</v>
      </c>
      <c r="J2974" s="1">
        <f>IF(A2974="","",MIN(J2973+I2974,Max_logcfu))</f>
        <v>3.3697875832555155</v>
      </c>
      <c r="K2974" s="1" cm="1">
        <f t="array" ref="K2974">IF(A2974="","",IF(E2974&lt;_C3_MinTemp.,0,((E2974-Tmin)/(PrefTemp-Tmin))^2))</f>
        <v>1.5313008016049863</v>
      </c>
      <c r="L2974" s="1">
        <f t="shared" si="280"/>
        <v>1.5951050013004713E-2</v>
      </c>
      <c r="M2974" s="1">
        <f t="shared" si="281"/>
        <v>154.1346974236433</v>
      </c>
      <c r="N2974" s="3" t="s">
        <v>866</v>
      </c>
      <c r="O2974" s="1" t="s">
        <v>2969</v>
      </c>
      <c r="P2974" s="1" t="s">
        <v>2968</v>
      </c>
      <c r="Q2974" s="1">
        <v>7114</v>
      </c>
      <c r="R2974" s="1" t="s">
        <v>3035</v>
      </c>
      <c r="S2974" s="1">
        <v>94.86</v>
      </c>
    </row>
    <row r="2975" spans="1:19" x14ac:dyDescent="0.3">
      <c r="A2975" s="1" t="s">
        <v>925</v>
      </c>
      <c r="B2975" s="1" t="s">
        <v>1109</v>
      </c>
      <c r="C2975" s="1">
        <f t="shared" si="282"/>
        <v>1.0416666671517305E-2</v>
      </c>
      <c r="D2975" s="1">
        <v>1</v>
      </c>
      <c r="E2975" s="1">
        <v>0.3</v>
      </c>
      <c r="F2975" s="1">
        <f>IF(A2975="","",IF(E2975&lt;_C3_MinTemp.,0,E2975*M_a+M_b))</f>
        <v>9.3459E-2</v>
      </c>
      <c r="G2975" s="1">
        <f t="shared" si="277"/>
        <v>8.7345846809999995E-3</v>
      </c>
      <c r="H2975" s="1">
        <f t="shared" si="278"/>
        <v>3.7959950808344194E-3</v>
      </c>
      <c r="I2975" s="1">
        <f t="shared" si="279"/>
        <v>9.4899877065051687E-4</v>
      </c>
      <c r="J2975" s="1">
        <f>IF(A2975="","",MIN(J2974+I2975,Max_logcfu))</f>
        <v>3.3707365820261659</v>
      </c>
      <c r="K2975" s="1" cm="1">
        <f t="array" ref="K2975">IF(A2975="","",IF(E2975&lt;_C3_MinTemp.,0,((E2975-Tmin)/(PrefTemp-Tmin))^2))</f>
        <v>1.4450237316099848</v>
      </c>
      <c r="L2975" s="1">
        <f t="shared" si="280"/>
        <v>1.5052330544613296E-2</v>
      </c>
      <c r="M2975" s="1">
        <f t="shared" si="281"/>
        <v>154.11964509309868</v>
      </c>
      <c r="N2975" s="3" t="s">
        <v>866</v>
      </c>
      <c r="O2975" s="1" t="s">
        <v>2969</v>
      </c>
      <c r="P2975" s="1" t="s">
        <v>2968</v>
      </c>
      <c r="Q2975" s="1">
        <v>7114</v>
      </c>
      <c r="R2975" s="1" t="s">
        <v>3035</v>
      </c>
      <c r="S2975" s="1">
        <v>94.86</v>
      </c>
    </row>
    <row r="2976" spans="1:19" x14ac:dyDescent="0.3">
      <c r="A2976" s="1" t="s">
        <v>925</v>
      </c>
      <c r="B2976" s="1" t="s">
        <v>1110</v>
      </c>
      <c r="C2976" s="1">
        <f t="shared" si="282"/>
        <v>1.0416666664241347E-2</v>
      </c>
      <c r="D2976" s="1">
        <v>1</v>
      </c>
      <c r="E2976" s="1">
        <v>0.08</v>
      </c>
      <c r="F2976" s="1">
        <f>IF(A2976="","",IF(E2976&lt;_C3_MinTemp.,0,E2976*M_a+M_b))</f>
        <v>8.9138200000000001E-2</v>
      </c>
      <c r="G2976" s="1">
        <f t="shared" si="277"/>
        <v>7.9456186992400007E-3</v>
      </c>
      <c r="H2976" s="1">
        <f t="shared" si="278"/>
        <v>3.4531154712038243E-3</v>
      </c>
      <c r="I2976" s="1">
        <f t="shared" si="279"/>
        <v>8.6327886759995833E-4</v>
      </c>
      <c r="J2976" s="1">
        <f>IF(A2976="","",MIN(J2975+I2976,Max_logcfu))</f>
        <v>3.3715998608937658</v>
      </c>
      <c r="K2976" s="1" cm="1">
        <f t="array" ref="K2976">IF(A2976="","",IF(E2976&lt;_C3_MinTemp.,0,((E2976-Tmin)/(PrefTemp-Tmin))^2))</f>
        <v>1.3144995442887342</v>
      </c>
      <c r="L2976" s="1">
        <f t="shared" si="280"/>
        <v>1.36927035831529E-2</v>
      </c>
      <c r="M2976" s="1">
        <f t="shared" si="281"/>
        <v>154.10595238951552</v>
      </c>
      <c r="N2976" s="3" t="s">
        <v>866</v>
      </c>
      <c r="O2976" s="1" t="s">
        <v>2969</v>
      </c>
      <c r="P2976" s="1" t="s">
        <v>2968</v>
      </c>
      <c r="Q2976" s="1">
        <v>7114</v>
      </c>
      <c r="R2976" s="1" t="s">
        <v>3035</v>
      </c>
      <c r="S2976" s="1">
        <v>94.86</v>
      </c>
    </row>
    <row r="2977" spans="1:19" x14ac:dyDescent="0.3">
      <c r="A2977" s="1" t="s">
        <v>925</v>
      </c>
      <c r="B2977" s="1" t="s">
        <v>1111</v>
      </c>
      <c r="C2977" s="1">
        <f t="shared" si="282"/>
        <v>1.0416666664241347E-2</v>
      </c>
      <c r="D2977" s="1">
        <v>1</v>
      </c>
      <c r="E2977" s="1">
        <v>-0.13</v>
      </c>
      <c r="F2977" s="1">
        <f>IF(A2977="","",IF(E2977&lt;_C3_MinTemp.,0,E2977*M_a+M_b))</f>
        <v>8.50138E-2</v>
      </c>
      <c r="G2977" s="1">
        <f t="shared" si="277"/>
        <v>7.2273461904399997E-3</v>
      </c>
      <c r="H2977" s="1">
        <f t="shared" si="278"/>
        <v>3.1409587963667968E-3</v>
      </c>
      <c r="I2977" s="1">
        <f t="shared" si="279"/>
        <v>7.8523969890887139E-4</v>
      </c>
      <c r="J2977" s="1">
        <f>IF(A2977="","",MIN(J2976+I2977,Max_logcfu))</f>
        <v>3.3723851005926746</v>
      </c>
      <c r="K2977" s="1" cm="1">
        <f t="array" ref="K2977">IF(A2977="","",IF(E2977&lt;_C3_MinTemp.,0,((E2977-Tmin)/(PrefTemp-Tmin))^2))</f>
        <v>1.1956706750424619</v>
      </c>
      <c r="L2977" s="1">
        <f t="shared" si="280"/>
        <v>1.2454902862125762E-2</v>
      </c>
      <c r="M2977" s="1">
        <f t="shared" si="281"/>
        <v>154.0934974866534</v>
      </c>
      <c r="N2977" s="3" t="s">
        <v>866</v>
      </c>
      <c r="O2977" s="1" t="s">
        <v>2969</v>
      </c>
      <c r="P2977" s="1" t="s">
        <v>2968</v>
      </c>
      <c r="Q2977" s="1">
        <v>7114</v>
      </c>
      <c r="R2977" s="1" t="s">
        <v>3035</v>
      </c>
      <c r="S2977" s="1">
        <v>94.86</v>
      </c>
    </row>
    <row r="2978" spans="1:19" x14ac:dyDescent="0.3">
      <c r="A2978" s="1" t="s">
        <v>925</v>
      </c>
      <c r="B2978" s="1" t="s">
        <v>1112</v>
      </c>
      <c r="C2978" s="1">
        <f t="shared" si="282"/>
        <v>1.0416666671517305E-2</v>
      </c>
      <c r="D2978" s="1">
        <v>1</v>
      </c>
      <c r="E2978" s="1">
        <v>-0.19</v>
      </c>
      <c r="F2978" s="1">
        <f>IF(A2978="","",IF(E2978&lt;_C3_MinTemp.,0,E2978*M_a+M_b))</f>
        <v>8.3835400000000004E-2</v>
      </c>
      <c r="G2978" s="1">
        <f t="shared" si="277"/>
        <v>7.028374293160001E-3</v>
      </c>
      <c r="H2978" s="1">
        <f t="shared" si="278"/>
        <v>3.0544868722990007E-3</v>
      </c>
      <c r="I2978" s="1">
        <f t="shared" si="279"/>
        <v>7.6362171843033923E-4</v>
      </c>
      <c r="J2978" s="1">
        <f>IF(A2978="","",MIN(J2977+I2978,Max_logcfu))</f>
        <v>3.3731487223111047</v>
      </c>
      <c r="K2978" s="1" cm="1">
        <f t="array" ref="K2978">IF(A2978="","",IF(E2978&lt;_C3_MinTemp.,0,((E2978-Tmin)/(PrefTemp-Tmin))^2))</f>
        <v>1.1627533556742615</v>
      </c>
      <c r="L2978" s="1">
        <f t="shared" si="280"/>
        <v>1.2112014127246986E-2</v>
      </c>
      <c r="M2978" s="1">
        <f t="shared" si="281"/>
        <v>154.08138547252616</v>
      </c>
      <c r="N2978" s="3" t="s">
        <v>866</v>
      </c>
      <c r="O2978" s="1" t="s">
        <v>2969</v>
      </c>
      <c r="P2978" s="1" t="s">
        <v>2968</v>
      </c>
      <c r="Q2978" s="1">
        <v>7114</v>
      </c>
      <c r="R2978" s="1" t="s">
        <v>3035</v>
      </c>
      <c r="S2978" s="1">
        <v>94.78</v>
      </c>
    </row>
    <row r="2979" spans="1:19" x14ac:dyDescent="0.3">
      <c r="A2979" s="1" t="s">
        <v>925</v>
      </c>
      <c r="B2979" s="1" t="s">
        <v>1113</v>
      </c>
      <c r="C2979" s="1">
        <f t="shared" si="282"/>
        <v>1.0416666664241347E-2</v>
      </c>
      <c r="D2979" s="1">
        <v>1</v>
      </c>
      <c r="E2979" s="1">
        <v>-0.36</v>
      </c>
      <c r="F2979" s="1">
        <f>IF(A2979="","",IF(E2979&lt;_C3_MinTemp.,0,E2979*M_a+M_b))</f>
        <v>8.0496600000000001E-2</v>
      </c>
      <c r="G2979" s="1">
        <f t="shared" si="277"/>
        <v>6.4797026115600001E-3</v>
      </c>
      <c r="H2979" s="1">
        <f t="shared" si="278"/>
        <v>2.8160376408344198E-3</v>
      </c>
      <c r="I2979" s="1">
        <f t="shared" si="279"/>
        <v>7.0400941004468995E-4</v>
      </c>
      <c r="J2979" s="1">
        <f>IF(A2979="","",MIN(J2978+I2979,Max_logcfu))</f>
        <v>3.3738527317211493</v>
      </c>
      <c r="K2979" s="1" cm="1">
        <f t="array" ref="K2979">IF(A2979="","",IF(E2979&lt;_C3_MinTemp.,0,((E2979-Tmin)/(PrefTemp-Tmin))^2))</f>
        <v>1.0719827432490365</v>
      </c>
      <c r="L2979" s="1">
        <f t="shared" si="280"/>
        <v>1.116648690624423E-2</v>
      </c>
      <c r="M2979" s="1">
        <f t="shared" si="281"/>
        <v>154.07021898561993</v>
      </c>
      <c r="N2979" s="3" t="s">
        <v>866</v>
      </c>
      <c r="O2979" s="1" t="s">
        <v>2969</v>
      </c>
      <c r="P2979" s="1" t="s">
        <v>2968</v>
      </c>
      <c r="Q2979" s="1">
        <v>7114</v>
      </c>
      <c r="R2979" s="1" t="s">
        <v>3035</v>
      </c>
      <c r="S2979" s="1">
        <v>94.78</v>
      </c>
    </row>
    <row r="2980" spans="1:19" x14ac:dyDescent="0.3">
      <c r="A2980" s="1" t="s">
        <v>925</v>
      </c>
      <c r="B2980" s="1" t="s">
        <v>1114</v>
      </c>
      <c r="C2980" s="1">
        <f t="shared" si="282"/>
        <v>1.0416666664241347E-2</v>
      </c>
      <c r="D2980" s="1">
        <v>1</v>
      </c>
      <c r="E2980" s="1">
        <v>-0.49</v>
      </c>
      <c r="F2980" s="1">
        <f>IF(A2980="","",IF(E2980&lt;_C3_MinTemp.,0,E2980*M_a+M_b))</f>
        <v>7.794340000000001E-2</v>
      </c>
      <c r="G2980" s="1">
        <f t="shared" si="277"/>
        <v>6.0751736035600011E-3</v>
      </c>
      <c r="H2980" s="1">
        <f t="shared" si="278"/>
        <v>2.6402319007214257E-3</v>
      </c>
      <c r="I2980" s="1">
        <f t="shared" si="279"/>
        <v>6.6005797502667466E-4</v>
      </c>
      <c r="J2980" s="1">
        <f>IF(A2980="","",MIN(J2979+I2980,Max_logcfu))</f>
        <v>3.3745127896961762</v>
      </c>
      <c r="K2980" s="1" cm="1">
        <f t="array" ref="K2980">IF(A2980="","",IF(E2980&lt;_C3_MinTemp.,0,((E2980-Tmin)/(PrefTemp-Tmin))^2))</f>
        <v>1.0050586663714947</v>
      </c>
      <c r="L2980" s="1">
        <f t="shared" si="280"/>
        <v>1.0469361105598814E-2</v>
      </c>
      <c r="M2980" s="1">
        <f t="shared" si="281"/>
        <v>154.05974962451432</v>
      </c>
      <c r="N2980" s="3" t="s">
        <v>866</v>
      </c>
      <c r="O2980" s="1" t="s">
        <v>2969</v>
      </c>
      <c r="P2980" s="1" t="s">
        <v>2968</v>
      </c>
      <c r="Q2980" s="1">
        <v>7114</v>
      </c>
      <c r="R2980" s="1" t="s">
        <v>3035</v>
      </c>
      <c r="S2980" s="1">
        <v>94.78</v>
      </c>
    </row>
    <row r="2981" spans="1:19" x14ac:dyDescent="0.3">
      <c r="A2981" s="1" t="s">
        <v>925</v>
      </c>
      <c r="B2981" s="1" t="s">
        <v>2383</v>
      </c>
      <c r="C2981" s="1">
        <f t="shared" si="282"/>
        <v>1.0416666671517305E-2</v>
      </c>
      <c r="D2981" s="1">
        <v>1</v>
      </c>
      <c r="E2981" s="1">
        <v>-0.5</v>
      </c>
      <c r="F2981" s="1">
        <f>IF(A2981="","",IF(E2981&lt;_C3_MinTemp.,0,E2981*M_a+M_b))</f>
        <v>7.7747000000000011E-2</v>
      </c>
      <c r="G2981" s="1">
        <f t="shared" si="277"/>
        <v>6.0445960090000014E-3</v>
      </c>
      <c r="H2981" s="1">
        <f t="shared" si="278"/>
        <v>2.6269430721425472E-3</v>
      </c>
      <c r="I2981" s="1">
        <f t="shared" si="279"/>
        <v>6.5673576834145327E-4</v>
      </c>
      <c r="J2981" s="1">
        <f>IF(A2981="","",MIN(J2980+I2981,Max_logcfu))</f>
        <v>3.3751695254645178</v>
      </c>
      <c r="K2981" s="1" cm="1">
        <f t="array" ref="K2981">IF(A2981="","",IF(E2981&lt;_C3_MinTemp.,0,((E2981-Tmin)/(PrefTemp-Tmin))^2))</f>
        <v>1</v>
      </c>
      <c r="L2981" s="1">
        <f t="shared" si="280"/>
        <v>1.0416666671517305E-2</v>
      </c>
      <c r="M2981" s="1">
        <f t="shared" si="281"/>
        <v>154.04933295784281</v>
      </c>
      <c r="N2981" s="3" t="s">
        <v>866</v>
      </c>
      <c r="O2981" s="1" t="s">
        <v>2969</v>
      </c>
      <c r="P2981" s="1" t="s">
        <v>2968</v>
      </c>
      <c r="Q2981" s="1">
        <v>7114</v>
      </c>
      <c r="R2981" s="1" t="s">
        <v>3035</v>
      </c>
      <c r="S2981" s="1">
        <v>94.78</v>
      </c>
    </row>
    <row r="2982" spans="1:19" x14ac:dyDescent="0.3">
      <c r="A2982" s="1" t="s">
        <v>925</v>
      </c>
      <c r="B2982" s="1" t="s">
        <v>2384</v>
      </c>
      <c r="C2982" s="1">
        <f t="shared" si="282"/>
        <v>1.0416666664241347E-2</v>
      </c>
      <c r="D2982" s="1">
        <v>1</v>
      </c>
      <c r="E2982" s="1">
        <v>-0.36</v>
      </c>
      <c r="F2982" s="1">
        <f>IF(A2982="","",IF(E2982&lt;_C3_MinTemp.,0,E2982*M_a+M_b))</f>
        <v>8.0496600000000001E-2</v>
      </c>
      <c r="G2982" s="1">
        <f t="shared" si="277"/>
        <v>6.4797026115600001E-3</v>
      </c>
      <c r="H2982" s="1">
        <f t="shared" si="278"/>
        <v>2.8160376408344198E-3</v>
      </c>
      <c r="I2982" s="1">
        <f t="shared" si="279"/>
        <v>7.0400941004468995E-4</v>
      </c>
      <c r="J2982" s="1">
        <f>IF(A2982="","",MIN(J2981+I2982,Max_logcfu))</f>
        <v>3.3758735348745623</v>
      </c>
      <c r="K2982" s="1" cm="1">
        <f t="array" ref="K2982">IF(A2982="","",IF(E2982&lt;_C3_MinTemp.,0,((E2982-Tmin)/(PrefTemp-Tmin))^2))</f>
        <v>1.0719827432490365</v>
      </c>
      <c r="L2982" s="1">
        <f t="shared" si="280"/>
        <v>1.116648690624423E-2</v>
      </c>
      <c r="M2982" s="1">
        <f t="shared" si="281"/>
        <v>154.03816647093657</v>
      </c>
      <c r="N2982" s="3" t="s">
        <v>866</v>
      </c>
      <c r="O2982" s="1" t="s">
        <v>2969</v>
      </c>
      <c r="P2982" s="1" t="s">
        <v>2968</v>
      </c>
      <c r="Q2982" s="1">
        <v>7114</v>
      </c>
      <c r="R2982" s="1" t="s">
        <v>3035</v>
      </c>
      <c r="S2982" s="1">
        <v>94.78</v>
      </c>
    </row>
    <row r="2983" spans="1:19" x14ac:dyDescent="0.3">
      <c r="A2983" s="1" t="s">
        <v>925</v>
      </c>
      <c r="B2983" s="1" t="s">
        <v>2385</v>
      </c>
      <c r="C2983" s="1">
        <f t="shared" si="282"/>
        <v>1.0416666664241347E-2</v>
      </c>
      <c r="D2983" s="1">
        <v>1</v>
      </c>
      <c r="E2983" s="1">
        <v>-0.4</v>
      </c>
      <c r="F2983" s="1">
        <f>IF(A2983="","",IF(E2983&lt;_C3_MinTemp.,0,E2983*M_a+M_b))</f>
        <v>7.9711000000000004E-2</v>
      </c>
      <c r="G2983" s="1">
        <f t="shared" ref="G2983:G3046" si="283">IF(A2983="","",F2983^2)</f>
        <v>6.3538435210000006E-3</v>
      </c>
      <c r="H2983" s="1">
        <f t="shared" ref="H2983:H3046" si="284">IF(A2983="","",G2983/2.301)</f>
        <v>2.7613400786614516E-3</v>
      </c>
      <c r="I2983" s="1">
        <f t="shared" ref="I2983:I3046" si="285">IF(A2983="","",H2983*24*(B2983-B2982))</f>
        <v>6.9033501950463178E-4</v>
      </c>
      <c r="J2983" s="1">
        <f>IF(A2983="","",MIN(J2982+I2983,Max_logcfu))</f>
        <v>3.376563869894067</v>
      </c>
      <c r="K2983" s="1" cm="1">
        <f t="array" ref="K2983">IF(A2983="","",IF(E2983&lt;_C3_MinTemp.,0,((E2983-Tmin)/(PrefTemp-Tmin))^2))</f>
        <v>1.0511609893431337</v>
      </c>
      <c r="L2983" s="1">
        <f t="shared" ref="L2983:L3046" si="286">IF(A2983="","",K2983*(B2983-B2982))</f>
        <v>1.0949593636441575E-2</v>
      </c>
      <c r="M2983" s="1">
        <f t="shared" ref="M2983:M3046" si="287">IF(A2983="","",M2982-L2983)</f>
        <v>154.02721687730013</v>
      </c>
      <c r="N2983" s="3" t="s">
        <v>866</v>
      </c>
      <c r="O2983" s="1" t="s">
        <v>2969</v>
      </c>
      <c r="P2983" s="1" t="s">
        <v>2968</v>
      </c>
      <c r="Q2983" s="1">
        <v>7114</v>
      </c>
      <c r="R2983" s="1" t="s">
        <v>3035</v>
      </c>
      <c r="S2983" s="1">
        <v>94.78</v>
      </c>
    </row>
    <row r="2984" spans="1:19" x14ac:dyDescent="0.3">
      <c r="A2984" s="1" t="s">
        <v>925</v>
      </c>
      <c r="B2984" s="1" t="s">
        <v>2386</v>
      </c>
      <c r="C2984" s="1">
        <f t="shared" si="282"/>
        <v>1.0416666671517305E-2</v>
      </c>
      <c r="D2984" s="1">
        <v>2</v>
      </c>
      <c r="E2984" s="1">
        <v>-0.41</v>
      </c>
      <c r="F2984" s="1">
        <f>IF(A2984="","",IF(E2984&lt;_C3_MinTemp.,0,E2984*M_a+M_b))</f>
        <v>7.9514600000000005E-2</v>
      </c>
      <c r="G2984" s="1">
        <f t="shared" si="283"/>
        <v>6.322571613160001E-3</v>
      </c>
      <c r="H2984" s="1">
        <f t="shared" si="284"/>
        <v>2.7477495059365495E-3</v>
      </c>
      <c r="I2984" s="1">
        <f t="shared" si="285"/>
        <v>6.8693737680401744E-4</v>
      </c>
      <c r="J2984" s="1">
        <f>IF(A2984="","",MIN(J2983+I2984,Max_logcfu))</f>
        <v>3.3772508072708711</v>
      </c>
      <c r="K2984" s="1" cm="1">
        <f t="array" ref="K2984">IF(A2984="","",IF(E2984&lt;_C3_MinTemp.,0,((E2984-Tmin)/(PrefTemp-Tmin))^2))</f>
        <v>1.045987457846002</v>
      </c>
      <c r="L2984" s="1">
        <f t="shared" si="286"/>
        <v>1.0895702690969561E-2</v>
      </c>
      <c r="M2984" s="1">
        <f t="shared" si="287"/>
        <v>154.01632117460917</v>
      </c>
      <c r="N2984" s="3" t="s">
        <v>866</v>
      </c>
      <c r="O2984" s="1" t="s">
        <v>2969</v>
      </c>
      <c r="P2984" s="1" t="s">
        <v>2968</v>
      </c>
      <c r="Q2984" s="1">
        <v>7114</v>
      </c>
      <c r="R2984" s="1" t="s">
        <v>3035</v>
      </c>
      <c r="S2984" s="1">
        <v>94.78</v>
      </c>
    </row>
    <row r="2985" spans="1:19" x14ac:dyDescent="0.3">
      <c r="A2985" s="1" t="s">
        <v>925</v>
      </c>
      <c r="B2985" s="1" t="s">
        <v>1119</v>
      </c>
      <c r="C2985" s="1">
        <f t="shared" si="282"/>
        <v>1.0416666664241347E-2</v>
      </c>
      <c r="D2985" s="1">
        <v>2</v>
      </c>
      <c r="E2985" s="1">
        <v>-0.43</v>
      </c>
      <c r="F2985" s="1">
        <f>IF(A2985="","",IF(E2985&lt;_C3_MinTemp.,0,E2985*M_a+M_b))</f>
        <v>7.9121800000000006E-2</v>
      </c>
      <c r="G2985" s="1">
        <f t="shared" si="283"/>
        <v>6.2602592352400009E-3</v>
      </c>
      <c r="H2985" s="1">
        <f t="shared" si="284"/>
        <v>2.720668941868753E-3</v>
      </c>
      <c r="I2985" s="1">
        <f t="shared" si="285"/>
        <v>6.8016723530882459E-4</v>
      </c>
      <c r="J2985" s="1">
        <f>IF(A2985="","",MIN(J2984+I2985,Max_logcfu))</f>
        <v>3.3779309745061799</v>
      </c>
      <c r="K2985" s="1" cm="1">
        <f t="array" ref="K2985">IF(A2985="","",IF(E2985&lt;_C3_MinTemp.,0,((E2985-Tmin)/(PrefTemp-Tmin))^2))</f>
        <v>1.0356786832269504</v>
      </c>
      <c r="L2985" s="1">
        <f t="shared" si="286"/>
        <v>1.0788319614435549E-2</v>
      </c>
      <c r="M2985" s="1">
        <f t="shared" si="287"/>
        <v>154.00553285499473</v>
      </c>
      <c r="N2985" s="3" t="s">
        <v>866</v>
      </c>
      <c r="O2985" s="1" t="s">
        <v>2969</v>
      </c>
      <c r="P2985" s="1" t="s">
        <v>2968</v>
      </c>
      <c r="Q2985" s="1">
        <v>7114</v>
      </c>
      <c r="R2985" s="1" t="s">
        <v>3035</v>
      </c>
      <c r="S2985" s="1">
        <v>94.78</v>
      </c>
    </row>
    <row r="2986" spans="1:19" x14ac:dyDescent="0.3">
      <c r="A2986" s="1" t="s">
        <v>925</v>
      </c>
      <c r="B2986" s="1" t="s">
        <v>1120</v>
      </c>
      <c r="C2986" s="1">
        <f t="shared" si="282"/>
        <v>1.0416666664241347E-2</v>
      </c>
      <c r="D2986" s="1">
        <v>2</v>
      </c>
      <c r="E2986" s="1">
        <v>-0.36</v>
      </c>
      <c r="F2986" s="1">
        <f>IF(A2986="","",IF(E2986&lt;_C3_MinTemp.,0,E2986*M_a+M_b))</f>
        <v>8.0496600000000001E-2</v>
      </c>
      <c r="G2986" s="1">
        <f t="shared" si="283"/>
        <v>6.4797026115600001E-3</v>
      </c>
      <c r="H2986" s="1">
        <f t="shared" si="284"/>
        <v>2.8160376408344198E-3</v>
      </c>
      <c r="I2986" s="1">
        <f t="shared" si="285"/>
        <v>7.0400941004468995E-4</v>
      </c>
      <c r="J2986" s="1">
        <f>IF(A2986="","",MIN(J2985+I2986,Max_logcfu))</f>
        <v>3.3786349839162244</v>
      </c>
      <c r="K2986" s="1" cm="1">
        <f t="array" ref="K2986">IF(A2986="","",IF(E2986&lt;_C3_MinTemp.,0,((E2986-Tmin)/(PrefTemp-Tmin))^2))</f>
        <v>1.0719827432490365</v>
      </c>
      <c r="L2986" s="1">
        <f t="shared" si="286"/>
        <v>1.116648690624423E-2</v>
      </c>
      <c r="M2986" s="1">
        <f t="shared" si="287"/>
        <v>153.99436636808849</v>
      </c>
      <c r="N2986" s="3" t="s">
        <v>866</v>
      </c>
      <c r="O2986" s="1" t="s">
        <v>2969</v>
      </c>
      <c r="P2986" s="1" t="s">
        <v>2968</v>
      </c>
      <c r="Q2986" s="1">
        <v>7114</v>
      </c>
      <c r="R2986" s="1" t="s">
        <v>3035</v>
      </c>
      <c r="S2986" s="1">
        <v>94.71</v>
      </c>
    </row>
    <row r="2987" spans="1:19" x14ac:dyDescent="0.3">
      <c r="A2987" s="1" t="s">
        <v>925</v>
      </c>
      <c r="B2987" s="1" t="s">
        <v>1121</v>
      </c>
      <c r="C2987" s="1">
        <f t="shared" si="282"/>
        <v>1.0416666671517305E-2</v>
      </c>
      <c r="D2987" s="1">
        <v>2</v>
      </c>
      <c r="E2987" s="1">
        <v>-0.5</v>
      </c>
      <c r="F2987" s="1">
        <f>IF(A2987="","",IF(E2987&lt;_C3_MinTemp.,0,E2987*M_a+M_b))</f>
        <v>7.7747000000000011E-2</v>
      </c>
      <c r="G2987" s="1">
        <f t="shared" si="283"/>
        <v>6.0445960090000014E-3</v>
      </c>
      <c r="H2987" s="1">
        <f t="shared" si="284"/>
        <v>2.6269430721425472E-3</v>
      </c>
      <c r="I2987" s="1">
        <f t="shared" si="285"/>
        <v>6.5673576834145327E-4</v>
      </c>
      <c r="J2987" s="1">
        <f>IF(A2987="","",MIN(J2986+I2987,Max_logcfu))</f>
        <v>3.379291719684566</v>
      </c>
      <c r="K2987" s="1" cm="1">
        <f t="array" ref="K2987">IF(A2987="","",IF(E2987&lt;_C3_MinTemp.,0,((E2987-Tmin)/(PrefTemp-Tmin))^2))</f>
        <v>1</v>
      </c>
      <c r="L2987" s="1">
        <f t="shared" si="286"/>
        <v>1.0416666671517305E-2</v>
      </c>
      <c r="M2987" s="1">
        <f t="shared" si="287"/>
        <v>153.98394970141698</v>
      </c>
      <c r="N2987" s="3" t="s">
        <v>866</v>
      </c>
      <c r="O2987" s="1" t="s">
        <v>2969</v>
      </c>
      <c r="P2987" s="1" t="s">
        <v>2968</v>
      </c>
      <c r="Q2987" s="1">
        <v>7114</v>
      </c>
      <c r="R2987" s="1" t="s">
        <v>3035</v>
      </c>
      <c r="S2987" s="1">
        <v>94.71</v>
      </c>
    </row>
    <row r="2988" spans="1:19" x14ac:dyDescent="0.3">
      <c r="A2988" s="1" t="s">
        <v>925</v>
      </c>
      <c r="B2988" s="1" t="s">
        <v>1122</v>
      </c>
      <c r="C2988" s="1">
        <f t="shared" si="282"/>
        <v>1.0416666664241347E-2</v>
      </c>
      <c r="D2988" s="1">
        <v>2</v>
      </c>
      <c r="E2988" s="1">
        <v>-0.55000000000000004</v>
      </c>
      <c r="F2988" s="1">
        <f>IF(A2988="","",IF(E2988&lt;_C3_MinTemp.,0,E2988*M_a+M_b))</f>
        <v>7.6765E-2</v>
      </c>
      <c r="G2988" s="1">
        <f t="shared" si="283"/>
        <v>5.8928652250000001E-3</v>
      </c>
      <c r="H2988" s="1">
        <f t="shared" si="284"/>
        <v>2.561001836158192E-3</v>
      </c>
      <c r="I2988" s="1">
        <f t="shared" si="285"/>
        <v>6.4025045889047811E-4</v>
      </c>
      <c r="J2988" s="1">
        <f>IF(A2988="","",MIN(J2987+I2988,Max_logcfu))</f>
        <v>3.3799319701434563</v>
      </c>
      <c r="K2988" s="1" cm="1">
        <f t="array" ref="K2988">IF(A2988="","",IF(E2988&lt;_C3_MinTemp.,0,((E2988-Tmin)/(PrefTemp-Tmin))^2))</f>
        <v>0.97489811001858817</v>
      </c>
      <c r="L2988" s="1">
        <f t="shared" si="286"/>
        <v>1.0155188643662522E-2</v>
      </c>
      <c r="M2988" s="1">
        <f t="shared" si="287"/>
        <v>153.97379451277331</v>
      </c>
      <c r="N2988" s="3" t="s">
        <v>866</v>
      </c>
      <c r="O2988" s="1" t="s">
        <v>2969</v>
      </c>
      <c r="P2988" s="1" t="s">
        <v>2968</v>
      </c>
      <c r="Q2988" s="1">
        <v>7114</v>
      </c>
      <c r="R2988" s="1" t="s">
        <v>3035</v>
      </c>
      <c r="S2988" s="1">
        <v>94.71</v>
      </c>
    </row>
    <row r="2989" spans="1:19" x14ac:dyDescent="0.3">
      <c r="A2989" s="1" t="s">
        <v>925</v>
      </c>
      <c r="B2989" s="1" t="s">
        <v>1123</v>
      </c>
      <c r="C2989" s="1">
        <f t="shared" si="282"/>
        <v>1.0416666664241347E-2</v>
      </c>
      <c r="D2989" s="1">
        <v>2</v>
      </c>
      <c r="E2989" s="1">
        <v>-0.63</v>
      </c>
      <c r="F2989" s="1">
        <f>IF(A2989="","",IF(E2989&lt;_C3_MinTemp.,0,E2989*M_a+M_b))</f>
        <v>7.5193800000000005E-2</v>
      </c>
      <c r="G2989" s="1">
        <f t="shared" si="283"/>
        <v>5.6541075584400011E-3</v>
      </c>
      <c r="H2989" s="1">
        <f t="shared" si="284"/>
        <v>2.4572392692046941E-3</v>
      </c>
      <c r="I2989" s="1">
        <f t="shared" si="285"/>
        <v>6.143098171581434E-4</v>
      </c>
      <c r="J2989" s="1">
        <f>IF(A2989="","",MIN(J2988+I2989,Max_logcfu))</f>
        <v>3.3805462799606145</v>
      </c>
      <c r="K2989" s="1" cm="1">
        <f t="array" ref="K2989">IF(A2989="","",IF(E2989&lt;_C3_MinTemp.,0,((E2989-Tmin)/(PrefTemp-Tmin))^2))</f>
        <v>0.93539875121867733</v>
      </c>
      <c r="L2989" s="1">
        <f t="shared" si="286"/>
        <v>9.7437369895925809E-3</v>
      </c>
      <c r="M2989" s="1">
        <f t="shared" si="287"/>
        <v>153.9640507757837</v>
      </c>
      <c r="N2989" s="3" t="s">
        <v>866</v>
      </c>
      <c r="O2989" s="1" t="s">
        <v>2969</v>
      </c>
      <c r="P2989" s="1" t="s">
        <v>2968</v>
      </c>
      <c r="Q2989" s="1">
        <v>7114</v>
      </c>
      <c r="R2989" s="1" t="s">
        <v>3035</v>
      </c>
      <c r="S2989" s="1">
        <v>94.71</v>
      </c>
    </row>
    <row r="2990" spans="1:19" x14ac:dyDescent="0.3">
      <c r="A2990" s="1" t="s">
        <v>925</v>
      </c>
      <c r="B2990" s="1" t="s">
        <v>1124</v>
      </c>
      <c r="C2990" s="1">
        <f t="shared" si="282"/>
        <v>1.0416666671517305E-2</v>
      </c>
      <c r="D2990" s="1">
        <v>2</v>
      </c>
      <c r="E2990" s="1">
        <v>-0.56999999999999995</v>
      </c>
      <c r="F2990" s="1">
        <f>IF(A2990="","",IF(E2990&lt;_C3_MinTemp.,0,E2990*M_a+M_b))</f>
        <v>7.6372200000000001E-2</v>
      </c>
      <c r="G2990" s="1">
        <f t="shared" si="283"/>
        <v>5.83271293284E-3</v>
      </c>
      <c r="H2990" s="1">
        <f t="shared" si="284"/>
        <v>2.5348600316558016E-3</v>
      </c>
      <c r="I2990" s="1">
        <f t="shared" si="285"/>
        <v>6.3371500820904702E-4</v>
      </c>
      <c r="J2990" s="1">
        <f>IF(A2990="","",MIN(J2989+I2990,Max_logcfu))</f>
        <v>3.3811799949688237</v>
      </c>
      <c r="K2990" s="1" cm="1">
        <f t="array" ref="K2990">IF(A2990="","",IF(E2990&lt;_C3_MinTemp.,0,((E2990-Tmin)/(PrefTemp-Tmin))^2))</f>
        <v>0.96494669356818563</v>
      </c>
      <c r="L2990" s="1">
        <f t="shared" si="286"/>
        <v>1.0051528062682542E-2</v>
      </c>
      <c r="M2990" s="1">
        <f t="shared" si="287"/>
        <v>153.95399924772101</v>
      </c>
      <c r="N2990" s="3" t="s">
        <v>866</v>
      </c>
      <c r="O2990" s="1" t="s">
        <v>2969</v>
      </c>
      <c r="P2990" s="1" t="s">
        <v>2968</v>
      </c>
      <c r="Q2990" s="1">
        <v>7114</v>
      </c>
      <c r="R2990" s="1" t="s">
        <v>3035</v>
      </c>
      <c r="S2990" s="1">
        <v>94.71</v>
      </c>
    </row>
    <row r="2991" spans="1:19" x14ac:dyDescent="0.3">
      <c r="A2991" s="1" t="s">
        <v>925</v>
      </c>
      <c r="B2991" s="1" t="s">
        <v>1125</v>
      </c>
      <c r="C2991" s="1">
        <f t="shared" si="282"/>
        <v>1.0416666664241347E-2</v>
      </c>
      <c r="D2991" s="1">
        <v>2</v>
      </c>
      <c r="E2991" s="1">
        <v>-0.65</v>
      </c>
      <c r="F2991" s="1">
        <f>IF(A2991="","",IF(E2991&lt;_C3_MinTemp.,0,E2991*M_a+M_b))</f>
        <v>7.4801000000000006E-2</v>
      </c>
      <c r="G2991" s="1">
        <f t="shared" si="283"/>
        <v>5.595189601000001E-3</v>
      </c>
      <c r="H2991" s="1">
        <f t="shared" si="284"/>
        <v>2.4316338987396785E-3</v>
      </c>
      <c r="I2991" s="1">
        <f t="shared" si="285"/>
        <v>6.0790847454337985E-4</v>
      </c>
      <c r="J2991" s="1">
        <f>IF(A2991="","",MIN(J2990+I2991,Max_logcfu))</f>
        <v>3.3817879034433669</v>
      </c>
      <c r="K2991" s="1" cm="1">
        <f t="array" ref="K2991">IF(A2991="","",IF(E2991&lt;_C3_MinTemp.,0,((E2991-Tmin)/(PrefTemp-Tmin))^2))</f>
        <v>0.92565153943607414</v>
      </c>
      <c r="L2991" s="1">
        <f t="shared" si="286"/>
        <v>9.6422035335474391E-3</v>
      </c>
      <c r="M2991" s="1">
        <f t="shared" si="287"/>
        <v>153.94435704418746</v>
      </c>
      <c r="N2991" s="3" t="s">
        <v>866</v>
      </c>
      <c r="O2991" s="1" t="s">
        <v>2969</v>
      </c>
      <c r="P2991" s="1" t="s">
        <v>2968</v>
      </c>
      <c r="Q2991" s="1">
        <v>7114</v>
      </c>
      <c r="R2991" s="1" t="s">
        <v>3035</v>
      </c>
      <c r="S2991" s="1">
        <v>94.71</v>
      </c>
    </row>
    <row r="2992" spans="1:19" x14ac:dyDescent="0.3">
      <c r="A2992" s="1" t="s">
        <v>925</v>
      </c>
      <c r="B2992" s="1" t="s">
        <v>1126</v>
      </c>
      <c r="C2992" s="1">
        <f t="shared" si="282"/>
        <v>1.0416666664241347E-2</v>
      </c>
      <c r="D2992" s="1">
        <v>2</v>
      </c>
      <c r="E2992" s="1">
        <v>-0.66</v>
      </c>
      <c r="F2992" s="1">
        <f>IF(A2992="","",IF(E2992&lt;_C3_MinTemp.,0,E2992*M_a+M_b))</f>
        <v>7.4604600000000007E-2</v>
      </c>
      <c r="G2992" s="1">
        <f t="shared" si="283"/>
        <v>5.5658463411600015E-3</v>
      </c>
      <c r="H2992" s="1">
        <f t="shared" si="284"/>
        <v>2.4188815041981753E-3</v>
      </c>
      <c r="I2992" s="1">
        <f t="shared" si="285"/>
        <v>6.047203759087464E-4</v>
      </c>
      <c r="J2992" s="1">
        <f>IF(A2992="","",MIN(J2991+I2992,Max_logcfu))</f>
        <v>3.3823926238192756</v>
      </c>
      <c r="K2992" s="1" cm="1">
        <f t="array" ref="K2992">IF(A2992="","",IF(E2992&lt;_C3_MinTemp.,0,((E2992-Tmin)/(PrefTemp-Tmin))^2))</f>
        <v>0.92079707773237884</v>
      </c>
      <c r="L2992" s="1">
        <f t="shared" si="286"/>
        <v>9.59163622414572E-3</v>
      </c>
      <c r="M2992" s="1">
        <f t="shared" si="287"/>
        <v>153.93476540796331</v>
      </c>
      <c r="N2992" s="3" t="s">
        <v>866</v>
      </c>
      <c r="O2992" s="1" t="s">
        <v>2969</v>
      </c>
      <c r="P2992" s="1" t="s">
        <v>2968</v>
      </c>
      <c r="Q2992" s="1">
        <v>7114</v>
      </c>
      <c r="R2992" s="1" t="s">
        <v>3035</v>
      </c>
      <c r="S2992" s="1">
        <v>94.71</v>
      </c>
    </row>
    <row r="2993" spans="1:19" x14ac:dyDescent="0.3">
      <c r="A2993" s="1" t="s">
        <v>925</v>
      </c>
      <c r="B2993" s="1" t="s">
        <v>1127</v>
      </c>
      <c r="C2993" s="1">
        <f t="shared" si="282"/>
        <v>1.0416666671517305E-2</v>
      </c>
      <c r="D2993" s="1">
        <v>2</v>
      </c>
      <c r="E2993" s="1">
        <v>-0.69</v>
      </c>
      <c r="F2993" s="1">
        <f>IF(A2993="","",IF(E2993&lt;_C3_MinTemp.,0,E2993*M_a+M_b))</f>
        <v>7.4015400000000009E-2</v>
      </c>
      <c r="G2993" s="1">
        <f t="shared" si="283"/>
        <v>5.4782794371600017E-3</v>
      </c>
      <c r="H2993" s="1">
        <f t="shared" si="284"/>
        <v>2.3808254833376798E-3</v>
      </c>
      <c r="I2993" s="1">
        <f t="shared" si="285"/>
        <v>5.9520637111158453E-4</v>
      </c>
      <c r="J2993" s="1">
        <f>IF(A2993="","",MIN(J2992+I2993,Max_logcfu))</f>
        <v>3.3829878301903871</v>
      </c>
      <c r="K2993" s="1" cm="1">
        <f t="array" ref="K2993">IF(A2993="","",IF(E2993&lt;_C3_MinTemp.,0,((E2993-Tmin)/(PrefTemp-Tmin))^2))</f>
        <v>0.90631026937171777</v>
      </c>
      <c r="L2993" s="1">
        <f t="shared" si="286"/>
        <v>9.4407319770182432E-3</v>
      </c>
      <c r="M2993" s="1">
        <f t="shared" si="287"/>
        <v>153.9253246759863</v>
      </c>
      <c r="N2993" s="3" t="s">
        <v>866</v>
      </c>
      <c r="O2993" s="1" t="s">
        <v>2969</v>
      </c>
      <c r="P2993" s="1" t="s">
        <v>2968</v>
      </c>
      <c r="Q2993" s="1">
        <v>7114</v>
      </c>
      <c r="R2993" s="1" t="s">
        <v>3035</v>
      </c>
      <c r="S2993" s="1">
        <v>94.71</v>
      </c>
    </row>
    <row r="2994" spans="1:19" x14ac:dyDescent="0.3">
      <c r="A2994" s="1" t="s">
        <v>925</v>
      </c>
      <c r="B2994" s="1" t="s">
        <v>1128</v>
      </c>
      <c r="C2994" s="1">
        <f t="shared" si="282"/>
        <v>1.0416666664241347E-2</v>
      </c>
      <c r="D2994" s="1">
        <v>2</v>
      </c>
      <c r="E2994" s="1">
        <v>-0.6</v>
      </c>
      <c r="F2994" s="1">
        <f>IF(A2994="","",IF(E2994&lt;_C3_MinTemp.,0,E2994*M_a+M_b))</f>
        <v>7.5783000000000003E-2</v>
      </c>
      <c r="G2994" s="1">
        <f t="shared" si="283"/>
        <v>5.7430630890000006E-3</v>
      </c>
      <c r="H2994" s="1">
        <f t="shared" si="284"/>
        <v>2.4958987783572362E-3</v>
      </c>
      <c r="I2994" s="1">
        <f t="shared" si="285"/>
        <v>6.2397469444402866E-4</v>
      </c>
      <c r="J2994" s="1">
        <f>IF(A2994="","",MIN(J2993+I2994,Max_logcfu))</f>
        <v>3.3836118048848309</v>
      </c>
      <c r="K2994" s="1" cm="1">
        <f t="array" ref="K2994">IF(A2994="","",IF(E2994&lt;_C3_MinTemp.,0,((E2994-Tmin)/(PrefTemp-Tmin))^2))</f>
        <v>0.95011528983061277</v>
      </c>
      <c r="L2994" s="1">
        <f t="shared" si="286"/>
        <v>9.8970342667645504E-3</v>
      </c>
      <c r="M2994" s="1">
        <f t="shared" si="287"/>
        <v>153.91542764171953</v>
      </c>
      <c r="N2994" s="3" t="s">
        <v>866</v>
      </c>
      <c r="O2994" s="1" t="s">
        <v>2969</v>
      </c>
      <c r="P2994" s="1" t="s">
        <v>2968</v>
      </c>
      <c r="Q2994" s="1">
        <v>7114</v>
      </c>
      <c r="R2994" s="1" t="s">
        <v>3035</v>
      </c>
      <c r="S2994" s="1">
        <v>94.61</v>
      </c>
    </row>
    <row r="2995" spans="1:19" x14ac:dyDescent="0.3">
      <c r="A2995" s="1" t="s">
        <v>925</v>
      </c>
      <c r="B2995" s="1" t="s">
        <v>1129</v>
      </c>
      <c r="C2995" s="1">
        <f t="shared" si="282"/>
        <v>1.0416666664241347E-2</v>
      </c>
      <c r="D2995" s="1">
        <v>2</v>
      </c>
      <c r="E2995" s="1">
        <v>-0.66</v>
      </c>
      <c r="F2995" s="1">
        <f>IF(A2995="","",IF(E2995&lt;_C3_MinTemp.,0,E2995*M_a+M_b))</f>
        <v>7.4604600000000007E-2</v>
      </c>
      <c r="G2995" s="1">
        <f t="shared" si="283"/>
        <v>5.5658463411600015E-3</v>
      </c>
      <c r="H2995" s="1">
        <f t="shared" si="284"/>
        <v>2.4188815041981753E-3</v>
      </c>
      <c r="I2995" s="1">
        <f t="shared" si="285"/>
        <v>6.047203759087464E-4</v>
      </c>
      <c r="J2995" s="1">
        <f>IF(A2995="","",MIN(J2994+I2995,Max_logcfu))</f>
        <v>3.3842165252607397</v>
      </c>
      <c r="K2995" s="1" cm="1">
        <f t="array" ref="K2995">IF(A2995="","",IF(E2995&lt;_C3_MinTemp.,0,((E2995-Tmin)/(PrefTemp-Tmin))^2))</f>
        <v>0.92079707773237884</v>
      </c>
      <c r="L2995" s="1">
        <f t="shared" si="286"/>
        <v>9.59163622414572E-3</v>
      </c>
      <c r="M2995" s="1">
        <f t="shared" si="287"/>
        <v>153.90583600549539</v>
      </c>
      <c r="N2995" s="3" t="s">
        <v>866</v>
      </c>
      <c r="O2995" s="1" t="s">
        <v>2969</v>
      </c>
      <c r="P2995" s="1" t="s">
        <v>2968</v>
      </c>
      <c r="Q2995" s="1">
        <v>7114</v>
      </c>
      <c r="R2995" s="1" t="s">
        <v>3035</v>
      </c>
      <c r="S2995" s="1">
        <v>94.61</v>
      </c>
    </row>
    <row r="2996" spans="1:19" x14ac:dyDescent="0.3">
      <c r="A2996" s="1" t="s">
        <v>925</v>
      </c>
      <c r="B2996" s="1" t="s">
        <v>1130</v>
      </c>
      <c r="C2996" s="1">
        <f t="shared" si="282"/>
        <v>1.0416666671517305E-2</v>
      </c>
      <c r="D2996" s="1">
        <v>2</v>
      </c>
      <c r="E2996" s="1">
        <v>-0.69</v>
      </c>
      <c r="F2996" s="1">
        <f>IF(A2996="","",IF(E2996&lt;_C3_MinTemp.,0,E2996*M_a+M_b))</f>
        <v>7.4015400000000009E-2</v>
      </c>
      <c r="G2996" s="1">
        <f t="shared" si="283"/>
        <v>5.4782794371600017E-3</v>
      </c>
      <c r="H2996" s="1">
        <f t="shared" si="284"/>
        <v>2.3808254833376798E-3</v>
      </c>
      <c r="I2996" s="1">
        <f t="shared" si="285"/>
        <v>5.9520637111158453E-4</v>
      </c>
      <c r="J2996" s="1">
        <f>IF(A2996="","",MIN(J2995+I2996,Max_logcfu))</f>
        <v>3.3848117316318511</v>
      </c>
      <c r="K2996" s="1" cm="1">
        <f t="array" ref="K2996">IF(A2996="","",IF(E2996&lt;_C3_MinTemp.,0,((E2996-Tmin)/(PrefTemp-Tmin))^2))</f>
        <v>0.90631026937171777</v>
      </c>
      <c r="L2996" s="1">
        <f t="shared" si="286"/>
        <v>9.4407319770182432E-3</v>
      </c>
      <c r="M2996" s="1">
        <f t="shared" si="287"/>
        <v>153.89639527351838</v>
      </c>
      <c r="N2996" s="3" t="s">
        <v>866</v>
      </c>
      <c r="O2996" s="1" t="s">
        <v>2969</v>
      </c>
      <c r="P2996" s="1" t="s">
        <v>2968</v>
      </c>
      <c r="Q2996" s="1">
        <v>7114</v>
      </c>
      <c r="R2996" s="1" t="s">
        <v>3035</v>
      </c>
      <c r="S2996" s="1">
        <v>94.61</v>
      </c>
    </row>
    <row r="2997" spans="1:19" x14ac:dyDescent="0.3">
      <c r="A2997" s="1" t="s">
        <v>925</v>
      </c>
      <c r="B2997" s="1" t="s">
        <v>1131</v>
      </c>
      <c r="C2997" s="1">
        <f t="shared" si="282"/>
        <v>1.0416666664241347E-2</v>
      </c>
      <c r="D2997" s="1">
        <v>2</v>
      </c>
      <c r="E2997" s="1">
        <v>-0.75</v>
      </c>
      <c r="F2997" s="1">
        <f>IF(A2997="","",IF(E2997&lt;_C3_MinTemp.,0,E2997*M_a+M_b))</f>
        <v>7.2837000000000013E-2</v>
      </c>
      <c r="G2997" s="1">
        <f t="shared" si="283"/>
        <v>5.305228569000002E-3</v>
      </c>
      <c r="H2997" s="1">
        <f t="shared" si="284"/>
        <v>2.3056186740547597E-3</v>
      </c>
      <c r="I2997" s="1">
        <f t="shared" si="285"/>
        <v>5.764046683794852E-4</v>
      </c>
      <c r="J2997" s="1">
        <f>IF(A2997="","",MIN(J2996+I2997,Max_logcfu))</f>
        <v>3.3853881363002305</v>
      </c>
      <c r="K2997" s="1" cm="1">
        <f t="array" ref="K2997">IF(A2997="","",IF(E2997&lt;_C3_MinTemp.,0,((E2997-Tmin)/(PrefTemp-Tmin))^2))</f>
        <v>0.87768124802730718</v>
      </c>
      <c r="L2997" s="1">
        <f t="shared" si="286"/>
        <v>9.1425129981557926E-3</v>
      </c>
      <c r="M2997" s="1">
        <f t="shared" si="287"/>
        <v>153.88725276052023</v>
      </c>
      <c r="N2997" s="3" t="s">
        <v>866</v>
      </c>
      <c r="O2997" s="1" t="s">
        <v>2969</v>
      </c>
      <c r="P2997" s="1" t="s">
        <v>2968</v>
      </c>
      <c r="Q2997" s="1">
        <v>7114</v>
      </c>
      <c r="R2997" s="1" t="s">
        <v>3035</v>
      </c>
      <c r="S2997" s="1">
        <v>94.61</v>
      </c>
    </row>
    <row r="2998" spans="1:19" x14ac:dyDescent="0.3">
      <c r="A2998" s="1" t="s">
        <v>925</v>
      </c>
      <c r="B2998" s="1" t="s">
        <v>2744</v>
      </c>
      <c r="C2998" s="1">
        <f t="shared" si="282"/>
        <v>1.0405092594737653E-2</v>
      </c>
      <c r="D2998" s="1">
        <v>2</v>
      </c>
      <c r="E2998" s="1">
        <v>-0.66</v>
      </c>
      <c r="F2998" s="1">
        <f>IF(A2998="","",IF(E2998&lt;_C3_MinTemp.,0,E2998*M_a+M_b))</f>
        <v>7.4604600000000007E-2</v>
      </c>
      <c r="G2998" s="1">
        <f t="shared" si="283"/>
        <v>5.5658463411600015E-3</v>
      </c>
      <c r="H2998" s="1">
        <f t="shared" si="284"/>
        <v>2.4188815041981753E-3</v>
      </c>
      <c r="I2998" s="1">
        <f t="shared" si="285"/>
        <v>6.0404846464512732E-4</v>
      </c>
      <c r="J2998" s="1">
        <f>IF(A2998="","",MIN(J2997+I2998,Max_logcfu))</f>
        <v>3.3859921847648757</v>
      </c>
      <c r="K2998" s="1" cm="1">
        <f t="array" ref="K2998">IF(A2998="","",IF(E2998&lt;_C3_MinTemp.,0,((E2998-Tmin)/(PrefTemp-Tmin))^2))</f>
        <v>0.92079707773237884</v>
      </c>
      <c r="L2998" s="1">
        <f t="shared" si="286"/>
        <v>9.5809788547692454E-3</v>
      </c>
      <c r="M2998" s="1">
        <f t="shared" si="287"/>
        <v>153.87767178166547</v>
      </c>
      <c r="N2998" s="3" t="s">
        <v>866</v>
      </c>
      <c r="O2998" s="1" t="s">
        <v>2969</v>
      </c>
      <c r="P2998" s="1" t="s">
        <v>2968</v>
      </c>
      <c r="Q2998" s="1">
        <v>7114</v>
      </c>
      <c r="R2998" s="1" t="s">
        <v>3035</v>
      </c>
      <c r="S2998" s="1">
        <v>94.54</v>
      </c>
    </row>
    <row r="2999" spans="1:19" x14ac:dyDescent="0.3">
      <c r="A2999" s="1" t="s">
        <v>925</v>
      </c>
      <c r="B2999" s="1" t="s">
        <v>2745</v>
      </c>
      <c r="C2999" s="1">
        <f t="shared" si="282"/>
        <v>1.0416666664241347E-2</v>
      </c>
      <c r="D2999" s="1">
        <v>2</v>
      </c>
      <c r="E2999" s="1">
        <v>-0.71</v>
      </c>
      <c r="F2999" s="1">
        <f>IF(A2999="","",IF(E2999&lt;_C3_MinTemp.,0,E2999*M_a+M_b))</f>
        <v>7.362260000000001E-2</v>
      </c>
      <c r="G2999" s="1">
        <f t="shared" si="283"/>
        <v>5.4202872307600016E-3</v>
      </c>
      <c r="H2999" s="1">
        <f t="shared" si="284"/>
        <v>2.3556224384006959E-3</v>
      </c>
      <c r="I2999" s="1">
        <f t="shared" si="285"/>
        <v>5.8890560946305872E-4</v>
      </c>
      <c r="J2999" s="1">
        <f>IF(A2999="","",MIN(J2998+I2999,Max_logcfu))</f>
        <v>3.3865810903743387</v>
      </c>
      <c r="K2999" s="1" cm="1">
        <f t="array" ref="K2999">IF(A2999="","",IF(E2999&lt;_C3_MinTemp.,0,((E2999-Tmin)/(PrefTemp-Tmin))^2))</f>
        <v>0.89671621108996447</v>
      </c>
      <c r="L2999" s="1">
        <f t="shared" si="286"/>
        <v>9.3407938633456398E-3</v>
      </c>
      <c r="M2999" s="1">
        <f t="shared" si="287"/>
        <v>153.86833098780212</v>
      </c>
      <c r="N2999" s="3" t="s">
        <v>866</v>
      </c>
      <c r="O2999" s="1" t="s">
        <v>2969</v>
      </c>
      <c r="P2999" s="1" t="s">
        <v>2968</v>
      </c>
      <c r="Q2999" s="1">
        <v>7114</v>
      </c>
      <c r="R2999" s="1" t="s">
        <v>3035</v>
      </c>
      <c r="S2999" s="1">
        <v>94.54</v>
      </c>
    </row>
    <row r="3000" spans="1:19" x14ac:dyDescent="0.3">
      <c r="A3000" s="1" t="s">
        <v>925</v>
      </c>
      <c r="B3000" s="1" t="s">
        <v>2746</v>
      </c>
      <c r="C3000" s="1">
        <f t="shared" si="282"/>
        <v>1.0416666664241347E-2</v>
      </c>
      <c r="D3000" s="1">
        <v>2</v>
      </c>
      <c r="E3000" s="1">
        <v>-0.74</v>
      </c>
      <c r="F3000" s="1">
        <f>IF(A3000="","",IF(E3000&lt;_C3_MinTemp.,0,E3000*M_a+M_b))</f>
        <v>7.3033399999999998E-2</v>
      </c>
      <c r="G3000" s="1">
        <f t="shared" si="283"/>
        <v>5.33387751556E-3</v>
      </c>
      <c r="H3000" s="1">
        <f t="shared" si="284"/>
        <v>2.3180693244502387E-3</v>
      </c>
      <c r="I3000" s="1">
        <f t="shared" si="285"/>
        <v>5.7951733097763027E-4</v>
      </c>
      <c r="J3000" s="1">
        <f>IF(A3000="","",MIN(J2999+I3000,Max_logcfu))</f>
        <v>3.3871606077053165</v>
      </c>
      <c r="K3000" s="1" cm="1">
        <f t="array" ref="K3000">IF(A3000="","",IF(E3000&lt;_C3_MinTemp.,0,((E3000-Tmin)/(PrefTemp-Tmin))^2))</f>
        <v>0.88242084460536518</v>
      </c>
      <c r="L3000" s="1">
        <f t="shared" si="286"/>
        <v>9.1918837958324014E-3</v>
      </c>
      <c r="M3000" s="1">
        <f t="shared" si="287"/>
        <v>153.85913910400629</v>
      </c>
      <c r="N3000" s="3" t="s">
        <v>866</v>
      </c>
      <c r="O3000" s="1" t="s">
        <v>2969</v>
      </c>
      <c r="P3000" s="1" t="s">
        <v>2968</v>
      </c>
      <c r="Q3000" s="1">
        <v>7114</v>
      </c>
      <c r="R3000" s="1" t="s">
        <v>3035</v>
      </c>
      <c r="S3000" s="1">
        <v>94.54</v>
      </c>
    </row>
    <row r="3001" spans="1:19" x14ac:dyDescent="0.3">
      <c r="A3001" s="1" t="s">
        <v>925</v>
      </c>
      <c r="B3001" s="1" t="s">
        <v>2747</v>
      </c>
      <c r="C3001" s="1">
        <f t="shared" si="282"/>
        <v>1.0416666671517305E-2</v>
      </c>
      <c r="D3001" s="1">
        <v>2</v>
      </c>
      <c r="E3001" s="1">
        <v>-0.8</v>
      </c>
      <c r="F3001" s="1">
        <f>IF(A3001="","",IF(E3001&lt;_C3_MinTemp.,0,E3001*M_a+M_b))</f>
        <v>7.1855000000000002E-2</v>
      </c>
      <c r="G3001" s="1">
        <f t="shared" si="283"/>
        <v>5.1631410249999999E-3</v>
      </c>
      <c r="H3001" s="1">
        <f t="shared" si="284"/>
        <v>2.2438683289873968E-3</v>
      </c>
      <c r="I3001" s="1">
        <f t="shared" si="285"/>
        <v>5.6096708250806982E-4</v>
      </c>
      <c r="J3001" s="1">
        <f>IF(A3001="","",MIN(J3000+I3001,Max_logcfu))</f>
        <v>3.3877215747878244</v>
      </c>
      <c r="K3001" s="1" cm="1">
        <f t="array" ref="K3001">IF(A3001="","",IF(E3001&lt;_C3_MinTemp.,0,((E3001-Tmin)/(PrefTemp-Tmin))^2))</f>
        <v>0.85417470701307885</v>
      </c>
      <c r="L3001" s="1">
        <f t="shared" si="286"/>
        <v>8.8976532021961974E-3</v>
      </c>
      <c r="M3001" s="1">
        <f t="shared" si="287"/>
        <v>153.85024145080411</v>
      </c>
      <c r="N3001" s="3" t="s">
        <v>866</v>
      </c>
      <c r="O3001" s="1" t="s">
        <v>2969</v>
      </c>
      <c r="P3001" s="1" t="s">
        <v>2968</v>
      </c>
      <c r="Q3001" s="1">
        <v>7114</v>
      </c>
      <c r="R3001" s="1" t="s">
        <v>3035</v>
      </c>
      <c r="S3001" s="1">
        <v>94.54</v>
      </c>
    </row>
    <row r="3002" spans="1:19" x14ac:dyDescent="0.3">
      <c r="A3002" s="1" t="s">
        <v>925</v>
      </c>
      <c r="B3002" s="1" t="s">
        <v>1136</v>
      </c>
      <c r="C3002" s="1">
        <f t="shared" si="282"/>
        <v>1.0428240741021E-2</v>
      </c>
      <c r="D3002" s="1">
        <v>2</v>
      </c>
      <c r="E3002" s="1">
        <v>-0.69</v>
      </c>
      <c r="F3002" s="1">
        <f>IF(A3002="","",IF(E3002&lt;_C3_MinTemp.,0,E3002*M_a+M_b))</f>
        <v>7.4015400000000009E-2</v>
      </c>
      <c r="G3002" s="1">
        <f t="shared" si="283"/>
        <v>5.4782794371600017E-3</v>
      </c>
      <c r="H3002" s="1">
        <f t="shared" si="284"/>
        <v>2.3808254833376798E-3</v>
      </c>
      <c r="I3002" s="1">
        <f t="shared" si="285"/>
        <v>5.9586771126247213E-4</v>
      </c>
      <c r="J3002" s="1">
        <f>IF(A3002="","",MIN(J3001+I3002,Max_logcfu))</f>
        <v>3.388317442499087</v>
      </c>
      <c r="K3002" s="1" cm="1">
        <f t="array" ref="K3002">IF(A3002="","",IF(E3002&lt;_C3_MinTemp.,0,((E3002-Tmin)/(PrefTemp-Tmin))^2))</f>
        <v>0.90631026937171777</v>
      </c>
      <c r="L3002" s="1">
        <f t="shared" si="286"/>
        <v>9.4512216750678637E-3</v>
      </c>
      <c r="M3002" s="1">
        <f t="shared" si="287"/>
        <v>153.84079022912903</v>
      </c>
      <c r="N3002" s="3" t="s">
        <v>866</v>
      </c>
      <c r="O3002" s="1" t="s">
        <v>2969</v>
      </c>
      <c r="P3002" s="1" t="s">
        <v>2968</v>
      </c>
      <c r="Q3002" s="1">
        <v>7114</v>
      </c>
      <c r="R3002" s="1" t="s">
        <v>3035</v>
      </c>
      <c r="S3002" s="1">
        <v>94.42</v>
      </c>
    </row>
    <row r="3003" spans="1:19" x14ac:dyDescent="0.3">
      <c r="A3003" s="1" t="s">
        <v>925</v>
      </c>
      <c r="B3003" s="1" t="s">
        <v>1137</v>
      </c>
      <c r="C3003" s="1">
        <f t="shared" si="282"/>
        <v>1.0416666664241347E-2</v>
      </c>
      <c r="D3003" s="1">
        <v>2</v>
      </c>
      <c r="E3003" s="1">
        <v>-0.75</v>
      </c>
      <c r="F3003" s="1">
        <f>IF(A3003="","",IF(E3003&lt;_C3_MinTemp.,0,E3003*M_a+M_b))</f>
        <v>7.2837000000000013E-2</v>
      </c>
      <c r="G3003" s="1">
        <f t="shared" si="283"/>
        <v>5.305228569000002E-3</v>
      </c>
      <c r="H3003" s="1">
        <f t="shared" si="284"/>
        <v>2.3056186740547597E-3</v>
      </c>
      <c r="I3003" s="1">
        <f t="shared" si="285"/>
        <v>5.764046683794852E-4</v>
      </c>
      <c r="J3003" s="1">
        <f>IF(A3003="","",MIN(J3002+I3003,Max_logcfu))</f>
        <v>3.3888938471674663</v>
      </c>
      <c r="K3003" s="1" cm="1">
        <f t="array" ref="K3003">IF(A3003="","",IF(E3003&lt;_C3_MinTemp.,0,((E3003-Tmin)/(PrefTemp-Tmin))^2))</f>
        <v>0.87768124802730718</v>
      </c>
      <c r="L3003" s="1">
        <f t="shared" si="286"/>
        <v>9.1425129981557926E-3</v>
      </c>
      <c r="M3003" s="1">
        <f t="shared" si="287"/>
        <v>153.83164771613087</v>
      </c>
      <c r="N3003" s="3" t="s">
        <v>866</v>
      </c>
      <c r="O3003" s="1" t="s">
        <v>2969</v>
      </c>
      <c r="P3003" s="1" t="s">
        <v>2968</v>
      </c>
      <c r="Q3003" s="1">
        <v>7114</v>
      </c>
      <c r="R3003" s="1" t="s">
        <v>3035</v>
      </c>
      <c r="S3003" s="1">
        <v>94.42</v>
      </c>
    </row>
    <row r="3004" spans="1:19" x14ac:dyDescent="0.3">
      <c r="A3004" s="1" t="s">
        <v>925</v>
      </c>
      <c r="B3004" s="1" t="s">
        <v>1138</v>
      </c>
      <c r="C3004" s="1">
        <f t="shared" si="282"/>
        <v>1.0416666664241347E-2</v>
      </c>
      <c r="D3004" s="1">
        <v>2</v>
      </c>
      <c r="E3004" s="1">
        <v>-0.8</v>
      </c>
      <c r="F3004" s="1">
        <f>IF(A3004="","",IF(E3004&lt;_C3_MinTemp.,0,E3004*M_a+M_b))</f>
        <v>7.1855000000000002E-2</v>
      </c>
      <c r="G3004" s="1">
        <f t="shared" si="283"/>
        <v>5.1631410249999999E-3</v>
      </c>
      <c r="H3004" s="1">
        <f t="shared" si="284"/>
        <v>2.2438683289873968E-3</v>
      </c>
      <c r="I3004" s="1">
        <f t="shared" si="285"/>
        <v>5.6096708211623883E-4</v>
      </c>
      <c r="J3004" s="1">
        <f>IF(A3004="","",MIN(J3003+I3004,Max_logcfu))</f>
        <v>3.3894548142495826</v>
      </c>
      <c r="K3004" s="1" cm="1">
        <f t="array" ref="K3004">IF(A3004="","",IF(E3004&lt;_C3_MinTemp.,0,((E3004-Tmin)/(PrefTemp-Tmin))^2))</f>
        <v>0.85417470701307885</v>
      </c>
      <c r="L3004" s="1">
        <f t="shared" si="286"/>
        <v>8.8976531959812592E-3</v>
      </c>
      <c r="M3004" s="1">
        <f t="shared" si="287"/>
        <v>153.82275006293489</v>
      </c>
      <c r="N3004" s="3" t="s">
        <v>866</v>
      </c>
      <c r="O3004" s="1" t="s">
        <v>2969</v>
      </c>
      <c r="P3004" s="1" t="s">
        <v>2968</v>
      </c>
      <c r="Q3004" s="1">
        <v>7114</v>
      </c>
      <c r="R3004" s="1" t="s">
        <v>3035</v>
      </c>
      <c r="S3004" s="1">
        <v>94.42</v>
      </c>
    </row>
    <row r="3005" spans="1:19" x14ac:dyDescent="0.3">
      <c r="A3005" s="1" t="s">
        <v>925</v>
      </c>
      <c r="B3005" s="1" t="s">
        <v>1139</v>
      </c>
      <c r="C3005" s="1">
        <f t="shared" si="282"/>
        <v>1.0416666671517305E-2</v>
      </c>
      <c r="D3005" s="1">
        <v>2</v>
      </c>
      <c r="E3005" s="1">
        <v>-0.8</v>
      </c>
      <c r="F3005" s="1">
        <f>IF(A3005="","",IF(E3005&lt;_C3_MinTemp.,0,E3005*M_a+M_b))</f>
        <v>7.1855000000000002E-2</v>
      </c>
      <c r="G3005" s="1">
        <f t="shared" si="283"/>
        <v>5.1631410249999999E-3</v>
      </c>
      <c r="H3005" s="1">
        <f t="shared" si="284"/>
        <v>2.2438683289873968E-3</v>
      </c>
      <c r="I3005" s="1">
        <f t="shared" si="285"/>
        <v>5.6096708250806982E-4</v>
      </c>
      <c r="J3005" s="1">
        <f>IF(A3005="","",MIN(J3004+I3005,Max_logcfu))</f>
        <v>3.3900157813320906</v>
      </c>
      <c r="K3005" s="1" cm="1">
        <f t="array" ref="K3005">IF(A3005="","",IF(E3005&lt;_C3_MinTemp.,0,((E3005-Tmin)/(PrefTemp-Tmin))^2))</f>
        <v>0.85417470701307885</v>
      </c>
      <c r="L3005" s="1">
        <f t="shared" si="286"/>
        <v>8.8976532021961974E-3</v>
      </c>
      <c r="M3005" s="1">
        <f t="shared" si="287"/>
        <v>153.8138524097327</v>
      </c>
      <c r="N3005" s="3" t="s">
        <v>866</v>
      </c>
      <c r="O3005" s="1" t="s">
        <v>2969</v>
      </c>
      <c r="P3005" s="1" t="s">
        <v>2968</v>
      </c>
      <c r="Q3005" s="1">
        <v>7114</v>
      </c>
      <c r="R3005" s="1" t="s">
        <v>3035</v>
      </c>
      <c r="S3005" s="1">
        <v>94.42</v>
      </c>
    </row>
    <row r="3006" spans="1:19" x14ac:dyDescent="0.3">
      <c r="A3006" s="1" t="s">
        <v>925</v>
      </c>
      <c r="B3006" s="1" t="s">
        <v>1140</v>
      </c>
      <c r="C3006" s="1">
        <f t="shared" si="282"/>
        <v>1.0416666664241347E-2</v>
      </c>
      <c r="D3006" s="1">
        <v>2</v>
      </c>
      <c r="E3006" s="1">
        <v>-0.71</v>
      </c>
      <c r="F3006" s="1">
        <f>IF(A3006="","",IF(E3006&lt;_C3_MinTemp.,0,E3006*M_a+M_b))</f>
        <v>7.362260000000001E-2</v>
      </c>
      <c r="G3006" s="1">
        <f t="shared" si="283"/>
        <v>5.4202872307600016E-3</v>
      </c>
      <c r="H3006" s="1">
        <f t="shared" si="284"/>
        <v>2.3556224384006959E-3</v>
      </c>
      <c r="I3006" s="1">
        <f t="shared" si="285"/>
        <v>5.8890560946305872E-4</v>
      </c>
      <c r="J3006" s="1">
        <f>IF(A3006="","",MIN(J3005+I3006,Max_logcfu))</f>
        <v>3.3906046869415536</v>
      </c>
      <c r="K3006" s="1" cm="1">
        <f t="array" ref="K3006">IF(A3006="","",IF(E3006&lt;_C3_MinTemp.,0,((E3006-Tmin)/(PrefTemp-Tmin))^2))</f>
        <v>0.89671621108996447</v>
      </c>
      <c r="L3006" s="1">
        <f t="shared" si="286"/>
        <v>9.3407938633456398E-3</v>
      </c>
      <c r="M3006" s="1">
        <f t="shared" si="287"/>
        <v>153.80451161586936</v>
      </c>
      <c r="N3006" s="3" t="s">
        <v>866</v>
      </c>
      <c r="O3006" s="1" t="s">
        <v>2969</v>
      </c>
      <c r="P3006" s="1" t="s">
        <v>2968</v>
      </c>
      <c r="Q3006" s="1">
        <v>7114</v>
      </c>
      <c r="R3006" s="1" t="s">
        <v>3035</v>
      </c>
      <c r="S3006" s="1">
        <v>94.42</v>
      </c>
    </row>
    <row r="3007" spans="1:19" x14ac:dyDescent="0.3">
      <c r="A3007" s="1" t="s">
        <v>925</v>
      </c>
      <c r="B3007" s="1" t="s">
        <v>1141</v>
      </c>
      <c r="C3007" s="1">
        <f t="shared" si="282"/>
        <v>1.0416666664241347E-2</v>
      </c>
      <c r="D3007" s="1">
        <v>2</v>
      </c>
      <c r="E3007" s="1">
        <v>-0.79</v>
      </c>
      <c r="F3007" s="1">
        <f>IF(A3007="","",IF(E3007&lt;_C3_MinTemp.,0,E3007*M_a+M_b))</f>
        <v>7.2051400000000002E-2</v>
      </c>
      <c r="G3007" s="1">
        <f t="shared" si="283"/>
        <v>5.1914042419599999E-3</v>
      </c>
      <c r="H3007" s="1">
        <f t="shared" si="284"/>
        <v>2.2561513437461969E-3</v>
      </c>
      <c r="I3007" s="1">
        <f t="shared" si="285"/>
        <v>5.6403783580522395E-4</v>
      </c>
      <c r="J3007" s="1">
        <f>IF(A3007="","",MIN(J3006+I3007,Max_logcfu))</f>
        <v>3.391168724777359</v>
      </c>
      <c r="K3007" s="1" cm="1">
        <f t="array" ref="K3007">IF(A3007="","",IF(E3007&lt;_C3_MinTemp.,0,((E3007-Tmin)/(PrefTemp-Tmin))^2))</f>
        <v>0.85885048963244937</v>
      </c>
      <c r="L3007" s="1">
        <f t="shared" si="286"/>
        <v>8.9463592649216949E-3</v>
      </c>
      <c r="M3007" s="1">
        <f t="shared" si="287"/>
        <v>153.79556525660445</v>
      </c>
      <c r="N3007" s="3" t="s">
        <v>866</v>
      </c>
      <c r="O3007" s="1" t="s">
        <v>2969</v>
      </c>
      <c r="P3007" s="1" t="s">
        <v>2968</v>
      </c>
      <c r="Q3007" s="1">
        <v>7114</v>
      </c>
      <c r="R3007" s="1" t="s">
        <v>3035</v>
      </c>
      <c r="S3007" s="1">
        <v>94.42</v>
      </c>
    </row>
    <row r="3008" spans="1:19" x14ac:dyDescent="0.3">
      <c r="A3008" s="1" t="s">
        <v>925</v>
      </c>
      <c r="B3008" s="1" t="s">
        <v>1142</v>
      </c>
      <c r="C3008" s="1">
        <f t="shared" si="282"/>
        <v>1.0416666671517305E-2</v>
      </c>
      <c r="D3008" s="1">
        <v>2</v>
      </c>
      <c r="E3008" s="1">
        <v>-0.83</v>
      </c>
      <c r="F3008" s="1">
        <f>IF(A3008="","",IF(E3008&lt;_C3_MinTemp.,0,E3008*M_a+M_b))</f>
        <v>7.1265800000000004E-2</v>
      </c>
      <c r="G3008" s="1">
        <f t="shared" si="283"/>
        <v>5.0788142496400006E-3</v>
      </c>
      <c r="H3008" s="1">
        <f t="shared" si="284"/>
        <v>2.2072204474750108E-3</v>
      </c>
      <c r="I3008" s="1">
        <f t="shared" si="285"/>
        <v>5.5180511212570699E-4</v>
      </c>
      <c r="J3008" s="1">
        <f>IF(A3008="","",MIN(J3007+I3008,Max_logcfu))</f>
        <v>3.3917205298894846</v>
      </c>
      <c r="K3008" s="1" cm="1">
        <f t="array" ref="K3008">IF(A3008="","",IF(E3008&lt;_C3_MinTemp.,0,((E3008-Tmin)/(PrefTemp-Tmin))^2))</f>
        <v>0.84022393590539124</v>
      </c>
      <c r="L3008" s="1">
        <f t="shared" si="286"/>
        <v>8.7523326697567811E-3</v>
      </c>
      <c r="M3008" s="1">
        <f t="shared" si="287"/>
        <v>153.78681292393469</v>
      </c>
      <c r="N3008" s="3" t="s">
        <v>866</v>
      </c>
      <c r="O3008" s="1" t="s">
        <v>2969</v>
      </c>
      <c r="P3008" s="1" t="s">
        <v>2968</v>
      </c>
      <c r="Q3008" s="1">
        <v>7114</v>
      </c>
      <c r="R3008" s="1" t="s">
        <v>3035</v>
      </c>
      <c r="S3008" s="1">
        <v>94.42</v>
      </c>
    </row>
    <row r="3009" spans="1:19" x14ac:dyDescent="0.3">
      <c r="A3009" s="1" t="s">
        <v>925</v>
      </c>
      <c r="B3009" s="1" t="s">
        <v>1143</v>
      </c>
      <c r="C3009" s="1">
        <f t="shared" si="282"/>
        <v>1.0416666664241347E-2</v>
      </c>
      <c r="D3009" s="1">
        <v>2</v>
      </c>
      <c r="E3009" s="1">
        <v>-0.74</v>
      </c>
      <c r="F3009" s="1">
        <f>IF(A3009="","",IF(E3009&lt;_C3_MinTemp.,0,E3009*M_a+M_b))</f>
        <v>7.3033399999999998E-2</v>
      </c>
      <c r="G3009" s="1">
        <f t="shared" si="283"/>
        <v>5.33387751556E-3</v>
      </c>
      <c r="H3009" s="1">
        <f t="shared" si="284"/>
        <v>2.3180693244502387E-3</v>
      </c>
      <c r="I3009" s="1">
        <f t="shared" si="285"/>
        <v>5.7951733097763027E-4</v>
      </c>
      <c r="J3009" s="1">
        <f>IF(A3009="","",MIN(J3008+I3009,Max_logcfu))</f>
        <v>3.3923000472204623</v>
      </c>
      <c r="K3009" s="1" cm="1">
        <f t="array" ref="K3009">IF(A3009="","",IF(E3009&lt;_C3_MinTemp.,0,((E3009-Tmin)/(PrefTemp-Tmin))^2))</f>
        <v>0.88242084460536518</v>
      </c>
      <c r="L3009" s="1">
        <f t="shared" si="286"/>
        <v>9.1918837958324014E-3</v>
      </c>
      <c r="M3009" s="1">
        <f t="shared" si="287"/>
        <v>153.77762104013885</v>
      </c>
      <c r="N3009" s="3" t="s">
        <v>866</v>
      </c>
      <c r="O3009" s="1" t="s">
        <v>2969</v>
      </c>
      <c r="P3009" s="1" t="s">
        <v>2968</v>
      </c>
      <c r="Q3009" s="1">
        <v>7114</v>
      </c>
      <c r="R3009" s="1" t="s">
        <v>3035</v>
      </c>
      <c r="S3009" s="1">
        <v>94.42</v>
      </c>
    </row>
    <row r="3010" spans="1:19" x14ac:dyDescent="0.3">
      <c r="A3010" s="1" t="s">
        <v>925</v>
      </c>
      <c r="B3010" s="1" t="s">
        <v>2748</v>
      </c>
      <c r="C3010" s="1">
        <f t="shared" ref="C3010:C3073" si="288">IF(A3010="","",B3010-B3009)</f>
        <v>1.0405092594737653E-2</v>
      </c>
      <c r="D3010" s="1">
        <v>2</v>
      </c>
      <c r="E3010" s="1">
        <v>-0.52</v>
      </c>
      <c r="F3010" s="1">
        <f>IF(A3010="","",IF(E3010&lt;_C3_MinTemp.,0,E3010*M_a+M_b))</f>
        <v>7.7354200000000012E-2</v>
      </c>
      <c r="G3010" s="1">
        <f t="shared" si="283"/>
        <v>5.983672257640002E-3</v>
      </c>
      <c r="H3010" s="1">
        <f t="shared" si="284"/>
        <v>2.6004659963667978E-3</v>
      </c>
      <c r="I3010" s="1">
        <f t="shared" si="285"/>
        <v>6.493941475599177E-4</v>
      </c>
      <c r="J3010" s="1">
        <f>IF(A3010="","",MIN(J3009+I3010,Max_logcfu))</f>
        <v>3.3929494413680223</v>
      </c>
      <c r="K3010" s="1" cm="1">
        <f t="array" ref="K3010">IF(A3010="","",IF(E3010&lt;_C3_MinTemp.,0,((E3010-Tmin)/(PrefTemp-Tmin))^2))</f>
        <v>0.98992095563222282</v>
      </c>
      <c r="L3010" s="1">
        <f t="shared" si="286"/>
        <v>1.0300219204824462E-2</v>
      </c>
      <c r="M3010" s="1">
        <f t="shared" si="287"/>
        <v>153.76732082093403</v>
      </c>
      <c r="N3010" s="3" t="s">
        <v>866</v>
      </c>
      <c r="O3010" s="1" t="s">
        <v>2977</v>
      </c>
      <c r="P3010" s="1" t="s">
        <v>2968</v>
      </c>
      <c r="Q3010" s="1">
        <v>8520</v>
      </c>
      <c r="R3010" s="1" t="s">
        <v>3035</v>
      </c>
      <c r="S3010" s="1">
        <v>94.42</v>
      </c>
    </row>
    <row r="3011" spans="1:19" x14ac:dyDescent="0.3">
      <c r="A3011" s="1" t="s">
        <v>925</v>
      </c>
      <c r="B3011" s="1" t="s">
        <v>2749</v>
      </c>
      <c r="C3011" s="1">
        <f t="shared" si="288"/>
        <v>1.0416666664241347E-2</v>
      </c>
      <c r="D3011" s="1">
        <v>2</v>
      </c>
      <c r="E3011" s="1">
        <v>-0.65</v>
      </c>
      <c r="F3011" s="1">
        <f>IF(A3011="","",IF(E3011&lt;_C3_MinTemp.,0,E3011*M_a+M_b))</f>
        <v>7.4801000000000006E-2</v>
      </c>
      <c r="G3011" s="1">
        <f t="shared" si="283"/>
        <v>5.595189601000001E-3</v>
      </c>
      <c r="H3011" s="1">
        <f t="shared" si="284"/>
        <v>2.4316338987396785E-3</v>
      </c>
      <c r="I3011" s="1">
        <f t="shared" si="285"/>
        <v>6.0790847454337985E-4</v>
      </c>
      <c r="J3011" s="1">
        <f>IF(A3011="","",MIN(J3010+I3011,Max_logcfu))</f>
        <v>3.3935573498425655</v>
      </c>
      <c r="K3011" s="1" cm="1">
        <f t="array" ref="K3011">IF(A3011="","",IF(E3011&lt;_C3_MinTemp.,0,((E3011-Tmin)/(PrefTemp-Tmin))^2))</f>
        <v>0.92565153943607414</v>
      </c>
      <c r="L3011" s="1">
        <f t="shared" si="286"/>
        <v>9.6422035335474391E-3</v>
      </c>
      <c r="M3011" s="1">
        <f t="shared" si="287"/>
        <v>153.75767861740047</v>
      </c>
      <c r="N3011" s="3" t="s">
        <v>866</v>
      </c>
      <c r="O3011" s="1" t="s">
        <v>2977</v>
      </c>
      <c r="P3011" s="1" t="s">
        <v>2968</v>
      </c>
      <c r="Q3011" s="1">
        <v>8520</v>
      </c>
      <c r="R3011" s="1" t="s">
        <v>3035</v>
      </c>
      <c r="S3011" s="1">
        <v>94.42</v>
      </c>
    </row>
    <row r="3012" spans="1:19" x14ac:dyDescent="0.3">
      <c r="A3012" s="1" t="s">
        <v>925</v>
      </c>
      <c r="B3012" s="1" t="s">
        <v>2750</v>
      </c>
      <c r="C3012" s="1">
        <f t="shared" si="288"/>
        <v>1.0416666664241347E-2</v>
      </c>
      <c r="D3012" s="1">
        <v>2</v>
      </c>
      <c r="E3012" s="1">
        <v>-0.85</v>
      </c>
      <c r="F3012" s="1">
        <f>IF(A3012="","",IF(E3012&lt;_C3_MinTemp.,0,E3012*M_a+M_b))</f>
        <v>7.0873000000000005E-2</v>
      </c>
      <c r="G3012" s="1">
        <f t="shared" si="283"/>
        <v>5.0229821290000004E-3</v>
      </c>
      <c r="H3012" s="1">
        <f t="shared" si="284"/>
        <v>2.1829561621034333E-3</v>
      </c>
      <c r="I3012" s="1">
        <f t="shared" si="285"/>
        <v>5.4573904039879363E-4</v>
      </c>
      <c r="J3012" s="1">
        <f>IF(A3012="","",MIN(J3011+I3012,Max_logcfu))</f>
        <v>3.3941030888829644</v>
      </c>
      <c r="K3012" s="1" cm="1">
        <f t="array" ref="K3012">IF(A3012="","",IF(E3012&lt;_C3_MinTemp.,0,((E3012-Tmin)/(PrefTemp-Tmin))^2))</f>
        <v>0.83098723579228706</v>
      </c>
      <c r="L3012" s="1">
        <f t="shared" si="286"/>
        <v>8.6561170374875804E-3</v>
      </c>
      <c r="M3012" s="1">
        <f t="shared" si="287"/>
        <v>153.749022500363</v>
      </c>
      <c r="N3012" s="3" t="s">
        <v>866</v>
      </c>
      <c r="O3012" s="1" t="s">
        <v>2977</v>
      </c>
      <c r="P3012" s="1" t="s">
        <v>2968</v>
      </c>
      <c r="Q3012" s="1">
        <v>8520</v>
      </c>
      <c r="R3012" s="1" t="s">
        <v>3035</v>
      </c>
      <c r="S3012" s="1">
        <v>94.42</v>
      </c>
    </row>
    <row r="3013" spans="1:19" x14ac:dyDescent="0.3">
      <c r="A3013" s="1" t="s">
        <v>925</v>
      </c>
      <c r="B3013" s="1" t="s">
        <v>2751</v>
      </c>
      <c r="C3013" s="1">
        <f t="shared" si="288"/>
        <v>1.0416666671517305E-2</v>
      </c>
      <c r="D3013" s="1">
        <v>2</v>
      </c>
      <c r="E3013" s="1">
        <v>-1.02</v>
      </c>
      <c r="F3013" s="1">
        <f>IF(A3013="","",IF(E3013&lt;_C3_MinTemp.,0,E3013*M_a+M_b))</f>
        <v>6.7534200000000003E-2</v>
      </c>
      <c r="G3013" s="1">
        <f t="shared" si="283"/>
        <v>4.56086816964E-3</v>
      </c>
      <c r="H3013" s="1">
        <f t="shared" si="284"/>
        <v>1.9821243675097783E-3</v>
      </c>
      <c r="I3013" s="1">
        <f t="shared" si="285"/>
        <v>4.9553109210819424E-4</v>
      </c>
      <c r="J3013" s="1">
        <f>IF(A3013="","",MIN(J3012+I3013,Max_logcfu))</f>
        <v>3.3945986199750724</v>
      </c>
      <c r="K3013" s="1" cm="1">
        <f t="array" ref="K3013">IF(A3013="","",IF(E3013&lt;_C3_MinTemp.,0,((E3013-Tmin)/(PrefTemp-Tmin))^2))</f>
        <v>0.75453647569650184</v>
      </c>
      <c r="L3013" s="1">
        <f t="shared" si="286"/>
        <v>7.8597549588318785E-3</v>
      </c>
      <c r="M3013" s="1">
        <f t="shared" si="287"/>
        <v>153.74116274540415</v>
      </c>
      <c r="N3013" s="3" t="s">
        <v>866</v>
      </c>
      <c r="O3013" s="1" t="s">
        <v>2977</v>
      </c>
      <c r="P3013" s="1" t="s">
        <v>2968</v>
      </c>
      <c r="Q3013" s="1">
        <v>8520</v>
      </c>
      <c r="R3013" s="1" t="s">
        <v>3035</v>
      </c>
      <c r="S3013" s="1">
        <v>94.42</v>
      </c>
    </row>
    <row r="3014" spans="1:19" x14ac:dyDescent="0.3">
      <c r="A3014" s="1" t="s">
        <v>925</v>
      </c>
      <c r="B3014" s="1" t="s">
        <v>1148</v>
      </c>
      <c r="C3014" s="1">
        <f t="shared" si="288"/>
        <v>1.0428240741021E-2</v>
      </c>
      <c r="D3014" s="1">
        <v>2</v>
      </c>
      <c r="E3014" s="1">
        <v>-1.08</v>
      </c>
      <c r="F3014" s="1">
        <f>IF(A3014="","",IF(E3014&lt;_C3_MinTemp.,0,E3014*M_a+M_b))</f>
        <v>6.6355800000000006E-2</v>
      </c>
      <c r="G3014" s="1">
        <f t="shared" si="283"/>
        <v>4.4030921936400007E-3</v>
      </c>
      <c r="H3014" s="1">
        <f t="shared" si="284"/>
        <v>1.9135559294393744E-3</v>
      </c>
      <c r="I3014" s="1">
        <f t="shared" si="285"/>
        <v>4.7892052568644774E-4</v>
      </c>
      <c r="J3014" s="1">
        <f>IF(A3014="","",MIN(J3013+I3014,Max_logcfu))</f>
        <v>3.3950775405007589</v>
      </c>
      <c r="K3014" s="1" cm="1">
        <f t="array" ref="K3014">IF(A3014="","",IF(E3014&lt;_C3_MinTemp.,0,((E3014-Tmin)/(PrefTemp-Tmin))^2))</f>
        <v>0.72843448711610992</v>
      </c>
      <c r="L3014" s="1">
        <f t="shared" si="286"/>
        <v>7.5962901957089537E-3</v>
      </c>
      <c r="M3014" s="1">
        <f t="shared" si="287"/>
        <v>153.73356645520843</v>
      </c>
      <c r="N3014" s="3" t="s">
        <v>866</v>
      </c>
      <c r="O3014" s="1" t="s">
        <v>2978</v>
      </c>
      <c r="P3014" s="1" t="s">
        <v>2968</v>
      </c>
      <c r="Q3014" s="1">
        <v>8086</v>
      </c>
      <c r="R3014" s="1" t="s">
        <v>3035</v>
      </c>
      <c r="S3014" s="1">
        <v>94.15</v>
      </c>
    </row>
    <row r="3015" spans="1:19" x14ac:dyDescent="0.3">
      <c r="A3015" s="1" t="s">
        <v>925</v>
      </c>
      <c r="B3015" s="1" t="s">
        <v>1149</v>
      </c>
      <c r="C3015" s="1">
        <f t="shared" si="288"/>
        <v>1.0416666664241347E-2</v>
      </c>
      <c r="D3015" s="1">
        <v>2</v>
      </c>
      <c r="E3015" s="1">
        <v>-1.21</v>
      </c>
      <c r="F3015" s="1">
        <f>IF(A3015="","",IF(E3015&lt;_C3_MinTemp.,0,E3015*M_a+M_b))</f>
        <v>6.3802600000000001E-2</v>
      </c>
      <c r="G3015" s="1">
        <f t="shared" si="283"/>
        <v>4.07077176676E-3</v>
      </c>
      <c r="H3015" s="1">
        <f t="shared" si="284"/>
        <v>1.7691315805128205E-3</v>
      </c>
      <c r="I3015" s="1">
        <f t="shared" si="285"/>
        <v>4.4228289502522814E-4</v>
      </c>
      <c r="J3015" s="1">
        <f>IF(A3015="","",MIN(J3014+I3015,Max_logcfu))</f>
        <v>3.3955198233957842</v>
      </c>
      <c r="K3015" s="1" cm="1">
        <f t="array" ref="K3015">IF(A3015="","",IF(E3015&lt;_C3_MinTemp.,0,((E3015-Tmin)/(PrefTemp-Tmin))^2))</f>
        <v>0.67345638330483826</v>
      </c>
      <c r="L3015" s="1">
        <f t="shared" si="286"/>
        <v>7.015170657792052E-3</v>
      </c>
      <c r="M3015" s="1">
        <f t="shared" si="287"/>
        <v>153.72655128455065</v>
      </c>
      <c r="N3015" s="3" t="s">
        <v>866</v>
      </c>
      <c r="O3015" s="1" t="s">
        <v>2978</v>
      </c>
      <c r="P3015" s="1" t="s">
        <v>2968</v>
      </c>
      <c r="Q3015" s="1">
        <v>8086</v>
      </c>
      <c r="R3015" s="1" t="s">
        <v>3035</v>
      </c>
      <c r="S3015" s="1">
        <v>94.15</v>
      </c>
    </row>
    <row r="3016" spans="1:19" x14ac:dyDescent="0.3">
      <c r="A3016" s="1" t="s">
        <v>925</v>
      </c>
      <c r="B3016" s="1" t="s">
        <v>1150</v>
      </c>
      <c r="C3016" s="1">
        <f t="shared" si="288"/>
        <v>1.0416666664241347E-2</v>
      </c>
      <c r="D3016" s="1">
        <v>2</v>
      </c>
      <c r="E3016" s="1">
        <v>-1.32</v>
      </c>
      <c r="F3016" s="1">
        <f>IF(A3016="","",IF(E3016&lt;_C3_MinTemp.,0,E3016*M_a+M_b))</f>
        <v>6.1642200000000008E-2</v>
      </c>
      <c r="G3016" s="1">
        <f t="shared" si="283"/>
        <v>3.7997608208400011E-3</v>
      </c>
      <c r="H3016" s="1">
        <f t="shared" si="284"/>
        <v>1.6513519429986966E-3</v>
      </c>
      <c r="I3016" s="1">
        <f t="shared" si="285"/>
        <v>4.128379856535528E-4</v>
      </c>
      <c r="J3016" s="1">
        <f>IF(A3016="","",MIN(J3015+I3016,Max_logcfu))</f>
        <v>3.3959326613814378</v>
      </c>
      <c r="K3016" s="1" cm="1">
        <f t="array" ref="K3016">IF(A3016="","",IF(E3016&lt;_C3_MinTemp.,0,((E3016-Tmin)/(PrefTemp-Tmin))^2))</f>
        <v>0.62862113782003104</v>
      </c>
      <c r="L3016" s="1">
        <f t="shared" si="286"/>
        <v>6.5481368507673832E-3</v>
      </c>
      <c r="M3016" s="1">
        <f t="shared" si="287"/>
        <v>153.72000314769988</v>
      </c>
      <c r="N3016" s="3" t="s">
        <v>866</v>
      </c>
      <c r="O3016" s="1" t="s">
        <v>2978</v>
      </c>
      <c r="P3016" s="1" t="s">
        <v>2968</v>
      </c>
      <c r="Q3016" s="1">
        <v>8086</v>
      </c>
      <c r="R3016" s="1" t="s">
        <v>3035</v>
      </c>
      <c r="S3016" s="1">
        <v>94.15</v>
      </c>
    </row>
    <row r="3017" spans="1:19" x14ac:dyDescent="0.3">
      <c r="A3017" s="1" t="s">
        <v>925</v>
      </c>
      <c r="B3017" s="1" t="s">
        <v>1151</v>
      </c>
      <c r="C3017" s="1">
        <f t="shared" si="288"/>
        <v>1.0416666671517305E-2</v>
      </c>
      <c r="D3017" s="1">
        <v>2</v>
      </c>
      <c r="E3017" s="1">
        <v>-1.35</v>
      </c>
      <c r="F3017" s="1">
        <f>IF(A3017="","",IF(E3017&lt;_C3_MinTemp.,0,E3017*M_a+M_b))</f>
        <v>6.1053000000000003E-2</v>
      </c>
      <c r="G3017" s="1">
        <f t="shared" si="283"/>
        <v>3.7274688090000005E-3</v>
      </c>
      <c r="H3017" s="1">
        <f t="shared" si="284"/>
        <v>1.6199342933507172E-3</v>
      </c>
      <c r="I3017" s="1">
        <f t="shared" si="285"/>
        <v>4.0498357352626449E-4</v>
      </c>
      <c r="J3017" s="1">
        <f>IF(A3017="","",MIN(J3016+I3017,Max_logcfu))</f>
        <v>3.396337644954964</v>
      </c>
      <c r="K3017" s="1" cm="1">
        <f t="array" ref="K3017">IF(A3017="","",IF(E3017&lt;_C3_MinTemp.,0,((E3017-Tmin)/(PrefTemp-Tmin))^2))</f>
        <v>0.61666136222338874</v>
      </c>
      <c r="L3017" s="1">
        <f t="shared" si="286"/>
        <v>6.4235558594848341E-3</v>
      </c>
      <c r="M3017" s="1">
        <f t="shared" si="287"/>
        <v>153.71357959184039</v>
      </c>
      <c r="N3017" s="3" t="s">
        <v>866</v>
      </c>
      <c r="O3017" s="1" t="s">
        <v>2978</v>
      </c>
      <c r="P3017" s="1" t="s">
        <v>2968</v>
      </c>
      <c r="Q3017" s="1">
        <v>8086</v>
      </c>
      <c r="R3017" s="1" t="s">
        <v>3035</v>
      </c>
      <c r="S3017" s="1">
        <v>94.15</v>
      </c>
    </row>
    <row r="3018" spans="1:19" x14ac:dyDescent="0.3">
      <c r="A3018" s="1" t="s">
        <v>925</v>
      </c>
      <c r="B3018" s="1" t="s">
        <v>2752</v>
      </c>
      <c r="C3018" s="1">
        <f t="shared" si="288"/>
        <v>1.0405092587461695E-2</v>
      </c>
      <c r="D3018" s="1">
        <v>2</v>
      </c>
      <c r="E3018" s="1">
        <v>-1.25</v>
      </c>
      <c r="F3018" s="1">
        <f>IF(A3018="","",IF(E3018&lt;_C3_MinTemp.,0,E3018*M_a+M_b))</f>
        <v>6.3017000000000004E-2</v>
      </c>
      <c r="G3018" s="1">
        <f t="shared" si="283"/>
        <v>3.9711422890000006E-3</v>
      </c>
      <c r="H3018" s="1">
        <f t="shared" si="284"/>
        <v>1.7258332416340723E-3</v>
      </c>
      <c r="I3018" s="1">
        <f t="shared" si="285"/>
        <v>4.3097891207332018E-4</v>
      </c>
      <c r="J3018" s="1">
        <f>IF(A3018="","",MIN(J3017+I3018,Max_logcfu))</f>
        <v>3.3967686238670374</v>
      </c>
      <c r="K3018" s="1" cm="1">
        <f t="array" ref="K3018">IF(A3018="","",IF(E3018&lt;_C3_MinTemp.,0,((E3018-Tmin)/(PrefTemp-Tmin))^2))</f>
        <v>0.65697397858967488</v>
      </c>
      <c r="L3018" s="1">
        <f t="shared" si="286"/>
        <v>6.8358750747786442E-3</v>
      </c>
      <c r="M3018" s="1">
        <f t="shared" si="287"/>
        <v>153.7067437167656</v>
      </c>
      <c r="N3018" s="3" t="s">
        <v>866</v>
      </c>
      <c r="O3018" s="1" t="s">
        <v>2973</v>
      </c>
      <c r="P3018" s="1" t="s">
        <v>2968</v>
      </c>
      <c r="Q3018" s="1">
        <v>8360</v>
      </c>
      <c r="R3018" s="1" t="s">
        <v>3035</v>
      </c>
      <c r="S3018" s="1">
        <v>94.03</v>
      </c>
    </row>
    <row r="3019" spans="1:19" x14ac:dyDescent="0.3">
      <c r="A3019" s="1" t="s">
        <v>925</v>
      </c>
      <c r="B3019" s="1" t="s">
        <v>2753</v>
      </c>
      <c r="C3019" s="1">
        <f t="shared" si="288"/>
        <v>1.0416666671517305E-2</v>
      </c>
      <c r="D3019" s="1">
        <v>2</v>
      </c>
      <c r="E3019" s="1">
        <v>-1.46</v>
      </c>
      <c r="F3019" s="1">
        <f>IF(A3019="","",IF(E3019&lt;_C3_MinTemp.,0,E3019*M_a+M_b))</f>
        <v>5.8892600000000003E-2</v>
      </c>
      <c r="G3019" s="1">
        <f t="shared" si="283"/>
        <v>3.4683383347600006E-3</v>
      </c>
      <c r="H3019" s="1">
        <f t="shared" si="284"/>
        <v>1.5073178334463278E-3</v>
      </c>
      <c r="I3019" s="1">
        <f t="shared" si="285"/>
        <v>3.7682945853705681E-4</v>
      </c>
      <c r="J3019" s="1">
        <f>IF(A3019="","",MIN(J3018+I3019,Max_logcfu))</f>
        <v>3.3971454533255745</v>
      </c>
      <c r="K3019" s="1" cm="1">
        <f t="array" ref="K3019">IF(A3019="","",IF(E3019&lt;_C3_MinTemp.,0,((E3019-Tmin)/(PrefTemp-Tmin))^2))</f>
        <v>0.57379158666615193</v>
      </c>
      <c r="L3019" s="1">
        <f t="shared" si="286"/>
        <v>5.9769956972223377E-3</v>
      </c>
      <c r="M3019" s="1">
        <f t="shared" si="287"/>
        <v>153.70076672106839</v>
      </c>
      <c r="N3019" s="3" t="s">
        <v>866</v>
      </c>
      <c r="O3019" s="1" t="s">
        <v>2973</v>
      </c>
      <c r="P3019" s="1" t="s">
        <v>2968</v>
      </c>
      <c r="Q3019" s="1">
        <v>8360</v>
      </c>
      <c r="R3019" s="1" t="s">
        <v>3035</v>
      </c>
      <c r="S3019" s="1">
        <v>94.03</v>
      </c>
    </row>
    <row r="3020" spans="1:19" x14ac:dyDescent="0.3">
      <c r="A3020" s="1" t="s">
        <v>925</v>
      </c>
      <c r="B3020" s="1" t="s">
        <v>2754</v>
      </c>
      <c r="C3020" s="1">
        <f t="shared" si="288"/>
        <v>1.0416666664241347E-2</v>
      </c>
      <c r="D3020" s="1">
        <v>2</v>
      </c>
      <c r="E3020" s="1">
        <v>-1.47</v>
      </c>
      <c r="F3020" s="1">
        <f>IF(A3020="","",IF(E3020&lt;_C3_MinTemp.,0,E3020*M_a+M_b))</f>
        <v>5.8696200000000004E-2</v>
      </c>
      <c r="G3020" s="1">
        <f t="shared" si="283"/>
        <v>3.4452438944400005E-3</v>
      </c>
      <c r="H3020" s="1">
        <f t="shared" si="284"/>
        <v>1.4972811362190352E-3</v>
      </c>
      <c r="I3020" s="1">
        <f t="shared" si="285"/>
        <v>3.7432028396760554E-4</v>
      </c>
      <c r="J3020" s="1">
        <f>IF(A3020="","",MIN(J3019+I3020,Max_logcfu))</f>
        <v>3.3975197736095422</v>
      </c>
      <c r="K3020" s="1" cm="1">
        <f t="array" ref="K3020">IF(A3020="","",IF(E3020&lt;_C3_MinTemp.,0,((E3020-Tmin)/(PrefTemp-Tmin))^2))</f>
        <v>0.56997091109319176</v>
      </c>
      <c r="L3020" s="1">
        <f t="shared" si="286"/>
        <v>5.937196989171719E-3</v>
      </c>
      <c r="M3020" s="1">
        <f t="shared" si="287"/>
        <v>153.69482952407921</v>
      </c>
      <c r="N3020" s="3" t="s">
        <v>866</v>
      </c>
      <c r="O3020" s="1" t="s">
        <v>2973</v>
      </c>
      <c r="P3020" s="1" t="s">
        <v>2968</v>
      </c>
      <c r="Q3020" s="1">
        <v>8360</v>
      </c>
      <c r="R3020" s="1" t="s">
        <v>3035</v>
      </c>
      <c r="S3020" s="1">
        <v>94.03</v>
      </c>
    </row>
    <row r="3021" spans="1:19" x14ac:dyDescent="0.3">
      <c r="A3021" s="1" t="s">
        <v>925</v>
      </c>
      <c r="B3021" s="1" t="s">
        <v>2755</v>
      </c>
      <c r="C3021" s="1">
        <f t="shared" si="288"/>
        <v>1.0416666664241347E-2</v>
      </c>
      <c r="D3021" s="1">
        <v>2</v>
      </c>
      <c r="E3021" s="1">
        <v>-1.55</v>
      </c>
      <c r="F3021" s="1">
        <f>IF(A3021="","",IF(E3021&lt;_C3_MinTemp.,0,E3021*M_a+M_b))</f>
        <v>5.7125000000000002E-2</v>
      </c>
      <c r="G3021" s="1">
        <f t="shared" si="283"/>
        <v>3.2632656250000001E-3</v>
      </c>
      <c r="H3021" s="1">
        <f t="shared" si="284"/>
        <v>1.4181945349847891E-3</v>
      </c>
      <c r="I3021" s="1">
        <f t="shared" si="285"/>
        <v>3.5454863366364748E-4</v>
      </c>
      <c r="J3021" s="1">
        <f>IF(A3021="","",MIN(J3020+I3021,Max_logcfu))</f>
        <v>3.3978743222432057</v>
      </c>
      <c r="K3021" s="1" cm="1">
        <f t="array" ref="K3021">IF(A3021="","",IF(E3021&lt;_C3_MinTemp.,0,((E3021-Tmin)/(PrefTemp-Tmin))^2))</f>
        <v>0.53986496701205766</v>
      </c>
      <c r="L3021" s="1">
        <f t="shared" si="286"/>
        <v>5.6235934050662554E-3</v>
      </c>
      <c r="M3021" s="1">
        <f t="shared" si="287"/>
        <v>153.68920593067415</v>
      </c>
      <c r="N3021" s="3" t="s">
        <v>866</v>
      </c>
      <c r="O3021" s="1" t="s">
        <v>2973</v>
      </c>
      <c r="P3021" s="1" t="s">
        <v>2968</v>
      </c>
      <c r="Q3021" s="1">
        <v>8360</v>
      </c>
      <c r="R3021" s="1" t="s">
        <v>3035</v>
      </c>
      <c r="S3021" s="1">
        <v>94.03</v>
      </c>
    </row>
    <row r="3022" spans="1:19" x14ac:dyDescent="0.3">
      <c r="A3022" s="1" t="s">
        <v>925</v>
      </c>
      <c r="B3022" s="1" t="s">
        <v>1156</v>
      </c>
      <c r="C3022" s="1">
        <f t="shared" si="288"/>
        <v>1.0428240741021E-2</v>
      </c>
      <c r="D3022" s="1">
        <v>2</v>
      </c>
      <c r="E3022" s="1">
        <v>-1.47</v>
      </c>
      <c r="F3022" s="1">
        <f>IF(A3022="","",IF(E3022&lt;_C3_MinTemp.,0,E3022*M_a+M_b))</f>
        <v>5.8696200000000004E-2</v>
      </c>
      <c r="G3022" s="1">
        <f t="shared" si="283"/>
        <v>3.4452438944400005E-3</v>
      </c>
      <c r="H3022" s="1">
        <f t="shared" si="284"/>
        <v>1.4972811362190352E-3</v>
      </c>
      <c r="I3022" s="1">
        <f t="shared" si="285"/>
        <v>3.7473619549155732E-4</v>
      </c>
      <c r="J3022" s="1">
        <f>IF(A3022="","",MIN(J3021+I3022,Max_logcfu))</f>
        <v>3.3982490584386973</v>
      </c>
      <c r="K3022" s="1" cm="1">
        <f t="array" ref="K3022">IF(A3022="","",IF(E3022&lt;_C3_MinTemp.,0,((E3022-Tmin)/(PrefTemp-Tmin))^2))</f>
        <v>0.56997091109319176</v>
      </c>
      <c r="L3022" s="1">
        <f t="shared" si="286"/>
        <v>5.9437938762588807E-3</v>
      </c>
      <c r="M3022" s="1">
        <f t="shared" si="287"/>
        <v>153.68326213679788</v>
      </c>
      <c r="N3022" s="3" t="s">
        <v>866</v>
      </c>
      <c r="O3022" s="1" t="s">
        <v>2972</v>
      </c>
      <c r="P3022" s="1" t="s">
        <v>2968</v>
      </c>
      <c r="Q3022" s="1">
        <v>8873</v>
      </c>
      <c r="R3022" s="1" t="s">
        <v>3035</v>
      </c>
      <c r="S3022" s="1">
        <v>93.96</v>
      </c>
    </row>
    <row r="3023" spans="1:19" x14ac:dyDescent="0.3">
      <c r="A3023" s="1" t="s">
        <v>925</v>
      </c>
      <c r="B3023" s="1" t="s">
        <v>1157</v>
      </c>
      <c r="C3023" s="1">
        <f t="shared" si="288"/>
        <v>1.0416666671517305E-2</v>
      </c>
      <c r="D3023" s="1">
        <v>2</v>
      </c>
      <c r="E3023" s="1">
        <v>-1.5</v>
      </c>
      <c r="F3023" s="1">
        <f>IF(A3023="","",IF(E3023&lt;_C3_MinTemp.,0,E3023*M_a+M_b))</f>
        <v>5.8107000000000006E-2</v>
      </c>
      <c r="G3023" s="1">
        <f t="shared" si="283"/>
        <v>3.3764234490000007E-3</v>
      </c>
      <c r="H3023" s="1">
        <f t="shared" si="284"/>
        <v>1.4673722073011736E-3</v>
      </c>
      <c r="I3023" s="1">
        <f t="shared" si="285"/>
        <v>3.6684305199611802E-4</v>
      </c>
      <c r="J3023" s="1">
        <f>IF(A3023="","",MIN(J3022+I3023,Max_logcfu))</f>
        <v>3.3986159014906936</v>
      </c>
      <c r="K3023" s="1" cm="1">
        <f t="array" ref="K3023">IF(A3023="","",IF(E3023&lt;_C3_MinTemp.,0,((E3023-Tmin)/(PrefTemp-Tmin))^2))</f>
        <v>0.55858546112473539</v>
      </c>
      <c r="L3023" s="1">
        <f t="shared" si="286"/>
        <v>5.8185985560921562E-3</v>
      </c>
      <c r="M3023" s="1">
        <f t="shared" si="287"/>
        <v>153.67744353824179</v>
      </c>
      <c r="N3023" s="3" t="s">
        <v>866</v>
      </c>
      <c r="O3023" s="1" t="s">
        <v>2972</v>
      </c>
      <c r="P3023" s="1" t="s">
        <v>2968</v>
      </c>
      <c r="Q3023" s="1">
        <v>8873</v>
      </c>
      <c r="R3023" s="1" t="s">
        <v>3035</v>
      </c>
      <c r="S3023" s="1">
        <v>93.96</v>
      </c>
    </row>
    <row r="3024" spans="1:19" x14ac:dyDescent="0.3">
      <c r="A3024" s="1" t="s">
        <v>925</v>
      </c>
      <c r="B3024" s="1" t="s">
        <v>1158</v>
      </c>
      <c r="C3024" s="1">
        <f t="shared" si="288"/>
        <v>1.0416666664241347E-2</v>
      </c>
      <c r="D3024" s="1">
        <v>2</v>
      </c>
      <c r="E3024" s="1">
        <v>-1.58</v>
      </c>
      <c r="F3024" s="1">
        <f>IF(A3024="","",IF(E3024&lt;_C3_MinTemp.,0,E3024*M_a+M_b))</f>
        <v>5.6535800000000004E-2</v>
      </c>
      <c r="G3024" s="1">
        <f t="shared" si="283"/>
        <v>3.1962966816400005E-3</v>
      </c>
      <c r="H3024" s="1">
        <f t="shared" si="284"/>
        <v>1.3890902571229902E-3</v>
      </c>
      <c r="I3024" s="1">
        <f t="shared" si="285"/>
        <v>3.4727256419989181E-4</v>
      </c>
      <c r="J3024" s="1">
        <f>IF(A3024="","",MIN(J3023+I3024,Max_logcfu))</f>
        <v>3.3989631740548933</v>
      </c>
      <c r="K3024" s="1" cm="1">
        <f t="array" ref="K3024">IF(A3024="","",IF(E3024&lt;_C3_MinTemp.,0,((E3024-Tmin)/(PrefTemp-Tmin))^2))</f>
        <v>0.52878582404530061</v>
      </c>
      <c r="L3024" s="1">
        <f t="shared" si="286"/>
        <v>5.5081856658560739E-3</v>
      </c>
      <c r="M3024" s="1">
        <f t="shared" si="287"/>
        <v>153.67193535257593</v>
      </c>
      <c r="N3024" s="3" t="s">
        <v>866</v>
      </c>
      <c r="O3024" s="1" t="s">
        <v>2972</v>
      </c>
      <c r="P3024" s="1" t="s">
        <v>2968</v>
      </c>
      <c r="Q3024" s="1">
        <v>8873</v>
      </c>
      <c r="R3024" s="1" t="s">
        <v>3035</v>
      </c>
      <c r="S3024" s="1">
        <v>93.96</v>
      </c>
    </row>
    <row r="3025" spans="1:19" x14ac:dyDescent="0.3">
      <c r="A3025" s="1" t="s">
        <v>925</v>
      </c>
      <c r="B3025" s="1" t="s">
        <v>1159</v>
      </c>
      <c r="C3025" s="1">
        <f t="shared" si="288"/>
        <v>1.0416666664241347E-2</v>
      </c>
      <c r="D3025" s="1">
        <v>2</v>
      </c>
      <c r="E3025" s="1">
        <v>-1.61</v>
      </c>
      <c r="F3025" s="1">
        <f>IF(A3025="","",IF(E3025&lt;_C3_MinTemp.,0,E3025*M_a+M_b))</f>
        <v>5.5946599999999999E-2</v>
      </c>
      <c r="G3025" s="1">
        <f t="shared" si="283"/>
        <v>3.1300220515599999E-3</v>
      </c>
      <c r="H3025" s="1">
        <f t="shared" si="284"/>
        <v>1.3602877234072141E-3</v>
      </c>
      <c r="I3025" s="1">
        <f t="shared" si="285"/>
        <v>3.4007193077262434E-4</v>
      </c>
      <c r="J3025" s="1">
        <f>IF(A3025="","",MIN(J3024+I3025,Max_logcfu))</f>
        <v>3.3993032459856658</v>
      </c>
      <c r="K3025" s="1" cm="1">
        <f t="array" ref="K3025">IF(A3025="","",IF(E3025&lt;_C3_MinTemp.,0,((E3025-Tmin)/(PrefTemp-Tmin))^2))</f>
        <v>0.51782154620418064</v>
      </c>
      <c r="L3025" s="1">
        <f t="shared" si="286"/>
        <v>5.3939744383709994E-3</v>
      </c>
      <c r="M3025" s="1">
        <f t="shared" si="287"/>
        <v>153.66654137813757</v>
      </c>
      <c r="N3025" s="3" t="s">
        <v>866</v>
      </c>
      <c r="O3025" s="1" t="s">
        <v>2972</v>
      </c>
      <c r="P3025" s="1" t="s">
        <v>2968</v>
      </c>
      <c r="Q3025" s="1">
        <v>8873</v>
      </c>
      <c r="R3025" s="1" t="s">
        <v>3035</v>
      </c>
      <c r="S3025" s="1">
        <v>93.96</v>
      </c>
    </row>
    <row r="3026" spans="1:19" x14ac:dyDescent="0.3">
      <c r="A3026" s="1" t="s">
        <v>925</v>
      </c>
      <c r="B3026" s="1" t="s">
        <v>1160</v>
      </c>
      <c r="C3026" s="1">
        <f t="shared" si="288"/>
        <v>1.0416666671517305E-2</v>
      </c>
      <c r="D3026" s="1">
        <v>2</v>
      </c>
      <c r="E3026" s="1">
        <v>-1.5</v>
      </c>
      <c r="F3026" s="1">
        <f>IF(A3026="","",IF(E3026&lt;_C3_MinTemp.,0,E3026*M_a+M_b))</f>
        <v>5.8107000000000006E-2</v>
      </c>
      <c r="G3026" s="1">
        <f t="shared" si="283"/>
        <v>3.3764234490000007E-3</v>
      </c>
      <c r="H3026" s="1">
        <f t="shared" si="284"/>
        <v>1.4673722073011736E-3</v>
      </c>
      <c r="I3026" s="1">
        <f t="shared" si="285"/>
        <v>3.6684305199611802E-4</v>
      </c>
      <c r="J3026" s="1">
        <f>IF(A3026="","",MIN(J3025+I3026,Max_logcfu))</f>
        <v>3.3996700890376621</v>
      </c>
      <c r="K3026" s="1" cm="1">
        <f t="array" ref="K3026">IF(A3026="","",IF(E3026&lt;_C3_MinTemp.,0,((E3026-Tmin)/(PrefTemp-Tmin))^2))</f>
        <v>0.55858546112473539</v>
      </c>
      <c r="L3026" s="1">
        <f t="shared" si="286"/>
        <v>5.8185985560921562E-3</v>
      </c>
      <c r="M3026" s="1">
        <f t="shared" si="287"/>
        <v>153.66072277958148</v>
      </c>
      <c r="N3026" s="3" t="s">
        <v>866</v>
      </c>
      <c r="O3026" s="1" t="s">
        <v>2972</v>
      </c>
      <c r="P3026" s="1" t="s">
        <v>2968</v>
      </c>
      <c r="Q3026" s="1">
        <v>8360</v>
      </c>
      <c r="R3026" s="1" t="s">
        <v>3035</v>
      </c>
      <c r="S3026" s="1">
        <v>93.96</v>
      </c>
    </row>
    <row r="3027" spans="1:19" x14ac:dyDescent="0.3">
      <c r="A3027" s="1" t="s">
        <v>925</v>
      </c>
      <c r="B3027" s="1" t="s">
        <v>1161</v>
      </c>
      <c r="C3027" s="1">
        <f t="shared" si="288"/>
        <v>1.0416666664241347E-2</v>
      </c>
      <c r="D3027" s="1">
        <v>2</v>
      </c>
      <c r="E3027" s="1">
        <v>-1.57</v>
      </c>
      <c r="F3027" s="1">
        <f>IF(A3027="","",IF(E3027&lt;_C3_MinTemp.,0,E3027*M_a+M_b))</f>
        <v>5.6732200000000003E-2</v>
      </c>
      <c r="G3027" s="1">
        <f t="shared" si="283"/>
        <v>3.2185425168400005E-3</v>
      </c>
      <c r="H3027" s="1">
        <f t="shared" si="284"/>
        <v>1.3987581559495872E-3</v>
      </c>
      <c r="I3027" s="1">
        <f t="shared" si="285"/>
        <v>3.4968953890597836E-4</v>
      </c>
      <c r="J3027" s="1">
        <f>IF(A3027="","",MIN(J3026+I3027,Max_logcfu))</f>
        <v>3.400019778576568</v>
      </c>
      <c r="K3027" s="1" cm="1">
        <f t="array" ref="K3027">IF(A3027="","",IF(E3027&lt;_C3_MinTemp.,0,((E3027-Tmin)/(PrefTemp-Tmin))^2))</f>
        <v>0.53246610890914858</v>
      </c>
      <c r="L3027" s="1">
        <f t="shared" si="286"/>
        <v>5.5465219665122309E-3</v>
      </c>
      <c r="M3027" s="1">
        <f t="shared" si="287"/>
        <v>153.65517625761495</v>
      </c>
      <c r="N3027" s="3" t="s">
        <v>866</v>
      </c>
      <c r="O3027" s="1" t="s">
        <v>2972</v>
      </c>
      <c r="P3027" s="1" t="s">
        <v>2968</v>
      </c>
      <c r="Q3027" s="1">
        <v>8360</v>
      </c>
      <c r="R3027" s="1" t="s">
        <v>3035</v>
      </c>
      <c r="S3027" s="1">
        <v>93.96</v>
      </c>
    </row>
    <row r="3028" spans="1:19" x14ac:dyDescent="0.3">
      <c r="A3028" s="1" t="s">
        <v>925</v>
      </c>
      <c r="B3028" s="1" t="s">
        <v>1162</v>
      </c>
      <c r="C3028" s="1">
        <f t="shared" si="288"/>
        <v>1.0416666664241347E-2</v>
      </c>
      <c r="D3028" s="1">
        <v>2</v>
      </c>
      <c r="E3028" s="1">
        <v>-1.6</v>
      </c>
      <c r="F3028" s="1">
        <f>IF(A3028="","",IF(E3028&lt;_C3_MinTemp.,0,E3028*M_a+M_b))</f>
        <v>5.6143000000000005E-2</v>
      </c>
      <c r="G3028" s="1">
        <f t="shared" si="283"/>
        <v>3.1520364490000008E-3</v>
      </c>
      <c r="H3028" s="1">
        <f t="shared" si="284"/>
        <v>1.3698550408518038E-3</v>
      </c>
      <c r="I3028" s="1">
        <f t="shared" si="285"/>
        <v>3.4246376013321488E-4</v>
      </c>
      <c r="J3028" s="1">
        <f>IF(A3028="","",MIN(J3027+I3028,Max_logcfu))</f>
        <v>3.4003622423367013</v>
      </c>
      <c r="K3028" s="1" cm="1">
        <f t="array" ref="K3028">IF(A3028="","",IF(E3028&lt;_C3_MinTemp.,0,((E3028-Tmin)/(PrefTemp-Tmin))^2))</f>
        <v>0.52146354269281647</v>
      </c>
      <c r="L3028" s="1">
        <f t="shared" si="286"/>
        <v>5.4319119017854564E-3</v>
      </c>
      <c r="M3028" s="1">
        <f t="shared" si="287"/>
        <v>153.64974434571317</v>
      </c>
      <c r="N3028" s="3" t="s">
        <v>866</v>
      </c>
      <c r="O3028" s="1" t="s">
        <v>2972</v>
      </c>
      <c r="P3028" s="1" t="s">
        <v>2968</v>
      </c>
      <c r="Q3028" s="1">
        <v>8360</v>
      </c>
      <c r="R3028" s="1" t="s">
        <v>3035</v>
      </c>
      <c r="S3028" s="1">
        <v>93.96</v>
      </c>
    </row>
    <row r="3029" spans="1:19" x14ac:dyDescent="0.3">
      <c r="A3029" s="1" t="s">
        <v>925</v>
      </c>
      <c r="B3029" s="1" t="s">
        <v>1163</v>
      </c>
      <c r="C3029" s="1">
        <f t="shared" si="288"/>
        <v>1.0416666671517305E-2</v>
      </c>
      <c r="D3029" s="1">
        <v>2</v>
      </c>
      <c r="E3029" s="1">
        <v>-1.63</v>
      </c>
      <c r="F3029" s="1">
        <f>IF(A3029="","",IF(E3029&lt;_C3_MinTemp.,0,E3029*M_a+M_b))</f>
        <v>5.5553800000000007E-2</v>
      </c>
      <c r="G3029" s="1">
        <f t="shared" si="283"/>
        <v>3.086224694440001E-3</v>
      </c>
      <c r="H3029" s="1">
        <f t="shared" si="284"/>
        <v>1.3412536699000438E-3</v>
      </c>
      <c r="I3029" s="1">
        <f t="shared" si="285"/>
        <v>3.3531341763115341E-4</v>
      </c>
      <c r="J3029" s="1">
        <f>IF(A3029="","",MIN(J3028+I3029,Max_logcfu))</f>
        <v>3.4006975557543324</v>
      </c>
      <c r="K3029" s="1" cm="1">
        <f t="array" ref="K3029">IF(A3029="","",IF(E3029&lt;_C3_MinTemp.,0,((E3029-Tmin)/(PrefTemp-Tmin))^2))</f>
        <v>0.51057584160212144</v>
      </c>
      <c r="L3029" s="1">
        <f t="shared" si="286"/>
        <v>5.3184983524987173E-3</v>
      </c>
      <c r="M3029" s="1">
        <f t="shared" si="287"/>
        <v>153.64442584736068</v>
      </c>
      <c r="N3029" s="3" t="s">
        <v>866</v>
      </c>
      <c r="O3029" s="1" t="s">
        <v>2972</v>
      </c>
      <c r="P3029" s="1" t="s">
        <v>2968</v>
      </c>
      <c r="Q3029" s="1">
        <v>8360</v>
      </c>
      <c r="R3029" s="1" t="s">
        <v>3035</v>
      </c>
      <c r="S3029" s="1">
        <v>93.96</v>
      </c>
    </row>
    <row r="3030" spans="1:19" x14ac:dyDescent="0.3">
      <c r="A3030" s="1" t="s">
        <v>925</v>
      </c>
      <c r="B3030" s="1" t="s">
        <v>1164</v>
      </c>
      <c r="C3030" s="1">
        <f t="shared" si="288"/>
        <v>1.0416666664241347E-2</v>
      </c>
      <c r="D3030" s="1">
        <v>2</v>
      </c>
      <c r="E3030" s="1">
        <v>-1.57</v>
      </c>
      <c r="F3030" s="1">
        <f>IF(A3030="","",IF(E3030&lt;_C3_MinTemp.,0,E3030*M_a+M_b))</f>
        <v>5.6732200000000003E-2</v>
      </c>
      <c r="G3030" s="1">
        <f t="shared" si="283"/>
        <v>3.2185425168400005E-3</v>
      </c>
      <c r="H3030" s="1">
        <f t="shared" si="284"/>
        <v>1.3987581559495872E-3</v>
      </c>
      <c r="I3030" s="1">
        <f t="shared" si="285"/>
        <v>3.4968953890597836E-4</v>
      </c>
      <c r="J3030" s="1">
        <f>IF(A3030="","",MIN(J3029+I3030,Max_logcfu))</f>
        <v>3.4010472452932383</v>
      </c>
      <c r="K3030" s="1" cm="1">
        <f t="array" ref="K3030">IF(A3030="","",IF(E3030&lt;_C3_MinTemp.,0,((E3030-Tmin)/(PrefTemp-Tmin))^2))</f>
        <v>0.53246610890914858</v>
      </c>
      <c r="L3030" s="1">
        <f t="shared" si="286"/>
        <v>5.5465219665122309E-3</v>
      </c>
      <c r="M3030" s="1">
        <f t="shared" si="287"/>
        <v>153.63887932539416</v>
      </c>
      <c r="N3030" s="3" t="s">
        <v>866</v>
      </c>
      <c r="O3030" s="1" t="s">
        <v>2972</v>
      </c>
      <c r="P3030" s="1" t="s">
        <v>2968</v>
      </c>
      <c r="Q3030" s="1">
        <v>8360</v>
      </c>
      <c r="R3030" s="1" t="s">
        <v>3035</v>
      </c>
      <c r="S3030" s="1">
        <v>93.86</v>
      </c>
    </row>
    <row r="3031" spans="1:19" x14ac:dyDescent="0.3">
      <c r="A3031" s="1" t="s">
        <v>925</v>
      </c>
      <c r="B3031" s="1" t="s">
        <v>1165</v>
      </c>
      <c r="C3031" s="1">
        <f t="shared" si="288"/>
        <v>1.0416666664241347E-2</v>
      </c>
      <c r="D3031" s="1">
        <v>2</v>
      </c>
      <c r="E3031" s="1">
        <v>-1.58</v>
      </c>
      <c r="F3031" s="1">
        <f>IF(A3031="","",IF(E3031&lt;_C3_MinTemp.,0,E3031*M_a+M_b))</f>
        <v>5.6535800000000004E-2</v>
      </c>
      <c r="G3031" s="1">
        <f t="shared" si="283"/>
        <v>3.1962966816400005E-3</v>
      </c>
      <c r="H3031" s="1">
        <f t="shared" si="284"/>
        <v>1.3890902571229902E-3</v>
      </c>
      <c r="I3031" s="1">
        <f t="shared" si="285"/>
        <v>3.4727256419989181E-4</v>
      </c>
      <c r="J3031" s="1">
        <f>IF(A3031="","",MIN(J3030+I3031,Max_logcfu))</f>
        <v>3.4013945178574381</v>
      </c>
      <c r="K3031" s="1" cm="1">
        <f t="array" ref="K3031">IF(A3031="","",IF(E3031&lt;_C3_MinTemp.,0,((E3031-Tmin)/(PrefTemp-Tmin))^2))</f>
        <v>0.52878582404530061</v>
      </c>
      <c r="L3031" s="1">
        <f t="shared" si="286"/>
        <v>5.5081856658560739E-3</v>
      </c>
      <c r="M3031" s="1">
        <f t="shared" si="287"/>
        <v>153.6333711397283</v>
      </c>
      <c r="N3031" s="3" t="s">
        <v>866</v>
      </c>
      <c r="O3031" s="1" t="s">
        <v>2972</v>
      </c>
      <c r="P3031" s="1" t="s">
        <v>2968</v>
      </c>
      <c r="Q3031" s="1">
        <v>8360</v>
      </c>
      <c r="R3031" s="1" t="s">
        <v>3035</v>
      </c>
      <c r="S3031" s="1">
        <v>93.86</v>
      </c>
    </row>
    <row r="3032" spans="1:19" x14ac:dyDescent="0.3">
      <c r="A3032" s="1" t="s">
        <v>925</v>
      </c>
      <c r="B3032" s="1" t="s">
        <v>1166</v>
      </c>
      <c r="C3032" s="1">
        <f t="shared" si="288"/>
        <v>1.0416666671517305E-2</v>
      </c>
      <c r="D3032" s="1">
        <v>2</v>
      </c>
      <c r="E3032" s="1">
        <v>-1.63</v>
      </c>
      <c r="F3032" s="1">
        <f>IF(A3032="","",IF(E3032&lt;_C3_MinTemp.,0,E3032*M_a+M_b))</f>
        <v>5.5553800000000007E-2</v>
      </c>
      <c r="G3032" s="1">
        <f t="shared" si="283"/>
        <v>3.086224694440001E-3</v>
      </c>
      <c r="H3032" s="1">
        <f t="shared" si="284"/>
        <v>1.3412536699000438E-3</v>
      </c>
      <c r="I3032" s="1">
        <f t="shared" si="285"/>
        <v>3.3531341763115341E-4</v>
      </c>
      <c r="J3032" s="1">
        <f>IF(A3032="","",MIN(J3031+I3032,Max_logcfu))</f>
        <v>3.4017298312750692</v>
      </c>
      <c r="K3032" s="1" cm="1">
        <f t="array" ref="K3032">IF(A3032="","",IF(E3032&lt;_C3_MinTemp.,0,((E3032-Tmin)/(PrefTemp-Tmin))^2))</f>
        <v>0.51057584160212144</v>
      </c>
      <c r="L3032" s="1">
        <f t="shared" si="286"/>
        <v>5.3184983524987173E-3</v>
      </c>
      <c r="M3032" s="1">
        <f t="shared" si="287"/>
        <v>153.6280526413758</v>
      </c>
      <c r="N3032" s="3" t="s">
        <v>866</v>
      </c>
      <c r="O3032" s="1" t="s">
        <v>2972</v>
      </c>
      <c r="P3032" s="1" t="s">
        <v>2968</v>
      </c>
      <c r="Q3032" s="1">
        <v>8360</v>
      </c>
      <c r="R3032" s="1" t="s">
        <v>3035</v>
      </c>
      <c r="S3032" s="1">
        <v>93.86</v>
      </c>
    </row>
    <row r="3033" spans="1:19" x14ac:dyDescent="0.3">
      <c r="A3033" s="1" t="s">
        <v>925</v>
      </c>
      <c r="B3033" s="1" t="s">
        <v>2387</v>
      </c>
      <c r="C3033" s="1">
        <f t="shared" si="288"/>
        <v>1.0416666664241347E-2</v>
      </c>
      <c r="D3033" s="1">
        <v>2</v>
      </c>
      <c r="E3033" s="1">
        <v>-1.65</v>
      </c>
      <c r="F3033" s="1">
        <f>IF(A3033="","",IF(E3033&lt;_C3_MinTemp.,0,E3033*M_a+M_b))</f>
        <v>5.5161000000000009E-2</v>
      </c>
      <c r="G3033" s="1">
        <f t="shared" si="283"/>
        <v>3.0427359210000011E-3</v>
      </c>
      <c r="H3033" s="1">
        <f t="shared" si="284"/>
        <v>1.3223537249022169E-3</v>
      </c>
      <c r="I3033" s="1">
        <f t="shared" si="285"/>
        <v>3.3058843114858313E-4</v>
      </c>
      <c r="J3033" s="1">
        <f>IF(A3033="","",MIN(J3032+I3033,Max_logcfu))</f>
        <v>3.4020604197062179</v>
      </c>
      <c r="K3033" s="1" cm="1">
        <f t="array" ref="K3033">IF(A3033="","",IF(E3033&lt;_C3_MinTemp.,0,((E3033-Tmin)/(PrefTemp-Tmin))^2))</f>
        <v>0.50338118816701216</v>
      </c>
      <c r="L3033" s="1">
        <f t="shared" si="286"/>
        <v>5.2435540421855165E-3</v>
      </c>
      <c r="M3033" s="1">
        <f t="shared" si="287"/>
        <v>153.62280908733362</v>
      </c>
      <c r="N3033" s="3" t="s">
        <v>866</v>
      </c>
      <c r="O3033" s="1" t="s">
        <v>2972</v>
      </c>
      <c r="P3033" s="1" t="s">
        <v>2968</v>
      </c>
      <c r="Q3033" s="1">
        <v>8360</v>
      </c>
      <c r="R3033" s="1" t="s">
        <v>3035</v>
      </c>
      <c r="S3033" s="1">
        <v>93.86</v>
      </c>
    </row>
    <row r="3034" spans="1:19" x14ac:dyDescent="0.3">
      <c r="A3034" s="1" t="s">
        <v>925</v>
      </c>
      <c r="B3034" s="1" t="s">
        <v>2388</v>
      </c>
      <c r="C3034" s="1">
        <f t="shared" si="288"/>
        <v>1.0416666664241347E-2</v>
      </c>
      <c r="D3034" s="1">
        <v>2</v>
      </c>
      <c r="E3034" s="1">
        <v>-1.54</v>
      </c>
      <c r="F3034" s="1">
        <f>IF(A3034="","",IF(E3034&lt;_C3_MinTemp.,0,E3034*M_a+M_b))</f>
        <v>5.7321400000000008E-2</v>
      </c>
      <c r="G3034" s="1">
        <f t="shared" si="283"/>
        <v>3.285742897960001E-3</v>
      </c>
      <c r="H3034" s="1">
        <f t="shared" si="284"/>
        <v>1.4279630151933945E-3</v>
      </c>
      <c r="I3034" s="1">
        <f t="shared" si="285"/>
        <v>3.5699075371523027E-4</v>
      </c>
      <c r="J3034" s="1">
        <f>IF(A3034="","",MIN(J3033+I3034,Max_logcfu))</f>
        <v>3.402417410459933</v>
      </c>
      <c r="K3034" s="1" cm="1">
        <f t="array" ref="K3034">IF(A3034="","",IF(E3034&lt;_C3_MinTemp.,0,((E3034-Tmin)/(PrefTemp-Tmin))^2))</f>
        <v>0.5435835402511181</v>
      </c>
      <c r="L3034" s="1">
        <f t="shared" si="286"/>
        <v>5.6623285429641167E-3</v>
      </c>
      <c r="M3034" s="1">
        <f t="shared" si="287"/>
        <v>153.61714675879065</v>
      </c>
      <c r="N3034" s="3" t="s">
        <v>866</v>
      </c>
      <c r="O3034" s="1" t="s">
        <v>2972</v>
      </c>
      <c r="P3034" s="1" t="s">
        <v>2968</v>
      </c>
      <c r="Q3034" s="1">
        <v>8360</v>
      </c>
      <c r="R3034" s="1" t="s">
        <v>3035</v>
      </c>
      <c r="S3034" s="1">
        <v>93.86</v>
      </c>
    </row>
    <row r="3035" spans="1:19" x14ac:dyDescent="0.3">
      <c r="A3035" s="1" t="s">
        <v>925</v>
      </c>
      <c r="B3035" s="1" t="s">
        <v>2389</v>
      </c>
      <c r="C3035" s="1">
        <f t="shared" si="288"/>
        <v>1.0416666671517305E-2</v>
      </c>
      <c r="D3035" s="1">
        <v>2</v>
      </c>
      <c r="E3035" s="1">
        <v>-1.6</v>
      </c>
      <c r="F3035" s="1">
        <f>IF(A3035="","",IF(E3035&lt;_C3_MinTemp.,0,E3035*M_a+M_b))</f>
        <v>5.6143000000000005E-2</v>
      </c>
      <c r="G3035" s="1">
        <f t="shared" si="283"/>
        <v>3.1520364490000008E-3</v>
      </c>
      <c r="H3035" s="1">
        <f t="shared" si="284"/>
        <v>1.3698550408518038E-3</v>
      </c>
      <c r="I3035" s="1">
        <f t="shared" si="285"/>
        <v>3.4246376037242306E-4</v>
      </c>
      <c r="J3035" s="1">
        <f>IF(A3035="","",MIN(J3034+I3035,Max_logcfu))</f>
        <v>3.4027598742203056</v>
      </c>
      <c r="K3035" s="1" cm="1">
        <f t="array" ref="K3035">IF(A3035="","",IF(E3035&lt;_C3_MinTemp.,0,((E3035-Tmin)/(PrefTemp-Tmin))^2))</f>
        <v>0.52146354269281647</v>
      </c>
      <c r="L3035" s="1">
        <f t="shared" si="286"/>
        <v>5.4319119055796028E-3</v>
      </c>
      <c r="M3035" s="1">
        <f t="shared" si="287"/>
        <v>153.61171484688506</v>
      </c>
      <c r="N3035" s="3" t="s">
        <v>866</v>
      </c>
      <c r="O3035" s="1" t="s">
        <v>2972</v>
      </c>
      <c r="P3035" s="1" t="s">
        <v>2968</v>
      </c>
      <c r="Q3035" s="1">
        <v>8360</v>
      </c>
      <c r="R3035" s="1" t="s">
        <v>3035</v>
      </c>
      <c r="S3035" s="1">
        <v>93.86</v>
      </c>
    </row>
    <row r="3036" spans="1:19" x14ac:dyDescent="0.3">
      <c r="A3036" s="1" t="s">
        <v>925</v>
      </c>
      <c r="B3036" s="1" t="s">
        <v>2390</v>
      </c>
      <c r="C3036" s="1">
        <f t="shared" si="288"/>
        <v>1.0416666664241347E-2</v>
      </c>
      <c r="D3036" s="1">
        <v>2</v>
      </c>
      <c r="E3036" s="1">
        <v>-1.66</v>
      </c>
      <c r="F3036" s="1">
        <f>IF(A3036="","",IF(E3036&lt;_C3_MinTemp.,0,E3036*M_a+M_b))</f>
        <v>5.4964600000000002E-2</v>
      </c>
      <c r="G3036" s="1">
        <f t="shared" si="283"/>
        <v>3.0211072531600002E-3</v>
      </c>
      <c r="H3036" s="1">
        <f t="shared" si="284"/>
        <v>1.3129540430943068E-3</v>
      </c>
      <c r="I3036" s="1">
        <f t="shared" si="285"/>
        <v>3.2823851069715276E-4</v>
      </c>
      <c r="J3036" s="1">
        <f>IF(A3036="","",MIN(J3035+I3036,Max_logcfu))</f>
        <v>3.4030881127310026</v>
      </c>
      <c r="K3036" s="1" cm="1">
        <f t="array" ref="K3036">IF(A3036="","",IF(E3036&lt;_C3_MinTemp.,0,((E3036-Tmin)/(PrefTemp-Tmin))^2))</f>
        <v>0.49980300563706359</v>
      </c>
      <c r="L3036" s="1">
        <f t="shared" si="286"/>
        <v>5.2062813075072307E-3</v>
      </c>
      <c r="M3036" s="1">
        <f t="shared" si="287"/>
        <v>153.60650856557757</v>
      </c>
      <c r="N3036" s="3" t="s">
        <v>866</v>
      </c>
      <c r="O3036" s="1" t="s">
        <v>2972</v>
      </c>
      <c r="P3036" s="1" t="s">
        <v>2968</v>
      </c>
      <c r="Q3036" s="1">
        <v>8360</v>
      </c>
      <c r="R3036" s="1" t="s">
        <v>3035</v>
      </c>
      <c r="S3036" s="1">
        <v>93.86</v>
      </c>
    </row>
    <row r="3037" spans="1:19" x14ac:dyDescent="0.3">
      <c r="A3037" s="1" t="s">
        <v>925</v>
      </c>
      <c r="B3037" s="1" t="s">
        <v>1171</v>
      </c>
      <c r="C3037" s="1">
        <f t="shared" si="288"/>
        <v>1.0416666664241347E-2</v>
      </c>
      <c r="D3037" s="1">
        <v>2</v>
      </c>
      <c r="E3037" s="1">
        <v>-1.69</v>
      </c>
      <c r="F3037" s="1">
        <f>IF(A3037="","",IF(E3037&lt;_C3_MinTemp.,0,E3037*M_a+M_b))</f>
        <v>5.4375400000000004E-2</v>
      </c>
      <c r="G3037" s="1">
        <f t="shared" si="283"/>
        <v>2.9566841251600006E-3</v>
      </c>
      <c r="H3037" s="1">
        <f t="shared" si="284"/>
        <v>1.2849561604345939E-3</v>
      </c>
      <c r="I3037" s="1">
        <f t="shared" si="285"/>
        <v>3.2123904003385418E-4</v>
      </c>
      <c r="J3037" s="1">
        <f>IF(A3037="","",MIN(J3036+I3037,Max_logcfu))</f>
        <v>3.4034093517710367</v>
      </c>
      <c r="K3037" s="1" cm="1">
        <f t="array" ref="K3037">IF(A3037="","",IF(E3037&lt;_C3_MinTemp.,0,((E3037-Tmin)/(PrefTemp-Tmin))^2))</f>
        <v>0.48914503479764321</v>
      </c>
      <c r="L3037" s="1">
        <f t="shared" si="286"/>
        <v>5.0952607779557839E-3</v>
      </c>
      <c r="M3037" s="1">
        <f t="shared" si="287"/>
        <v>153.60141330479962</v>
      </c>
      <c r="N3037" s="3" t="s">
        <v>866</v>
      </c>
      <c r="O3037" s="1" t="s">
        <v>2972</v>
      </c>
      <c r="P3037" s="1" t="s">
        <v>2968</v>
      </c>
      <c r="Q3037" s="1">
        <v>8360</v>
      </c>
      <c r="R3037" s="1" t="s">
        <v>3035</v>
      </c>
      <c r="S3037" s="1">
        <v>93.86</v>
      </c>
    </row>
    <row r="3038" spans="1:19" x14ac:dyDescent="0.3">
      <c r="A3038" s="1" t="s">
        <v>925</v>
      </c>
      <c r="B3038" s="1" t="s">
        <v>1172</v>
      </c>
      <c r="C3038" s="1">
        <f t="shared" si="288"/>
        <v>1.0416666671517305E-2</v>
      </c>
      <c r="D3038" s="1">
        <v>2</v>
      </c>
      <c r="E3038" s="1">
        <v>-1.58</v>
      </c>
      <c r="F3038" s="1">
        <f>IF(A3038="","",IF(E3038&lt;_C3_MinTemp.,0,E3038*M_a+M_b))</f>
        <v>5.6535800000000004E-2</v>
      </c>
      <c r="G3038" s="1">
        <f t="shared" si="283"/>
        <v>3.1962966816400005E-3</v>
      </c>
      <c r="H3038" s="1">
        <f t="shared" si="284"/>
        <v>1.3890902571229902E-3</v>
      </c>
      <c r="I3038" s="1">
        <f t="shared" si="285"/>
        <v>3.472725644424589E-4</v>
      </c>
      <c r="J3038" s="1">
        <f>IF(A3038="","",MIN(J3037+I3038,Max_logcfu))</f>
        <v>3.4037566243354793</v>
      </c>
      <c r="K3038" s="1" cm="1">
        <f t="array" ref="K3038">IF(A3038="","",IF(E3038&lt;_C3_MinTemp.,0,((E3038-Tmin)/(PrefTemp-Tmin))^2))</f>
        <v>0.52878582404530061</v>
      </c>
      <c r="L3038" s="1">
        <f t="shared" si="286"/>
        <v>5.5081856697034972E-3</v>
      </c>
      <c r="M3038" s="1">
        <f t="shared" si="287"/>
        <v>153.59590511912992</v>
      </c>
      <c r="N3038" s="3" t="s">
        <v>866</v>
      </c>
      <c r="O3038" s="1" t="s">
        <v>2972</v>
      </c>
      <c r="P3038" s="1" t="s">
        <v>2968</v>
      </c>
      <c r="Q3038" s="1">
        <v>8360</v>
      </c>
      <c r="R3038" s="1" t="s">
        <v>3035</v>
      </c>
      <c r="S3038" s="1">
        <v>93.72</v>
      </c>
    </row>
    <row r="3039" spans="1:19" x14ac:dyDescent="0.3">
      <c r="A3039" s="1" t="s">
        <v>925</v>
      </c>
      <c r="B3039" s="1" t="s">
        <v>1173</v>
      </c>
      <c r="C3039" s="1">
        <f t="shared" si="288"/>
        <v>1.0416666664241347E-2</v>
      </c>
      <c r="D3039" s="1">
        <v>2</v>
      </c>
      <c r="E3039" s="1">
        <v>-1.61</v>
      </c>
      <c r="F3039" s="1">
        <f>IF(A3039="","",IF(E3039&lt;_C3_MinTemp.,0,E3039*M_a+M_b))</f>
        <v>5.5946599999999999E-2</v>
      </c>
      <c r="G3039" s="1">
        <f t="shared" si="283"/>
        <v>3.1300220515599999E-3</v>
      </c>
      <c r="H3039" s="1">
        <f t="shared" si="284"/>
        <v>1.3602877234072141E-3</v>
      </c>
      <c r="I3039" s="1">
        <f t="shared" si="285"/>
        <v>3.4007193077262434E-4</v>
      </c>
      <c r="J3039" s="1">
        <f>IF(A3039="","",MIN(J3038+I3039,Max_logcfu))</f>
        <v>3.4040966962662518</v>
      </c>
      <c r="K3039" s="1" cm="1">
        <f t="array" ref="K3039">IF(A3039="","",IF(E3039&lt;_C3_MinTemp.,0,((E3039-Tmin)/(PrefTemp-Tmin))^2))</f>
        <v>0.51782154620418064</v>
      </c>
      <c r="L3039" s="1">
        <f t="shared" si="286"/>
        <v>5.3939744383709994E-3</v>
      </c>
      <c r="M3039" s="1">
        <f t="shared" si="287"/>
        <v>153.59051114469156</v>
      </c>
      <c r="N3039" s="3" t="s">
        <v>866</v>
      </c>
      <c r="O3039" s="1" t="s">
        <v>2972</v>
      </c>
      <c r="P3039" s="1" t="s">
        <v>2968</v>
      </c>
      <c r="Q3039" s="1">
        <v>8360</v>
      </c>
      <c r="R3039" s="1" t="s">
        <v>3035</v>
      </c>
      <c r="S3039" s="1">
        <v>93.72</v>
      </c>
    </row>
    <row r="3040" spans="1:19" x14ac:dyDescent="0.3">
      <c r="A3040" s="1" t="s">
        <v>925</v>
      </c>
      <c r="B3040" s="1" t="s">
        <v>1174</v>
      </c>
      <c r="C3040" s="1">
        <f t="shared" si="288"/>
        <v>1.0416666664241347E-2</v>
      </c>
      <c r="D3040" s="1">
        <v>2</v>
      </c>
      <c r="E3040" s="1">
        <v>-1.66</v>
      </c>
      <c r="F3040" s="1">
        <f>IF(A3040="","",IF(E3040&lt;_C3_MinTemp.,0,E3040*M_a+M_b))</f>
        <v>5.4964600000000002E-2</v>
      </c>
      <c r="G3040" s="1">
        <f t="shared" si="283"/>
        <v>3.0211072531600002E-3</v>
      </c>
      <c r="H3040" s="1">
        <f t="shared" si="284"/>
        <v>1.3129540430943068E-3</v>
      </c>
      <c r="I3040" s="1">
        <f t="shared" si="285"/>
        <v>3.2823851069715276E-4</v>
      </c>
      <c r="J3040" s="1">
        <f>IF(A3040="","",MIN(J3039+I3040,Max_logcfu))</f>
        <v>3.4044249347769489</v>
      </c>
      <c r="K3040" s="1" cm="1">
        <f t="array" ref="K3040">IF(A3040="","",IF(E3040&lt;_C3_MinTemp.,0,((E3040-Tmin)/(PrefTemp-Tmin))^2))</f>
        <v>0.49980300563706359</v>
      </c>
      <c r="L3040" s="1">
        <f t="shared" si="286"/>
        <v>5.2062813075072307E-3</v>
      </c>
      <c r="M3040" s="1">
        <f t="shared" si="287"/>
        <v>153.58530486338407</v>
      </c>
      <c r="N3040" s="3" t="s">
        <v>866</v>
      </c>
      <c r="O3040" s="1" t="s">
        <v>2972</v>
      </c>
      <c r="P3040" s="1" t="s">
        <v>2968</v>
      </c>
      <c r="Q3040" s="1">
        <v>8360</v>
      </c>
      <c r="R3040" s="1" t="s">
        <v>3035</v>
      </c>
      <c r="S3040" s="1">
        <v>93.72</v>
      </c>
    </row>
    <row r="3041" spans="1:19" x14ac:dyDescent="0.3">
      <c r="A3041" s="1" t="s">
        <v>925</v>
      </c>
      <c r="B3041" s="1" t="s">
        <v>1175</v>
      </c>
      <c r="C3041" s="1">
        <f t="shared" si="288"/>
        <v>1.0416666671517305E-2</v>
      </c>
      <c r="D3041" s="1">
        <v>2</v>
      </c>
      <c r="E3041" s="1">
        <v>-1.72</v>
      </c>
      <c r="F3041" s="1">
        <f>IF(A3041="","",IF(E3041&lt;_C3_MinTemp.,0,E3041*M_a+M_b))</f>
        <v>5.3786200000000006E-2</v>
      </c>
      <c r="G3041" s="1">
        <f t="shared" si="283"/>
        <v>2.8929553104400005E-3</v>
      </c>
      <c r="H3041" s="1">
        <f t="shared" si="284"/>
        <v>1.2572600219209042E-3</v>
      </c>
      <c r="I3041" s="1">
        <f t="shared" si="285"/>
        <v>3.1431500562659041E-4</v>
      </c>
      <c r="J3041" s="1">
        <f>IF(A3041="","",MIN(J3040+I3041,Max_logcfu))</f>
        <v>3.4047392497825752</v>
      </c>
      <c r="K3041" s="1" cm="1">
        <f t="array" ref="K3041">IF(A3041="","",IF(E3041&lt;_C3_MinTemp.,0,((E3041-Tmin)/(PrefTemp-Tmin))^2))</f>
        <v>0.4786019290838599</v>
      </c>
      <c r="L3041" s="1">
        <f t="shared" si="286"/>
        <v>4.9854367636117322E-3</v>
      </c>
      <c r="M3041" s="1">
        <f t="shared" si="287"/>
        <v>153.58031942662046</v>
      </c>
      <c r="N3041" s="3" t="s">
        <v>866</v>
      </c>
      <c r="O3041" s="1" t="s">
        <v>2972</v>
      </c>
      <c r="P3041" s="1" t="s">
        <v>2968</v>
      </c>
      <c r="Q3041" s="1">
        <v>8360</v>
      </c>
      <c r="R3041" s="1" t="s">
        <v>3035</v>
      </c>
      <c r="S3041" s="1">
        <v>93.72</v>
      </c>
    </row>
    <row r="3042" spans="1:19" x14ac:dyDescent="0.3">
      <c r="A3042" s="1" t="s">
        <v>925</v>
      </c>
      <c r="B3042" s="1" t="s">
        <v>1176</v>
      </c>
      <c r="C3042" s="1">
        <f t="shared" si="288"/>
        <v>1.0416666664241347E-2</v>
      </c>
      <c r="D3042" s="1">
        <v>2</v>
      </c>
      <c r="E3042" s="1">
        <v>-1.63</v>
      </c>
      <c r="F3042" s="1">
        <f>IF(A3042="","",IF(E3042&lt;_C3_MinTemp.,0,E3042*M_a+M_b))</f>
        <v>5.5553800000000007E-2</v>
      </c>
      <c r="G3042" s="1">
        <f t="shared" si="283"/>
        <v>3.086224694440001E-3</v>
      </c>
      <c r="H3042" s="1">
        <f t="shared" si="284"/>
        <v>1.3412536699000438E-3</v>
      </c>
      <c r="I3042" s="1">
        <f t="shared" si="285"/>
        <v>3.3531341739693972E-4</v>
      </c>
      <c r="J3042" s="1">
        <f>IF(A3042="","",MIN(J3041+I3042,Max_logcfu))</f>
        <v>3.4050745631999724</v>
      </c>
      <c r="K3042" s="1" cm="1">
        <f t="array" ref="K3042">IF(A3042="","",IF(E3042&lt;_C3_MinTemp.,0,((E3042-Tmin)/(PrefTemp-Tmin))^2))</f>
        <v>0.51057584160212144</v>
      </c>
      <c r="L3042" s="1">
        <f t="shared" si="286"/>
        <v>5.3184983487837888E-3</v>
      </c>
      <c r="M3042" s="1">
        <f t="shared" si="287"/>
        <v>153.57500092827169</v>
      </c>
      <c r="N3042" s="3" t="s">
        <v>866</v>
      </c>
      <c r="O3042" s="1" t="s">
        <v>2972</v>
      </c>
      <c r="P3042" s="1" t="s">
        <v>2968</v>
      </c>
      <c r="Q3042" s="1">
        <v>8360</v>
      </c>
      <c r="R3042" s="1" t="s">
        <v>3035</v>
      </c>
      <c r="S3042" s="1">
        <v>93.66</v>
      </c>
    </row>
    <row r="3043" spans="1:19" x14ac:dyDescent="0.3">
      <c r="A3043" s="1" t="s">
        <v>925</v>
      </c>
      <c r="B3043" s="1" t="s">
        <v>1177</v>
      </c>
      <c r="C3043" s="1">
        <f t="shared" si="288"/>
        <v>1.0416666664241347E-2</v>
      </c>
      <c r="D3043" s="1">
        <v>2</v>
      </c>
      <c r="E3043" s="1">
        <v>-1.66</v>
      </c>
      <c r="F3043" s="1">
        <f>IF(A3043="","",IF(E3043&lt;_C3_MinTemp.,0,E3043*M_a+M_b))</f>
        <v>5.4964600000000002E-2</v>
      </c>
      <c r="G3043" s="1">
        <f t="shared" si="283"/>
        <v>3.0211072531600002E-3</v>
      </c>
      <c r="H3043" s="1">
        <f t="shared" si="284"/>
        <v>1.3129540430943068E-3</v>
      </c>
      <c r="I3043" s="1">
        <f t="shared" si="285"/>
        <v>3.2823851069715276E-4</v>
      </c>
      <c r="J3043" s="1">
        <f>IF(A3043="","",MIN(J3042+I3043,Max_logcfu))</f>
        <v>3.4054028017106694</v>
      </c>
      <c r="K3043" s="1" cm="1">
        <f t="array" ref="K3043">IF(A3043="","",IF(E3043&lt;_C3_MinTemp.,0,((E3043-Tmin)/(PrefTemp-Tmin))^2))</f>
        <v>0.49980300563706359</v>
      </c>
      <c r="L3043" s="1">
        <f t="shared" si="286"/>
        <v>5.2062813075072307E-3</v>
      </c>
      <c r="M3043" s="1">
        <f t="shared" si="287"/>
        <v>153.5697946469642</v>
      </c>
      <c r="N3043" s="3" t="s">
        <v>866</v>
      </c>
      <c r="O3043" s="1" t="s">
        <v>2972</v>
      </c>
      <c r="P3043" s="1" t="s">
        <v>2968</v>
      </c>
      <c r="Q3043" s="1">
        <v>8360</v>
      </c>
      <c r="R3043" s="1" t="s">
        <v>3035</v>
      </c>
      <c r="S3043" s="1">
        <v>93.66</v>
      </c>
    </row>
    <row r="3044" spans="1:19" x14ac:dyDescent="0.3">
      <c r="A3044" s="1" t="s">
        <v>925</v>
      </c>
      <c r="B3044" s="1" t="s">
        <v>1178</v>
      </c>
      <c r="C3044" s="1">
        <f t="shared" si="288"/>
        <v>1.0416666671517305E-2</v>
      </c>
      <c r="D3044" s="1">
        <v>2</v>
      </c>
      <c r="E3044" s="1">
        <v>-1.72</v>
      </c>
      <c r="F3044" s="1">
        <f>IF(A3044="","",IF(E3044&lt;_C3_MinTemp.,0,E3044*M_a+M_b))</f>
        <v>5.3786200000000006E-2</v>
      </c>
      <c r="G3044" s="1">
        <f t="shared" si="283"/>
        <v>2.8929553104400005E-3</v>
      </c>
      <c r="H3044" s="1">
        <f t="shared" si="284"/>
        <v>1.2572600219209042E-3</v>
      </c>
      <c r="I3044" s="1">
        <f t="shared" si="285"/>
        <v>3.1431500562659041E-4</v>
      </c>
      <c r="J3044" s="1">
        <f>IF(A3044="","",MIN(J3043+I3044,Max_logcfu))</f>
        <v>3.4057171167162958</v>
      </c>
      <c r="K3044" s="1" cm="1">
        <f t="array" ref="K3044">IF(A3044="","",IF(E3044&lt;_C3_MinTemp.,0,((E3044-Tmin)/(PrefTemp-Tmin))^2))</f>
        <v>0.4786019290838599</v>
      </c>
      <c r="L3044" s="1">
        <f t="shared" si="286"/>
        <v>4.9854367636117322E-3</v>
      </c>
      <c r="M3044" s="1">
        <f t="shared" si="287"/>
        <v>153.56480921020059</v>
      </c>
      <c r="N3044" s="3" t="s">
        <v>866</v>
      </c>
      <c r="O3044" s="1" t="s">
        <v>2972</v>
      </c>
      <c r="P3044" s="1" t="s">
        <v>2968</v>
      </c>
      <c r="Q3044" s="1">
        <v>8360</v>
      </c>
      <c r="R3044" s="1" t="s">
        <v>3035</v>
      </c>
      <c r="S3044" s="1">
        <v>93.66</v>
      </c>
    </row>
    <row r="3045" spans="1:19" x14ac:dyDescent="0.3">
      <c r="A3045" s="1" t="s">
        <v>925</v>
      </c>
      <c r="B3045" s="1" t="s">
        <v>1179</v>
      </c>
      <c r="C3045" s="1">
        <f t="shared" si="288"/>
        <v>1.0416666664241347E-2</v>
      </c>
      <c r="D3045" s="1">
        <v>2</v>
      </c>
      <c r="E3045" s="1">
        <v>-1.75</v>
      </c>
      <c r="F3045" s="1">
        <f>IF(A3045="","",IF(E3045&lt;_C3_MinTemp.,0,E3045*M_a+M_b))</f>
        <v>5.3197000000000001E-2</v>
      </c>
      <c r="G3045" s="1">
        <f t="shared" si="283"/>
        <v>2.8299208090000003E-3</v>
      </c>
      <c r="H3045" s="1">
        <f t="shared" si="284"/>
        <v>1.2298656275532378E-3</v>
      </c>
      <c r="I3045" s="1">
        <f t="shared" si="285"/>
        <v>3.0746640681672186E-4</v>
      </c>
      <c r="J3045" s="1">
        <f>IF(A3045="","",MIN(J3044+I3045,Max_logcfu))</f>
        <v>3.4060245831231124</v>
      </c>
      <c r="K3045" s="1" cm="1">
        <f t="array" ref="K3045">IF(A3045="","",IF(E3045&lt;_C3_MinTemp.,0,((E3045-Tmin)/(PrefTemp-Tmin))^2))</f>
        <v>0.46817368849571367</v>
      </c>
      <c r="L3045" s="1">
        <f t="shared" si="286"/>
        <v>4.8768092540282136E-3</v>
      </c>
      <c r="M3045" s="1">
        <f t="shared" si="287"/>
        <v>153.55993240094656</v>
      </c>
      <c r="N3045" s="3" t="s">
        <v>866</v>
      </c>
      <c r="O3045" s="1" t="s">
        <v>2972</v>
      </c>
      <c r="P3045" s="1" t="s">
        <v>2968</v>
      </c>
      <c r="Q3045" s="1">
        <v>8360</v>
      </c>
      <c r="R3045" s="1" t="s">
        <v>3035</v>
      </c>
      <c r="S3045" s="1">
        <v>93.66</v>
      </c>
    </row>
    <row r="3046" spans="1:19" x14ac:dyDescent="0.3">
      <c r="A3046" s="1" t="s">
        <v>925</v>
      </c>
      <c r="B3046" s="1" t="s">
        <v>1180</v>
      </c>
      <c r="C3046" s="1">
        <f t="shared" si="288"/>
        <v>1.0416666664241347E-2</v>
      </c>
      <c r="D3046" s="1">
        <v>2</v>
      </c>
      <c r="E3046" s="1">
        <v>-1.66</v>
      </c>
      <c r="F3046" s="1">
        <f>IF(A3046="","",IF(E3046&lt;_C3_MinTemp.,0,E3046*M_a+M_b))</f>
        <v>5.4964600000000002E-2</v>
      </c>
      <c r="G3046" s="1">
        <f t="shared" si="283"/>
        <v>3.0211072531600002E-3</v>
      </c>
      <c r="H3046" s="1">
        <f t="shared" si="284"/>
        <v>1.3129540430943068E-3</v>
      </c>
      <c r="I3046" s="1">
        <f t="shared" si="285"/>
        <v>3.2823851069715276E-4</v>
      </c>
      <c r="J3046" s="1">
        <f>IF(A3046="","",MIN(J3045+I3046,Max_logcfu))</f>
        <v>3.4063528216338095</v>
      </c>
      <c r="K3046" s="1" cm="1">
        <f t="array" ref="K3046">IF(A3046="","",IF(E3046&lt;_C3_MinTemp.,0,((E3046-Tmin)/(PrefTemp-Tmin))^2))</f>
        <v>0.49980300563706359</v>
      </c>
      <c r="L3046" s="1">
        <f t="shared" si="286"/>
        <v>5.2062813075072307E-3</v>
      </c>
      <c r="M3046" s="1">
        <f t="shared" si="287"/>
        <v>153.55472611963907</v>
      </c>
      <c r="N3046" s="3" t="s">
        <v>866</v>
      </c>
      <c r="O3046" s="1" t="s">
        <v>2972</v>
      </c>
      <c r="P3046" s="1" t="s">
        <v>2968</v>
      </c>
      <c r="Q3046" s="1">
        <v>8360</v>
      </c>
      <c r="R3046" s="1" t="s">
        <v>3035</v>
      </c>
      <c r="S3046" s="1">
        <v>93.66</v>
      </c>
    </row>
    <row r="3047" spans="1:19" x14ac:dyDescent="0.3">
      <c r="A3047" s="1" t="s">
        <v>925</v>
      </c>
      <c r="B3047" s="1" t="s">
        <v>1181</v>
      </c>
      <c r="C3047" s="1">
        <f t="shared" si="288"/>
        <v>1.0416666671517305E-2</v>
      </c>
      <c r="D3047" s="1">
        <v>2</v>
      </c>
      <c r="E3047" s="1">
        <v>-1.74</v>
      </c>
      <c r="F3047" s="1">
        <f>IF(A3047="","",IF(E3047&lt;_C3_MinTemp.,0,E3047*M_a+M_b))</f>
        <v>5.3393400000000001E-2</v>
      </c>
      <c r="G3047" s="1">
        <f t="shared" ref="G3047:G3110" si="289">IF(A3047="","",F3047^2)</f>
        <v>2.85085516356E-3</v>
      </c>
      <c r="H3047" s="1">
        <f t="shared" ref="H3047:H3110" si="290">IF(A3047="","",G3047/2.301)</f>
        <v>1.2389635652151237E-3</v>
      </c>
      <c r="I3047" s="1">
        <f t="shared" ref="I3047:I3110" si="291">IF(A3047="","",H3047*24*(B3047-B3046))</f>
        <v>3.0974089144801526E-4</v>
      </c>
      <c r="J3047" s="1">
        <f>IF(A3047="","",MIN(J3046+I3047,Max_logcfu))</f>
        <v>3.4066625625252573</v>
      </c>
      <c r="K3047" s="1" cm="1">
        <f t="array" ref="K3047">IF(A3047="","",IF(E3047&lt;_C3_MinTemp.,0,((E3047-Tmin)/(PrefTemp-Tmin))^2))</f>
        <v>0.47163700590002472</v>
      </c>
      <c r="L3047" s="1">
        <f t="shared" ref="L3047:L3110" si="292">IF(A3047="","",K3047*(B3047-B3046))</f>
        <v>4.9128854804129981E-3</v>
      </c>
      <c r="M3047" s="1">
        <f t="shared" ref="M3047:M3110" si="293">IF(A3047="","",M3046-L3047)</f>
        <v>153.54981323415865</v>
      </c>
      <c r="N3047" s="3" t="s">
        <v>866</v>
      </c>
      <c r="O3047" s="1" t="s">
        <v>2972</v>
      </c>
      <c r="P3047" s="1" t="s">
        <v>2968</v>
      </c>
      <c r="Q3047" s="1">
        <v>8360</v>
      </c>
      <c r="R3047" s="1" t="s">
        <v>3035</v>
      </c>
      <c r="S3047" s="1">
        <v>93.66</v>
      </c>
    </row>
    <row r="3048" spans="1:19" x14ac:dyDescent="0.3">
      <c r="A3048" s="1" t="s">
        <v>925</v>
      </c>
      <c r="B3048" s="1" t="s">
        <v>1182</v>
      </c>
      <c r="C3048" s="1">
        <f t="shared" si="288"/>
        <v>1.0416666664241347E-2</v>
      </c>
      <c r="D3048" s="1">
        <v>2</v>
      </c>
      <c r="E3048" s="1">
        <v>-1.75</v>
      </c>
      <c r="F3048" s="1">
        <f>IF(A3048="","",IF(E3048&lt;_C3_MinTemp.,0,E3048*M_a+M_b))</f>
        <v>5.3197000000000001E-2</v>
      </c>
      <c r="G3048" s="1">
        <f t="shared" si="289"/>
        <v>2.8299208090000003E-3</v>
      </c>
      <c r="H3048" s="1">
        <f t="shared" si="290"/>
        <v>1.2298656275532378E-3</v>
      </c>
      <c r="I3048" s="1">
        <f t="shared" si="291"/>
        <v>3.0746640681672186E-4</v>
      </c>
      <c r="J3048" s="1">
        <f>IF(A3048="","",MIN(J3047+I3048,Max_logcfu))</f>
        <v>3.4069700289320739</v>
      </c>
      <c r="K3048" s="1" cm="1">
        <f t="array" ref="K3048">IF(A3048="","",IF(E3048&lt;_C3_MinTemp.,0,((E3048-Tmin)/(PrefTemp-Tmin))^2))</f>
        <v>0.46817368849571367</v>
      </c>
      <c r="L3048" s="1">
        <f t="shared" si="292"/>
        <v>4.8768092540282136E-3</v>
      </c>
      <c r="M3048" s="1">
        <f t="shared" si="293"/>
        <v>153.54493642490462</v>
      </c>
      <c r="N3048" s="3" t="s">
        <v>866</v>
      </c>
      <c r="O3048" s="1" t="s">
        <v>2972</v>
      </c>
      <c r="P3048" s="1" t="s">
        <v>2968</v>
      </c>
      <c r="Q3048" s="1">
        <v>8360</v>
      </c>
      <c r="R3048" s="1" t="s">
        <v>3035</v>
      </c>
      <c r="S3048" s="1">
        <v>93.66</v>
      </c>
    </row>
    <row r="3049" spans="1:19" x14ac:dyDescent="0.3">
      <c r="A3049" s="1" t="s">
        <v>925</v>
      </c>
      <c r="B3049" s="1" t="s">
        <v>1183</v>
      </c>
      <c r="C3049" s="1">
        <f t="shared" si="288"/>
        <v>1.0416666664241347E-2</v>
      </c>
      <c r="D3049" s="1">
        <v>2</v>
      </c>
      <c r="E3049" s="1">
        <v>-1.8</v>
      </c>
      <c r="F3049" s="1">
        <f>IF(A3049="","",IF(E3049&lt;_C3_MinTemp.,0,E3049*M_a+M_b))</f>
        <v>5.2215000000000004E-2</v>
      </c>
      <c r="G3049" s="1">
        <f t="shared" si="289"/>
        <v>2.7264062250000006E-3</v>
      </c>
      <c r="H3049" s="1">
        <f t="shared" si="290"/>
        <v>1.1848788461538463E-3</v>
      </c>
      <c r="I3049" s="1">
        <f t="shared" si="291"/>
        <v>2.9621971146949255E-4</v>
      </c>
      <c r="J3049" s="1">
        <f>IF(A3049="","",MIN(J3048+I3049,Max_logcfu))</f>
        <v>3.4072662486435434</v>
      </c>
      <c r="K3049" s="1" cm="1">
        <f t="array" ref="K3049">IF(A3049="","",IF(E3049&lt;_C3_MinTemp.,0,((E3049-Tmin)/(PrefTemp-Tmin))^2))</f>
        <v>0.45104854335021943</v>
      </c>
      <c r="L3049" s="1">
        <f t="shared" si="292"/>
        <v>4.6984223254708489E-3</v>
      </c>
      <c r="M3049" s="1">
        <f t="shared" si="293"/>
        <v>153.54023800257914</v>
      </c>
      <c r="N3049" s="3" t="s">
        <v>866</v>
      </c>
      <c r="O3049" s="1" t="s">
        <v>2972</v>
      </c>
      <c r="P3049" s="1" t="s">
        <v>2968</v>
      </c>
      <c r="Q3049" s="1">
        <v>8360</v>
      </c>
      <c r="R3049" s="1" t="s">
        <v>3035</v>
      </c>
      <c r="S3049" s="1">
        <v>93.66</v>
      </c>
    </row>
    <row r="3050" spans="1:19" x14ac:dyDescent="0.3">
      <c r="A3050" s="1" t="s">
        <v>925</v>
      </c>
      <c r="B3050" s="1" t="s">
        <v>1184</v>
      </c>
      <c r="C3050" s="1">
        <f t="shared" si="288"/>
        <v>1.0416666671517305E-2</v>
      </c>
      <c r="D3050" s="1">
        <v>2</v>
      </c>
      <c r="E3050" s="1">
        <v>-1.72</v>
      </c>
      <c r="F3050" s="1">
        <f>IF(A3050="","",IF(E3050&lt;_C3_MinTemp.,0,E3050*M_a+M_b))</f>
        <v>5.3786200000000006E-2</v>
      </c>
      <c r="G3050" s="1">
        <f t="shared" si="289"/>
        <v>2.8929553104400005E-3</v>
      </c>
      <c r="H3050" s="1">
        <f t="shared" si="290"/>
        <v>1.2572600219209042E-3</v>
      </c>
      <c r="I3050" s="1">
        <f t="shared" si="291"/>
        <v>3.1431500562659041E-4</v>
      </c>
      <c r="J3050" s="1">
        <f>IF(A3050="","",MIN(J3049+I3050,Max_logcfu))</f>
        <v>3.4075805636491698</v>
      </c>
      <c r="K3050" s="1" cm="1">
        <f t="array" ref="K3050">IF(A3050="","",IF(E3050&lt;_C3_MinTemp.,0,((E3050-Tmin)/(PrefTemp-Tmin))^2))</f>
        <v>0.4786019290838599</v>
      </c>
      <c r="L3050" s="1">
        <f t="shared" si="292"/>
        <v>4.9854367636117322E-3</v>
      </c>
      <c r="M3050" s="1">
        <f t="shared" si="293"/>
        <v>153.53525256581554</v>
      </c>
      <c r="N3050" s="3" t="s">
        <v>866</v>
      </c>
      <c r="O3050" s="1" t="s">
        <v>2972</v>
      </c>
      <c r="P3050" s="1" t="s">
        <v>2968</v>
      </c>
      <c r="Q3050" s="1">
        <v>8360</v>
      </c>
      <c r="R3050" s="1" t="s">
        <v>3035</v>
      </c>
      <c r="S3050" s="1">
        <v>93.58</v>
      </c>
    </row>
    <row r="3051" spans="1:19" x14ac:dyDescent="0.3">
      <c r="A3051" s="1" t="s">
        <v>925</v>
      </c>
      <c r="B3051" s="1" t="s">
        <v>1185</v>
      </c>
      <c r="C3051" s="1">
        <f t="shared" si="288"/>
        <v>1.0416666664241347E-2</v>
      </c>
      <c r="D3051" s="1">
        <v>2</v>
      </c>
      <c r="E3051" s="1">
        <v>-1.77</v>
      </c>
      <c r="F3051" s="1">
        <f>IF(A3051="","",IF(E3051&lt;_C3_MinTemp.,0,E3051*M_a+M_b))</f>
        <v>5.2804200000000003E-2</v>
      </c>
      <c r="G3051" s="1">
        <f t="shared" si="289"/>
        <v>2.7882835376400001E-3</v>
      </c>
      <c r="H3051" s="1">
        <f t="shared" si="290"/>
        <v>1.2117703336114733E-3</v>
      </c>
      <c r="I3051" s="1">
        <f t="shared" si="291"/>
        <v>3.0294258333233399E-4</v>
      </c>
      <c r="J3051" s="1">
        <f>IF(A3051="","",MIN(J3050+I3051,Max_logcfu))</f>
        <v>3.4078835062325021</v>
      </c>
      <c r="K3051" s="1" cm="1">
        <f t="array" ref="K3051">IF(A3051="","",IF(E3051&lt;_C3_MinTemp.,0,((E3051-Tmin)/(PrefTemp-Tmin))^2))</f>
        <v>0.46128534206230348</v>
      </c>
      <c r="L3051" s="1">
        <f t="shared" si="292"/>
        <v>4.8050556453635637E-3</v>
      </c>
      <c r="M3051" s="1">
        <f t="shared" si="293"/>
        <v>153.53044751017018</v>
      </c>
      <c r="N3051" s="3" t="s">
        <v>866</v>
      </c>
      <c r="O3051" s="1" t="s">
        <v>2972</v>
      </c>
      <c r="P3051" s="1" t="s">
        <v>2968</v>
      </c>
      <c r="Q3051" s="1">
        <v>8360</v>
      </c>
      <c r="R3051" s="1" t="s">
        <v>3035</v>
      </c>
      <c r="S3051" s="1">
        <v>93.58</v>
      </c>
    </row>
    <row r="3052" spans="1:19" x14ac:dyDescent="0.3">
      <c r="A3052" s="1" t="s">
        <v>925</v>
      </c>
      <c r="B3052" s="1" t="s">
        <v>1186</v>
      </c>
      <c r="C3052" s="1">
        <f t="shared" si="288"/>
        <v>1.0416666664241347E-2</v>
      </c>
      <c r="D3052" s="1">
        <v>2</v>
      </c>
      <c r="E3052" s="1">
        <v>-1.8</v>
      </c>
      <c r="F3052" s="1">
        <f>IF(A3052="","",IF(E3052&lt;_C3_MinTemp.,0,E3052*M_a+M_b))</f>
        <v>5.2215000000000004E-2</v>
      </c>
      <c r="G3052" s="1">
        <f t="shared" si="289"/>
        <v>2.7264062250000006E-3</v>
      </c>
      <c r="H3052" s="1">
        <f t="shared" si="290"/>
        <v>1.1848788461538463E-3</v>
      </c>
      <c r="I3052" s="1">
        <f t="shared" si="291"/>
        <v>2.9621971146949255E-4</v>
      </c>
      <c r="J3052" s="1">
        <f>IF(A3052="","",MIN(J3051+I3052,Max_logcfu))</f>
        <v>3.4081797259439717</v>
      </c>
      <c r="K3052" s="1" cm="1">
        <f t="array" ref="K3052">IF(A3052="","",IF(E3052&lt;_C3_MinTemp.,0,((E3052-Tmin)/(PrefTemp-Tmin))^2))</f>
        <v>0.45104854335021943</v>
      </c>
      <c r="L3052" s="1">
        <f t="shared" si="292"/>
        <v>4.6984223254708489E-3</v>
      </c>
      <c r="M3052" s="1">
        <f t="shared" si="293"/>
        <v>153.5257490878447</v>
      </c>
      <c r="N3052" s="3" t="s">
        <v>866</v>
      </c>
      <c r="O3052" s="1" t="s">
        <v>2972</v>
      </c>
      <c r="P3052" s="1" t="s">
        <v>2968</v>
      </c>
      <c r="Q3052" s="1">
        <v>8360</v>
      </c>
      <c r="R3052" s="1" t="s">
        <v>3035</v>
      </c>
      <c r="S3052" s="1">
        <v>93.58</v>
      </c>
    </row>
    <row r="3053" spans="1:19" x14ac:dyDescent="0.3">
      <c r="A3053" s="1" t="s">
        <v>925</v>
      </c>
      <c r="B3053" s="1" t="s">
        <v>1187</v>
      </c>
      <c r="C3053" s="1">
        <f t="shared" si="288"/>
        <v>1.0416666671517305E-2</v>
      </c>
      <c r="D3053" s="1">
        <v>2</v>
      </c>
      <c r="E3053" s="1">
        <v>-1.85</v>
      </c>
      <c r="F3053" s="1">
        <f>IF(A3053="","",IF(E3053&lt;_C3_MinTemp.,0,E3053*M_a+M_b))</f>
        <v>5.1233000000000001E-2</v>
      </c>
      <c r="G3053" s="1">
        <f t="shared" si="289"/>
        <v>2.6248202890000001E-3</v>
      </c>
      <c r="H3053" s="1">
        <f t="shared" si="290"/>
        <v>1.1407302429378532E-3</v>
      </c>
      <c r="I3053" s="1">
        <f t="shared" si="291"/>
        <v>2.8518256086726174E-4</v>
      </c>
      <c r="J3053" s="1">
        <f>IF(A3053="","",MIN(J3052+I3053,Max_logcfu))</f>
        <v>3.4084649085048389</v>
      </c>
      <c r="K3053" s="1" cm="1">
        <f t="array" ref="K3053">IF(A3053="","",IF(E3053&lt;_C3_MinTemp.,0,((E3053-Tmin)/(PrefTemp-Tmin))^2))</f>
        <v>0.43424246799816185</v>
      </c>
      <c r="L3053" s="1">
        <f t="shared" si="292"/>
        <v>4.5233590437538723E-3</v>
      </c>
      <c r="M3053" s="1">
        <f t="shared" si="293"/>
        <v>153.52122572880094</v>
      </c>
      <c r="N3053" s="3" t="s">
        <v>866</v>
      </c>
      <c r="O3053" s="1" t="s">
        <v>2972</v>
      </c>
      <c r="P3053" s="1" t="s">
        <v>2968</v>
      </c>
      <c r="Q3053" s="1">
        <v>8360</v>
      </c>
      <c r="R3053" s="1" t="s">
        <v>3035</v>
      </c>
      <c r="S3053" s="1">
        <v>93.58</v>
      </c>
    </row>
    <row r="3054" spans="1:19" x14ac:dyDescent="0.3">
      <c r="A3054" s="1" t="s">
        <v>925</v>
      </c>
      <c r="B3054" s="1" t="s">
        <v>1188</v>
      </c>
      <c r="C3054" s="1">
        <f t="shared" si="288"/>
        <v>1.0416666664241347E-2</v>
      </c>
      <c r="D3054" s="1">
        <v>2</v>
      </c>
      <c r="E3054" s="1">
        <v>-1.74</v>
      </c>
      <c r="F3054" s="1">
        <f>IF(A3054="","",IF(E3054&lt;_C3_MinTemp.,0,E3054*M_a+M_b))</f>
        <v>5.3393400000000001E-2</v>
      </c>
      <c r="G3054" s="1">
        <f t="shared" si="289"/>
        <v>2.85085516356E-3</v>
      </c>
      <c r="H3054" s="1">
        <f t="shared" si="290"/>
        <v>1.2389635652151237E-3</v>
      </c>
      <c r="I3054" s="1">
        <f t="shared" si="291"/>
        <v>3.0974089123166374E-4</v>
      </c>
      <c r="J3054" s="1">
        <f>IF(A3054="","",MIN(J3053+I3054,Max_logcfu))</f>
        <v>3.4087746493960704</v>
      </c>
      <c r="K3054" s="1" cm="1">
        <f t="array" ref="K3054">IF(A3054="","",IF(E3054&lt;_C3_MinTemp.,0,((E3054-Tmin)/(PrefTemp-Tmin))^2))</f>
        <v>0.47163700590002472</v>
      </c>
      <c r="L3054" s="1">
        <f t="shared" si="292"/>
        <v>4.9128854769813872E-3</v>
      </c>
      <c r="M3054" s="1">
        <f t="shared" si="293"/>
        <v>153.51631284332396</v>
      </c>
      <c r="N3054" s="3" t="s">
        <v>866</v>
      </c>
      <c r="O3054" s="1" t="s">
        <v>2972</v>
      </c>
      <c r="P3054" s="1" t="s">
        <v>2968</v>
      </c>
      <c r="Q3054" s="1">
        <v>8360</v>
      </c>
      <c r="R3054" s="1" t="s">
        <v>3035</v>
      </c>
      <c r="S3054" s="1">
        <v>93.56</v>
      </c>
    </row>
    <row r="3055" spans="1:19" x14ac:dyDescent="0.3">
      <c r="A3055" s="1" t="s">
        <v>925</v>
      </c>
      <c r="B3055" s="1" t="s">
        <v>1189</v>
      </c>
      <c r="C3055" s="1">
        <f t="shared" si="288"/>
        <v>1.0416666664241347E-2</v>
      </c>
      <c r="D3055" s="1">
        <v>2</v>
      </c>
      <c r="E3055" s="1">
        <v>-1.8</v>
      </c>
      <c r="F3055" s="1">
        <f>IF(A3055="","",IF(E3055&lt;_C3_MinTemp.,0,E3055*M_a+M_b))</f>
        <v>5.2215000000000004E-2</v>
      </c>
      <c r="G3055" s="1">
        <f t="shared" si="289"/>
        <v>2.7264062250000006E-3</v>
      </c>
      <c r="H3055" s="1">
        <f t="shared" si="290"/>
        <v>1.1848788461538463E-3</v>
      </c>
      <c r="I3055" s="1">
        <f t="shared" si="291"/>
        <v>2.9621971146949255E-4</v>
      </c>
      <c r="J3055" s="1">
        <f>IF(A3055="","",MIN(J3054+I3055,Max_logcfu))</f>
        <v>3.40907086910754</v>
      </c>
      <c r="K3055" s="1" cm="1">
        <f t="array" ref="K3055">IF(A3055="","",IF(E3055&lt;_C3_MinTemp.,0,((E3055-Tmin)/(PrefTemp-Tmin))^2))</f>
        <v>0.45104854335021943</v>
      </c>
      <c r="L3055" s="1">
        <f t="shared" si="292"/>
        <v>4.6984223254708489E-3</v>
      </c>
      <c r="M3055" s="1">
        <f t="shared" si="293"/>
        <v>153.51161442099848</v>
      </c>
      <c r="N3055" s="3" t="s">
        <v>866</v>
      </c>
      <c r="O3055" s="1" t="s">
        <v>2972</v>
      </c>
      <c r="P3055" s="1" t="s">
        <v>2968</v>
      </c>
      <c r="Q3055" s="1">
        <v>8360</v>
      </c>
      <c r="R3055" s="1" t="s">
        <v>3035</v>
      </c>
      <c r="S3055" s="1">
        <v>93.56</v>
      </c>
    </row>
    <row r="3056" spans="1:19" x14ac:dyDescent="0.3">
      <c r="A3056" s="1" t="s">
        <v>925</v>
      </c>
      <c r="B3056" s="1" t="s">
        <v>1190</v>
      </c>
      <c r="C3056" s="1">
        <f t="shared" si="288"/>
        <v>1.0416666671517305E-2</v>
      </c>
      <c r="D3056" s="1">
        <v>2</v>
      </c>
      <c r="E3056" s="1">
        <v>-1.85</v>
      </c>
      <c r="F3056" s="1">
        <f>IF(A3056="","",IF(E3056&lt;_C3_MinTemp.,0,E3056*M_a+M_b))</f>
        <v>5.1233000000000001E-2</v>
      </c>
      <c r="G3056" s="1">
        <f t="shared" si="289"/>
        <v>2.6248202890000001E-3</v>
      </c>
      <c r="H3056" s="1">
        <f t="shared" si="290"/>
        <v>1.1407302429378532E-3</v>
      </c>
      <c r="I3056" s="1">
        <f t="shared" si="291"/>
        <v>2.8518256086726174E-4</v>
      </c>
      <c r="J3056" s="1">
        <f>IF(A3056="","",MIN(J3055+I3056,Max_logcfu))</f>
        <v>3.4093560516684072</v>
      </c>
      <c r="K3056" s="1" cm="1">
        <f t="array" ref="K3056">IF(A3056="","",IF(E3056&lt;_C3_MinTemp.,0,((E3056-Tmin)/(PrefTemp-Tmin))^2))</f>
        <v>0.43424246799816185</v>
      </c>
      <c r="L3056" s="1">
        <f t="shared" si="292"/>
        <v>4.5233590437538723E-3</v>
      </c>
      <c r="M3056" s="1">
        <f t="shared" si="293"/>
        <v>153.50709106195472</v>
      </c>
      <c r="N3056" s="3" t="s">
        <v>866</v>
      </c>
      <c r="O3056" s="1" t="s">
        <v>2972</v>
      </c>
      <c r="P3056" s="1" t="s">
        <v>2968</v>
      </c>
      <c r="Q3056" s="1">
        <v>8360</v>
      </c>
      <c r="R3056" s="1" t="s">
        <v>3035</v>
      </c>
      <c r="S3056" s="1">
        <v>93.56</v>
      </c>
    </row>
    <row r="3057" spans="1:19" x14ac:dyDescent="0.3">
      <c r="A3057" s="1" t="s">
        <v>925</v>
      </c>
      <c r="B3057" s="1" t="s">
        <v>1191</v>
      </c>
      <c r="C3057" s="1">
        <f t="shared" si="288"/>
        <v>1.0416666664241347E-2</v>
      </c>
      <c r="D3057" s="1">
        <v>2</v>
      </c>
      <c r="E3057" s="1">
        <v>-1.86</v>
      </c>
      <c r="F3057" s="1">
        <f>IF(A3057="","",IF(E3057&lt;_C3_MinTemp.,0,E3057*M_a+M_b))</f>
        <v>5.1036600000000001E-2</v>
      </c>
      <c r="G3057" s="1">
        <f t="shared" si="289"/>
        <v>2.60473453956E-3</v>
      </c>
      <c r="H3057" s="1">
        <f t="shared" si="290"/>
        <v>1.1320011036766622E-3</v>
      </c>
      <c r="I3057" s="1">
        <f t="shared" si="291"/>
        <v>2.8300027585327441E-4</v>
      </c>
      <c r="J3057" s="1">
        <f>IF(A3057="","",MIN(J3056+I3057,Max_logcfu))</f>
        <v>3.4096390519442603</v>
      </c>
      <c r="K3057" s="1" cm="1">
        <f t="array" ref="K3057">IF(A3057="","",IF(E3057&lt;_C3_MinTemp.,0,((E3057-Tmin)/(PrefTemp-Tmin))^2))</f>
        <v>0.43091954130296278</v>
      </c>
      <c r="L3057" s="1">
        <f t="shared" si="292"/>
        <v>4.4887452208607452E-3</v>
      </c>
      <c r="M3057" s="1">
        <f t="shared" si="293"/>
        <v>153.50260231673386</v>
      </c>
      <c r="N3057" s="3" t="s">
        <v>866</v>
      </c>
      <c r="O3057" s="1" t="s">
        <v>2972</v>
      </c>
      <c r="P3057" s="1" t="s">
        <v>2968</v>
      </c>
      <c r="Q3057" s="1">
        <v>8360</v>
      </c>
      <c r="R3057" s="1" t="s">
        <v>3035</v>
      </c>
      <c r="S3057" s="1">
        <v>93.56</v>
      </c>
    </row>
    <row r="3058" spans="1:19" x14ac:dyDescent="0.3">
      <c r="A3058" s="1" t="s">
        <v>925</v>
      </c>
      <c r="B3058" s="1" t="s">
        <v>2756</v>
      </c>
      <c r="C3058" s="1">
        <f t="shared" si="288"/>
        <v>1.0405092594737653E-2</v>
      </c>
      <c r="D3058" s="1">
        <v>2</v>
      </c>
      <c r="E3058" s="1">
        <v>-1.77</v>
      </c>
      <c r="F3058" s="1">
        <f>IF(A3058="","",IF(E3058&lt;_C3_MinTemp.,0,E3058*M_a+M_b))</f>
        <v>5.2804200000000003E-2</v>
      </c>
      <c r="G3058" s="1">
        <f t="shared" si="289"/>
        <v>2.7882835376400001E-3</v>
      </c>
      <c r="H3058" s="1">
        <f t="shared" si="290"/>
        <v>1.2117703336114733E-3</v>
      </c>
      <c r="I3058" s="1">
        <f t="shared" si="291"/>
        <v>3.0260598059480437E-4</v>
      </c>
      <c r="J3058" s="1">
        <f>IF(A3058="","",MIN(J3057+I3058,Max_logcfu))</f>
        <v>3.4099416579248549</v>
      </c>
      <c r="K3058" s="1" cm="1">
        <f t="array" ref="K3058">IF(A3058="","",IF(E3058&lt;_C3_MinTemp.,0,((E3058-Tmin)/(PrefTemp-Tmin))^2))</f>
        <v>0.46128534206230348</v>
      </c>
      <c r="L3058" s="1">
        <f t="shared" si="292"/>
        <v>4.7997166967534994E-3</v>
      </c>
      <c r="M3058" s="1">
        <f t="shared" si="293"/>
        <v>153.49780260003709</v>
      </c>
      <c r="N3058" s="3" t="s">
        <v>866</v>
      </c>
      <c r="O3058" s="1" t="s">
        <v>2972</v>
      </c>
      <c r="P3058" s="1" t="s">
        <v>2968</v>
      </c>
      <c r="Q3058" s="1">
        <v>8360</v>
      </c>
      <c r="R3058" s="1" t="s">
        <v>3035</v>
      </c>
      <c r="S3058" s="1">
        <v>93.56</v>
      </c>
    </row>
    <row r="3059" spans="1:19" x14ac:dyDescent="0.3">
      <c r="A3059" s="1" t="s">
        <v>925</v>
      </c>
      <c r="B3059" s="1" t="s">
        <v>2757</v>
      </c>
      <c r="C3059" s="1">
        <f t="shared" si="288"/>
        <v>1.0416666664241347E-2</v>
      </c>
      <c r="D3059" s="1">
        <v>2</v>
      </c>
      <c r="E3059" s="1">
        <v>-1.83</v>
      </c>
      <c r="F3059" s="1">
        <f>IF(A3059="","",IF(E3059&lt;_C3_MinTemp.,0,E3059*M_a+M_b))</f>
        <v>5.1625799999999999E-2</v>
      </c>
      <c r="G3059" s="1">
        <f t="shared" si="289"/>
        <v>2.6652232256400002E-3</v>
      </c>
      <c r="H3059" s="1">
        <f t="shared" si="290"/>
        <v>1.1582891028422426E-3</v>
      </c>
      <c r="I3059" s="1">
        <f t="shared" si="291"/>
        <v>2.8957227564313937E-4</v>
      </c>
      <c r="J3059" s="1">
        <f>IF(A3059="","",MIN(J3058+I3059,Max_logcfu))</f>
        <v>3.4102312302004982</v>
      </c>
      <c r="K3059" s="1" cm="1">
        <f t="array" ref="K3059">IF(A3059="","",IF(E3059&lt;_C3_MinTemp.,0,((E3059-Tmin)/(PrefTemp-Tmin))^2))</f>
        <v>0.44092660976377257</v>
      </c>
      <c r="L3059" s="1">
        <f t="shared" si="292"/>
        <v>4.5929855173032436E-3</v>
      </c>
      <c r="M3059" s="1">
        <f t="shared" si="293"/>
        <v>153.4932096145198</v>
      </c>
      <c r="N3059" s="3" t="s">
        <v>866</v>
      </c>
      <c r="O3059" s="1" t="s">
        <v>2972</v>
      </c>
      <c r="P3059" s="1" t="s">
        <v>2968</v>
      </c>
      <c r="Q3059" s="1">
        <v>8360</v>
      </c>
      <c r="R3059" s="1" t="s">
        <v>3035</v>
      </c>
      <c r="S3059" s="1">
        <v>93.56</v>
      </c>
    </row>
    <row r="3060" spans="1:19" x14ac:dyDescent="0.3">
      <c r="A3060" s="1" t="s">
        <v>925</v>
      </c>
      <c r="B3060" s="1" t="s">
        <v>2758</v>
      </c>
      <c r="C3060" s="1">
        <f t="shared" si="288"/>
        <v>1.0416666664241347E-2</v>
      </c>
      <c r="D3060" s="1">
        <v>2</v>
      </c>
      <c r="E3060" s="1">
        <v>-1.88</v>
      </c>
      <c r="F3060" s="1">
        <f>IF(A3060="","",IF(E3060&lt;_C3_MinTemp.,0,E3060*M_a+M_b))</f>
        <v>5.0643800000000003E-2</v>
      </c>
      <c r="G3060" s="1">
        <f t="shared" si="289"/>
        <v>2.5647944784400003E-3</v>
      </c>
      <c r="H3060" s="1">
        <f t="shared" si="290"/>
        <v>1.1146434065362886E-3</v>
      </c>
      <c r="I3060" s="1">
        <f t="shared" si="291"/>
        <v>2.7866085156919137E-4</v>
      </c>
      <c r="J3060" s="1">
        <f>IF(A3060="","",MIN(J3059+I3060,Max_logcfu))</f>
        <v>3.4105098910520675</v>
      </c>
      <c r="K3060" s="1" cm="1">
        <f t="array" ref="K3060">IF(A3060="","",IF(E3060&lt;_C3_MinTemp.,0,((E3060-Tmin)/(PrefTemp-Tmin))^2))</f>
        <v>0.42431197628777706</v>
      </c>
      <c r="L3060" s="1">
        <f t="shared" si="292"/>
        <v>4.4199164186352526E-3</v>
      </c>
      <c r="M3060" s="1">
        <f t="shared" si="293"/>
        <v>153.48878969810116</v>
      </c>
      <c r="N3060" s="3" t="s">
        <v>866</v>
      </c>
      <c r="O3060" s="1" t="s">
        <v>2972</v>
      </c>
      <c r="P3060" s="1" t="s">
        <v>2968</v>
      </c>
      <c r="Q3060" s="1">
        <v>8360</v>
      </c>
      <c r="R3060" s="1" t="s">
        <v>3035</v>
      </c>
      <c r="S3060" s="1">
        <v>93.56</v>
      </c>
    </row>
    <row r="3061" spans="1:19" x14ac:dyDescent="0.3">
      <c r="A3061" s="1" t="s">
        <v>925</v>
      </c>
      <c r="B3061" s="1" t="s">
        <v>1195</v>
      </c>
      <c r="C3061" s="1">
        <f t="shared" si="288"/>
        <v>1.0416666671517305E-2</v>
      </c>
      <c r="D3061" s="1">
        <v>2</v>
      </c>
      <c r="E3061" s="1">
        <v>-1.9</v>
      </c>
      <c r="F3061" s="1">
        <f>IF(A3061="","",IF(E3061&lt;_C3_MinTemp.,0,E3061*M_a+M_b))</f>
        <v>5.0251000000000004E-2</v>
      </c>
      <c r="G3061" s="1">
        <f t="shared" si="289"/>
        <v>2.5251630010000004E-3</v>
      </c>
      <c r="H3061" s="1">
        <f t="shared" si="290"/>
        <v>1.0974198179052586E-3</v>
      </c>
      <c r="I3061" s="1">
        <f t="shared" si="291"/>
        <v>2.7435495460407112E-4</v>
      </c>
      <c r="J3061" s="1">
        <f>IF(A3061="","",MIN(J3060+I3061,Max_logcfu))</f>
        <v>3.4107842460066715</v>
      </c>
      <c r="K3061" s="1" cm="1">
        <f t="array" ref="K3061">IF(A3061="","",IF(E3061&lt;_C3_MinTemp.,0,((E3061-Tmin)/(PrefTemp-Tmin))^2))</f>
        <v>0.41775546243954115</v>
      </c>
      <c r="L3061" s="1">
        <f t="shared" si="292"/>
        <v>4.3516194024382678E-3</v>
      </c>
      <c r="M3061" s="1">
        <f t="shared" si="293"/>
        <v>153.48443807869873</v>
      </c>
      <c r="N3061" s="3" t="s">
        <v>866</v>
      </c>
      <c r="O3061" s="1" t="s">
        <v>2972</v>
      </c>
      <c r="P3061" s="1" t="s">
        <v>2968</v>
      </c>
      <c r="Q3061" s="1">
        <v>8360</v>
      </c>
      <c r="R3061" s="1" t="s">
        <v>3035</v>
      </c>
      <c r="S3061" s="1">
        <v>93.56</v>
      </c>
    </row>
    <row r="3062" spans="1:19" x14ac:dyDescent="0.3">
      <c r="A3062" s="1" t="s">
        <v>925</v>
      </c>
      <c r="B3062" s="1" t="s">
        <v>2392</v>
      </c>
      <c r="C3062" s="1">
        <f t="shared" si="288"/>
        <v>1.0428240741021E-2</v>
      </c>
      <c r="D3062" s="1">
        <v>2</v>
      </c>
      <c r="E3062" s="1">
        <v>-1.8</v>
      </c>
      <c r="F3062" s="1">
        <f>IF(A3062="","",IF(E3062&lt;_C3_MinTemp.,0,E3062*M_a+M_b))</f>
        <v>5.2215000000000004E-2</v>
      </c>
      <c r="G3062" s="1">
        <f t="shared" si="289"/>
        <v>2.7264062250000006E-3</v>
      </c>
      <c r="H3062" s="1">
        <f t="shared" si="290"/>
        <v>1.1848788461538463E-3</v>
      </c>
      <c r="I3062" s="1">
        <f t="shared" si="291"/>
        <v>2.9654884455925185E-4</v>
      </c>
      <c r="J3062" s="1">
        <f>IF(A3062="","",MIN(J3061+I3062,Max_logcfu))</f>
        <v>3.4110807948512307</v>
      </c>
      <c r="K3062" s="1" cm="1">
        <f t="array" ref="K3062">IF(A3062="","",IF(E3062&lt;_C3_MinTemp.,0,((E3062-Tmin)/(PrefTemp-Tmin))^2))</f>
        <v>0.45104854335021943</v>
      </c>
      <c r="L3062" s="1">
        <f t="shared" si="292"/>
        <v>4.7036427959429349E-3</v>
      </c>
      <c r="M3062" s="1">
        <f t="shared" si="293"/>
        <v>153.4797344359028</v>
      </c>
      <c r="N3062" s="3" t="s">
        <v>866</v>
      </c>
      <c r="O3062" s="1" t="s">
        <v>2972</v>
      </c>
      <c r="P3062" s="1" t="s">
        <v>2968</v>
      </c>
      <c r="Q3062" s="1">
        <v>8360</v>
      </c>
      <c r="R3062" s="1" t="s">
        <v>3035</v>
      </c>
      <c r="S3062" s="1">
        <v>93.46</v>
      </c>
    </row>
    <row r="3063" spans="1:19" x14ac:dyDescent="0.3">
      <c r="A3063" s="1" t="s">
        <v>925</v>
      </c>
      <c r="B3063" s="1" t="s">
        <v>2393</v>
      </c>
      <c r="C3063" s="1">
        <f t="shared" si="288"/>
        <v>1.0416666664241347E-2</v>
      </c>
      <c r="D3063" s="1">
        <v>2</v>
      </c>
      <c r="E3063" s="1">
        <v>-1.86</v>
      </c>
      <c r="F3063" s="1">
        <f>IF(A3063="","",IF(E3063&lt;_C3_MinTemp.,0,E3063*M_a+M_b))</f>
        <v>5.1036600000000001E-2</v>
      </c>
      <c r="G3063" s="1">
        <f t="shared" si="289"/>
        <v>2.60473453956E-3</v>
      </c>
      <c r="H3063" s="1">
        <f t="shared" si="290"/>
        <v>1.1320011036766622E-3</v>
      </c>
      <c r="I3063" s="1">
        <f t="shared" si="291"/>
        <v>2.8300027585327441E-4</v>
      </c>
      <c r="J3063" s="1">
        <f>IF(A3063="","",MIN(J3062+I3063,Max_logcfu))</f>
        <v>3.4113637951270839</v>
      </c>
      <c r="K3063" s="1" cm="1">
        <f t="array" ref="K3063">IF(A3063="","",IF(E3063&lt;_C3_MinTemp.,0,((E3063-Tmin)/(PrefTemp-Tmin))^2))</f>
        <v>0.43091954130296278</v>
      </c>
      <c r="L3063" s="1">
        <f t="shared" si="292"/>
        <v>4.4887452208607452E-3</v>
      </c>
      <c r="M3063" s="1">
        <f t="shared" si="293"/>
        <v>153.47524569068193</v>
      </c>
      <c r="N3063" s="3" t="s">
        <v>866</v>
      </c>
      <c r="O3063" s="1" t="s">
        <v>2972</v>
      </c>
      <c r="P3063" s="1" t="s">
        <v>2968</v>
      </c>
      <c r="Q3063" s="1">
        <v>8360</v>
      </c>
      <c r="R3063" s="1" t="s">
        <v>3035</v>
      </c>
      <c r="S3063" s="1">
        <v>93.46</v>
      </c>
    </row>
    <row r="3064" spans="1:19" x14ac:dyDescent="0.3">
      <c r="A3064" s="1" t="s">
        <v>925</v>
      </c>
      <c r="B3064" s="1" t="s">
        <v>2394</v>
      </c>
      <c r="C3064" s="1">
        <f t="shared" si="288"/>
        <v>1.0416666664241347E-2</v>
      </c>
      <c r="D3064" s="1">
        <v>2</v>
      </c>
      <c r="E3064" s="1">
        <v>-1.91</v>
      </c>
      <c r="F3064" s="1">
        <f>IF(A3064="","",IF(E3064&lt;_C3_MinTemp.,0,E3064*M_a+M_b))</f>
        <v>5.0054600000000005E-2</v>
      </c>
      <c r="G3064" s="1">
        <f t="shared" si="289"/>
        <v>2.5054629811600004E-3</v>
      </c>
      <c r="H3064" s="1">
        <f t="shared" si="290"/>
        <v>1.0888583142807475E-3</v>
      </c>
      <c r="I3064" s="1">
        <f t="shared" si="291"/>
        <v>2.7221457850680697E-4</v>
      </c>
      <c r="J3064" s="1">
        <f>IF(A3064="","",MIN(J3063+I3064,Max_logcfu))</f>
        <v>3.4116360097055907</v>
      </c>
      <c r="K3064" s="1" cm="1">
        <f t="array" ref="K3064">IF(A3064="","",IF(E3064&lt;_C3_MinTemp.,0,((E3064-Tmin)/(PrefTemp-Tmin))^2))</f>
        <v>0.41449634970302929</v>
      </c>
      <c r="L3064" s="1">
        <f t="shared" si="292"/>
        <v>4.3176703084012689E-3</v>
      </c>
      <c r="M3064" s="1">
        <f t="shared" si="293"/>
        <v>153.47092802037352</v>
      </c>
      <c r="N3064" s="3" t="s">
        <v>866</v>
      </c>
      <c r="O3064" s="1" t="s">
        <v>2972</v>
      </c>
      <c r="P3064" s="1" t="s">
        <v>2968</v>
      </c>
      <c r="Q3064" s="1">
        <v>8360</v>
      </c>
      <c r="R3064" s="1" t="s">
        <v>3035</v>
      </c>
      <c r="S3064" s="1">
        <v>93.46</v>
      </c>
    </row>
    <row r="3065" spans="1:19" x14ac:dyDescent="0.3">
      <c r="A3065" s="1" t="s">
        <v>925</v>
      </c>
      <c r="B3065" s="1" t="s">
        <v>2395</v>
      </c>
      <c r="C3065" s="1">
        <f t="shared" si="288"/>
        <v>1.0416666671517305E-2</v>
      </c>
      <c r="D3065" s="1">
        <v>2</v>
      </c>
      <c r="E3065" s="1">
        <v>-1.93</v>
      </c>
      <c r="F3065" s="1">
        <f>IF(A3065="","",IF(E3065&lt;_C3_MinTemp.,0,E3065*M_a+M_b))</f>
        <v>4.9661800000000006E-2</v>
      </c>
      <c r="G3065" s="1">
        <f t="shared" si="289"/>
        <v>2.4662943792400005E-3</v>
      </c>
      <c r="H3065" s="1">
        <f t="shared" si="290"/>
        <v>1.0718358884137334E-3</v>
      </c>
      <c r="I3065" s="1">
        <f t="shared" si="291"/>
        <v>2.6795897222821146E-4</v>
      </c>
      <c r="J3065" s="1">
        <f>IF(A3065="","",MIN(J3064+I3065,Max_logcfu))</f>
        <v>3.411903968677819</v>
      </c>
      <c r="K3065" s="1" cm="1">
        <f t="array" ref="K3065">IF(A3065="","",IF(E3065&lt;_C3_MinTemp.,0,((E3065-Tmin)/(PrefTemp-Tmin))^2))</f>
        <v>0.40801641260521837</v>
      </c>
      <c r="L3065" s="1">
        <f t="shared" si="292"/>
        <v>4.250170966616831E-3</v>
      </c>
      <c r="M3065" s="1">
        <f t="shared" si="293"/>
        <v>153.46667784940689</v>
      </c>
      <c r="N3065" s="3" t="s">
        <v>866</v>
      </c>
      <c r="O3065" s="1" t="s">
        <v>2972</v>
      </c>
      <c r="P3065" s="1" t="s">
        <v>2968</v>
      </c>
      <c r="Q3065" s="1">
        <v>8360</v>
      </c>
      <c r="R3065" s="1" t="s">
        <v>3035</v>
      </c>
      <c r="S3065" s="1">
        <v>93.46</v>
      </c>
    </row>
    <row r="3066" spans="1:19" x14ac:dyDescent="0.3">
      <c r="A3066" s="1" t="s">
        <v>925</v>
      </c>
      <c r="B3066" s="1" t="s">
        <v>2396</v>
      </c>
      <c r="C3066" s="1">
        <f t="shared" si="288"/>
        <v>1.0416666664241347E-2</v>
      </c>
      <c r="D3066" s="1">
        <v>2</v>
      </c>
      <c r="E3066" s="1">
        <v>-1.83</v>
      </c>
      <c r="F3066" s="1">
        <f>IF(A3066="","",IF(E3066&lt;_C3_MinTemp.,0,E3066*M_a+M_b))</f>
        <v>5.1625799999999999E-2</v>
      </c>
      <c r="G3066" s="1">
        <f t="shared" si="289"/>
        <v>2.6652232256400002E-3</v>
      </c>
      <c r="H3066" s="1">
        <f t="shared" si="290"/>
        <v>1.1582891028422426E-3</v>
      </c>
      <c r="I3066" s="1">
        <f t="shared" si="291"/>
        <v>2.8957227564313937E-4</v>
      </c>
      <c r="J3066" s="1">
        <f>IF(A3066="","",MIN(J3065+I3066,Max_logcfu))</f>
        <v>3.4121935409534623</v>
      </c>
      <c r="K3066" s="1" cm="1">
        <f t="array" ref="K3066">IF(A3066="","",IF(E3066&lt;_C3_MinTemp.,0,((E3066-Tmin)/(PrefTemp-Tmin))^2))</f>
        <v>0.44092660976377257</v>
      </c>
      <c r="L3066" s="1">
        <f t="shared" si="292"/>
        <v>4.5929855173032436E-3</v>
      </c>
      <c r="M3066" s="1">
        <f t="shared" si="293"/>
        <v>153.4620848638896</v>
      </c>
      <c r="N3066" s="3" t="s">
        <v>866</v>
      </c>
      <c r="O3066" s="1" t="s">
        <v>2972</v>
      </c>
      <c r="P3066" s="1" t="s">
        <v>2968</v>
      </c>
      <c r="Q3066" s="1">
        <v>8360</v>
      </c>
      <c r="R3066" s="1" t="s">
        <v>3035</v>
      </c>
      <c r="S3066" s="1">
        <v>93.46</v>
      </c>
    </row>
    <row r="3067" spans="1:19" x14ac:dyDescent="0.3">
      <c r="A3067" s="1" t="s">
        <v>925</v>
      </c>
      <c r="B3067" s="1" t="s">
        <v>2397</v>
      </c>
      <c r="C3067" s="1">
        <f t="shared" si="288"/>
        <v>1.0416666664241347E-2</v>
      </c>
      <c r="D3067" s="1">
        <v>2</v>
      </c>
      <c r="E3067" s="1">
        <v>-1.91</v>
      </c>
      <c r="F3067" s="1">
        <f>IF(A3067="","",IF(E3067&lt;_C3_MinTemp.,0,E3067*M_a+M_b))</f>
        <v>5.0054600000000005E-2</v>
      </c>
      <c r="G3067" s="1">
        <f t="shared" si="289"/>
        <v>2.5054629811600004E-3</v>
      </c>
      <c r="H3067" s="1">
        <f t="shared" si="290"/>
        <v>1.0888583142807475E-3</v>
      </c>
      <c r="I3067" s="1">
        <f t="shared" si="291"/>
        <v>2.7221457850680697E-4</v>
      </c>
      <c r="J3067" s="1">
        <f>IF(A3067="","",MIN(J3066+I3067,Max_logcfu))</f>
        <v>3.4124657555319691</v>
      </c>
      <c r="K3067" s="1" cm="1">
        <f t="array" ref="K3067">IF(A3067="","",IF(E3067&lt;_C3_MinTemp.,0,((E3067-Tmin)/(PrefTemp-Tmin))^2))</f>
        <v>0.41449634970302929</v>
      </c>
      <c r="L3067" s="1">
        <f t="shared" si="292"/>
        <v>4.3176703084012689E-3</v>
      </c>
      <c r="M3067" s="1">
        <f t="shared" si="293"/>
        <v>153.45776719358119</v>
      </c>
      <c r="N3067" s="3" t="s">
        <v>866</v>
      </c>
      <c r="O3067" s="1" t="s">
        <v>2972</v>
      </c>
      <c r="P3067" s="1" t="s">
        <v>2968</v>
      </c>
      <c r="Q3067" s="1">
        <v>8360</v>
      </c>
      <c r="R3067" s="1" t="s">
        <v>3035</v>
      </c>
      <c r="S3067" s="1">
        <v>93.46</v>
      </c>
    </row>
    <row r="3068" spans="1:19" x14ac:dyDescent="0.3">
      <c r="A3068" s="1" t="s">
        <v>925</v>
      </c>
      <c r="B3068" s="1" t="s">
        <v>2398</v>
      </c>
      <c r="C3068" s="1">
        <f t="shared" si="288"/>
        <v>1.0416666671517305E-2</v>
      </c>
      <c r="D3068" s="1">
        <v>2</v>
      </c>
      <c r="E3068" s="1">
        <v>-1.93</v>
      </c>
      <c r="F3068" s="1">
        <f>IF(A3068="","",IF(E3068&lt;_C3_MinTemp.,0,E3068*M_a+M_b))</f>
        <v>4.9661800000000006E-2</v>
      </c>
      <c r="G3068" s="1">
        <f t="shared" si="289"/>
        <v>2.4662943792400005E-3</v>
      </c>
      <c r="H3068" s="1">
        <f t="shared" si="290"/>
        <v>1.0718358884137334E-3</v>
      </c>
      <c r="I3068" s="1">
        <f t="shared" si="291"/>
        <v>2.6795897222821146E-4</v>
      </c>
      <c r="J3068" s="1">
        <f>IF(A3068="","",MIN(J3067+I3068,Max_logcfu))</f>
        <v>3.4127337145041974</v>
      </c>
      <c r="K3068" s="1" cm="1">
        <f t="array" ref="K3068">IF(A3068="","",IF(E3068&lt;_C3_MinTemp.,0,((E3068-Tmin)/(PrefTemp-Tmin))^2))</f>
        <v>0.40801641260521837</v>
      </c>
      <c r="L3068" s="1">
        <f t="shared" si="292"/>
        <v>4.250170966616831E-3</v>
      </c>
      <c r="M3068" s="1">
        <f t="shared" si="293"/>
        <v>153.45351702261456</v>
      </c>
      <c r="N3068" s="3" t="s">
        <v>866</v>
      </c>
      <c r="O3068" s="1" t="s">
        <v>2972</v>
      </c>
      <c r="P3068" s="1" t="s">
        <v>2968</v>
      </c>
      <c r="Q3068" s="1">
        <v>8360</v>
      </c>
      <c r="R3068" s="1" t="s">
        <v>3035</v>
      </c>
      <c r="S3068" s="1">
        <v>93.46</v>
      </c>
    </row>
    <row r="3069" spans="1:19" x14ac:dyDescent="0.3">
      <c r="A3069" s="1" t="s">
        <v>925</v>
      </c>
      <c r="B3069" s="1" t="s">
        <v>2399</v>
      </c>
      <c r="C3069" s="1">
        <f t="shared" si="288"/>
        <v>1.0416666664241347E-2</v>
      </c>
      <c r="D3069" s="1">
        <v>2</v>
      </c>
      <c r="E3069" s="1">
        <v>-1.99</v>
      </c>
      <c r="F3069" s="1">
        <f>IF(A3069="","",IF(E3069&lt;_C3_MinTemp.,0,E3069*M_a+M_b))</f>
        <v>4.8483400000000003E-2</v>
      </c>
      <c r="G3069" s="1">
        <f t="shared" si="289"/>
        <v>2.3506400755600003E-3</v>
      </c>
      <c r="H3069" s="1">
        <f t="shared" si="290"/>
        <v>1.0215732618687528E-3</v>
      </c>
      <c r="I3069" s="1">
        <f t="shared" si="291"/>
        <v>2.5539331540772481E-4</v>
      </c>
      <c r="J3069" s="1">
        <f>IF(A3069="","",MIN(J3068+I3069,Max_logcfu))</f>
        <v>3.4129891078196053</v>
      </c>
      <c r="K3069" s="1" cm="1">
        <f t="array" ref="K3069">IF(A3069="","",IF(E3069&lt;_C3_MinTemp.,0,((E3069-Tmin)/(PrefTemp-Tmin))^2))</f>
        <v>0.38888290831348415</v>
      </c>
      <c r="L3069" s="1">
        <f t="shared" si="292"/>
        <v>4.0508636273222948E-3</v>
      </c>
      <c r="M3069" s="1">
        <f t="shared" si="293"/>
        <v>153.44946615898724</v>
      </c>
      <c r="N3069" s="3" t="s">
        <v>866</v>
      </c>
      <c r="O3069" s="1" t="s">
        <v>2972</v>
      </c>
      <c r="P3069" s="1" t="s">
        <v>2968</v>
      </c>
      <c r="Q3069" s="1">
        <v>8360</v>
      </c>
      <c r="R3069" s="1" t="s">
        <v>3035</v>
      </c>
      <c r="S3069" s="1">
        <v>93.46</v>
      </c>
    </row>
    <row r="3070" spans="1:19" x14ac:dyDescent="0.3">
      <c r="A3070" s="1" t="s">
        <v>925</v>
      </c>
      <c r="B3070" s="1" t="s">
        <v>1204</v>
      </c>
      <c r="C3070" s="1">
        <f t="shared" si="288"/>
        <v>1.0405092594737653E-2</v>
      </c>
      <c r="D3070" s="1">
        <v>2</v>
      </c>
      <c r="E3070" s="1">
        <v>-1.88</v>
      </c>
      <c r="F3070" s="1">
        <f>IF(A3070="","",IF(E3070&lt;_C3_MinTemp.,0,E3070*M_a+M_b))</f>
        <v>5.0643800000000003E-2</v>
      </c>
      <c r="G3070" s="1">
        <f t="shared" si="289"/>
        <v>2.5647944784400003E-3</v>
      </c>
      <c r="H3070" s="1">
        <f t="shared" si="290"/>
        <v>1.1146434065362886E-3</v>
      </c>
      <c r="I3070" s="1">
        <f t="shared" si="291"/>
        <v>2.7835122852297331E-4</v>
      </c>
      <c r="J3070" s="1">
        <f>IF(A3070="","",MIN(J3069+I3070,Max_logcfu))</f>
        <v>3.4132674590481282</v>
      </c>
      <c r="K3070" s="1" cm="1">
        <f t="array" ref="K3070">IF(A3070="","",IF(E3070&lt;_C3_MinTemp.,0,((E3070-Tmin)/(PrefTemp-Tmin))^2))</f>
        <v>0.42431197628777706</v>
      </c>
      <c r="L3070" s="1">
        <f t="shared" si="292"/>
        <v>4.4150054023304472E-3</v>
      </c>
      <c r="M3070" s="1">
        <f t="shared" si="293"/>
        <v>153.4450511535849</v>
      </c>
      <c r="N3070" s="3" t="s">
        <v>866</v>
      </c>
      <c r="O3070" s="1" t="s">
        <v>2972</v>
      </c>
      <c r="P3070" s="1" t="s">
        <v>2968</v>
      </c>
      <c r="Q3070" s="1">
        <v>8360</v>
      </c>
      <c r="R3070" s="1" t="s">
        <v>3035</v>
      </c>
      <c r="S3070" s="1">
        <v>93.33</v>
      </c>
    </row>
    <row r="3071" spans="1:19" x14ac:dyDescent="0.3">
      <c r="A3071" s="1" t="s">
        <v>925</v>
      </c>
      <c r="B3071" s="1" t="s">
        <v>1205</v>
      </c>
      <c r="C3071" s="1">
        <f t="shared" si="288"/>
        <v>1.0416666664241347E-2</v>
      </c>
      <c r="D3071" s="1">
        <v>2</v>
      </c>
      <c r="E3071" s="1">
        <v>-1.91</v>
      </c>
      <c r="F3071" s="1">
        <f>IF(A3071="","",IF(E3071&lt;_C3_MinTemp.,0,E3071*M_a+M_b))</f>
        <v>5.0054600000000005E-2</v>
      </c>
      <c r="G3071" s="1">
        <f t="shared" si="289"/>
        <v>2.5054629811600004E-3</v>
      </c>
      <c r="H3071" s="1">
        <f t="shared" si="290"/>
        <v>1.0888583142807475E-3</v>
      </c>
      <c r="I3071" s="1">
        <f t="shared" si="291"/>
        <v>2.7221457850680697E-4</v>
      </c>
      <c r="J3071" s="1">
        <f>IF(A3071="","",MIN(J3070+I3071,Max_logcfu))</f>
        <v>3.413539673626635</v>
      </c>
      <c r="K3071" s="1" cm="1">
        <f t="array" ref="K3071">IF(A3071="","",IF(E3071&lt;_C3_MinTemp.,0,((E3071-Tmin)/(PrefTemp-Tmin))^2))</f>
        <v>0.41449634970302929</v>
      </c>
      <c r="L3071" s="1">
        <f t="shared" si="292"/>
        <v>4.3176703084012689E-3</v>
      </c>
      <c r="M3071" s="1">
        <f t="shared" si="293"/>
        <v>153.44073348327649</v>
      </c>
      <c r="N3071" s="3" t="s">
        <v>866</v>
      </c>
      <c r="O3071" s="1" t="s">
        <v>2972</v>
      </c>
      <c r="P3071" s="1" t="s">
        <v>2968</v>
      </c>
      <c r="Q3071" s="1">
        <v>8360</v>
      </c>
      <c r="R3071" s="1" t="s">
        <v>3035</v>
      </c>
      <c r="S3071" s="1">
        <v>93.33</v>
      </c>
    </row>
    <row r="3072" spans="1:19" x14ac:dyDescent="0.3">
      <c r="A3072" s="1" t="s">
        <v>925</v>
      </c>
      <c r="B3072" s="1" t="s">
        <v>1206</v>
      </c>
      <c r="C3072" s="1">
        <f t="shared" si="288"/>
        <v>1.0416666664241347E-2</v>
      </c>
      <c r="D3072" s="1">
        <v>2</v>
      </c>
      <c r="E3072" s="1">
        <v>-2</v>
      </c>
      <c r="F3072" s="1">
        <f>IF(A3072="","",IF(E3072&lt;_C3_MinTemp.,0,E3072*M_a+M_b))</f>
        <v>4.8287000000000004E-2</v>
      </c>
      <c r="G3072" s="1">
        <f t="shared" si="289"/>
        <v>2.3316343690000002E-3</v>
      </c>
      <c r="H3072" s="1">
        <f t="shared" si="290"/>
        <v>1.0133135023902651E-3</v>
      </c>
      <c r="I3072" s="1">
        <f t="shared" si="291"/>
        <v>2.5332837553858367E-4</v>
      </c>
      <c r="J3072" s="1">
        <f>IF(A3072="","",MIN(J3071+I3072,Max_logcfu))</f>
        <v>3.4137930020021736</v>
      </c>
      <c r="K3072" s="1" cm="1">
        <f t="array" ref="K3072">IF(A3072="","",IF(E3072&lt;_C3_MinTemp.,0,((E3072-Tmin)/(PrefTemp-Tmin))^2))</f>
        <v>0.38573866070260976</v>
      </c>
      <c r="L3072" s="1">
        <f t="shared" si="292"/>
        <v>4.0181110480499794E-3</v>
      </c>
      <c r="M3072" s="1">
        <f t="shared" si="293"/>
        <v>153.43671537222843</v>
      </c>
      <c r="N3072" s="3" t="s">
        <v>866</v>
      </c>
      <c r="O3072" s="1" t="s">
        <v>2972</v>
      </c>
      <c r="P3072" s="1" t="s">
        <v>2968</v>
      </c>
      <c r="Q3072" s="1">
        <v>8360</v>
      </c>
      <c r="R3072" s="1" t="s">
        <v>3035</v>
      </c>
      <c r="S3072" s="1">
        <v>93.33</v>
      </c>
    </row>
    <row r="3073" spans="1:19" x14ac:dyDescent="0.3">
      <c r="A3073" s="1" t="s">
        <v>925</v>
      </c>
      <c r="B3073" s="1" t="s">
        <v>2401</v>
      </c>
      <c r="C3073" s="1">
        <f t="shared" si="288"/>
        <v>1.0416666671517305E-2</v>
      </c>
      <c r="D3073" s="1">
        <v>2</v>
      </c>
      <c r="E3073" s="1">
        <v>-1.99</v>
      </c>
      <c r="F3073" s="1">
        <f>IF(A3073="","",IF(E3073&lt;_C3_MinTemp.,0,E3073*M_a+M_b))</f>
        <v>4.8483400000000003E-2</v>
      </c>
      <c r="G3073" s="1">
        <f t="shared" si="289"/>
        <v>2.3506400755600003E-3</v>
      </c>
      <c r="H3073" s="1">
        <f t="shared" si="290"/>
        <v>1.0215732618687528E-3</v>
      </c>
      <c r="I3073" s="1">
        <f t="shared" si="291"/>
        <v>2.5539331558611499E-4</v>
      </c>
      <c r="J3073" s="1">
        <f>IF(A3073="","",MIN(J3072+I3073,Max_logcfu))</f>
        <v>3.4140483953177596</v>
      </c>
      <c r="K3073" s="1" cm="1">
        <f t="array" ref="K3073">IF(A3073="","",IF(E3073&lt;_C3_MinTemp.,0,((E3073-Tmin)/(PrefTemp-Tmin))^2))</f>
        <v>0.38888290831348415</v>
      </c>
      <c r="L3073" s="1">
        <f t="shared" si="292"/>
        <v>4.0508636301517902E-3</v>
      </c>
      <c r="M3073" s="1">
        <f t="shared" si="293"/>
        <v>153.43266450859829</v>
      </c>
      <c r="N3073" s="3" t="s">
        <v>866</v>
      </c>
      <c r="O3073" s="1" t="s">
        <v>2972</v>
      </c>
      <c r="P3073" s="1" t="s">
        <v>2968</v>
      </c>
      <c r="Q3073" s="1">
        <v>8360</v>
      </c>
      <c r="R3073" s="1" t="s">
        <v>3035</v>
      </c>
      <c r="S3073" s="1">
        <v>93.33</v>
      </c>
    </row>
    <row r="3074" spans="1:19" x14ac:dyDescent="0.3">
      <c r="A3074" s="1" t="s">
        <v>925</v>
      </c>
      <c r="B3074" s="1" t="s">
        <v>1208</v>
      </c>
      <c r="C3074" s="1">
        <f t="shared" ref="C3074:C3137" si="294">IF(A3074="","",B3074-B3073)</f>
        <v>1.0428240741021E-2</v>
      </c>
      <c r="D3074" s="1">
        <v>2</v>
      </c>
      <c r="E3074" s="1">
        <v>-1.93</v>
      </c>
      <c r="F3074" s="1">
        <f>IF(A3074="","",IF(E3074&lt;_C3_MinTemp.,0,E3074*M_a+M_b))</f>
        <v>4.9661800000000006E-2</v>
      </c>
      <c r="G3074" s="1">
        <f t="shared" si="289"/>
        <v>2.4662943792400005E-3</v>
      </c>
      <c r="H3074" s="1">
        <f t="shared" si="290"/>
        <v>1.0718358884137334E-3</v>
      </c>
      <c r="I3074" s="1">
        <f t="shared" si="291"/>
        <v>2.6825670430186875E-4</v>
      </c>
      <c r="J3074" s="1">
        <f>IF(A3074="","",MIN(J3073+I3074,Max_logcfu))</f>
        <v>3.4143166520220616</v>
      </c>
      <c r="K3074" s="1" cm="1">
        <f t="array" ref="K3074">IF(A3074="","",IF(E3074&lt;_C3_MinTemp.,0,((E3074-Tmin)/(PrefTemp-Tmin))^2))</f>
        <v>0.40801641260521837</v>
      </c>
      <c r="L3074" s="1">
        <f t="shared" si="292"/>
        <v>4.2548933769349729E-3</v>
      </c>
      <c r="M3074" s="1">
        <f t="shared" si="293"/>
        <v>153.42840961522137</v>
      </c>
      <c r="N3074" s="3" t="s">
        <v>866</v>
      </c>
      <c r="O3074" s="1" t="s">
        <v>2972</v>
      </c>
      <c r="P3074" s="1" t="s">
        <v>2968</v>
      </c>
      <c r="Q3074" s="1">
        <v>8360</v>
      </c>
      <c r="R3074" s="1" t="s">
        <v>3035</v>
      </c>
      <c r="S3074" s="1">
        <v>93.33</v>
      </c>
    </row>
    <row r="3075" spans="1:19" x14ac:dyDescent="0.3">
      <c r="A3075" s="1" t="s">
        <v>925</v>
      </c>
      <c r="B3075" s="1" t="s">
        <v>1209</v>
      </c>
      <c r="C3075" s="1">
        <f t="shared" si="294"/>
        <v>1.0416666664241347E-2</v>
      </c>
      <c r="D3075" s="1">
        <v>2</v>
      </c>
      <c r="E3075" s="1">
        <v>-1.97</v>
      </c>
      <c r="F3075" s="1">
        <f>IF(A3075="","",IF(E3075&lt;_C3_MinTemp.,0,E3075*M_a+M_b))</f>
        <v>4.8876200000000002E-2</v>
      </c>
      <c r="G3075" s="1">
        <f t="shared" si="289"/>
        <v>2.38888292644E-3</v>
      </c>
      <c r="H3075" s="1">
        <f t="shared" si="290"/>
        <v>1.0381933622077358E-3</v>
      </c>
      <c r="I3075" s="1">
        <f t="shared" si="291"/>
        <v>2.5954834049150312E-4</v>
      </c>
      <c r="J3075" s="1">
        <f>IF(A3075="","",MIN(J3074+I3075,Max_logcfu))</f>
        <v>3.414576200362553</v>
      </c>
      <c r="K3075" s="1" cm="1">
        <f t="array" ref="K3075">IF(A3075="","",IF(E3075&lt;_C3_MinTemp.,0,((E3075-Tmin)/(PrefTemp-Tmin))^2))</f>
        <v>0.39520969191044586</v>
      </c>
      <c r="L3075" s="1">
        <f t="shared" si="292"/>
        <v>4.1167676231086345E-3</v>
      </c>
      <c r="M3075" s="1">
        <f t="shared" si="293"/>
        <v>153.42429284759825</v>
      </c>
      <c r="N3075" s="3" t="s">
        <v>866</v>
      </c>
      <c r="O3075" s="1" t="s">
        <v>2972</v>
      </c>
      <c r="P3075" s="1" t="s">
        <v>2968</v>
      </c>
      <c r="Q3075" s="1">
        <v>8360</v>
      </c>
      <c r="R3075" s="1" t="s">
        <v>3035</v>
      </c>
      <c r="S3075" s="1">
        <v>93.33</v>
      </c>
    </row>
    <row r="3076" spans="1:19" x14ac:dyDescent="0.3">
      <c r="A3076" s="1" t="s">
        <v>925</v>
      </c>
      <c r="B3076" s="1" t="s">
        <v>1210</v>
      </c>
      <c r="C3076" s="1">
        <f t="shared" si="294"/>
        <v>1.0416666664241347E-2</v>
      </c>
      <c r="D3076" s="1">
        <v>2</v>
      </c>
      <c r="E3076" s="1">
        <v>-2</v>
      </c>
      <c r="F3076" s="1">
        <f>IF(A3076="","",IF(E3076&lt;_C3_MinTemp.,0,E3076*M_a+M_b))</f>
        <v>4.8287000000000004E-2</v>
      </c>
      <c r="G3076" s="1">
        <f t="shared" si="289"/>
        <v>2.3316343690000002E-3</v>
      </c>
      <c r="H3076" s="1">
        <f t="shared" si="290"/>
        <v>1.0133135023902651E-3</v>
      </c>
      <c r="I3076" s="1">
        <f t="shared" si="291"/>
        <v>2.5332837553858367E-4</v>
      </c>
      <c r="J3076" s="1">
        <f>IF(A3076="","",MIN(J3075+I3076,Max_logcfu))</f>
        <v>3.4148295287380916</v>
      </c>
      <c r="K3076" s="1" cm="1">
        <f t="array" ref="K3076">IF(A3076="","",IF(E3076&lt;_C3_MinTemp.,0,((E3076-Tmin)/(PrefTemp-Tmin))^2))</f>
        <v>0.38573866070260976</v>
      </c>
      <c r="L3076" s="1">
        <f t="shared" si="292"/>
        <v>4.0181110480499794E-3</v>
      </c>
      <c r="M3076" s="1">
        <f t="shared" si="293"/>
        <v>153.4202747365502</v>
      </c>
      <c r="N3076" s="3" t="s">
        <v>866</v>
      </c>
      <c r="O3076" s="1" t="s">
        <v>2972</v>
      </c>
      <c r="P3076" s="1" t="s">
        <v>2968</v>
      </c>
      <c r="Q3076" s="1">
        <v>8360</v>
      </c>
      <c r="R3076" s="1" t="s">
        <v>3035</v>
      </c>
      <c r="S3076" s="1">
        <v>93.33</v>
      </c>
    </row>
    <row r="3077" spans="1:19" x14ac:dyDescent="0.3">
      <c r="A3077" s="1" t="s">
        <v>925</v>
      </c>
      <c r="B3077" s="1" t="s">
        <v>1211</v>
      </c>
      <c r="C3077" s="1">
        <f t="shared" si="294"/>
        <v>1.0416666671517305E-2</v>
      </c>
      <c r="D3077" s="1">
        <v>2</v>
      </c>
      <c r="E3077" s="1">
        <v>-2.02</v>
      </c>
      <c r="F3077" s="1">
        <f>IF(A3077="","",IF(E3077&lt;_C3_MinTemp.,0,E3077*M_a+M_b))</f>
        <v>4.7894200000000005E-2</v>
      </c>
      <c r="G3077" s="1">
        <f t="shared" si="289"/>
        <v>2.2938543936400005E-3</v>
      </c>
      <c r="H3077" s="1">
        <f t="shared" si="290"/>
        <v>9.9689456481529774E-4</v>
      </c>
      <c r="I3077" s="1">
        <f t="shared" si="291"/>
        <v>2.4922364131987825E-4</v>
      </c>
      <c r="J3077" s="1">
        <f>IF(A3077="","",MIN(J3076+I3077,Max_logcfu))</f>
        <v>3.4150787523794115</v>
      </c>
      <c r="K3077" s="1" cm="1">
        <f t="array" ref="K3077">IF(A3077="","",IF(E3077&lt;_C3_MinTemp.,0,((E3077-Tmin)/(PrefTemp-Tmin))^2))</f>
        <v>0.37948845385607299</v>
      </c>
      <c r="L3077" s="1">
        <f t="shared" si="292"/>
        <v>3.9530047295081886E-3</v>
      </c>
      <c r="M3077" s="1">
        <f t="shared" si="293"/>
        <v>153.41632173182069</v>
      </c>
      <c r="N3077" s="3" t="s">
        <v>866</v>
      </c>
      <c r="O3077" s="1" t="s">
        <v>2972</v>
      </c>
      <c r="P3077" s="1" t="s">
        <v>2968</v>
      </c>
      <c r="Q3077" s="1">
        <v>8360</v>
      </c>
      <c r="R3077" s="1" t="s">
        <v>3035</v>
      </c>
      <c r="S3077" s="1">
        <v>93.33</v>
      </c>
    </row>
    <row r="3078" spans="1:19" x14ac:dyDescent="0.3">
      <c r="A3078" s="1" t="s">
        <v>925</v>
      </c>
      <c r="B3078" s="1" t="s">
        <v>1212</v>
      </c>
      <c r="C3078" s="1">
        <f t="shared" si="294"/>
        <v>1.0416666664241347E-2</v>
      </c>
      <c r="D3078" s="1">
        <v>2</v>
      </c>
      <c r="E3078" s="1">
        <v>-1.93</v>
      </c>
      <c r="F3078" s="1">
        <f>IF(A3078="","",IF(E3078&lt;_C3_MinTemp.,0,E3078*M_a+M_b))</f>
        <v>4.9661800000000006E-2</v>
      </c>
      <c r="G3078" s="1">
        <f t="shared" si="289"/>
        <v>2.4662943792400005E-3</v>
      </c>
      <c r="H3078" s="1">
        <f t="shared" si="290"/>
        <v>1.0718358884137334E-3</v>
      </c>
      <c r="I3078" s="1">
        <f t="shared" si="291"/>
        <v>2.6795897204104428E-4</v>
      </c>
      <c r="J3078" s="1">
        <f>IF(A3078="","",MIN(J3077+I3078,Max_logcfu))</f>
        <v>3.4153467113514524</v>
      </c>
      <c r="K3078" s="1" cm="1">
        <f t="array" ref="K3078">IF(A3078="","",IF(E3078&lt;_C3_MinTemp.,0,((E3078-Tmin)/(PrefTemp-Tmin))^2))</f>
        <v>0.40801641260521837</v>
      </c>
      <c r="L3078" s="1">
        <f t="shared" si="292"/>
        <v>4.2501709636481215E-3</v>
      </c>
      <c r="M3078" s="1">
        <f t="shared" si="293"/>
        <v>153.41207156085704</v>
      </c>
      <c r="N3078" s="3" t="s">
        <v>866</v>
      </c>
      <c r="O3078" s="1" t="s">
        <v>2972</v>
      </c>
      <c r="P3078" s="1" t="s">
        <v>2968</v>
      </c>
      <c r="Q3078" s="1">
        <v>8360</v>
      </c>
      <c r="R3078" s="1" t="s">
        <v>3035</v>
      </c>
      <c r="S3078" s="1">
        <v>93.25</v>
      </c>
    </row>
    <row r="3079" spans="1:19" x14ac:dyDescent="0.3">
      <c r="A3079" s="1" t="s">
        <v>925</v>
      </c>
      <c r="B3079" s="1" t="s">
        <v>1213</v>
      </c>
      <c r="C3079" s="1">
        <f t="shared" si="294"/>
        <v>1.0416666664241347E-2</v>
      </c>
      <c r="D3079" s="1">
        <v>2</v>
      </c>
      <c r="E3079" s="1">
        <v>-1.99</v>
      </c>
      <c r="F3079" s="1">
        <f>IF(A3079="","",IF(E3079&lt;_C3_MinTemp.,0,E3079*M_a+M_b))</f>
        <v>4.8483400000000003E-2</v>
      </c>
      <c r="G3079" s="1">
        <f t="shared" si="289"/>
        <v>2.3506400755600003E-3</v>
      </c>
      <c r="H3079" s="1">
        <f t="shared" si="290"/>
        <v>1.0215732618687528E-3</v>
      </c>
      <c r="I3079" s="1">
        <f t="shared" si="291"/>
        <v>2.5539331540772481E-4</v>
      </c>
      <c r="J3079" s="1">
        <f>IF(A3079="","",MIN(J3078+I3079,Max_logcfu))</f>
        <v>3.4156021046668603</v>
      </c>
      <c r="K3079" s="1" cm="1">
        <f t="array" ref="K3079">IF(A3079="","",IF(E3079&lt;_C3_MinTemp.,0,((E3079-Tmin)/(PrefTemp-Tmin))^2))</f>
        <v>0.38888290831348415</v>
      </c>
      <c r="L3079" s="1">
        <f t="shared" si="292"/>
        <v>4.0508636273222948E-3</v>
      </c>
      <c r="M3079" s="1">
        <f t="shared" si="293"/>
        <v>153.40802069722972</v>
      </c>
      <c r="N3079" s="3" t="s">
        <v>866</v>
      </c>
      <c r="O3079" s="1" t="s">
        <v>2972</v>
      </c>
      <c r="P3079" s="1" t="s">
        <v>2968</v>
      </c>
      <c r="Q3079" s="1">
        <v>8360</v>
      </c>
      <c r="R3079" s="1" t="s">
        <v>3035</v>
      </c>
      <c r="S3079" s="1">
        <v>93.25</v>
      </c>
    </row>
    <row r="3080" spans="1:19" x14ac:dyDescent="0.3">
      <c r="A3080" s="1" t="s">
        <v>925</v>
      </c>
      <c r="B3080" s="1" t="s">
        <v>1214</v>
      </c>
      <c r="C3080" s="1">
        <f t="shared" si="294"/>
        <v>1.0416666671517305E-2</v>
      </c>
      <c r="D3080" s="1">
        <v>3</v>
      </c>
      <c r="E3080" s="1">
        <v>-2</v>
      </c>
      <c r="F3080" s="1">
        <f>IF(A3080="","",IF(E3080&lt;_C3_MinTemp.,0,E3080*M_a+M_b))</f>
        <v>4.8287000000000004E-2</v>
      </c>
      <c r="G3080" s="1">
        <f t="shared" si="289"/>
        <v>2.3316343690000002E-3</v>
      </c>
      <c r="H3080" s="1">
        <f t="shared" si="290"/>
        <v>1.0133135023902651E-3</v>
      </c>
      <c r="I3080" s="1">
        <f t="shared" si="291"/>
        <v>2.5332837571553153E-4</v>
      </c>
      <c r="J3080" s="1">
        <f>IF(A3080="","",MIN(J3079+I3080,Max_logcfu))</f>
        <v>3.4158554330425757</v>
      </c>
      <c r="K3080" s="1" cm="1">
        <f t="array" ref="K3080">IF(A3080="","",IF(E3080&lt;_C3_MinTemp.,0,((E3080-Tmin)/(PrefTemp-Tmin))^2))</f>
        <v>0.38573866070260976</v>
      </c>
      <c r="L3080" s="1">
        <f t="shared" si="292"/>
        <v>4.0181110508565971E-3</v>
      </c>
      <c r="M3080" s="1">
        <f t="shared" si="293"/>
        <v>153.40400258617885</v>
      </c>
      <c r="N3080" s="3" t="s">
        <v>866</v>
      </c>
      <c r="O3080" s="1" t="s">
        <v>2972</v>
      </c>
      <c r="P3080" s="1" t="s">
        <v>2968</v>
      </c>
      <c r="Q3080" s="1">
        <v>8360</v>
      </c>
      <c r="R3080" s="1" t="s">
        <v>3035</v>
      </c>
      <c r="S3080" s="1">
        <v>93.25</v>
      </c>
    </row>
    <row r="3081" spans="1:19" x14ac:dyDescent="0.3">
      <c r="A3081" s="1" t="s">
        <v>925</v>
      </c>
      <c r="B3081" s="1" t="s">
        <v>1215</v>
      </c>
      <c r="C3081" s="1">
        <f t="shared" si="294"/>
        <v>1.0416666664241347E-2</v>
      </c>
      <c r="D3081" s="1">
        <v>3</v>
      </c>
      <c r="E3081" s="1">
        <v>-2.04</v>
      </c>
      <c r="F3081" s="1">
        <f>IF(A3081="","",IF(E3081&lt;_C3_MinTemp.,0,E3081*M_a+M_b))</f>
        <v>4.7501400000000006E-2</v>
      </c>
      <c r="G3081" s="1">
        <f t="shared" si="289"/>
        <v>2.2563830019600006E-3</v>
      </c>
      <c r="H3081" s="1">
        <f t="shared" si="290"/>
        <v>9.806097357496742E-4</v>
      </c>
      <c r="I3081" s="1">
        <f t="shared" si="291"/>
        <v>2.4515243388033953E-4</v>
      </c>
      <c r="J3081" s="1">
        <f>IF(A3081="","",MIN(J3080+I3081,Max_logcfu))</f>
        <v>3.4161005854764559</v>
      </c>
      <c r="K3081" s="1" cm="1">
        <f t="array" ref="K3081">IF(A3081="","",IF(E3081&lt;_C3_MinTemp.,0,((E3081-Tmin)/(PrefTemp-Tmin))^2))</f>
        <v>0.37328929817648621</v>
      </c>
      <c r="L3081" s="1">
        <f t="shared" si="292"/>
        <v>3.8884301884330522E-3</v>
      </c>
      <c r="M3081" s="1">
        <f t="shared" si="293"/>
        <v>153.40011415599042</v>
      </c>
      <c r="N3081" s="3" t="s">
        <v>866</v>
      </c>
      <c r="O3081" s="1" t="s">
        <v>2972</v>
      </c>
      <c r="P3081" s="1" t="s">
        <v>2968</v>
      </c>
      <c r="Q3081" s="1">
        <v>8360</v>
      </c>
      <c r="R3081" s="1" t="s">
        <v>3035</v>
      </c>
      <c r="S3081" s="1">
        <v>93.25</v>
      </c>
    </row>
    <row r="3082" spans="1:19" x14ac:dyDescent="0.3">
      <c r="A3082" s="1" t="s">
        <v>925</v>
      </c>
      <c r="B3082" s="1" t="s">
        <v>1216</v>
      </c>
      <c r="C3082" s="1">
        <f t="shared" si="294"/>
        <v>1.0416666664241347E-2</v>
      </c>
      <c r="D3082" s="1">
        <v>3</v>
      </c>
      <c r="E3082" s="1">
        <v>-1.93</v>
      </c>
      <c r="F3082" s="1">
        <f>IF(A3082="","",IF(E3082&lt;_C3_MinTemp.,0,E3082*M_a+M_b))</f>
        <v>4.9661800000000006E-2</v>
      </c>
      <c r="G3082" s="1">
        <f t="shared" si="289"/>
        <v>2.4662943792400005E-3</v>
      </c>
      <c r="H3082" s="1">
        <f t="shared" si="290"/>
        <v>1.0718358884137334E-3</v>
      </c>
      <c r="I3082" s="1">
        <f t="shared" si="291"/>
        <v>2.6795897204104428E-4</v>
      </c>
      <c r="J3082" s="1">
        <f>IF(A3082="","",MIN(J3081+I3082,Max_logcfu))</f>
        <v>3.4163685444484968</v>
      </c>
      <c r="K3082" s="1" cm="1">
        <f t="array" ref="K3082">IF(A3082="","",IF(E3082&lt;_C3_MinTemp.,0,((E3082-Tmin)/(PrefTemp-Tmin))^2))</f>
        <v>0.40801641260521837</v>
      </c>
      <c r="L3082" s="1">
        <f t="shared" si="292"/>
        <v>4.2501709636481215E-3</v>
      </c>
      <c r="M3082" s="1">
        <f t="shared" si="293"/>
        <v>153.39586398502678</v>
      </c>
      <c r="N3082" s="3" t="s">
        <v>866</v>
      </c>
      <c r="O3082" s="1" t="s">
        <v>2972</v>
      </c>
      <c r="P3082" s="1" t="s">
        <v>2968</v>
      </c>
      <c r="Q3082" s="1">
        <v>8360</v>
      </c>
      <c r="R3082" s="1" t="s">
        <v>3035</v>
      </c>
      <c r="S3082" s="1">
        <v>93.25</v>
      </c>
    </row>
    <row r="3083" spans="1:19" x14ac:dyDescent="0.3">
      <c r="A3083" s="1" t="s">
        <v>925</v>
      </c>
      <c r="B3083" s="1" t="s">
        <v>2759</v>
      </c>
      <c r="C3083" s="1">
        <f t="shared" si="294"/>
        <v>1.0416666671517305E-2</v>
      </c>
      <c r="D3083" s="1">
        <v>3</v>
      </c>
      <c r="E3083" s="1">
        <v>-1.86</v>
      </c>
      <c r="F3083" s="1">
        <f>IF(A3083="","",IF(E3083&lt;_C3_MinTemp.,0,E3083*M_a+M_b))</f>
        <v>5.1036600000000001E-2</v>
      </c>
      <c r="G3083" s="1">
        <f t="shared" si="289"/>
        <v>2.60473453956E-3</v>
      </c>
      <c r="H3083" s="1">
        <f t="shared" si="290"/>
        <v>1.1320011036766622E-3</v>
      </c>
      <c r="I3083" s="1">
        <f t="shared" si="291"/>
        <v>2.8300027605094783E-4</v>
      </c>
      <c r="J3083" s="1">
        <f>IF(A3083="","",MIN(J3082+I3083,Max_logcfu))</f>
        <v>3.4166515447245476</v>
      </c>
      <c r="K3083" s="1" cm="1">
        <f t="array" ref="K3083">IF(A3083="","",IF(E3083&lt;_C3_MinTemp.,0,((E3083-Tmin)/(PrefTemp-Tmin))^2))</f>
        <v>0.43091954130296278</v>
      </c>
      <c r="L3083" s="1">
        <f t="shared" si="292"/>
        <v>4.4887452239960974E-3</v>
      </c>
      <c r="M3083" s="1">
        <f t="shared" si="293"/>
        <v>153.39137523980278</v>
      </c>
      <c r="N3083" s="3" t="s">
        <v>866</v>
      </c>
      <c r="O3083" s="1" t="s">
        <v>2972</v>
      </c>
      <c r="P3083" s="1" t="s">
        <v>2968</v>
      </c>
      <c r="Q3083" s="1">
        <v>8360</v>
      </c>
      <c r="R3083" s="1" t="s">
        <v>3035</v>
      </c>
      <c r="S3083" s="1">
        <v>93.25</v>
      </c>
    </row>
    <row r="3084" spans="1:19" x14ac:dyDescent="0.3">
      <c r="A3084" s="1" t="s">
        <v>925</v>
      </c>
      <c r="B3084" s="1" t="s">
        <v>2760</v>
      </c>
      <c r="C3084" s="1">
        <f t="shared" si="294"/>
        <v>1.0416666664241347E-2</v>
      </c>
      <c r="D3084" s="1">
        <v>3</v>
      </c>
      <c r="E3084" s="1">
        <v>-1.25</v>
      </c>
      <c r="F3084" s="1">
        <f>IF(A3084="","",IF(E3084&lt;_C3_MinTemp.,0,E3084*M_a+M_b))</f>
        <v>6.3017000000000004E-2</v>
      </c>
      <c r="G3084" s="1">
        <f t="shared" si="289"/>
        <v>3.9711422890000006E-3</v>
      </c>
      <c r="H3084" s="1">
        <f t="shared" si="290"/>
        <v>1.7258332416340723E-3</v>
      </c>
      <c r="I3084" s="1">
        <f t="shared" si="291"/>
        <v>4.3145831030806133E-4</v>
      </c>
      <c r="J3084" s="1">
        <f>IF(A3084="","",MIN(J3083+I3084,Max_logcfu))</f>
        <v>3.4170830030348558</v>
      </c>
      <c r="K3084" s="1" cm="1">
        <f t="array" ref="K3084">IF(A3084="","",IF(E3084&lt;_C3_MinTemp.,0,((E3084-Tmin)/(PrefTemp-Tmin))^2))</f>
        <v>0.65697397858967488</v>
      </c>
      <c r="L3084" s="1">
        <f t="shared" si="292"/>
        <v>6.8434789420490751E-3</v>
      </c>
      <c r="M3084" s="1">
        <f t="shared" si="293"/>
        <v>153.38453176086074</v>
      </c>
      <c r="N3084" s="3" t="s">
        <v>866</v>
      </c>
      <c r="O3084" s="1" t="s">
        <v>2972</v>
      </c>
      <c r="P3084" s="1" t="s">
        <v>2968</v>
      </c>
      <c r="Q3084" s="1">
        <v>8360</v>
      </c>
      <c r="R3084" s="1" t="s">
        <v>3035</v>
      </c>
      <c r="S3084" s="1">
        <v>93.25</v>
      </c>
    </row>
    <row r="3085" spans="1:19" x14ac:dyDescent="0.3">
      <c r="A3085" s="1" t="s">
        <v>925</v>
      </c>
      <c r="B3085" s="1" t="s">
        <v>2761</v>
      </c>
      <c r="C3085" s="1">
        <f t="shared" si="294"/>
        <v>3.2870370341697708E-3</v>
      </c>
      <c r="D3085" s="1">
        <v>3</v>
      </c>
      <c r="E3085" s="1">
        <v>-1.1000000000000001</v>
      </c>
      <c r="F3085" s="1">
        <f>IF(A3085="","",IF(E3085&lt;_C3_MinTemp.,0,E3085*M_a+M_b))</f>
        <v>6.5963000000000008E-2</v>
      </c>
      <c r="G3085" s="1">
        <f t="shared" si="289"/>
        <v>4.3511173690000014E-3</v>
      </c>
      <c r="H3085" s="1">
        <f t="shared" si="290"/>
        <v>1.8909680004345942E-3</v>
      </c>
      <c r="I3085" s="1">
        <f t="shared" si="291"/>
        <v>1.4917636434860329E-4</v>
      </c>
      <c r="J3085" s="1">
        <f>IF(A3085="","",MIN(J3084+I3085,Max_logcfu))</f>
        <v>3.4172321793992042</v>
      </c>
      <c r="K3085" s="1" cm="1">
        <f t="array" ref="K3085">IF(A3085="","",IF(E3085&lt;_C3_MinTemp.,0,((E3085-Tmin)/(PrefTemp-Tmin))^2))</f>
        <v>0.71983592658987894</v>
      </c>
      <c r="L3085" s="1">
        <f t="shared" si="292"/>
        <v>2.3661273492268445E-3</v>
      </c>
      <c r="M3085" s="1">
        <f t="shared" si="293"/>
        <v>153.38216563351151</v>
      </c>
      <c r="N3085" s="3" t="s">
        <v>866</v>
      </c>
      <c r="O3085" s="1" t="s">
        <v>2973</v>
      </c>
      <c r="P3085" s="1" t="s">
        <v>2968</v>
      </c>
      <c r="Q3085" s="1">
        <v>8360</v>
      </c>
      <c r="R3085" s="1" t="s">
        <v>3035</v>
      </c>
      <c r="S3085" s="1">
        <v>93.25</v>
      </c>
    </row>
    <row r="3086" spans="1:19" x14ac:dyDescent="0.3">
      <c r="A3086" s="1" t="s">
        <v>925</v>
      </c>
      <c r="B3086" s="1" t="s">
        <v>2403</v>
      </c>
      <c r="C3086" s="1">
        <f t="shared" si="294"/>
        <v>7.1180555605678819E-3</v>
      </c>
      <c r="D3086" s="1">
        <v>3</v>
      </c>
      <c r="E3086" s="1">
        <v>-0.5</v>
      </c>
      <c r="F3086" s="1">
        <f>IF(A3086="","",IF(E3086&lt;_C3_MinTemp.,0,E3086*M_a+M_b))</f>
        <v>7.7747000000000011E-2</v>
      </c>
      <c r="G3086" s="1">
        <f t="shared" si="289"/>
        <v>6.0445960090000014E-3</v>
      </c>
      <c r="H3086" s="1">
        <f t="shared" si="290"/>
        <v>2.6269430721425472E-3</v>
      </c>
      <c r="I3086" s="1">
        <f t="shared" si="291"/>
        <v>4.487694418070288E-4</v>
      </c>
      <c r="J3086" s="1">
        <f>IF(A3086="","",MIN(J3085+I3086,Max_logcfu))</f>
        <v>3.4176809488410114</v>
      </c>
      <c r="K3086" s="1" cm="1">
        <f t="array" ref="K3086">IF(A3086="","",IF(E3086&lt;_C3_MinTemp.,0,((E3086-Tmin)/(PrefTemp-Tmin))^2))</f>
        <v>1</v>
      </c>
      <c r="L3086" s="1">
        <f t="shared" si="292"/>
        <v>7.1180555605678819E-3</v>
      </c>
      <c r="M3086" s="1">
        <f t="shared" si="293"/>
        <v>153.37504757795094</v>
      </c>
      <c r="N3086" s="3" t="s">
        <v>866</v>
      </c>
      <c r="O3086" s="1" t="s">
        <v>2973</v>
      </c>
      <c r="P3086" s="1" t="s">
        <v>2968</v>
      </c>
      <c r="Q3086" s="1">
        <v>8360</v>
      </c>
      <c r="R3086" s="1" t="s">
        <v>3035</v>
      </c>
      <c r="S3086" s="1">
        <v>93.25</v>
      </c>
    </row>
    <row r="3087" spans="1:19" x14ac:dyDescent="0.3">
      <c r="A3087" s="1" t="s">
        <v>925</v>
      </c>
      <c r="B3087" s="1" t="s">
        <v>1221</v>
      </c>
      <c r="C3087" s="1">
        <f t="shared" si="294"/>
        <v>1.0428240741021E-2</v>
      </c>
      <c r="D3087" s="1">
        <v>3</v>
      </c>
      <c r="E3087" s="1">
        <v>-0.16</v>
      </c>
      <c r="F3087" s="1">
        <f>IF(A3087="","",IF(E3087&lt;_C3_MinTemp.,0,E3087*M_a+M_b))</f>
        <v>8.4424600000000002E-2</v>
      </c>
      <c r="G3087" s="1">
        <f t="shared" si="289"/>
        <v>7.1275130851600008E-3</v>
      </c>
      <c r="H3087" s="1">
        <f t="shared" si="290"/>
        <v>3.0975719622598871E-3</v>
      </c>
      <c r="I3087" s="1">
        <f t="shared" si="291"/>
        <v>7.752534272419901E-4</v>
      </c>
      <c r="J3087" s="1">
        <f>IF(A3087="","",MIN(J3086+I3087,Max_logcfu))</f>
        <v>3.4184562022682532</v>
      </c>
      <c r="K3087" s="1" cm="1">
        <f t="array" ref="K3087">IF(A3087="","",IF(E3087&lt;_C3_MinTemp.,0,((E3087-Tmin)/(PrefTemp-Tmin))^2))</f>
        <v>1.1791545827955432</v>
      </c>
      <c r="L3087" s="1">
        <f t="shared" si="292"/>
        <v>1.2296507860270103E-2</v>
      </c>
      <c r="M3087" s="1">
        <f t="shared" si="293"/>
        <v>153.36275107009067</v>
      </c>
      <c r="N3087" s="3" t="s">
        <v>866</v>
      </c>
      <c r="O3087" s="1" t="s">
        <v>2973</v>
      </c>
      <c r="P3087" s="1" t="s">
        <v>2968</v>
      </c>
      <c r="Q3087" s="1">
        <v>8360</v>
      </c>
      <c r="R3087" s="1" t="s">
        <v>3035</v>
      </c>
      <c r="S3087" s="1">
        <v>93.25</v>
      </c>
    </row>
    <row r="3088" spans="1:19" x14ac:dyDescent="0.3">
      <c r="A3088" s="1" t="s">
        <v>925</v>
      </c>
      <c r="B3088" s="1" t="s">
        <v>1222</v>
      </c>
      <c r="C3088" s="1">
        <f t="shared" si="294"/>
        <v>1.0416666664241347E-2</v>
      </c>
      <c r="D3088" s="1">
        <v>3</v>
      </c>
      <c r="E3088" s="1">
        <v>-2.5000000000000001E-2</v>
      </c>
      <c r="F3088" s="1">
        <f>IF(A3088="","",IF(E3088&lt;_C3_MinTemp.,0,E3088*M_a+M_b))</f>
        <v>8.7076000000000001E-2</v>
      </c>
      <c r="G3088" s="1">
        <f t="shared" si="289"/>
        <v>7.5822297759999997E-3</v>
      </c>
      <c r="H3088" s="1">
        <f t="shared" si="290"/>
        <v>3.2951889508909165E-3</v>
      </c>
      <c r="I3088" s="1">
        <f t="shared" si="291"/>
        <v>8.2379723753092399E-4</v>
      </c>
      <c r="J3088" s="1">
        <f>IF(A3088="","",MIN(J3087+I3088,Max_logcfu))</f>
        <v>3.4192799995057843</v>
      </c>
      <c r="K3088" s="1" cm="1">
        <f t="array" ref="K3088">IF(A3088="","",IF(E3088&lt;_C3_MinTemp.,0,((E3088-Tmin)/(PrefTemp-Tmin))^2))</f>
        <v>1.2543815607710698</v>
      </c>
      <c r="L3088" s="1">
        <f t="shared" si="292"/>
        <v>1.3066474588323034E-2</v>
      </c>
      <c r="M3088" s="1">
        <f t="shared" si="293"/>
        <v>153.34968459550234</v>
      </c>
      <c r="N3088" s="3" t="s">
        <v>866</v>
      </c>
      <c r="O3088" s="1" t="s">
        <v>2973</v>
      </c>
      <c r="P3088" s="1" t="s">
        <v>2968</v>
      </c>
      <c r="Q3088" s="1">
        <v>8360</v>
      </c>
      <c r="R3088" s="1" t="s">
        <v>3035</v>
      </c>
      <c r="S3088" s="1">
        <v>93.25</v>
      </c>
    </row>
    <row r="3089" spans="1:19" x14ac:dyDescent="0.3">
      <c r="A3089" s="1" t="s">
        <v>925</v>
      </c>
      <c r="B3089" s="1" t="s">
        <v>1223</v>
      </c>
      <c r="C3089" s="1">
        <f t="shared" si="294"/>
        <v>1.0416666664241347E-2</v>
      </c>
      <c r="D3089" s="1">
        <v>3</v>
      </c>
      <c r="E3089" s="1">
        <v>0.11</v>
      </c>
      <c r="F3089" s="1">
        <f>IF(A3089="","",IF(E3089&lt;_C3_MinTemp.,0,E3089*M_a+M_b))</f>
        <v>8.9727400000000013E-2</v>
      </c>
      <c r="G3089" s="1">
        <f t="shared" si="289"/>
        <v>8.0510063107600022E-3</v>
      </c>
      <c r="H3089" s="1">
        <f t="shared" si="290"/>
        <v>3.4989162584789231E-3</v>
      </c>
      <c r="I3089" s="1">
        <f t="shared" si="291"/>
        <v>8.7472906441606697E-4</v>
      </c>
      <c r="J3089" s="1">
        <f>IF(A3089="","",MIN(J3088+I3089,Max_logcfu))</f>
        <v>3.4201547285702003</v>
      </c>
      <c r="K3089" s="1" cm="1">
        <f t="array" ref="K3089">IF(A3089="","",IF(E3089&lt;_C3_MinTemp.,0,((E3089-Tmin)/(PrefTemp-Tmin))^2))</f>
        <v>1.3319345575407506</v>
      </c>
      <c r="L3089" s="1">
        <f t="shared" si="292"/>
        <v>1.3874318304485786E-2</v>
      </c>
      <c r="M3089" s="1">
        <f t="shared" si="293"/>
        <v>153.33581027719785</v>
      </c>
      <c r="N3089" s="3" t="s">
        <v>866</v>
      </c>
      <c r="O3089" s="1" t="s">
        <v>2973</v>
      </c>
      <c r="P3089" s="1" t="s">
        <v>2968</v>
      </c>
      <c r="Q3089" s="1">
        <v>8360</v>
      </c>
      <c r="R3089" s="1" t="s">
        <v>3035</v>
      </c>
      <c r="S3089" s="1">
        <v>93.25</v>
      </c>
    </row>
    <row r="3090" spans="1:19" x14ac:dyDescent="0.3">
      <c r="A3090" s="1" t="s">
        <v>925</v>
      </c>
      <c r="B3090" s="1" t="s">
        <v>2406</v>
      </c>
      <c r="C3090" s="1">
        <f t="shared" si="294"/>
        <v>1.0416666671517305E-2</v>
      </c>
      <c r="D3090" s="1">
        <v>3</v>
      </c>
      <c r="E3090" s="1">
        <v>0.36</v>
      </c>
      <c r="F3090" s="1">
        <f>IF(A3090="","",IF(E3090&lt;_C3_MinTemp.,0,E3090*M_a+M_b))</f>
        <v>9.463740000000001E-2</v>
      </c>
      <c r="G3090" s="1">
        <f t="shared" si="289"/>
        <v>8.9562374787600027E-3</v>
      </c>
      <c r="H3090" s="1">
        <f t="shared" si="290"/>
        <v>3.8923239803389841E-3</v>
      </c>
      <c r="I3090" s="1">
        <f t="shared" si="291"/>
        <v>9.7308099553787227E-4</v>
      </c>
      <c r="J3090" s="1">
        <f>IF(A3090="","",MIN(J3089+I3090,Max_logcfu))</f>
        <v>3.4211278095657383</v>
      </c>
      <c r="K3090" s="1" cm="1">
        <f t="array" ref="K3090">IF(A3090="","",IF(E3090&lt;_C3_MinTemp.,0,((E3090-Tmin)/(PrefTemp-Tmin))^2))</f>
        <v>1.4816933117490008</v>
      </c>
      <c r="L3090" s="1">
        <f t="shared" si="292"/>
        <v>1.5434305337905916E-2</v>
      </c>
      <c r="M3090" s="1">
        <f t="shared" si="293"/>
        <v>153.32037597185993</v>
      </c>
      <c r="N3090" s="3" t="s">
        <v>866</v>
      </c>
      <c r="O3090" s="1" t="s">
        <v>2973</v>
      </c>
      <c r="P3090" s="1" t="s">
        <v>2968</v>
      </c>
      <c r="Q3090" s="1">
        <v>8360</v>
      </c>
      <c r="R3090" s="1" t="s">
        <v>3035</v>
      </c>
      <c r="S3090" s="1">
        <v>93.25</v>
      </c>
    </row>
    <row r="3091" spans="1:19" x14ac:dyDescent="0.3">
      <c r="A3091" s="1" t="s">
        <v>925</v>
      </c>
      <c r="B3091" s="1" t="s">
        <v>2407</v>
      </c>
      <c r="C3091" s="1">
        <f t="shared" si="294"/>
        <v>1.0416666664241347E-2</v>
      </c>
      <c r="D3091" s="1">
        <v>3</v>
      </c>
      <c r="E3091" s="1">
        <v>0.52</v>
      </c>
      <c r="F3091" s="1">
        <f>IF(A3091="","",IF(E3091&lt;_C3_MinTemp.,0,E3091*M_a+M_b))</f>
        <v>9.77798E-2</v>
      </c>
      <c r="G3091" s="1">
        <f t="shared" si="289"/>
        <v>9.5608892880399993E-3</v>
      </c>
      <c r="H3091" s="1">
        <f t="shared" si="290"/>
        <v>4.1551018200956099E-3</v>
      </c>
      <c r="I3091" s="1">
        <f t="shared" si="291"/>
        <v>1.0387754547820436E-3</v>
      </c>
      <c r="J3091" s="1">
        <f>IF(A3091="","",MIN(J3090+I3091,Max_logcfu))</f>
        <v>3.4221665850205203</v>
      </c>
      <c r="K3091" s="1" cm="1">
        <f t="array" ref="K3091">IF(A3091="","",IF(E3091&lt;_C3_MinTemp.,0,((E3091-Tmin)/(PrefTemp-Tmin))^2))</f>
        <v>1.5817251101321705</v>
      </c>
      <c r="L3091" s="1">
        <f t="shared" si="292"/>
        <v>1.6476303226707255E-2</v>
      </c>
      <c r="M3091" s="1">
        <f t="shared" si="293"/>
        <v>153.30389966863322</v>
      </c>
      <c r="N3091" s="3" t="s">
        <v>866</v>
      </c>
      <c r="O3091" s="1" t="s">
        <v>2973</v>
      </c>
      <c r="P3091" s="1" t="s">
        <v>2968</v>
      </c>
      <c r="Q3091" s="1">
        <v>8360</v>
      </c>
      <c r="R3091" s="1" t="s">
        <v>3035</v>
      </c>
      <c r="S3091" s="1">
        <v>93.25</v>
      </c>
    </row>
    <row r="3092" spans="1:19" x14ac:dyDescent="0.3">
      <c r="A3092" s="1" t="s">
        <v>925</v>
      </c>
      <c r="B3092" s="1" t="s">
        <v>2408</v>
      </c>
      <c r="C3092" s="1">
        <f t="shared" si="294"/>
        <v>1.0416666664241347E-2</v>
      </c>
      <c r="D3092" s="1">
        <v>3</v>
      </c>
      <c r="E3092" s="1">
        <v>0.57999999999999996</v>
      </c>
      <c r="F3092" s="1">
        <f>IF(A3092="","",IF(E3092&lt;_C3_MinTemp.,0,E3092*M_a+M_b))</f>
        <v>9.895820000000001E-2</v>
      </c>
      <c r="G3092" s="1">
        <f t="shared" si="289"/>
        <v>9.7927253472400028E-3</v>
      </c>
      <c r="H3092" s="1">
        <f t="shared" si="290"/>
        <v>4.2558563004085189E-3</v>
      </c>
      <c r="I3092" s="1">
        <f t="shared" si="291"/>
        <v>1.0639640748544062E-3</v>
      </c>
      <c r="J3092" s="1">
        <f>IF(A3092="","",MIN(J3091+I3092,Max_logcfu))</f>
        <v>3.4232305490953747</v>
      </c>
      <c r="K3092" s="1" cm="1">
        <f t="array" ref="K3092">IF(A3092="","",IF(E3092&lt;_C3_MinTemp.,0,((E3092-Tmin)/(PrefTemp-Tmin))^2))</f>
        <v>1.6200793787805319</v>
      </c>
      <c r="L3092" s="1">
        <f t="shared" si="292"/>
        <v>1.6875826858367998E-2</v>
      </c>
      <c r="M3092" s="1">
        <f t="shared" si="293"/>
        <v>153.28702384177484</v>
      </c>
      <c r="N3092" s="3" t="s">
        <v>866</v>
      </c>
      <c r="O3092" s="1" t="s">
        <v>2973</v>
      </c>
      <c r="P3092" s="1" t="s">
        <v>2968</v>
      </c>
      <c r="Q3092" s="1">
        <v>8360</v>
      </c>
      <c r="R3092" s="1" t="s">
        <v>3035</v>
      </c>
      <c r="S3092" s="1">
        <v>93.25</v>
      </c>
    </row>
    <row r="3093" spans="1:19" x14ac:dyDescent="0.3">
      <c r="A3093" s="1" t="s">
        <v>925</v>
      </c>
      <c r="B3093" s="1" t="s">
        <v>2409</v>
      </c>
      <c r="C3093" s="1">
        <f t="shared" si="294"/>
        <v>1.0416666671517305E-2</v>
      </c>
      <c r="D3093" s="1">
        <v>3</v>
      </c>
      <c r="E3093" s="1">
        <v>0.67</v>
      </c>
      <c r="F3093" s="1">
        <f>IF(A3093="","",IF(E3093&lt;_C3_MinTemp.,0,E3093*M_a+M_b))</f>
        <v>0.1007258</v>
      </c>
      <c r="G3093" s="1">
        <f t="shared" si="289"/>
        <v>1.014568678564E-2</v>
      </c>
      <c r="H3093" s="1">
        <f t="shared" si="290"/>
        <v>4.4092511019730553E-3</v>
      </c>
      <c r="I3093" s="1">
        <f t="shared" si="291"/>
        <v>1.1023127760065683E-3</v>
      </c>
      <c r="J3093" s="1">
        <f>IF(A3093="","",MIN(J3092+I3093,Max_logcfu))</f>
        <v>3.4243328618713811</v>
      </c>
      <c r="K3093" s="1" cm="1">
        <f t="array" ref="K3093">IF(A3093="","",IF(E3093&lt;_C3_MinTemp.,0,((E3093-Tmin)/(PrefTemp-Tmin))^2))</f>
        <v>1.6784722701953532</v>
      </c>
      <c r="L3093" s="1">
        <f t="shared" si="292"/>
        <v>1.7484086156009923E-2</v>
      </c>
      <c r="M3093" s="1">
        <f t="shared" si="293"/>
        <v>153.26953975561884</v>
      </c>
      <c r="N3093" s="3" t="s">
        <v>866</v>
      </c>
      <c r="O3093" s="1" t="s">
        <v>2973</v>
      </c>
      <c r="P3093" s="1" t="s">
        <v>2968</v>
      </c>
      <c r="Q3093" s="1">
        <v>8360</v>
      </c>
      <c r="R3093" s="1" t="s">
        <v>3035</v>
      </c>
      <c r="S3093" s="1">
        <v>93.25</v>
      </c>
    </row>
    <row r="3094" spans="1:19" x14ac:dyDescent="0.3">
      <c r="A3094" s="1" t="s">
        <v>925</v>
      </c>
      <c r="B3094" s="1" t="s">
        <v>1228</v>
      </c>
      <c r="C3094" s="1">
        <f t="shared" si="294"/>
        <v>1.0416666664241347E-2</v>
      </c>
      <c r="D3094" s="1">
        <v>3</v>
      </c>
      <c r="E3094" s="1">
        <v>0.72</v>
      </c>
      <c r="F3094" s="1">
        <f>IF(A3094="","",IF(E3094&lt;_C3_MinTemp.,0,E3094*M_a+M_b))</f>
        <v>0.1017078</v>
      </c>
      <c r="G3094" s="1">
        <f t="shared" si="289"/>
        <v>1.0344476580839999E-2</v>
      </c>
      <c r="H3094" s="1">
        <f t="shared" si="290"/>
        <v>4.4956438856323328E-3</v>
      </c>
      <c r="I3094" s="1">
        <f t="shared" si="291"/>
        <v>1.1239109711464023E-3</v>
      </c>
      <c r="J3094" s="1">
        <f>IF(A3094="","",MIN(J3093+I3094,Max_logcfu))</f>
        <v>3.4254567728425274</v>
      </c>
      <c r="K3094" s="1" cm="1">
        <f t="array" ref="K3094">IF(A3094="","",IF(E3094&lt;_C3_MinTemp.,0,((E3094-Tmin)/(PrefTemp-Tmin))^2))</f>
        <v>1.7113594631366205</v>
      </c>
      <c r="L3094" s="1">
        <f t="shared" si="292"/>
        <v>1.7826661070189202E-2</v>
      </c>
      <c r="M3094" s="1">
        <f t="shared" si="293"/>
        <v>153.25171309454865</v>
      </c>
      <c r="N3094" s="3" t="s">
        <v>866</v>
      </c>
      <c r="O3094" s="1" t="s">
        <v>2973</v>
      </c>
      <c r="P3094" s="1" t="s">
        <v>2968</v>
      </c>
      <c r="Q3094" s="1">
        <v>8360</v>
      </c>
      <c r="R3094" s="1" t="s">
        <v>3035</v>
      </c>
      <c r="S3094" s="1">
        <v>93.25</v>
      </c>
    </row>
    <row r="3095" spans="1:19" x14ac:dyDescent="0.3">
      <c r="A3095" s="1" t="s">
        <v>925</v>
      </c>
      <c r="B3095" s="1" t="s">
        <v>2762</v>
      </c>
      <c r="C3095" s="1">
        <f t="shared" si="294"/>
        <v>1.0405092594737653E-2</v>
      </c>
      <c r="D3095" s="1">
        <v>3</v>
      </c>
      <c r="E3095" s="1">
        <v>0.99</v>
      </c>
      <c r="F3095" s="1">
        <f>IF(A3095="","",IF(E3095&lt;_C3_MinTemp.,0,E3095*M_a+M_b))</f>
        <v>0.10701060000000001</v>
      </c>
      <c r="G3095" s="1">
        <f t="shared" si="289"/>
        <v>1.1451268512360002E-2</v>
      </c>
      <c r="H3095" s="1">
        <f t="shared" si="290"/>
        <v>4.9766486364015653E-3</v>
      </c>
      <c r="I3095" s="1">
        <f t="shared" si="291"/>
        <v>1.2427797569575958E-3</v>
      </c>
      <c r="J3095" s="1">
        <f>IF(A3095="","",MIN(J3094+I3095,Max_logcfu))</f>
        <v>3.426699552599485</v>
      </c>
      <c r="K3095" s="1" cm="1">
        <f t="array" ref="K3095">IF(A3095="","",IF(E3095&lt;_C3_MinTemp.,0,((E3095-Tmin)/(PrefTemp-Tmin))^2))</f>
        <v>1.8944638310500532</v>
      </c>
      <c r="L3095" s="1">
        <f t="shared" si="292"/>
        <v>1.9712071579457233E-2</v>
      </c>
      <c r="M3095" s="1">
        <f t="shared" si="293"/>
        <v>153.2320010229692</v>
      </c>
      <c r="N3095" s="3" t="s">
        <v>866</v>
      </c>
      <c r="O3095" s="1" t="s">
        <v>2973</v>
      </c>
      <c r="P3095" s="1" t="s">
        <v>2968</v>
      </c>
      <c r="Q3095" s="1">
        <v>8360</v>
      </c>
      <c r="R3095" s="1" t="s">
        <v>3035</v>
      </c>
      <c r="S3095" s="1">
        <v>93.25</v>
      </c>
    </row>
    <row r="3096" spans="1:19" x14ac:dyDescent="0.3">
      <c r="A3096" s="1" t="s">
        <v>925</v>
      </c>
      <c r="B3096" s="1" t="s">
        <v>2763</v>
      </c>
      <c r="C3096" s="1">
        <f t="shared" si="294"/>
        <v>1.0416666664241347E-2</v>
      </c>
      <c r="D3096" s="1">
        <v>3</v>
      </c>
      <c r="E3096" s="1">
        <v>1.1100000000000001</v>
      </c>
      <c r="F3096" s="1">
        <f>IF(A3096="","",IF(E3096&lt;_C3_MinTemp.,0,E3096*M_a+M_b))</f>
        <v>0.1093674</v>
      </c>
      <c r="G3096" s="1">
        <f t="shared" si="289"/>
        <v>1.1961228182760001E-2</v>
      </c>
      <c r="H3096" s="1">
        <f t="shared" si="290"/>
        <v>5.1982738734289435E-3</v>
      </c>
      <c r="I3096" s="1">
        <f t="shared" si="291"/>
        <v>1.2995684680546565E-3</v>
      </c>
      <c r="J3096" s="1">
        <f>IF(A3096="","",MIN(J3095+I3096,Max_logcfu))</f>
        <v>3.4279991210675398</v>
      </c>
      <c r="K3096" s="1" cm="1">
        <f t="array" ref="K3096">IF(A3096="","",IF(E3096&lt;_C3_MinTemp.,0,((E3096-Tmin)/(PrefTemp-Tmin))^2))</f>
        <v>1.9788300433892576</v>
      </c>
      <c r="L3096" s="1">
        <f t="shared" si="292"/>
        <v>2.0612812947172141E-2</v>
      </c>
      <c r="M3096" s="1">
        <f t="shared" si="293"/>
        <v>153.21138821002202</v>
      </c>
      <c r="N3096" s="3" t="s">
        <v>866</v>
      </c>
      <c r="O3096" s="1" t="s">
        <v>2973</v>
      </c>
      <c r="P3096" s="1" t="s">
        <v>2968</v>
      </c>
      <c r="Q3096" s="1">
        <v>8360</v>
      </c>
      <c r="R3096" s="1" t="s">
        <v>3035</v>
      </c>
      <c r="S3096" s="1">
        <v>93.25</v>
      </c>
    </row>
    <row r="3097" spans="1:19" x14ac:dyDescent="0.3">
      <c r="A3097" s="1" t="s">
        <v>925</v>
      </c>
      <c r="B3097" s="1" t="s">
        <v>2764</v>
      </c>
      <c r="C3097" s="1">
        <f t="shared" si="294"/>
        <v>1.0416666664241347E-2</v>
      </c>
      <c r="D3097" s="1">
        <v>3</v>
      </c>
      <c r="E3097" s="1">
        <v>1.19</v>
      </c>
      <c r="F3097" s="1">
        <f>IF(A3097="","",IF(E3097&lt;_C3_MinTemp.,0,E3097*M_a+M_b))</f>
        <v>0.1109386</v>
      </c>
      <c r="G3097" s="1">
        <f t="shared" si="289"/>
        <v>1.230737296996E-2</v>
      </c>
      <c r="H3097" s="1">
        <f t="shared" si="290"/>
        <v>5.3487062016340714E-3</v>
      </c>
      <c r="I3097" s="1">
        <f t="shared" si="291"/>
        <v>1.337176550097182E-3</v>
      </c>
      <c r="J3097" s="1">
        <f>IF(A3097="","",MIN(J3096+I3097,Max_logcfu))</f>
        <v>3.4293362976176369</v>
      </c>
      <c r="K3097" s="1" cm="1">
        <f t="array" ref="K3097">IF(A3097="","",IF(E3097&lt;_C3_MinTemp.,0,((E3097-Tmin)/(PrefTemp-Tmin))^2))</f>
        <v>2.0360952082877239</v>
      </c>
      <c r="L3097" s="1">
        <f t="shared" si="292"/>
        <v>2.1209325081392276E-2</v>
      </c>
      <c r="M3097" s="1">
        <f t="shared" si="293"/>
        <v>153.19017888494062</v>
      </c>
      <c r="N3097" s="3" t="s">
        <v>866</v>
      </c>
      <c r="O3097" s="1" t="s">
        <v>2973</v>
      </c>
      <c r="P3097" s="1" t="s">
        <v>2968</v>
      </c>
      <c r="Q3097" s="1">
        <v>8360</v>
      </c>
      <c r="R3097" s="1" t="s">
        <v>3035</v>
      </c>
      <c r="S3097" s="1">
        <v>93.25</v>
      </c>
    </row>
    <row r="3098" spans="1:19" x14ac:dyDescent="0.3">
      <c r="A3098" s="1" t="s">
        <v>925</v>
      </c>
      <c r="B3098" s="1" t="s">
        <v>2765</v>
      </c>
      <c r="C3098" s="1">
        <f t="shared" si="294"/>
        <v>8.4953703699284233E-3</v>
      </c>
      <c r="D3098" s="1">
        <v>3</v>
      </c>
      <c r="E3098" s="1">
        <v>2</v>
      </c>
      <c r="F3098" s="1">
        <f>IF(A3098="","",IF(E3098&lt;_C3_MinTemp.,0,E3098*M_a+M_b))</f>
        <v>0.12684700000000002</v>
      </c>
      <c r="G3098" s="1">
        <f t="shared" si="289"/>
        <v>1.6090161409000003E-2</v>
      </c>
      <c r="H3098" s="1">
        <f t="shared" si="290"/>
        <v>6.9926820551933951E-3</v>
      </c>
      <c r="I3098" s="1">
        <f t="shared" si="291"/>
        <v>1.4257301745124839E-3</v>
      </c>
      <c r="J3098" s="1">
        <f>IF(A3098="","",MIN(J3097+I3098,Max_logcfu))</f>
        <v>3.4307620277921496</v>
      </c>
      <c r="K3098" s="1" cm="1">
        <f t="array" ref="K3098">IF(A3098="","",IF(E3098&lt;_C3_MinTemp.,0,((E3098-Tmin)/(PrefTemp-Tmin))^2))</f>
        <v>2.6619084857024067</v>
      </c>
      <c r="L3098" s="1">
        <f t="shared" si="292"/>
        <v>2.2613898476897265E-2</v>
      </c>
      <c r="M3098" s="1">
        <f t="shared" si="293"/>
        <v>153.16756498646373</v>
      </c>
      <c r="N3098" s="3" t="s">
        <v>866</v>
      </c>
      <c r="O3098" s="1" t="s">
        <v>2973</v>
      </c>
      <c r="P3098" s="1" t="s">
        <v>2968</v>
      </c>
      <c r="Q3098" s="1">
        <v>8360</v>
      </c>
      <c r="R3098" s="1" t="s">
        <v>3035</v>
      </c>
      <c r="S3098" s="1">
        <v>93.25</v>
      </c>
    </row>
    <row r="3099" spans="1:19" x14ac:dyDescent="0.3">
      <c r="A3099" s="1" t="s">
        <v>925</v>
      </c>
      <c r="B3099" s="1" t="s">
        <v>2766</v>
      </c>
      <c r="C3099" s="1">
        <f t="shared" si="294"/>
        <v>1.9907407404389232E-3</v>
      </c>
      <c r="D3099" s="1">
        <v>3</v>
      </c>
      <c r="E3099" s="1">
        <v>2.44</v>
      </c>
      <c r="F3099" s="1">
        <f>IF(A3099="","",IF(E3099&lt;_C3_MinTemp.,0,E3099*M_a+M_b))</f>
        <v>0.13548860000000001</v>
      </c>
      <c r="G3099" s="1">
        <f t="shared" si="289"/>
        <v>1.8357160729960003E-2</v>
      </c>
      <c r="H3099" s="1">
        <f t="shared" si="290"/>
        <v>7.9779055758192104E-3</v>
      </c>
      <c r="I3099" s="1">
        <f t="shared" si="291"/>
        <v>3.8116659967579557E-4</v>
      </c>
      <c r="J3099" s="1">
        <f>IF(A3099="","",MIN(J3098+I3099,Max_logcfu))</f>
        <v>3.4311431943918254</v>
      </c>
      <c r="K3099" s="1" cm="1">
        <f t="array" ref="K3099">IF(A3099="","",IF(E3099&lt;_C3_MinTemp.,0,((E3099-Tmin)/(PrefTemp-Tmin))^2))</f>
        <v>3.0369541161439764</v>
      </c>
      <c r="L3099" s="1">
        <f t="shared" si="292"/>
        <v>6.0457882858514951E-3</v>
      </c>
      <c r="M3099" s="1">
        <f t="shared" si="293"/>
        <v>153.16151919817787</v>
      </c>
      <c r="N3099" s="3" t="s">
        <v>866</v>
      </c>
      <c r="O3099" s="1" t="s">
        <v>2973</v>
      </c>
      <c r="P3099" s="1" t="s">
        <v>2968</v>
      </c>
      <c r="Q3099" s="1">
        <v>8360</v>
      </c>
      <c r="R3099" s="1" t="s">
        <v>3035</v>
      </c>
      <c r="S3099" s="1">
        <v>93.25</v>
      </c>
    </row>
    <row r="3100" spans="1:19" x14ac:dyDescent="0.3">
      <c r="A3100" s="1" t="s">
        <v>925</v>
      </c>
      <c r="B3100" s="1" t="s">
        <v>2767</v>
      </c>
      <c r="C3100" s="1">
        <f t="shared" si="294"/>
        <v>1.0347222225391306E-2</v>
      </c>
      <c r="D3100" s="1">
        <v>3</v>
      </c>
      <c r="E3100" s="1">
        <v>3.89</v>
      </c>
      <c r="F3100" s="1">
        <f>IF(A3100="","",IF(E3100&lt;_C3_MinTemp.,0,E3100*M_a+M_b))</f>
        <v>0.16396660000000002</v>
      </c>
      <c r="G3100" s="1">
        <f t="shared" si="289"/>
        <v>2.6885045915560006E-2</v>
      </c>
      <c r="H3100" s="1">
        <f t="shared" si="290"/>
        <v>1.1684070367475013E-2</v>
      </c>
      <c r="I3100" s="1">
        <f t="shared" si="291"/>
        <v>2.9015441421449623E-3</v>
      </c>
      <c r="J3100" s="1">
        <f>IF(A3100="","",MIN(J3099+I3100,Max_logcfu))</f>
        <v>3.4340447385339705</v>
      </c>
      <c r="K3100" s="1" cm="1">
        <f t="array" ref="K3100">IF(A3100="","",IF(E3100&lt;_C3_MinTemp.,0,((E3100-Tmin)/(PrefTemp-Tmin))^2))</f>
        <v>4.4477820975181741</v>
      </c>
      <c r="L3100" s="1">
        <f t="shared" si="292"/>
        <v>4.6022189773137614E-2</v>
      </c>
      <c r="M3100" s="1">
        <f t="shared" si="293"/>
        <v>153.11549700840473</v>
      </c>
      <c r="N3100" s="3" t="s">
        <v>866</v>
      </c>
      <c r="O3100" s="1" t="s">
        <v>2973</v>
      </c>
      <c r="P3100" s="1" t="s">
        <v>2968</v>
      </c>
      <c r="Q3100" s="1">
        <v>8360</v>
      </c>
      <c r="R3100" s="1" t="s">
        <v>3035</v>
      </c>
      <c r="S3100" s="1">
        <v>93.25</v>
      </c>
    </row>
    <row r="3101" spans="1:19" x14ac:dyDescent="0.3">
      <c r="A3101" s="1" t="s">
        <v>925</v>
      </c>
      <c r="B3101" s="1" t="s">
        <v>2768</v>
      </c>
      <c r="C3101" s="1">
        <f t="shared" si="294"/>
        <v>1.0416666664241347E-2</v>
      </c>
      <c r="D3101" s="1">
        <v>3</v>
      </c>
      <c r="E3101" s="1">
        <v>4.3099999999999996</v>
      </c>
      <c r="F3101" s="1">
        <f>IF(A3101="","",IF(E3101&lt;_C3_MinTemp.,0,E3101*M_a+M_b))</f>
        <v>0.17221540000000002</v>
      </c>
      <c r="G3101" s="1">
        <f t="shared" si="289"/>
        <v>2.9658143997160005E-2</v>
      </c>
      <c r="H3101" s="1">
        <f t="shared" si="290"/>
        <v>1.2889241198244243E-2</v>
      </c>
      <c r="I3101" s="1">
        <f t="shared" si="291"/>
        <v>3.2223102988108081E-3</v>
      </c>
      <c r="J3101" s="1">
        <f>IF(A3101="","",MIN(J3100+I3101,Max_logcfu))</f>
        <v>3.4372670488327812</v>
      </c>
      <c r="K3101" s="1" cm="1">
        <f t="array" ref="K3101">IF(A3101="","",IF(E3101&lt;_C3_MinTemp.,0,((E3101-Tmin)/(PrefTemp-Tmin))^2))</f>
        <v>4.906555202862358</v>
      </c>
      <c r="L3101" s="1">
        <f t="shared" si="292"/>
        <v>5.1109950017916267E-2</v>
      </c>
      <c r="M3101" s="1">
        <f t="shared" si="293"/>
        <v>153.06438705838681</v>
      </c>
      <c r="N3101" s="3" t="s">
        <v>866</v>
      </c>
      <c r="O3101" s="1" t="s">
        <v>2973</v>
      </c>
      <c r="P3101" s="1" t="s">
        <v>2968</v>
      </c>
      <c r="Q3101" s="1">
        <v>8360</v>
      </c>
      <c r="R3101" s="1" t="s">
        <v>3035</v>
      </c>
      <c r="S3101" s="1">
        <v>93.25</v>
      </c>
    </row>
    <row r="3102" spans="1:19" x14ac:dyDescent="0.3">
      <c r="A3102" s="1" t="s">
        <v>925</v>
      </c>
      <c r="B3102" s="1" t="s">
        <v>2769</v>
      </c>
      <c r="C3102" s="1">
        <f t="shared" si="294"/>
        <v>8.0324074078816921E-3</v>
      </c>
      <c r="D3102" s="1">
        <v>3</v>
      </c>
      <c r="E3102" s="1">
        <v>5.34</v>
      </c>
      <c r="F3102" s="1">
        <f>IF(A3102="","",IF(E3102&lt;_C3_MinTemp.,0,E3102*M_a+M_b))</f>
        <v>0.19244460000000002</v>
      </c>
      <c r="G3102" s="1">
        <f t="shared" si="289"/>
        <v>3.7034924069160008E-2</v>
      </c>
      <c r="H3102" s="1">
        <f t="shared" si="290"/>
        <v>1.6095143011368971E-2</v>
      </c>
      <c r="I3102" s="1">
        <f t="shared" si="291"/>
        <v>3.102785902930449E-3</v>
      </c>
      <c r="J3102" s="1">
        <f>IF(A3102="","",MIN(J3101+I3102,Max_logcfu))</f>
        <v>3.4403698347357117</v>
      </c>
      <c r="K3102" s="1" cm="1">
        <f t="array" ref="K3102">IF(A3102="","",IF(E3102&lt;_C3_MinTemp.,0,((E3102-Tmin)/(PrefTemp-Tmin))^2))</f>
        <v>6.1269477751726455</v>
      </c>
      <c r="L3102" s="1">
        <f t="shared" si="292"/>
        <v>4.9214140697001009E-2</v>
      </c>
      <c r="M3102" s="1">
        <f t="shared" si="293"/>
        <v>153.01517291768982</v>
      </c>
      <c r="N3102" s="3" t="s">
        <v>866</v>
      </c>
      <c r="O3102" s="1" t="s">
        <v>2973</v>
      </c>
      <c r="P3102" s="1" t="s">
        <v>2968</v>
      </c>
      <c r="Q3102" s="1">
        <v>8360</v>
      </c>
      <c r="R3102" s="1" t="s">
        <v>3035</v>
      </c>
      <c r="S3102" s="1">
        <v>93.25</v>
      </c>
    </row>
    <row r="3103" spans="1:19" x14ac:dyDescent="0.3">
      <c r="A3103" s="1" t="s">
        <v>925</v>
      </c>
      <c r="B3103" s="1" t="s">
        <v>2770</v>
      </c>
      <c r="C3103" s="1">
        <f t="shared" si="294"/>
        <v>3.9351852319668978E-4</v>
      </c>
      <c r="D3103" s="1">
        <v>3</v>
      </c>
      <c r="E3103" s="1">
        <v>7.89</v>
      </c>
      <c r="F3103" s="1">
        <f>IF(A3103="","",IF(E3103&lt;_C3_MinTemp.,0,E3103*M_a+M_b))</f>
        <v>0.24252660000000001</v>
      </c>
      <c r="G3103" s="1">
        <f t="shared" si="289"/>
        <v>5.8819151707560004E-2</v>
      </c>
      <c r="H3103" s="1">
        <f t="shared" si="290"/>
        <v>2.5562430120625815E-2</v>
      </c>
      <c r="I3103" s="1">
        <f t="shared" si="291"/>
        <v>2.4142295400929404E-4</v>
      </c>
      <c r="J3103" s="1">
        <f>IF(A3103="","",MIN(J3102+I3103,Max_logcfu))</f>
        <v>3.4406112576897208</v>
      </c>
      <c r="K3103" s="1" cm="1">
        <f t="array" ref="K3103">IF(A3103="","",IF(E3103&lt;_C3_MinTemp.,0,((E3103-Tmin)/(PrefTemp-Tmin))^2))</f>
        <v>9.7308656558655393</v>
      </c>
      <c r="L3103" s="1">
        <f t="shared" si="292"/>
        <v>3.8292758823215952E-3</v>
      </c>
      <c r="M3103" s="1">
        <f t="shared" si="293"/>
        <v>153.01134364180751</v>
      </c>
      <c r="N3103" s="3" t="s">
        <v>866</v>
      </c>
      <c r="O3103" s="1" t="s">
        <v>2973</v>
      </c>
      <c r="P3103" s="1" t="s">
        <v>2968</v>
      </c>
      <c r="Q3103" s="1">
        <v>8360</v>
      </c>
      <c r="R3103" s="1" t="s">
        <v>3035</v>
      </c>
      <c r="S3103" s="1">
        <v>93.25</v>
      </c>
    </row>
    <row r="3104" spans="1:19" x14ac:dyDescent="0.3">
      <c r="A3104" s="1" t="s">
        <v>925</v>
      </c>
      <c r="B3104" s="1" t="s">
        <v>2771</v>
      </c>
      <c r="C3104" s="1">
        <f t="shared" si="294"/>
        <v>1.9907407404389232E-3</v>
      </c>
      <c r="D3104" s="1">
        <v>3</v>
      </c>
      <c r="E3104" s="1">
        <v>11.74</v>
      </c>
      <c r="F3104" s="1">
        <f>IF(A3104="","",IF(E3104&lt;_C3_MinTemp.,0,E3104*M_a+M_b))</f>
        <v>0.3181406</v>
      </c>
      <c r="G3104" s="1">
        <f t="shared" si="289"/>
        <v>0.10121344136836</v>
      </c>
      <c r="H3104" s="1">
        <f t="shared" si="290"/>
        <v>4.3986719412585827E-2</v>
      </c>
      <c r="I3104" s="1">
        <f t="shared" si="291"/>
        <v>2.1015877049493665E-3</v>
      </c>
      <c r="J3104" s="1">
        <f>IF(A3104="","",MIN(J3103+I3104,Max_logcfu))</f>
        <v>3.44271284539467</v>
      </c>
      <c r="K3104" s="1" cm="1">
        <f t="array" ref="K3104">IF(A3104="","",IF(E3104&lt;_C3_MinTemp.,0,((E3104-Tmin)/(PrefTemp-Tmin))^2))</f>
        <v>16.744450947203084</v>
      </c>
      <c r="L3104" s="1">
        <f t="shared" si="292"/>
        <v>3.3333860676878296E-2</v>
      </c>
      <c r="M3104" s="1">
        <f t="shared" si="293"/>
        <v>152.97800978113062</v>
      </c>
      <c r="N3104" s="3" t="s">
        <v>866</v>
      </c>
      <c r="O3104" s="1" t="s">
        <v>2973</v>
      </c>
      <c r="P3104" s="1" t="s">
        <v>2968</v>
      </c>
      <c r="Q3104" s="1">
        <v>8360</v>
      </c>
      <c r="R3104" s="1" t="s">
        <v>3035</v>
      </c>
      <c r="S3104" s="1">
        <v>93.25</v>
      </c>
    </row>
    <row r="3105" spans="1:19" x14ac:dyDescent="0.3">
      <c r="A3105" s="1" t="s">
        <v>925</v>
      </c>
      <c r="B3105" s="1" t="s">
        <v>2772</v>
      </c>
      <c r="C3105" s="1">
        <f t="shared" si="294"/>
        <v>1.0416666664241347E-2</v>
      </c>
      <c r="D3105" s="1">
        <v>3</v>
      </c>
      <c r="E3105" s="1">
        <v>14.66</v>
      </c>
      <c r="F3105" s="1">
        <f>IF(A3105="","",IF(E3105&lt;_C3_MinTemp.,0,E3105*M_a+M_b))</f>
        <v>0.37548940000000003</v>
      </c>
      <c r="G3105" s="1">
        <f t="shared" si="289"/>
        <v>0.14099228951236001</v>
      </c>
      <c r="H3105" s="1">
        <f t="shared" si="290"/>
        <v>6.1274354416497173E-2</v>
      </c>
      <c r="I3105" s="1">
        <f t="shared" si="291"/>
        <v>1.5318588600557657E-2</v>
      </c>
      <c r="J3105" s="1">
        <f>IF(A3105="","",MIN(J3104+I3105,Max_logcfu))</f>
        <v>3.4580314339952278</v>
      </c>
      <c r="K3105" s="1" cm="1">
        <f t="array" ref="K3105">IF(A3105="","",IF(E3105&lt;_C3_MinTemp.,0,((E3105-Tmin)/(PrefTemp-Tmin))^2))</f>
        <v>23.325345366742777</v>
      </c>
      <c r="L3105" s="1">
        <f t="shared" si="292"/>
        <v>0.24297234751366587</v>
      </c>
      <c r="M3105" s="1">
        <f t="shared" si="293"/>
        <v>152.73503743361695</v>
      </c>
      <c r="N3105" s="3" t="s">
        <v>866</v>
      </c>
      <c r="O3105" s="1" t="s">
        <v>2973</v>
      </c>
      <c r="P3105" s="1" t="s">
        <v>2968</v>
      </c>
      <c r="Q3105" s="1">
        <v>8360</v>
      </c>
      <c r="R3105" s="1" t="s">
        <v>3035</v>
      </c>
      <c r="S3105" s="1">
        <v>93.25</v>
      </c>
    </row>
    <row r="3106" spans="1:19" x14ac:dyDescent="0.3">
      <c r="A3106" s="1" t="s">
        <v>925</v>
      </c>
      <c r="B3106" s="1" t="s">
        <v>1236</v>
      </c>
      <c r="C3106" s="1">
        <f t="shared" si="294"/>
        <v>1.0428240741021E-2</v>
      </c>
      <c r="D3106" s="1">
        <v>3</v>
      </c>
      <c r="E3106" s="1">
        <v>17.05</v>
      </c>
      <c r="F3106" s="1">
        <f>IF(A3106="","",IF(E3106&lt;_C3_MinTemp.,0,E3106*M_a+M_b))</f>
        <v>0.42242900000000005</v>
      </c>
      <c r="G3106" s="1">
        <f t="shared" si="289"/>
        <v>0.17844626004100003</v>
      </c>
      <c r="H3106" s="1">
        <f t="shared" si="290"/>
        <v>7.7551612360278147E-2</v>
      </c>
      <c r="I3106" s="1">
        <f t="shared" si="291"/>
        <v>1.9409445205135687E-2</v>
      </c>
      <c r="J3106" s="1">
        <f>IF(A3106="","",MIN(J3105+I3106,Max_logcfu))</f>
        <v>3.4774408792003637</v>
      </c>
      <c r="K3106" s="1" cm="1">
        <f t="array" ref="K3106">IF(A3106="","",IF(E3106&lt;_C3_MinTemp.,0,((E3106-Tmin)/(PrefTemp-Tmin))^2))</f>
        <v>29.521618942821899</v>
      </c>
      <c r="L3106" s="1">
        <f t="shared" si="292"/>
        <v>0.30785854940043261</v>
      </c>
      <c r="M3106" s="1">
        <f t="shared" si="293"/>
        <v>152.42717888421652</v>
      </c>
      <c r="N3106" s="3" t="s">
        <v>866</v>
      </c>
      <c r="O3106" s="1" t="s">
        <v>2973</v>
      </c>
      <c r="P3106" s="1" t="s">
        <v>2968</v>
      </c>
      <c r="Q3106" s="1">
        <v>8360</v>
      </c>
      <c r="R3106" s="1" t="s">
        <v>3035</v>
      </c>
      <c r="S3106" s="1">
        <v>93.14</v>
      </c>
    </row>
    <row r="3107" spans="1:19" x14ac:dyDescent="0.3">
      <c r="A3107" s="1" t="s">
        <v>925</v>
      </c>
      <c r="B3107" s="1" t="s">
        <v>1237</v>
      </c>
      <c r="C3107" s="1">
        <f t="shared" si="294"/>
        <v>1.0416666664241347E-2</v>
      </c>
      <c r="D3107" s="1">
        <v>3</v>
      </c>
      <c r="E3107" s="1">
        <v>18.170000000000002</v>
      </c>
      <c r="F3107" s="1">
        <f>IF(A3107="","",IF(E3107&lt;_C3_MinTemp.,0,E3107*M_a+M_b))</f>
        <v>0.44442580000000004</v>
      </c>
      <c r="G3107" s="1">
        <f t="shared" si="289"/>
        <v>0.19751429170564003</v>
      </c>
      <c r="H3107" s="1">
        <f t="shared" si="290"/>
        <v>8.583845793378532E-2</v>
      </c>
      <c r="I3107" s="1">
        <f t="shared" si="291"/>
        <v>2.1459614478449875E-2</v>
      </c>
      <c r="J3107" s="1">
        <f>IF(A3107="","",MIN(J3106+I3107,Max_logcfu))</f>
        <v>3.4989004936788137</v>
      </c>
      <c r="K3107" s="1" cm="1">
        <f t="array" ref="K3107">IF(A3107="","",IF(E3107&lt;_C3_MinTemp.,0,((E3107-Tmin)/(PrefTemp-Tmin))^2))</f>
        <v>32.676177433786222</v>
      </c>
      <c r="L3107" s="1">
        <f t="shared" si="292"/>
        <v>0.34037684818935632</v>
      </c>
      <c r="M3107" s="1">
        <f t="shared" si="293"/>
        <v>152.08680203602717</v>
      </c>
      <c r="N3107" s="3" t="s">
        <v>866</v>
      </c>
      <c r="O3107" s="1" t="s">
        <v>2973</v>
      </c>
      <c r="P3107" s="1" t="s">
        <v>2968</v>
      </c>
      <c r="Q3107" s="1">
        <v>8360</v>
      </c>
      <c r="R3107" s="1" t="s">
        <v>3035</v>
      </c>
      <c r="S3107" s="1">
        <v>93.14</v>
      </c>
    </row>
    <row r="3108" spans="1:19" x14ac:dyDescent="0.3">
      <c r="A3108" s="1" t="s">
        <v>925</v>
      </c>
      <c r="B3108" s="1" t="s">
        <v>1238</v>
      </c>
      <c r="C3108" s="1">
        <f t="shared" si="294"/>
        <v>1.0416666671517305E-2</v>
      </c>
      <c r="D3108" s="1">
        <v>3</v>
      </c>
      <c r="E3108" s="1">
        <v>18.88</v>
      </c>
      <c r="F3108" s="1">
        <f>IF(A3108="","",IF(E3108&lt;_C3_MinTemp.,0,E3108*M_a+M_b))</f>
        <v>0.45837020000000001</v>
      </c>
      <c r="G3108" s="1">
        <f t="shared" si="289"/>
        <v>0.21010324024804</v>
      </c>
      <c r="H3108" s="1">
        <f t="shared" si="290"/>
        <v>9.1309535092585825E-2</v>
      </c>
      <c r="I3108" s="1">
        <f t="shared" si="291"/>
        <v>2.2827383783776287E-2</v>
      </c>
      <c r="J3108" s="1">
        <f>IF(A3108="","",MIN(J3107+I3108,Max_logcfu))</f>
        <v>3.52172787746259</v>
      </c>
      <c r="K3108" s="1" cm="1">
        <f t="array" ref="K3108">IF(A3108="","",IF(E3108&lt;_C3_MinTemp.,0,((E3108-Tmin)/(PrefTemp-Tmin))^2))</f>
        <v>34.758855667973556</v>
      </c>
      <c r="L3108" s="1">
        <f t="shared" si="292"/>
        <v>0.36207141337666049</v>
      </c>
      <c r="M3108" s="1">
        <f t="shared" si="293"/>
        <v>151.7247306226505</v>
      </c>
      <c r="N3108" s="3" t="s">
        <v>866</v>
      </c>
      <c r="O3108" s="1" t="s">
        <v>2973</v>
      </c>
      <c r="P3108" s="1" t="s">
        <v>2968</v>
      </c>
      <c r="Q3108" s="1">
        <v>8360</v>
      </c>
      <c r="R3108" s="1" t="s">
        <v>3035</v>
      </c>
      <c r="S3108" s="1">
        <v>93.14</v>
      </c>
    </row>
    <row r="3109" spans="1:19" x14ac:dyDescent="0.3">
      <c r="A3109" s="1" t="s">
        <v>925</v>
      </c>
      <c r="B3109" s="1" t="s">
        <v>1239</v>
      </c>
      <c r="C3109" s="1">
        <f t="shared" si="294"/>
        <v>1.0416666664241347E-2</v>
      </c>
      <c r="D3109" s="1">
        <v>3</v>
      </c>
      <c r="E3109" s="1">
        <v>19.309999999999999</v>
      </c>
      <c r="F3109" s="1">
        <f>IF(A3109="","",IF(E3109&lt;_C3_MinTemp.,0,E3109*M_a+M_b))</f>
        <v>0.46681539999999999</v>
      </c>
      <c r="G3109" s="1">
        <f t="shared" si="289"/>
        <v>0.21791661767716</v>
      </c>
      <c r="H3109" s="1">
        <f t="shared" si="290"/>
        <v>9.4705179346875265E-2</v>
      </c>
      <c r="I3109" s="1">
        <f t="shared" si="291"/>
        <v>2.3676294831206247E-2</v>
      </c>
      <c r="J3109" s="1">
        <f>IF(A3109="","",MIN(J3108+I3109,Max_logcfu))</f>
        <v>3.5454041722937961</v>
      </c>
      <c r="K3109" s="1" cm="1">
        <f t="array" ref="K3109">IF(A3109="","",IF(E3109&lt;_C3_MinTemp.,0,((E3109-Tmin)/(PrefTemp-Tmin))^2))</f>
        <v>36.051477609536974</v>
      </c>
      <c r="L3109" s="1">
        <f t="shared" si="292"/>
        <v>0.37553622501190714</v>
      </c>
      <c r="M3109" s="1">
        <f t="shared" si="293"/>
        <v>151.3491943976386</v>
      </c>
      <c r="N3109" s="3" t="s">
        <v>866</v>
      </c>
      <c r="O3109" s="1" t="s">
        <v>2973</v>
      </c>
      <c r="P3109" s="1" t="s">
        <v>2968</v>
      </c>
      <c r="Q3109" s="1">
        <v>8360</v>
      </c>
      <c r="R3109" s="1" t="s">
        <v>3035</v>
      </c>
      <c r="S3109" s="1">
        <v>93.14</v>
      </c>
    </row>
    <row r="3110" spans="1:19" x14ac:dyDescent="0.3">
      <c r="A3110" s="1" t="s">
        <v>925</v>
      </c>
      <c r="B3110" s="1" t="s">
        <v>2773</v>
      </c>
      <c r="C3110" s="1">
        <f t="shared" si="294"/>
        <v>1.0405092594737653E-2</v>
      </c>
      <c r="D3110" s="1">
        <v>3</v>
      </c>
      <c r="E3110" s="1">
        <v>19.7</v>
      </c>
      <c r="F3110" s="1">
        <f>IF(A3110="","",IF(E3110&lt;_C3_MinTemp.,0,E3110*M_a+M_b))</f>
        <v>0.47447500000000004</v>
      </c>
      <c r="G3110" s="1">
        <f t="shared" si="289"/>
        <v>0.22512652562500005</v>
      </c>
      <c r="H3110" s="1">
        <f t="shared" si="290"/>
        <v>9.783855959365495E-2</v>
      </c>
      <c r="I3110" s="1">
        <f t="shared" si="291"/>
        <v>2.4432462525785705E-2</v>
      </c>
      <c r="J3110" s="1">
        <f>IF(A3110="","",MIN(J3109+I3110,Max_logcfu))</f>
        <v>3.5698366348195818</v>
      </c>
      <c r="K3110" s="1" cm="1">
        <f t="array" ref="K3110">IF(A3110="","",IF(E3110&lt;_C3_MinTemp.,0,((E3110-Tmin)/(PrefTemp-Tmin))^2))</f>
        <v>37.244263353547815</v>
      </c>
      <c r="L3110" s="1">
        <f t="shared" si="292"/>
        <v>0.38753000881645933</v>
      </c>
      <c r="M3110" s="1">
        <f t="shared" si="293"/>
        <v>150.96166438882213</v>
      </c>
      <c r="N3110" s="3" t="s">
        <v>866</v>
      </c>
      <c r="O3110" s="1" t="s">
        <v>2973</v>
      </c>
      <c r="P3110" s="1" t="s">
        <v>2968</v>
      </c>
      <c r="Q3110" s="1">
        <v>8360</v>
      </c>
      <c r="R3110" s="1" t="s">
        <v>3035</v>
      </c>
      <c r="S3110" s="1">
        <v>93.14</v>
      </c>
    </row>
    <row r="3111" spans="1:19" x14ac:dyDescent="0.3">
      <c r="A3111" s="1" t="s">
        <v>925</v>
      </c>
      <c r="B3111" s="1" t="s">
        <v>2774</v>
      </c>
      <c r="C3111" s="1">
        <f t="shared" si="294"/>
        <v>1.0416666664241347E-2</v>
      </c>
      <c r="D3111" s="1">
        <v>3</v>
      </c>
      <c r="E3111" s="1">
        <v>19.829999999999998</v>
      </c>
      <c r="F3111" s="1">
        <f>IF(A3111="","",IF(E3111&lt;_C3_MinTemp.,0,E3111*M_a+M_b))</f>
        <v>0.47702820000000001</v>
      </c>
      <c r="G3111" s="1">
        <f t="shared" ref="G3111:G3174" si="295">IF(A3111="","",F3111^2)</f>
        <v>0.22755590359524</v>
      </c>
      <c r="H3111" s="1">
        <f t="shared" ref="H3111:H3174" si="296">IF(A3111="","",G3111/2.301)</f>
        <v>9.8894351844954362E-2</v>
      </c>
      <c r="I3111" s="1">
        <f t="shared" ref="I3111:I3174" si="297">IF(A3111="","",H3111*24*(B3111-B3110))</f>
        <v>2.4723587955482181E-2</v>
      </c>
      <c r="J3111" s="1">
        <f>IF(A3111="","",MIN(J3110+I3111,Max_logcfu))</f>
        <v>3.5945602227750642</v>
      </c>
      <c r="K3111" s="1" cm="1">
        <f t="array" ref="K3111">IF(A3111="","",IF(E3111&lt;_C3_MinTemp.,0,((E3111-Tmin)/(PrefTemp-Tmin))^2))</f>
        <v>37.646172425158682</v>
      </c>
      <c r="L3111" s="1">
        <f t="shared" ref="L3111:L3174" si="298">IF(A3111="","",K3111*(B3111-B3110))</f>
        <v>0.3921476293374323</v>
      </c>
      <c r="M3111" s="1">
        <f t="shared" ref="M3111:M3174" si="299">IF(A3111="","",M3110-L3111)</f>
        <v>150.56951675948469</v>
      </c>
      <c r="N3111" s="3" t="s">
        <v>866</v>
      </c>
      <c r="O3111" s="1" t="s">
        <v>2973</v>
      </c>
      <c r="P3111" s="1" t="s">
        <v>2968</v>
      </c>
      <c r="Q3111" s="1">
        <v>8360</v>
      </c>
      <c r="R3111" s="1" t="s">
        <v>3035</v>
      </c>
      <c r="S3111" s="1">
        <v>93.14</v>
      </c>
    </row>
    <row r="3112" spans="1:19" x14ac:dyDescent="0.3">
      <c r="A3112" s="1" t="s">
        <v>925</v>
      </c>
      <c r="B3112" s="1" t="s">
        <v>2775</v>
      </c>
      <c r="C3112" s="1">
        <f t="shared" si="294"/>
        <v>1.0416666664241347E-2</v>
      </c>
      <c r="D3112" s="1">
        <v>3</v>
      </c>
      <c r="E3112" s="1">
        <v>19.91</v>
      </c>
      <c r="F3112" s="1">
        <f>IF(A3112="","",IF(E3112&lt;_C3_MinTemp.,0,E3112*M_a+M_b))</f>
        <v>0.47859940000000001</v>
      </c>
      <c r="G3112" s="1">
        <f t="shared" si="295"/>
        <v>0.22905738568036002</v>
      </c>
      <c r="H3112" s="1">
        <f t="shared" si="296"/>
        <v>9.9546886432142545E-2</v>
      </c>
      <c r="I3112" s="1">
        <f t="shared" si="297"/>
        <v>2.4886721602241244E-2</v>
      </c>
      <c r="J3112" s="1">
        <f>IF(A3112="","",MIN(J3111+I3112,Max_logcfu))</f>
        <v>3.6194469443773052</v>
      </c>
      <c r="K3112" s="1" cm="1">
        <f t="array" ref="K3112">IF(A3112="","",IF(E3112&lt;_C3_MinTemp.,0,((E3112-Tmin)/(PrefTemp-Tmin))^2))</f>
        <v>37.894573159117478</v>
      </c>
      <c r="L3112" s="1">
        <f t="shared" si="298"/>
        <v>0.39473513698223395</v>
      </c>
      <c r="M3112" s="1">
        <f t="shared" si="299"/>
        <v>150.17478162250245</v>
      </c>
      <c r="N3112" s="3" t="s">
        <v>866</v>
      </c>
      <c r="O3112" s="1" t="s">
        <v>2973</v>
      </c>
      <c r="P3112" s="1" t="s">
        <v>2968</v>
      </c>
      <c r="Q3112" s="1">
        <v>8360</v>
      </c>
      <c r="R3112" s="1" t="s">
        <v>3035</v>
      </c>
      <c r="S3112" s="1">
        <v>93.14</v>
      </c>
    </row>
    <row r="3113" spans="1:19" x14ac:dyDescent="0.3">
      <c r="A3113" s="1" t="s">
        <v>925</v>
      </c>
      <c r="B3113" s="1" t="s">
        <v>2776</v>
      </c>
      <c r="C3113" s="1">
        <f t="shared" si="294"/>
        <v>1.0416666671517305E-2</v>
      </c>
      <c r="D3113" s="1">
        <v>3</v>
      </c>
      <c r="E3113" s="1">
        <v>19.95</v>
      </c>
      <c r="F3113" s="1">
        <f>IF(A3113="","",IF(E3113&lt;_C3_MinTemp.,0,E3113*M_a+M_b))</f>
        <v>0.47938500000000001</v>
      </c>
      <c r="G3113" s="1">
        <f t="shared" si="295"/>
        <v>0.22980997822500002</v>
      </c>
      <c r="H3113" s="1">
        <f t="shared" si="296"/>
        <v>9.9873958376792693E-2</v>
      </c>
      <c r="I3113" s="1">
        <f t="shared" si="297"/>
        <v>2.4968489605825032E-2</v>
      </c>
      <c r="J3113" s="1">
        <f>IF(A3113="","",MIN(J3112+I3113,Max_logcfu))</f>
        <v>3.6444154339831303</v>
      </c>
      <c r="K3113" s="1" cm="1">
        <f t="array" ref="K3113">IF(A3113="","",IF(E3113&lt;_C3_MinTemp.,0,((E3113-Tmin)/(PrefTemp-Tmin))^2))</f>
        <v>38.01907983309858</v>
      </c>
      <c r="L3113" s="1">
        <f t="shared" si="298"/>
        <v>0.39603208177919369</v>
      </c>
      <c r="M3113" s="1">
        <f t="shared" si="299"/>
        <v>149.77874954072325</v>
      </c>
      <c r="N3113" s="3" t="s">
        <v>866</v>
      </c>
      <c r="O3113" s="1" t="s">
        <v>2973</v>
      </c>
      <c r="P3113" s="1" t="s">
        <v>2968</v>
      </c>
      <c r="Q3113" s="1">
        <v>8360</v>
      </c>
      <c r="R3113" s="1" t="s">
        <v>3035</v>
      </c>
      <c r="S3113" s="1">
        <v>93.14</v>
      </c>
    </row>
    <row r="3114" spans="1:19" x14ac:dyDescent="0.3">
      <c r="A3114" s="1" t="s">
        <v>925</v>
      </c>
      <c r="B3114" s="1" t="s">
        <v>1244</v>
      </c>
      <c r="C3114" s="1">
        <f t="shared" si="294"/>
        <v>1.0428240741021E-2</v>
      </c>
      <c r="D3114" s="1">
        <v>3</v>
      </c>
      <c r="E3114" s="1">
        <v>20.03</v>
      </c>
      <c r="F3114" s="1">
        <f>IF(A3114="","",IF(E3114&lt;_C3_MinTemp.,0,E3114*M_a+M_b))</f>
        <v>0.48095620000000006</v>
      </c>
      <c r="G3114" s="1">
        <f t="shared" si="295"/>
        <v>0.23131886631844006</v>
      </c>
      <c r="H3114" s="1">
        <f t="shared" si="296"/>
        <v>0.10052971156820514</v>
      </c>
      <c r="I3114" s="1">
        <f t="shared" si="297"/>
        <v>2.516035281260753E-2</v>
      </c>
      <c r="J3114" s="1">
        <f>IF(A3114="","",MIN(J3113+I3114,Max_logcfu))</f>
        <v>3.6695757867957379</v>
      </c>
      <c r="K3114" s="1" cm="1">
        <f t="array" ref="K3114">IF(A3114="","",IF(E3114&lt;_C3_MinTemp.,0,((E3114-Tmin)/(PrefTemp-Tmin))^2))</f>
        <v>38.268705795064172</v>
      </c>
      <c r="L3114" s="1">
        <f t="shared" si="298"/>
        <v>0.39907527687823463</v>
      </c>
      <c r="M3114" s="1">
        <f t="shared" si="299"/>
        <v>149.37967426384503</v>
      </c>
      <c r="N3114" s="3" t="s">
        <v>866</v>
      </c>
      <c r="O3114" s="1" t="s">
        <v>2973</v>
      </c>
      <c r="P3114" s="1" t="s">
        <v>2968</v>
      </c>
      <c r="Q3114" s="1">
        <v>8360</v>
      </c>
      <c r="R3114" s="1" t="s">
        <v>3035</v>
      </c>
      <c r="S3114" s="1">
        <v>93.14</v>
      </c>
    </row>
    <row r="3115" spans="1:19" x14ac:dyDescent="0.3">
      <c r="A3115" s="1" t="s">
        <v>925</v>
      </c>
      <c r="B3115" s="1" t="s">
        <v>1245</v>
      </c>
      <c r="C3115" s="1">
        <f t="shared" si="294"/>
        <v>1.0416666664241347E-2</v>
      </c>
      <c r="D3115" s="1">
        <v>3</v>
      </c>
      <c r="E3115" s="1">
        <v>19.989999999999998</v>
      </c>
      <c r="F3115" s="1">
        <f>IF(A3115="","",IF(E3115&lt;_C3_MinTemp.,0,E3115*M_a+M_b))</f>
        <v>0.4801706</v>
      </c>
      <c r="G3115" s="1">
        <f t="shared" si="295"/>
        <v>0.23056380510436</v>
      </c>
      <c r="H3115" s="1">
        <f t="shared" si="296"/>
        <v>0.10020156675548023</v>
      </c>
      <c r="I3115" s="1">
        <f t="shared" si="297"/>
        <v>2.5050391683037559E-2</v>
      </c>
      <c r="J3115" s="1">
        <f>IF(A3115="","",MIN(J3114+I3115,Max_logcfu))</f>
        <v>3.6946261784787753</v>
      </c>
      <c r="K3115" s="1" cm="1">
        <f t="array" ref="K3115">IF(A3115="","",IF(E3115&lt;_C3_MinTemp.,0,((E3115-Tmin)/(PrefTemp-Tmin))^2))</f>
        <v>38.143790711747471</v>
      </c>
      <c r="L3115" s="1">
        <f t="shared" si="298"/>
        <v>0.39733115315485862</v>
      </c>
      <c r="M3115" s="1">
        <f t="shared" si="299"/>
        <v>148.98234311069018</v>
      </c>
      <c r="N3115" s="3" t="s">
        <v>866</v>
      </c>
      <c r="O3115" s="1" t="s">
        <v>2973</v>
      </c>
      <c r="P3115" s="1" t="s">
        <v>2968</v>
      </c>
      <c r="Q3115" s="1">
        <v>8360</v>
      </c>
      <c r="R3115" s="1" t="s">
        <v>3035</v>
      </c>
      <c r="S3115" s="1">
        <v>93.14</v>
      </c>
    </row>
    <row r="3116" spans="1:19" x14ac:dyDescent="0.3">
      <c r="A3116" s="1" t="s">
        <v>925</v>
      </c>
      <c r="B3116" s="1" t="s">
        <v>1246</v>
      </c>
      <c r="C3116" s="1">
        <f t="shared" si="294"/>
        <v>1.0416666664241347E-2</v>
      </c>
      <c r="D3116" s="1">
        <v>3</v>
      </c>
      <c r="E3116" s="1">
        <v>19.91</v>
      </c>
      <c r="F3116" s="1">
        <f>IF(A3116="","",IF(E3116&lt;_C3_MinTemp.,0,E3116*M_a+M_b))</f>
        <v>0.47859940000000001</v>
      </c>
      <c r="G3116" s="1">
        <f t="shared" si="295"/>
        <v>0.22905738568036002</v>
      </c>
      <c r="H3116" s="1">
        <f t="shared" si="296"/>
        <v>9.9546886432142545E-2</v>
      </c>
      <c r="I3116" s="1">
        <f t="shared" si="297"/>
        <v>2.4886721602241244E-2</v>
      </c>
      <c r="J3116" s="1">
        <f>IF(A3116="","",MIN(J3115+I3116,Max_logcfu))</f>
        <v>3.7195129000810163</v>
      </c>
      <c r="K3116" s="1" cm="1">
        <f t="array" ref="K3116">IF(A3116="","",IF(E3116&lt;_C3_MinTemp.,0,((E3116-Tmin)/(PrefTemp-Tmin))^2))</f>
        <v>37.894573159117478</v>
      </c>
      <c r="L3116" s="1">
        <f t="shared" si="298"/>
        <v>0.39473513698223395</v>
      </c>
      <c r="M3116" s="1">
        <f t="shared" si="299"/>
        <v>148.58760797370795</v>
      </c>
      <c r="N3116" s="3" t="s">
        <v>866</v>
      </c>
      <c r="O3116" s="1" t="s">
        <v>2973</v>
      </c>
      <c r="P3116" s="1" t="s">
        <v>2968</v>
      </c>
      <c r="Q3116" s="1">
        <v>8360</v>
      </c>
      <c r="R3116" s="1" t="s">
        <v>3035</v>
      </c>
      <c r="S3116" s="1">
        <v>93.14</v>
      </c>
    </row>
    <row r="3117" spans="1:19" x14ac:dyDescent="0.3">
      <c r="A3117" s="1" t="s">
        <v>925</v>
      </c>
      <c r="B3117" s="1" t="s">
        <v>1247</v>
      </c>
      <c r="C3117" s="1">
        <f t="shared" si="294"/>
        <v>1.0416666671517305E-2</v>
      </c>
      <c r="D3117" s="1">
        <v>3</v>
      </c>
      <c r="E3117" s="1">
        <v>19.88</v>
      </c>
      <c r="F3117" s="1">
        <f>IF(A3117="","",IF(E3117&lt;_C3_MinTemp.,0,E3117*M_a+M_b))</f>
        <v>0.4780102</v>
      </c>
      <c r="G3117" s="1">
        <f t="shared" si="295"/>
        <v>0.22849375130403998</v>
      </c>
      <c r="H3117" s="1">
        <f t="shared" si="296"/>
        <v>9.9301934508491951E-2</v>
      </c>
      <c r="I3117" s="1">
        <f t="shared" si="297"/>
        <v>2.4825483638683254E-2</v>
      </c>
      <c r="J3117" s="1">
        <f>IF(A3117="","",MIN(J3116+I3117,Max_logcfu))</f>
        <v>3.7443383837196995</v>
      </c>
      <c r="K3117" s="1" cm="1">
        <f t="array" ref="K3117">IF(A3117="","",IF(E3117&lt;_C3_MinTemp.,0,((E3117-Tmin)/(PrefTemp-Tmin))^2))</f>
        <v>37.801327162944894</v>
      </c>
      <c r="L3117" s="1">
        <f t="shared" si="298"/>
        <v>0.39376382479736988</v>
      </c>
      <c r="M3117" s="1">
        <f t="shared" si="299"/>
        <v>148.19384414891059</v>
      </c>
      <c r="N3117" s="3" t="s">
        <v>866</v>
      </c>
      <c r="O3117" s="1" t="s">
        <v>2973</v>
      </c>
      <c r="P3117" s="1" t="s">
        <v>2968</v>
      </c>
      <c r="Q3117" s="1">
        <v>8360</v>
      </c>
      <c r="R3117" s="1" t="s">
        <v>3035</v>
      </c>
      <c r="S3117" s="1">
        <v>93.14</v>
      </c>
    </row>
    <row r="3118" spans="1:19" x14ac:dyDescent="0.3">
      <c r="A3118" s="1" t="s">
        <v>925</v>
      </c>
      <c r="B3118" s="1" t="s">
        <v>1248</v>
      </c>
      <c r="C3118" s="1">
        <f t="shared" si="294"/>
        <v>1.0416666664241347E-2</v>
      </c>
      <c r="D3118" s="1">
        <v>3</v>
      </c>
      <c r="E3118" s="1">
        <v>20.03</v>
      </c>
      <c r="F3118" s="1">
        <f>IF(A3118="","",IF(E3118&lt;_C3_MinTemp.,0,E3118*M_a+M_b))</f>
        <v>0.48095620000000006</v>
      </c>
      <c r="G3118" s="1">
        <f t="shared" si="295"/>
        <v>0.23131886631844006</v>
      </c>
      <c r="H3118" s="1">
        <f t="shared" si="296"/>
        <v>0.10052971156820514</v>
      </c>
      <c r="I3118" s="1">
        <f t="shared" si="297"/>
        <v>2.5132427886199689E-2</v>
      </c>
      <c r="J3118" s="1">
        <f>IF(A3118="","",MIN(J3117+I3118,Max_logcfu))</f>
        <v>3.769470811605899</v>
      </c>
      <c r="K3118" s="1" cm="1">
        <f t="array" ref="K3118">IF(A3118="","",IF(E3118&lt;_C3_MinTemp.,0,((E3118-Tmin)/(PrefTemp-Tmin))^2))</f>
        <v>38.268705795064172</v>
      </c>
      <c r="L3118" s="1">
        <f t="shared" si="298"/>
        <v>0.39863235193910462</v>
      </c>
      <c r="M3118" s="1">
        <f t="shared" si="299"/>
        <v>147.79521179697147</v>
      </c>
      <c r="N3118" s="3" t="s">
        <v>866</v>
      </c>
      <c r="O3118" s="1" t="s">
        <v>2973</v>
      </c>
      <c r="P3118" s="1" t="s">
        <v>2968</v>
      </c>
      <c r="Q3118" s="1">
        <v>8360</v>
      </c>
      <c r="R3118" s="1" t="s">
        <v>3035</v>
      </c>
      <c r="S3118" s="1">
        <v>93.14</v>
      </c>
    </row>
    <row r="3119" spans="1:19" x14ac:dyDescent="0.3">
      <c r="A3119" s="1" t="s">
        <v>925</v>
      </c>
      <c r="B3119" s="1" t="s">
        <v>1249</v>
      </c>
      <c r="C3119" s="1">
        <f t="shared" si="294"/>
        <v>1.0416666664241347E-2</v>
      </c>
      <c r="D3119" s="1">
        <v>3</v>
      </c>
      <c r="E3119" s="1">
        <v>20.02</v>
      </c>
      <c r="F3119" s="1">
        <f>IF(A3119="","",IF(E3119&lt;_C3_MinTemp.,0,E3119*M_a+M_b))</f>
        <v>0.48075980000000001</v>
      </c>
      <c r="G3119" s="1">
        <f t="shared" si="295"/>
        <v>0.23112998529604001</v>
      </c>
      <c r="H3119" s="1">
        <f t="shared" si="296"/>
        <v>0.1004476250743329</v>
      </c>
      <c r="I3119" s="1">
        <f t="shared" si="297"/>
        <v>2.5111906262736402E-2</v>
      </c>
      <c r="J3119" s="1">
        <f>IF(A3119="","",MIN(J3118+I3119,Max_logcfu))</f>
        <v>3.7945827178686353</v>
      </c>
      <c r="K3119" s="1" cm="1">
        <f t="array" ref="K3119">IF(A3119="","",IF(E3119&lt;_C3_MinTemp.,0,((E3119-Tmin)/(PrefTemp-Tmin))^2))</f>
        <v>38.237457880047387</v>
      </c>
      <c r="L3119" s="1">
        <f t="shared" si="298"/>
        <v>0.39830685282442224</v>
      </c>
      <c r="M3119" s="1">
        <f t="shared" si="299"/>
        <v>147.39690494414705</v>
      </c>
      <c r="N3119" s="3" t="s">
        <v>866</v>
      </c>
      <c r="O3119" s="1" t="s">
        <v>2973</v>
      </c>
      <c r="P3119" s="1" t="s">
        <v>2968</v>
      </c>
      <c r="Q3119" s="1">
        <v>8360</v>
      </c>
      <c r="R3119" s="1" t="s">
        <v>3035</v>
      </c>
      <c r="S3119" s="1">
        <v>93.14</v>
      </c>
    </row>
    <row r="3120" spans="1:19" x14ac:dyDescent="0.3">
      <c r="A3120" s="1" t="s">
        <v>925</v>
      </c>
      <c r="B3120" s="1" t="s">
        <v>1250</v>
      </c>
      <c r="C3120" s="1">
        <f t="shared" si="294"/>
        <v>1.0416666671517305E-2</v>
      </c>
      <c r="D3120" s="1">
        <v>3</v>
      </c>
      <c r="E3120" s="1">
        <v>19.95</v>
      </c>
      <c r="F3120" s="1">
        <f>IF(A3120="","",IF(E3120&lt;_C3_MinTemp.,0,E3120*M_a+M_b))</f>
        <v>0.47938500000000001</v>
      </c>
      <c r="G3120" s="1">
        <f t="shared" si="295"/>
        <v>0.22980997822500002</v>
      </c>
      <c r="H3120" s="1">
        <f t="shared" si="296"/>
        <v>9.9873958376792693E-2</v>
      </c>
      <c r="I3120" s="1">
        <f t="shared" si="297"/>
        <v>2.4968489605825032E-2</v>
      </c>
      <c r="J3120" s="1">
        <f>IF(A3120="","",MIN(J3119+I3120,Max_logcfu))</f>
        <v>3.8195512074744604</v>
      </c>
      <c r="K3120" s="1" cm="1">
        <f t="array" ref="K3120">IF(A3120="","",IF(E3120&lt;_C3_MinTemp.,0,((E3120-Tmin)/(PrefTemp-Tmin))^2))</f>
        <v>38.01907983309858</v>
      </c>
      <c r="L3120" s="1">
        <f t="shared" si="298"/>
        <v>0.39603208177919369</v>
      </c>
      <c r="M3120" s="1">
        <f t="shared" si="299"/>
        <v>147.00087286236786</v>
      </c>
      <c r="N3120" s="3" t="s">
        <v>866</v>
      </c>
      <c r="O3120" s="1" t="s">
        <v>2973</v>
      </c>
      <c r="P3120" s="1" t="s">
        <v>2968</v>
      </c>
      <c r="Q3120" s="1">
        <v>8360</v>
      </c>
      <c r="R3120" s="1" t="s">
        <v>3035</v>
      </c>
      <c r="S3120" s="1">
        <v>93.14</v>
      </c>
    </row>
    <row r="3121" spans="1:19" x14ac:dyDescent="0.3">
      <c r="A3121" s="1" t="s">
        <v>925</v>
      </c>
      <c r="B3121" s="1" t="s">
        <v>1251</v>
      </c>
      <c r="C3121" s="1">
        <f t="shared" si="294"/>
        <v>1.0416666664241347E-2</v>
      </c>
      <c r="D3121" s="1">
        <v>3</v>
      </c>
      <c r="E3121" s="1">
        <v>19.920000000000002</v>
      </c>
      <c r="F3121" s="1">
        <f>IF(A3121="","",IF(E3121&lt;_C3_MinTemp.,0,E3121*M_a+M_b))</f>
        <v>0.47879580000000005</v>
      </c>
      <c r="G3121" s="1">
        <f t="shared" si="295"/>
        <v>0.22924541809764004</v>
      </c>
      <c r="H3121" s="1">
        <f t="shared" si="296"/>
        <v>9.9628604127614095E-2</v>
      </c>
      <c r="I3121" s="1">
        <f t="shared" si="297"/>
        <v>2.4907151026104375E-2</v>
      </c>
      <c r="J3121" s="1">
        <f>IF(A3121="","",MIN(J3120+I3121,Max_logcfu))</f>
        <v>3.8444583585005647</v>
      </c>
      <c r="K3121" s="1" cm="1">
        <f t="array" ref="K3121">IF(A3121="","",IF(E3121&lt;_C3_MinTemp.,0,((E3121-Tmin)/(PrefTemp-Tmin))^2))</f>
        <v>37.925680683425156</v>
      </c>
      <c r="L3121" s="1">
        <f t="shared" si="298"/>
        <v>0.39505917369369681</v>
      </c>
      <c r="M3121" s="1">
        <f t="shared" si="299"/>
        <v>146.60581368867415</v>
      </c>
      <c r="N3121" s="3" t="s">
        <v>866</v>
      </c>
      <c r="O3121" s="1" t="s">
        <v>2973</v>
      </c>
      <c r="P3121" s="1" t="s">
        <v>2968</v>
      </c>
      <c r="Q3121" s="1">
        <v>8360</v>
      </c>
      <c r="R3121" s="1" t="s">
        <v>3035</v>
      </c>
      <c r="S3121" s="1">
        <v>93.14</v>
      </c>
    </row>
    <row r="3122" spans="1:19" x14ac:dyDescent="0.3">
      <c r="A3122" s="1" t="s">
        <v>925</v>
      </c>
      <c r="B3122" s="1" t="s">
        <v>2777</v>
      </c>
      <c r="C3122" s="1">
        <f t="shared" si="294"/>
        <v>1.0405092594737653E-2</v>
      </c>
      <c r="D3122" s="1">
        <v>3</v>
      </c>
      <c r="E3122" s="1">
        <v>19.97</v>
      </c>
      <c r="F3122" s="1">
        <f>IF(A3122="","",IF(E3122&lt;_C3_MinTemp.,0,E3122*M_a+M_b))</f>
        <v>0.47977780000000003</v>
      </c>
      <c r="G3122" s="1">
        <f t="shared" si="295"/>
        <v>0.23018673737284004</v>
      </c>
      <c r="H3122" s="1">
        <f t="shared" si="296"/>
        <v>0.1000376955118818</v>
      </c>
      <c r="I3122" s="1">
        <f t="shared" si="297"/>
        <v>2.4981635634367234E-2</v>
      </c>
      <c r="J3122" s="1">
        <f>IF(A3122="","",MIN(J3121+I3122,Max_logcfu))</f>
        <v>3.869439994134932</v>
      </c>
      <c r="K3122" s="1" cm="1">
        <f t="array" ref="K3122">IF(A3122="","",IF(E3122&lt;_C3_MinTemp.,0,((E3122-Tmin)/(PrefTemp-Tmin))^2))</f>
        <v>38.08140974683954</v>
      </c>
      <c r="L3122" s="1">
        <f t="shared" si="298"/>
        <v>0.39624059455401039</v>
      </c>
      <c r="M3122" s="1">
        <f t="shared" si="299"/>
        <v>146.20957309412015</v>
      </c>
      <c r="N3122" s="3" t="s">
        <v>866</v>
      </c>
      <c r="O3122" s="1" t="s">
        <v>2973</v>
      </c>
      <c r="P3122" s="1" t="s">
        <v>2968</v>
      </c>
      <c r="Q3122" s="1">
        <v>8360</v>
      </c>
      <c r="R3122" s="1" t="s">
        <v>3035</v>
      </c>
      <c r="S3122" s="1">
        <v>93.05</v>
      </c>
    </row>
    <row r="3123" spans="1:19" x14ac:dyDescent="0.3">
      <c r="A3123" s="1" t="s">
        <v>925</v>
      </c>
      <c r="B3123" s="1" t="s">
        <v>2778</v>
      </c>
      <c r="C3123" s="1">
        <f t="shared" si="294"/>
        <v>1.0416666664241347E-2</v>
      </c>
      <c r="D3123" s="1">
        <v>3</v>
      </c>
      <c r="E3123" s="1">
        <v>19.86</v>
      </c>
      <c r="F3123" s="1">
        <f>IF(A3123="","",IF(E3123&lt;_C3_MinTemp.,0,E3123*M_a+M_b))</f>
        <v>0.47761740000000003</v>
      </c>
      <c r="G3123" s="1">
        <f t="shared" si="295"/>
        <v>0.22811838078276003</v>
      </c>
      <c r="H3123" s="1">
        <f t="shared" si="296"/>
        <v>9.9138800861694923E-2</v>
      </c>
      <c r="I3123" s="1">
        <f t="shared" si="297"/>
        <v>2.4784700209653093E-2</v>
      </c>
      <c r="J3123" s="1">
        <f>IF(A3123="","",MIN(J3122+I3123,Max_logcfu))</f>
        <v>3.8942246943445853</v>
      </c>
      <c r="K3123" s="1" cm="1">
        <f t="array" ref="K3123">IF(A3123="","",IF(E3123&lt;_C3_MinTemp.,0,((E3123-Tmin)/(PrefTemp-Tmin))^2))</f>
        <v>37.739226979455204</v>
      </c>
      <c r="L3123" s="1">
        <f t="shared" si="298"/>
        <v>0.3931169476111287</v>
      </c>
      <c r="M3123" s="1">
        <f t="shared" si="299"/>
        <v>145.81645614650901</v>
      </c>
      <c r="N3123" s="3" t="s">
        <v>866</v>
      </c>
      <c r="O3123" s="1" t="s">
        <v>2973</v>
      </c>
      <c r="P3123" s="1" t="s">
        <v>2968</v>
      </c>
      <c r="Q3123" s="1">
        <v>8360</v>
      </c>
      <c r="R3123" s="1" t="s">
        <v>3035</v>
      </c>
      <c r="S3123" s="1">
        <v>93.05</v>
      </c>
    </row>
    <row r="3124" spans="1:19" x14ac:dyDescent="0.3">
      <c r="A3124" s="1" t="s">
        <v>925</v>
      </c>
      <c r="B3124" s="1" t="s">
        <v>2779</v>
      </c>
      <c r="C3124" s="1">
        <f t="shared" si="294"/>
        <v>1.0416666664241347E-2</v>
      </c>
      <c r="D3124" s="1">
        <v>3</v>
      </c>
      <c r="E3124" s="1">
        <v>19.739999999999998</v>
      </c>
      <c r="F3124" s="1">
        <f>IF(A3124="","",IF(E3124&lt;_C3_MinTemp.,0,E3124*M_a+M_b))</f>
        <v>0.47526059999999998</v>
      </c>
      <c r="G3124" s="1">
        <f t="shared" si="295"/>
        <v>0.22587263791235998</v>
      </c>
      <c r="H3124" s="1">
        <f t="shared" si="296"/>
        <v>9.8162815259608849E-2</v>
      </c>
      <c r="I3124" s="1">
        <f t="shared" si="297"/>
        <v>2.4540703809188383E-2</v>
      </c>
      <c r="J3124" s="1">
        <f>IF(A3124="","",MIN(J3123+I3124,Max_logcfu))</f>
        <v>3.9187653981537736</v>
      </c>
      <c r="K3124" s="1" cm="1">
        <f t="array" ref="K3124">IF(A3124="","",IF(E3124&lt;_C3_MinTemp.,0,((E3124-Tmin)/(PrefTemp-Tmin))^2))</f>
        <v>37.367697953022954</v>
      </c>
      <c r="L3124" s="1">
        <f t="shared" si="298"/>
        <v>0.38924685358669386</v>
      </c>
      <c r="M3124" s="1">
        <f t="shared" si="299"/>
        <v>145.42720929292233</v>
      </c>
      <c r="N3124" s="3" t="s">
        <v>866</v>
      </c>
      <c r="O3124" s="1" t="s">
        <v>2973</v>
      </c>
      <c r="P3124" s="1" t="s">
        <v>2968</v>
      </c>
      <c r="Q3124" s="1">
        <v>8360</v>
      </c>
      <c r="R3124" s="1" t="s">
        <v>3035</v>
      </c>
      <c r="S3124" s="1">
        <v>93.05</v>
      </c>
    </row>
    <row r="3125" spans="1:19" x14ac:dyDescent="0.3">
      <c r="A3125" s="1" t="s">
        <v>925</v>
      </c>
      <c r="B3125" s="1" t="s">
        <v>2780</v>
      </c>
      <c r="C3125" s="1">
        <f t="shared" si="294"/>
        <v>1.0416666671517305E-2</v>
      </c>
      <c r="D3125" s="1">
        <v>3</v>
      </c>
      <c r="E3125" s="1">
        <v>19.559999999999999</v>
      </c>
      <c r="F3125" s="1">
        <f>IF(A3125="","",IF(E3125&lt;_C3_MinTemp.,0,E3125*M_a+M_b))</f>
        <v>0.47172540000000002</v>
      </c>
      <c r="G3125" s="1">
        <f t="shared" si="295"/>
        <v>0.22252485300516001</v>
      </c>
      <c r="H3125" s="1">
        <f t="shared" si="296"/>
        <v>9.6707889180860485E-2</v>
      </c>
      <c r="I3125" s="1">
        <f t="shared" si="297"/>
        <v>2.41769723064734E-2</v>
      </c>
      <c r="J3125" s="1">
        <f>IF(A3125="","",MIN(J3124+I3125,Max_logcfu))</f>
        <v>3.9429423704602469</v>
      </c>
      <c r="K3125" s="1" cm="1">
        <f t="array" ref="K3125">IF(A3125="","",IF(E3125&lt;_C3_MinTemp.,0,((E3125-Tmin)/(PrefTemp-Tmin))^2))</f>
        <v>36.813850367143708</v>
      </c>
      <c r="L3125" s="1">
        <f t="shared" si="298"/>
        <v>0.38347760816965099</v>
      </c>
      <c r="M3125" s="1">
        <f t="shared" si="299"/>
        <v>145.04373168475269</v>
      </c>
      <c r="N3125" s="3" t="s">
        <v>866</v>
      </c>
      <c r="O3125" s="1" t="s">
        <v>2973</v>
      </c>
      <c r="P3125" s="1" t="s">
        <v>2968</v>
      </c>
      <c r="Q3125" s="1">
        <v>8360</v>
      </c>
      <c r="R3125" s="1" t="s">
        <v>3035</v>
      </c>
      <c r="S3125" s="1">
        <v>93.05</v>
      </c>
    </row>
    <row r="3126" spans="1:19" x14ac:dyDescent="0.3">
      <c r="A3126" s="1" t="s">
        <v>925</v>
      </c>
      <c r="B3126" s="1" t="s">
        <v>2781</v>
      </c>
      <c r="C3126" s="1">
        <f t="shared" si="294"/>
        <v>1.0416666664241347E-2</v>
      </c>
      <c r="D3126" s="1">
        <v>3</v>
      </c>
      <c r="E3126" s="1">
        <v>19.52</v>
      </c>
      <c r="F3126" s="1">
        <f>IF(A3126="","",IF(E3126&lt;_C3_MinTemp.,0,E3126*M_a+M_b))</f>
        <v>0.47093980000000002</v>
      </c>
      <c r="G3126" s="1">
        <f t="shared" si="295"/>
        <v>0.22178429522404003</v>
      </c>
      <c r="H3126" s="1">
        <f t="shared" si="296"/>
        <v>9.6386047468074762E-2</v>
      </c>
      <c r="I3126" s="1">
        <f t="shared" si="297"/>
        <v>2.4096511861408283E-2</v>
      </c>
      <c r="J3126" s="1">
        <f>IF(A3126="","",MIN(J3125+I3126,Max_logcfu))</f>
        <v>3.9670388823216554</v>
      </c>
      <c r="K3126" s="1" cm="1">
        <f t="array" ref="K3126">IF(A3126="","",IF(E3126&lt;_C3_MinTemp.,0,((E3126-Tmin)/(PrefTemp-Tmin))^2))</f>
        <v>36.691334688673663</v>
      </c>
      <c r="L3126" s="1">
        <f t="shared" si="298"/>
        <v>0.38220140291802912</v>
      </c>
      <c r="M3126" s="1">
        <f t="shared" si="299"/>
        <v>144.66153028183464</v>
      </c>
      <c r="N3126" s="3" t="s">
        <v>866</v>
      </c>
      <c r="O3126" s="1" t="s">
        <v>2973</v>
      </c>
      <c r="P3126" s="1" t="s">
        <v>2968</v>
      </c>
      <c r="Q3126" s="1">
        <v>8360</v>
      </c>
      <c r="R3126" s="1" t="s">
        <v>3035</v>
      </c>
      <c r="S3126" s="1">
        <v>93.05</v>
      </c>
    </row>
    <row r="3127" spans="1:19" x14ac:dyDescent="0.3">
      <c r="A3127" s="1" t="s">
        <v>925</v>
      </c>
      <c r="B3127" s="1" t="s">
        <v>2782</v>
      </c>
      <c r="C3127" s="1">
        <f t="shared" si="294"/>
        <v>1.0416666664241347E-2</v>
      </c>
      <c r="D3127" s="1">
        <v>3</v>
      </c>
      <c r="E3127" s="1">
        <v>19.36</v>
      </c>
      <c r="F3127" s="1">
        <f>IF(A3127="","",IF(E3127&lt;_C3_MinTemp.,0,E3127*M_a+M_b))</f>
        <v>0.46779740000000003</v>
      </c>
      <c r="G3127" s="1">
        <f t="shared" si="295"/>
        <v>0.21883440744676003</v>
      </c>
      <c r="H3127" s="1">
        <f t="shared" si="296"/>
        <v>9.5104044957305525E-2</v>
      </c>
      <c r="I3127" s="1">
        <f t="shared" si="297"/>
        <v>2.3776011233790598E-2</v>
      </c>
      <c r="J3127" s="1">
        <f>IF(A3127="","",MIN(J3126+I3127,Max_logcfu))</f>
        <v>3.99</v>
      </c>
      <c r="K3127" s="1" cm="1">
        <f t="array" ref="K3127">IF(A3127="","",IF(E3127&lt;_C3_MinTemp.,0,((E3127-Tmin)/(PrefTemp-Tmin))^2))</f>
        <v>36.203314021471442</v>
      </c>
      <c r="L3127" s="1">
        <f t="shared" si="298"/>
        <v>0.37711785430252293</v>
      </c>
      <c r="M3127" s="1">
        <f t="shared" si="299"/>
        <v>144.28441242753212</v>
      </c>
      <c r="N3127" s="3" t="s">
        <v>866</v>
      </c>
      <c r="O3127" s="1" t="s">
        <v>2973</v>
      </c>
      <c r="P3127" s="1" t="s">
        <v>2968</v>
      </c>
      <c r="Q3127" s="1">
        <v>8360</v>
      </c>
      <c r="R3127" s="1" t="s">
        <v>3035</v>
      </c>
      <c r="S3127" s="1">
        <v>93.05</v>
      </c>
    </row>
    <row r="3128" spans="1:19" x14ac:dyDescent="0.3">
      <c r="A3128" s="1" t="s">
        <v>925</v>
      </c>
      <c r="B3128" s="1" t="s">
        <v>2783</v>
      </c>
      <c r="C3128" s="1">
        <f t="shared" si="294"/>
        <v>1.0416666671517305E-2</v>
      </c>
      <c r="D3128" s="1">
        <v>3</v>
      </c>
      <c r="E3128" s="1">
        <v>19.22</v>
      </c>
      <c r="F3128" s="1">
        <f>IF(A3128="","",IF(E3128&lt;_C3_MinTemp.,0,E3128*M_a+M_b))</f>
        <v>0.46504780000000001</v>
      </c>
      <c r="G3128" s="1">
        <f t="shared" si="295"/>
        <v>0.21626945628484001</v>
      </c>
      <c r="H3128" s="1">
        <f t="shared" si="296"/>
        <v>9.3989333457122987E-2</v>
      </c>
      <c r="I3128" s="1">
        <f t="shared" si="297"/>
        <v>2.3497333375222543E-2</v>
      </c>
      <c r="J3128" s="1">
        <f>IF(A3128="","",MIN(J3127+I3128,Max_logcfu))</f>
        <v>3.99</v>
      </c>
      <c r="K3128" s="1" cm="1">
        <f t="array" ref="K3128">IF(A3128="","",IF(E3128&lt;_C3_MinTemp.,0,((E3128-Tmin)/(PrefTemp-Tmin))^2))</f>
        <v>35.778976123934385</v>
      </c>
      <c r="L3128" s="1">
        <f t="shared" si="298"/>
        <v>0.3726976681312007</v>
      </c>
      <c r="M3128" s="1">
        <f t="shared" si="299"/>
        <v>143.91171475940092</v>
      </c>
      <c r="N3128" s="3" t="s">
        <v>866</v>
      </c>
      <c r="O3128" s="1" t="s">
        <v>2973</v>
      </c>
      <c r="P3128" s="1" t="s">
        <v>2968</v>
      </c>
      <c r="Q3128" s="1">
        <v>8360</v>
      </c>
      <c r="R3128" s="1" t="s">
        <v>3035</v>
      </c>
      <c r="S3128" s="1">
        <v>93.05</v>
      </c>
    </row>
    <row r="3129" spans="1:19" x14ac:dyDescent="0.3">
      <c r="A3129" s="1" t="s">
        <v>925</v>
      </c>
      <c r="B3129" s="1" t="s">
        <v>2784</v>
      </c>
      <c r="C3129" s="1">
        <f t="shared" si="294"/>
        <v>1.0416666664241347E-2</v>
      </c>
      <c r="D3129" s="1">
        <v>3</v>
      </c>
      <c r="E3129" s="1">
        <v>19.13</v>
      </c>
      <c r="F3129" s="1">
        <f>IF(A3129="","",IF(E3129&lt;_C3_MinTemp.,0,E3129*M_a+M_b))</f>
        <v>0.46328020000000003</v>
      </c>
      <c r="G3129" s="1">
        <f t="shared" si="295"/>
        <v>0.21462854371204002</v>
      </c>
      <c r="H3129" s="1">
        <f t="shared" si="296"/>
        <v>9.3276203264684915E-2</v>
      </c>
      <c r="I3129" s="1">
        <f t="shared" si="297"/>
        <v>2.3319050810741843E-2</v>
      </c>
      <c r="J3129" s="1">
        <f>IF(A3129="","",MIN(J3128+I3129,Max_logcfu))</f>
        <v>3.99</v>
      </c>
      <c r="K3129" s="1" cm="1">
        <f t="array" ref="K3129">IF(A3129="","",IF(E3129&lt;_C3_MinTemp.,0,((E3129-Tmin)/(PrefTemp-Tmin))^2))</f>
        <v>35.507508424462522</v>
      </c>
      <c r="L3129" s="1">
        <f t="shared" si="298"/>
        <v>0.36986987933536758</v>
      </c>
      <c r="M3129" s="1">
        <f t="shared" si="299"/>
        <v>143.54184488006555</v>
      </c>
      <c r="N3129" s="3" t="s">
        <v>866</v>
      </c>
      <c r="O3129" s="1" t="s">
        <v>2973</v>
      </c>
      <c r="P3129" s="1" t="s">
        <v>2968</v>
      </c>
      <c r="Q3129" s="1">
        <v>8360</v>
      </c>
      <c r="R3129" s="1" t="s">
        <v>3035</v>
      </c>
      <c r="S3129" s="1">
        <v>93.05</v>
      </c>
    </row>
    <row r="3130" spans="1:19" x14ac:dyDescent="0.3">
      <c r="A3130" s="1" t="s">
        <v>925</v>
      </c>
      <c r="B3130" s="1" t="s">
        <v>1260</v>
      </c>
      <c r="C3130" s="1">
        <f t="shared" si="294"/>
        <v>1.0428240741021E-2</v>
      </c>
      <c r="D3130" s="1">
        <v>3</v>
      </c>
      <c r="E3130" s="1">
        <v>19.13</v>
      </c>
      <c r="F3130" s="1">
        <f>IF(A3130="","",IF(E3130&lt;_C3_MinTemp.,0,E3130*M_a+M_b))</f>
        <v>0.46328020000000003</v>
      </c>
      <c r="G3130" s="1">
        <f t="shared" si="295"/>
        <v>0.21462854371204002</v>
      </c>
      <c r="H3130" s="1">
        <f t="shared" si="296"/>
        <v>9.3276203264684915E-2</v>
      </c>
      <c r="I3130" s="1">
        <f t="shared" si="297"/>
        <v>2.3344960873261041E-2</v>
      </c>
      <c r="J3130" s="1">
        <f>IF(A3130="","",MIN(J3129+I3130,Max_logcfu))</f>
        <v>3.99</v>
      </c>
      <c r="K3130" s="1" cm="1">
        <f t="array" ref="K3130">IF(A3130="","",IF(E3130&lt;_C3_MinTemp.,0,((E3130-Tmin)/(PrefTemp-Tmin))^2))</f>
        <v>35.507508424462522</v>
      </c>
      <c r="L3130" s="1">
        <f t="shared" si="298"/>
        <v>0.37028084596412641</v>
      </c>
      <c r="M3130" s="1">
        <f t="shared" si="299"/>
        <v>143.17156403410144</v>
      </c>
      <c r="N3130" s="3" t="s">
        <v>866</v>
      </c>
      <c r="O3130" s="1" t="s">
        <v>2973</v>
      </c>
      <c r="P3130" s="1" t="s">
        <v>2968</v>
      </c>
      <c r="Q3130" s="1">
        <v>8360</v>
      </c>
      <c r="R3130" s="1" t="s">
        <v>3035</v>
      </c>
      <c r="S3130" s="1">
        <v>92.93</v>
      </c>
    </row>
    <row r="3131" spans="1:19" x14ac:dyDescent="0.3">
      <c r="A3131" s="1" t="s">
        <v>925</v>
      </c>
      <c r="B3131" s="1" t="s">
        <v>1261</v>
      </c>
      <c r="C3131" s="1">
        <f t="shared" si="294"/>
        <v>1.0416666664241347E-2</v>
      </c>
      <c r="D3131" s="1">
        <v>3</v>
      </c>
      <c r="E3131" s="1">
        <v>19.059999999999999</v>
      </c>
      <c r="F3131" s="1">
        <f>IF(A3131="","",IF(E3131&lt;_C3_MinTemp.,0,E3131*M_a+M_b))</f>
        <v>0.46190540000000002</v>
      </c>
      <c r="G3131" s="1">
        <f t="shared" si="295"/>
        <v>0.21335659854916003</v>
      </c>
      <c r="H3131" s="1">
        <f t="shared" si="296"/>
        <v>9.2723423967475016E-2</v>
      </c>
      <c r="I3131" s="1">
        <f t="shared" si="297"/>
        <v>2.318085598647154E-2</v>
      </c>
      <c r="J3131" s="1">
        <f>IF(A3131="","",MIN(J3130+I3131,Max_logcfu))</f>
        <v>3.99</v>
      </c>
      <c r="K3131" s="1" cm="1">
        <f t="array" ref="K3131">IF(A3131="","",IF(E3131&lt;_C3_MinTemp.,0,((E3131-Tmin)/(PrefTemp-Tmin))^2))</f>
        <v>35.297081596766148</v>
      </c>
      <c r="L3131" s="1">
        <f t="shared" si="298"/>
        <v>0.36767793321404069</v>
      </c>
      <c r="M3131" s="1">
        <f t="shared" si="299"/>
        <v>142.80388610088738</v>
      </c>
      <c r="N3131" s="3" t="s">
        <v>866</v>
      </c>
      <c r="O3131" s="1" t="s">
        <v>2973</v>
      </c>
      <c r="P3131" s="1" t="s">
        <v>2968</v>
      </c>
      <c r="Q3131" s="1">
        <v>8360</v>
      </c>
      <c r="R3131" s="1" t="s">
        <v>3035</v>
      </c>
      <c r="S3131" s="1">
        <v>92.93</v>
      </c>
    </row>
    <row r="3132" spans="1:19" x14ac:dyDescent="0.3">
      <c r="A3132" s="1" t="s">
        <v>925</v>
      </c>
      <c r="B3132" s="1" t="s">
        <v>1262</v>
      </c>
      <c r="C3132" s="1">
        <f t="shared" si="294"/>
        <v>1.0416666671517305E-2</v>
      </c>
      <c r="D3132" s="1">
        <v>3</v>
      </c>
      <c r="E3132" s="1">
        <v>18.97</v>
      </c>
      <c r="F3132" s="1">
        <f>IF(A3132="","",IF(E3132&lt;_C3_MinTemp.,0,E3132*M_a+M_b))</f>
        <v>0.46013779999999999</v>
      </c>
      <c r="G3132" s="1">
        <f t="shared" si="295"/>
        <v>0.21172679498883998</v>
      </c>
      <c r="H3132" s="1">
        <f t="shared" si="296"/>
        <v>9.2015121681373296E-2</v>
      </c>
      <c r="I3132" s="1">
        <f t="shared" si="297"/>
        <v>2.3003780431055297E-2</v>
      </c>
      <c r="J3132" s="1">
        <f>IF(A3132="","",MIN(J3131+I3132,Max_logcfu))</f>
        <v>3.99</v>
      </c>
      <c r="K3132" s="1" cm="1">
        <f t="array" ref="K3132">IF(A3132="","",IF(E3132&lt;_C3_MinTemp.,0,((E3132-Tmin)/(PrefTemp-Tmin))^2))</f>
        <v>35.027451739304489</v>
      </c>
      <c r="L3132" s="1">
        <f t="shared" si="298"/>
        <v>0.36486928912099392</v>
      </c>
      <c r="M3132" s="1">
        <f t="shared" si="299"/>
        <v>142.43901681176638</v>
      </c>
      <c r="N3132" s="3" t="s">
        <v>866</v>
      </c>
      <c r="O3132" s="1" t="s">
        <v>2973</v>
      </c>
      <c r="P3132" s="1" t="s">
        <v>2968</v>
      </c>
      <c r="Q3132" s="1">
        <v>8360</v>
      </c>
      <c r="R3132" s="1" t="s">
        <v>3035</v>
      </c>
      <c r="S3132" s="1">
        <v>92.93</v>
      </c>
    </row>
    <row r="3133" spans="1:19" x14ac:dyDescent="0.3">
      <c r="A3133" s="1" t="s">
        <v>925</v>
      </c>
      <c r="B3133" s="1" t="s">
        <v>1263</v>
      </c>
      <c r="C3133" s="1">
        <f t="shared" si="294"/>
        <v>1.0416666664241347E-2</v>
      </c>
      <c r="D3133" s="1">
        <v>3</v>
      </c>
      <c r="E3133" s="1">
        <v>18.88</v>
      </c>
      <c r="F3133" s="1">
        <f>IF(A3133="","",IF(E3133&lt;_C3_MinTemp.,0,E3133*M_a+M_b))</f>
        <v>0.45837020000000001</v>
      </c>
      <c r="G3133" s="1">
        <f t="shared" si="295"/>
        <v>0.21010324024804</v>
      </c>
      <c r="H3133" s="1">
        <f t="shared" si="296"/>
        <v>9.1309535092585825E-2</v>
      </c>
      <c r="I3133" s="1">
        <f t="shared" si="297"/>
        <v>2.2827383767831541E-2</v>
      </c>
      <c r="J3133" s="1">
        <f>IF(A3133="","",MIN(J3132+I3133,Max_logcfu))</f>
        <v>3.99</v>
      </c>
      <c r="K3133" s="1" cm="1">
        <f t="array" ref="K3133">IF(A3133="","",IF(E3133&lt;_C3_MinTemp.,0,((E3133-Tmin)/(PrefTemp-Tmin))^2))</f>
        <v>34.758855667973556</v>
      </c>
      <c r="L3133" s="1">
        <f t="shared" si="298"/>
        <v>0.36207141312375657</v>
      </c>
      <c r="M3133" s="1">
        <f t="shared" si="299"/>
        <v>142.07694539864264</v>
      </c>
      <c r="N3133" s="3" t="s">
        <v>866</v>
      </c>
      <c r="O3133" s="1" t="s">
        <v>2973</v>
      </c>
      <c r="P3133" s="1" t="s">
        <v>2968</v>
      </c>
      <c r="Q3133" s="1">
        <v>8360</v>
      </c>
      <c r="R3133" s="1" t="s">
        <v>3035</v>
      </c>
      <c r="S3133" s="1">
        <v>92.93</v>
      </c>
    </row>
    <row r="3134" spans="1:19" x14ac:dyDescent="0.3">
      <c r="A3134" s="1" t="s">
        <v>925</v>
      </c>
      <c r="B3134" s="1" t="s">
        <v>1264</v>
      </c>
      <c r="C3134" s="1">
        <f t="shared" si="294"/>
        <v>1.0416666664241347E-2</v>
      </c>
      <c r="D3134" s="1">
        <v>3</v>
      </c>
      <c r="E3134" s="1">
        <v>18.86</v>
      </c>
      <c r="F3134" s="1">
        <f>IF(A3134="","",IF(E3134&lt;_C3_MinTemp.,0,E3134*M_a+M_b))</f>
        <v>0.45797740000000003</v>
      </c>
      <c r="G3134" s="1">
        <f t="shared" si="295"/>
        <v>0.20974329891076005</v>
      </c>
      <c r="H3134" s="1">
        <f t="shared" si="296"/>
        <v>9.1153106871255996E-2</v>
      </c>
      <c r="I3134" s="1">
        <f t="shared" si="297"/>
        <v>2.2788276712508191E-2</v>
      </c>
      <c r="J3134" s="1">
        <f>IF(A3134="","",MIN(J3133+I3134,Max_logcfu))</f>
        <v>3.99</v>
      </c>
      <c r="K3134" s="1" cm="1">
        <f t="array" ref="K3134">IF(A3134="","",IF(E3134&lt;_C3_MinTemp.,0,((E3134-Tmin)/(PrefTemp-Tmin))^2))</f>
        <v>34.699308042831362</v>
      </c>
      <c r="L3134" s="1">
        <f t="shared" si="298"/>
        <v>0.36145112536200313</v>
      </c>
      <c r="M3134" s="1">
        <f t="shared" si="299"/>
        <v>141.71549427328063</v>
      </c>
      <c r="N3134" s="3" t="s">
        <v>866</v>
      </c>
      <c r="O3134" s="1" t="s">
        <v>2973</v>
      </c>
      <c r="P3134" s="1" t="s">
        <v>2968</v>
      </c>
      <c r="Q3134" s="1">
        <v>8360</v>
      </c>
      <c r="R3134" s="1" t="s">
        <v>3035</v>
      </c>
      <c r="S3134" s="1">
        <v>92.93</v>
      </c>
    </row>
    <row r="3135" spans="1:19" x14ac:dyDescent="0.3">
      <c r="A3135" s="1" t="s">
        <v>925</v>
      </c>
      <c r="B3135" s="1" t="s">
        <v>1265</v>
      </c>
      <c r="C3135" s="1">
        <f t="shared" si="294"/>
        <v>1.0416666671517305E-2</v>
      </c>
      <c r="D3135" s="1">
        <v>3</v>
      </c>
      <c r="E3135" s="1">
        <v>18.77</v>
      </c>
      <c r="F3135" s="1">
        <f>IF(A3135="","",IF(E3135&lt;_C3_MinTemp.,0,E3135*M_a+M_b))</f>
        <v>0.4562098</v>
      </c>
      <c r="G3135" s="1">
        <f t="shared" si="295"/>
        <v>0.20812738161604</v>
      </c>
      <c r="H3135" s="1">
        <f t="shared" si="296"/>
        <v>9.0450839468074737E-2</v>
      </c>
      <c r="I3135" s="1">
        <f t="shared" si="297"/>
        <v>2.2612709877548546E-2</v>
      </c>
      <c r="J3135" s="1">
        <f>IF(A3135="","",MIN(J3134+I3135,Max_logcfu))</f>
        <v>3.99</v>
      </c>
      <c r="K3135" s="1" cm="1">
        <f t="array" ref="K3135">IF(A3135="","",IF(E3135&lt;_C3_MinTemp.,0,((E3135-Tmin)/(PrefTemp-Tmin))^2))</f>
        <v>34.431975487882447</v>
      </c>
      <c r="L3135" s="1">
        <f t="shared" si="298"/>
        <v>0.35866641149912587</v>
      </c>
      <c r="M3135" s="1">
        <f t="shared" si="299"/>
        <v>141.35682786178151</v>
      </c>
      <c r="N3135" s="3" t="s">
        <v>866</v>
      </c>
      <c r="O3135" s="1" t="s">
        <v>2973</v>
      </c>
      <c r="P3135" s="1" t="s">
        <v>2968</v>
      </c>
      <c r="Q3135" s="1">
        <v>8360</v>
      </c>
      <c r="R3135" s="1" t="s">
        <v>3035</v>
      </c>
      <c r="S3135" s="1">
        <v>92.93</v>
      </c>
    </row>
    <row r="3136" spans="1:19" x14ac:dyDescent="0.3">
      <c r="A3136" s="1" t="s">
        <v>925</v>
      </c>
      <c r="B3136" s="1" t="s">
        <v>2415</v>
      </c>
      <c r="C3136" s="1">
        <f t="shared" si="294"/>
        <v>1.0416666664241347E-2</v>
      </c>
      <c r="D3136" s="1">
        <v>3</v>
      </c>
      <c r="E3136" s="1">
        <v>18.739999999999998</v>
      </c>
      <c r="F3136" s="1">
        <f>IF(A3136="","",IF(E3136&lt;_C3_MinTemp.,0,E3136*M_a+M_b))</f>
        <v>0.45562059999999999</v>
      </c>
      <c r="G3136" s="1">
        <f t="shared" si="295"/>
        <v>0.20759013114435998</v>
      </c>
      <c r="H3136" s="1">
        <f t="shared" si="296"/>
        <v>9.0217353821973045E-2</v>
      </c>
      <c r="I3136" s="1">
        <f t="shared" si="297"/>
        <v>2.255433845024192E-2</v>
      </c>
      <c r="J3136" s="1">
        <f>IF(A3136="","",MIN(J3135+I3136,Max_logcfu))</f>
        <v>3.99</v>
      </c>
      <c r="K3136" s="1" cm="1">
        <f t="array" ref="K3136">IF(A3136="","",IF(E3136&lt;_C3_MinTemp.,0,((E3136-Tmin)/(PrefTemp-Tmin))^2))</f>
        <v>34.343094366484074</v>
      </c>
      <c r="L3136" s="1">
        <f t="shared" si="298"/>
        <v>0.35774056623424949</v>
      </c>
      <c r="M3136" s="1">
        <f t="shared" si="299"/>
        <v>140.99908729554727</v>
      </c>
      <c r="N3136" s="3" t="s">
        <v>866</v>
      </c>
      <c r="O3136" s="1" t="s">
        <v>2973</v>
      </c>
      <c r="P3136" s="1" t="s">
        <v>2968</v>
      </c>
      <c r="Q3136" s="1">
        <v>8360</v>
      </c>
      <c r="R3136" s="1" t="s">
        <v>3035</v>
      </c>
      <c r="S3136" s="1">
        <v>92.93</v>
      </c>
    </row>
    <row r="3137" spans="1:19" x14ac:dyDescent="0.3">
      <c r="A3137" s="1" t="s">
        <v>925</v>
      </c>
      <c r="B3137" s="1" t="s">
        <v>2416</v>
      </c>
      <c r="C3137" s="1">
        <f t="shared" si="294"/>
        <v>1.0416666664241347E-2</v>
      </c>
      <c r="D3137" s="1">
        <v>3</v>
      </c>
      <c r="E3137" s="1">
        <v>18.66</v>
      </c>
      <c r="F3137" s="1">
        <f>IF(A3137="","",IF(E3137&lt;_C3_MinTemp.,0,E3137*M_a+M_b))</f>
        <v>0.45404940000000005</v>
      </c>
      <c r="G3137" s="1">
        <f t="shared" si="295"/>
        <v>0.20616085764036005</v>
      </c>
      <c r="H3137" s="1">
        <f t="shared" si="296"/>
        <v>8.9596200625971331E-2</v>
      </c>
      <c r="I3137" s="1">
        <f t="shared" si="297"/>
        <v>2.2399050151277647E-2</v>
      </c>
      <c r="J3137" s="1">
        <f>IF(A3137="","",MIN(J3136+I3137,Max_logcfu))</f>
        <v>3.99</v>
      </c>
      <c r="K3137" s="1" cm="1">
        <f t="array" ref="K3137">IF(A3137="","",IF(E3137&lt;_C3_MinTemp.,0,((E3137-Tmin)/(PrefTemp-Tmin))^2))</f>
        <v>34.106639605591553</v>
      </c>
      <c r="L3137" s="1">
        <f t="shared" si="298"/>
        <v>0.3552774958088592</v>
      </c>
      <c r="M3137" s="1">
        <f t="shared" si="299"/>
        <v>140.64380979973842</v>
      </c>
      <c r="N3137" s="3" t="s">
        <v>866</v>
      </c>
      <c r="O3137" s="1" t="s">
        <v>2973</v>
      </c>
      <c r="P3137" s="1" t="s">
        <v>2968</v>
      </c>
      <c r="Q3137" s="1">
        <v>8360</v>
      </c>
      <c r="R3137" s="1" t="s">
        <v>3035</v>
      </c>
      <c r="S3137" s="1">
        <v>92.93</v>
      </c>
    </row>
    <row r="3138" spans="1:19" x14ac:dyDescent="0.3">
      <c r="A3138" s="1" t="s">
        <v>925</v>
      </c>
      <c r="B3138" s="1" t="s">
        <v>2417</v>
      </c>
      <c r="C3138" s="1">
        <f t="shared" ref="C3138:C3201" si="300">IF(A3138="","",B3138-B3137)</f>
        <v>1.0416666671517305E-2</v>
      </c>
      <c r="D3138" s="1">
        <v>3</v>
      </c>
      <c r="E3138" s="1">
        <v>18.739999999999998</v>
      </c>
      <c r="F3138" s="1">
        <f>IF(A3138="","",IF(E3138&lt;_C3_MinTemp.,0,E3138*M_a+M_b))</f>
        <v>0.45562059999999999</v>
      </c>
      <c r="G3138" s="1">
        <f t="shared" si="295"/>
        <v>0.20759013114435998</v>
      </c>
      <c r="H3138" s="1">
        <f t="shared" si="296"/>
        <v>9.0217353821973045E-2</v>
      </c>
      <c r="I3138" s="1">
        <f t="shared" si="297"/>
        <v>2.2554338465995943E-2</v>
      </c>
      <c r="J3138" s="1">
        <f>IF(A3138="","",MIN(J3137+I3138,Max_logcfu))</f>
        <v>3.99</v>
      </c>
      <c r="K3138" s="1" cm="1">
        <f t="array" ref="K3138">IF(A3138="","",IF(E3138&lt;_C3_MinTemp.,0,((E3138-Tmin)/(PrefTemp-Tmin))^2))</f>
        <v>34.343094366484074</v>
      </c>
      <c r="L3138" s="1">
        <f t="shared" si="298"/>
        <v>0.35774056648412839</v>
      </c>
      <c r="M3138" s="1">
        <f t="shared" si="299"/>
        <v>140.2860692332543</v>
      </c>
      <c r="N3138" s="3" t="s">
        <v>866</v>
      </c>
      <c r="O3138" s="1" t="s">
        <v>2973</v>
      </c>
      <c r="P3138" s="1" t="s">
        <v>2968</v>
      </c>
      <c r="Q3138" s="1">
        <v>8360</v>
      </c>
      <c r="R3138" s="1" t="s">
        <v>3035</v>
      </c>
      <c r="S3138" s="1">
        <v>92.82</v>
      </c>
    </row>
    <row r="3139" spans="1:19" x14ac:dyDescent="0.3">
      <c r="A3139" s="1" t="s">
        <v>925</v>
      </c>
      <c r="B3139" s="1" t="s">
        <v>2418</v>
      </c>
      <c r="C3139" s="1">
        <f t="shared" si="300"/>
        <v>1.0416666664241347E-2</v>
      </c>
      <c r="D3139" s="1">
        <v>3</v>
      </c>
      <c r="E3139" s="1">
        <v>18.61</v>
      </c>
      <c r="F3139" s="1">
        <f>IF(A3139="","",IF(E3139&lt;_C3_MinTemp.,0,E3139*M_a+M_b))</f>
        <v>0.45306740000000001</v>
      </c>
      <c r="G3139" s="1">
        <f t="shared" si="295"/>
        <v>0.20527006894276001</v>
      </c>
      <c r="H3139" s="1">
        <f t="shared" si="296"/>
        <v>8.9209069510108652E-2</v>
      </c>
      <c r="I3139" s="1">
        <f t="shared" si="297"/>
        <v>2.2302267372334511E-2</v>
      </c>
      <c r="J3139" s="1">
        <f>IF(A3139="","",MIN(J3138+I3139,Max_logcfu))</f>
        <v>3.99</v>
      </c>
      <c r="K3139" s="1" cm="1">
        <f t="array" ref="K3139">IF(A3139="","",IF(E3139&lt;_C3_MinTemp.,0,((E3139-Tmin)/(PrefTemp-Tmin))^2))</f>
        <v>33.959270170765201</v>
      </c>
      <c r="L3139" s="1">
        <f t="shared" si="298"/>
        <v>0.35374239752977543</v>
      </c>
      <c r="M3139" s="1">
        <f t="shared" si="299"/>
        <v>139.93232683572452</v>
      </c>
      <c r="N3139" s="3" t="s">
        <v>866</v>
      </c>
      <c r="O3139" s="1" t="s">
        <v>2973</v>
      </c>
      <c r="P3139" s="1" t="s">
        <v>2968</v>
      </c>
      <c r="Q3139" s="1">
        <v>8360</v>
      </c>
      <c r="R3139" s="1" t="s">
        <v>3035</v>
      </c>
      <c r="S3139" s="1">
        <v>92.82</v>
      </c>
    </row>
    <row r="3140" spans="1:19" x14ac:dyDescent="0.3">
      <c r="A3140" s="1" t="s">
        <v>925</v>
      </c>
      <c r="B3140" s="1" t="s">
        <v>1266</v>
      </c>
      <c r="C3140" s="1">
        <f t="shared" si="300"/>
        <v>1.0416666664241347E-2</v>
      </c>
      <c r="D3140" s="1">
        <v>3</v>
      </c>
      <c r="E3140" s="1">
        <v>18.64</v>
      </c>
      <c r="F3140" s="1">
        <f>IF(A3140="","",IF(E3140&lt;_C3_MinTemp.,0,E3140*M_a+M_b))</f>
        <v>0.45365660000000002</v>
      </c>
      <c r="G3140" s="1">
        <f t="shared" si="295"/>
        <v>0.20580431072356001</v>
      </c>
      <c r="H3140" s="1">
        <f t="shared" si="296"/>
        <v>8.9441247598244233E-2</v>
      </c>
      <c r="I3140" s="1">
        <f t="shared" si="297"/>
        <v>2.2360311894354893E-2</v>
      </c>
      <c r="J3140" s="1">
        <f>IF(A3140="","",MIN(J3139+I3140,Max_logcfu))</f>
        <v>3.99</v>
      </c>
      <c r="K3140" s="1" cm="1">
        <f t="array" ref="K3140">IF(A3140="","",IF(E3140&lt;_C3_MinTemp.,0,((E3140-Tmin)/(PrefTemp-Tmin))^2))</f>
        <v>34.047653543285804</v>
      </c>
      <c r="L3140" s="1">
        <f t="shared" si="298"/>
        <v>0.35466305765998402</v>
      </c>
      <c r="M3140" s="1">
        <f t="shared" si="299"/>
        <v>139.57766377806453</v>
      </c>
      <c r="N3140" s="3" t="s">
        <v>866</v>
      </c>
      <c r="O3140" s="1" t="s">
        <v>2973</v>
      </c>
      <c r="P3140" s="1" t="s">
        <v>2968</v>
      </c>
      <c r="Q3140" s="1">
        <v>8360</v>
      </c>
      <c r="R3140" s="1" t="s">
        <v>3035</v>
      </c>
      <c r="S3140" s="1">
        <v>92.82</v>
      </c>
    </row>
    <row r="3141" spans="1:19" x14ac:dyDescent="0.3">
      <c r="A3141" s="1" t="s">
        <v>925</v>
      </c>
      <c r="B3141" s="1" t="s">
        <v>1267</v>
      </c>
      <c r="C3141" s="1">
        <f t="shared" si="300"/>
        <v>1.0416666671517305E-2</v>
      </c>
      <c r="D3141" s="1">
        <v>3</v>
      </c>
      <c r="E3141" s="1">
        <v>18.559999999999999</v>
      </c>
      <c r="F3141" s="1">
        <f>IF(A3141="","",IF(E3141&lt;_C3_MinTemp.,0,E3141*M_a+M_b))</f>
        <v>0.45208540000000003</v>
      </c>
      <c r="G3141" s="1">
        <f t="shared" si="295"/>
        <v>0.20438120889316003</v>
      </c>
      <c r="H3141" s="1">
        <f t="shared" si="296"/>
        <v>8.8822776572429388E-2</v>
      </c>
      <c r="I3141" s="1">
        <f t="shared" si="297"/>
        <v>2.220569415344768E-2</v>
      </c>
      <c r="J3141" s="1">
        <f>IF(A3141="","",MIN(J3140+I3141,Max_logcfu))</f>
        <v>3.99</v>
      </c>
      <c r="K3141" s="1" cm="1">
        <f t="array" ref="K3141">IF(A3141="","",IF(E3141&lt;_C3_MinTemp.,0,((E3141-Tmin)/(PrefTemp-Tmin))^2))</f>
        <v>33.812219805732269</v>
      </c>
      <c r="L3141" s="1">
        <f t="shared" si="298"/>
        <v>0.35221062314038865</v>
      </c>
      <c r="M3141" s="1">
        <f t="shared" si="299"/>
        <v>139.22545315492414</v>
      </c>
      <c r="N3141" s="3" t="s">
        <v>866</v>
      </c>
      <c r="O3141" s="1" t="s">
        <v>2973</v>
      </c>
      <c r="P3141" s="1" t="s">
        <v>2968</v>
      </c>
      <c r="Q3141" s="1">
        <v>8360</v>
      </c>
      <c r="R3141" s="1" t="s">
        <v>3035</v>
      </c>
      <c r="S3141" s="1">
        <v>92.82</v>
      </c>
    </row>
    <row r="3142" spans="1:19" x14ac:dyDescent="0.3">
      <c r="A3142" s="1" t="s">
        <v>925</v>
      </c>
      <c r="B3142" s="1" t="s">
        <v>1268</v>
      </c>
      <c r="C3142" s="1">
        <f t="shared" si="300"/>
        <v>1.0416666664241347E-2</v>
      </c>
      <c r="D3142" s="1">
        <v>3</v>
      </c>
      <c r="E3142" s="1">
        <v>18.64</v>
      </c>
      <c r="F3142" s="1">
        <f>IF(A3142="","",IF(E3142&lt;_C3_MinTemp.,0,E3142*M_a+M_b))</f>
        <v>0.45365660000000002</v>
      </c>
      <c r="G3142" s="1">
        <f t="shared" si="295"/>
        <v>0.20580431072356001</v>
      </c>
      <c r="H3142" s="1">
        <f t="shared" si="296"/>
        <v>8.9441247598244233E-2</v>
      </c>
      <c r="I3142" s="1">
        <f t="shared" si="297"/>
        <v>2.2360311894354893E-2</v>
      </c>
      <c r="J3142" s="1">
        <f>IF(A3142="","",MIN(J3141+I3142,Max_logcfu))</f>
        <v>3.99</v>
      </c>
      <c r="K3142" s="1" cm="1">
        <f t="array" ref="K3142">IF(A3142="","",IF(E3142&lt;_C3_MinTemp.,0,((E3142-Tmin)/(PrefTemp-Tmin))^2))</f>
        <v>34.047653543285804</v>
      </c>
      <c r="L3142" s="1">
        <f t="shared" si="298"/>
        <v>0.35466305765998402</v>
      </c>
      <c r="M3142" s="1">
        <f t="shared" si="299"/>
        <v>138.87079009726415</v>
      </c>
      <c r="N3142" s="3" t="s">
        <v>866</v>
      </c>
      <c r="O3142" s="1" t="s">
        <v>2973</v>
      </c>
      <c r="P3142" s="1" t="s">
        <v>2968</v>
      </c>
      <c r="Q3142" s="1">
        <v>8360</v>
      </c>
      <c r="R3142" s="1" t="s">
        <v>3035</v>
      </c>
      <c r="S3142" s="1">
        <v>92.82</v>
      </c>
    </row>
    <row r="3143" spans="1:19" x14ac:dyDescent="0.3">
      <c r="A3143" s="1" t="s">
        <v>925</v>
      </c>
      <c r="B3143" s="1" t="s">
        <v>1269</v>
      </c>
      <c r="C3143" s="1">
        <f t="shared" si="300"/>
        <v>1.0416666664241347E-2</v>
      </c>
      <c r="D3143" s="1">
        <v>3</v>
      </c>
      <c r="E3143" s="1">
        <v>18.600000000000001</v>
      </c>
      <c r="F3143" s="1">
        <f>IF(A3143="","",IF(E3143&lt;_C3_MinTemp.,0,E3143*M_a+M_b))</f>
        <v>0.45287100000000008</v>
      </c>
      <c r="G3143" s="1">
        <f t="shared" si="295"/>
        <v>0.20509214264100006</v>
      </c>
      <c r="H3143" s="1">
        <f t="shared" si="296"/>
        <v>8.9131743868318139E-2</v>
      </c>
      <c r="I3143" s="1">
        <f t="shared" si="297"/>
        <v>2.2282935961891386E-2</v>
      </c>
      <c r="J3143" s="1">
        <f>IF(A3143="","",MIN(J3142+I3143,Max_logcfu))</f>
        <v>3.99</v>
      </c>
      <c r="K3143" s="1" cm="1">
        <f t="array" ref="K3143">IF(A3143="","",IF(E3143&lt;_C3_MinTemp.,0,((E3143-Tmin)/(PrefTemp-Tmin))^2))</f>
        <v>33.929834572175139</v>
      </c>
      <c r="L3143" s="1">
        <f t="shared" si="298"/>
        <v>0.35343577671120036</v>
      </c>
      <c r="M3143" s="1">
        <f t="shared" si="299"/>
        <v>138.51735432055295</v>
      </c>
      <c r="N3143" s="3" t="s">
        <v>866</v>
      </c>
      <c r="O3143" s="1" t="s">
        <v>2973</v>
      </c>
      <c r="P3143" s="1" t="s">
        <v>2968</v>
      </c>
      <c r="Q3143" s="1">
        <v>8360</v>
      </c>
      <c r="R3143" s="1" t="s">
        <v>3035</v>
      </c>
      <c r="S3143" s="1">
        <v>92.82</v>
      </c>
    </row>
    <row r="3144" spans="1:19" x14ac:dyDescent="0.3">
      <c r="A3144" s="1" t="s">
        <v>925</v>
      </c>
      <c r="B3144" s="1" t="s">
        <v>1270</v>
      </c>
      <c r="C3144" s="1">
        <f t="shared" si="300"/>
        <v>1.0416666671517305E-2</v>
      </c>
      <c r="D3144" s="1">
        <v>3</v>
      </c>
      <c r="E3144" s="1">
        <v>18.600000000000001</v>
      </c>
      <c r="F3144" s="1">
        <f>IF(A3144="","",IF(E3144&lt;_C3_MinTemp.,0,E3144*M_a+M_b))</f>
        <v>0.45287100000000008</v>
      </c>
      <c r="G3144" s="1">
        <f t="shared" si="295"/>
        <v>0.20509214264100006</v>
      </c>
      <c r="H3144" s="1">
        <f t="shared" si="296"/>
        <v>8.9131743868318139E-2</v>
      </c>
      <c r="I3144" s="1">
        <f t="shared" si="297"/>
        <v>2.2282935977455835E-2</v>
      </c>
      <c r="J3144" s="1">
        <f>IF(A3144="","",MIN(J3143+I3144,Max_logcfu))</f>
        <v>3.99</v>
      </c>
      <c r="K3144" s="1" cm="1">
        <f t="array" ref="K3144">IF(A3144="","",IF(E3144&lt;_C3_MinTemp.,0,((E3144-Tmin)/(PrefTemp-Tmin))^2))</f>
        <v>33.929834572175139</v>
      </c>
      <c r="L3144" s="1">
        <f t="shared" si="298"/>
        <v>0.35343577695807238</v>
      </c>
      <c r="M3144" s="1">
        <f t="shared" si="299"/>
        <v>138.16391854359489</v>
      </c>
      <c r="N3144" s="3" t="s">
        <v>866</v>
      </c>
      <c r="O3144" s="1" t="s">
        <v>2973</v>
      </c>
      <c r="P3144" s="1" t="s">
        <v>2968</v>
      </c>
      <c r="Q3144" s="1">
        <v>8360</v>
      </c>
      <c r="R3144" s="1" t="s">
        <v>3035</v>
      </c>
      <c r="S3144" s="1">
        <v>92.82</v>
      </c>
    </row>
    <row r="3145" spans="1:19" x14ac:dyDescent="0.3">
      <c r="A3145" s="1" t="s">
        <v>925</v>
      </c>
      <c r="B3145" s="1" t="s">
        <v>1271</v>
      </c>
      <c r="C3145" s="1">
        <f t="shared" si="300"/>
        <v>1.0416666664241347E-2</v>
      </c>
      <c r="D3145" s="1">
        <v>3</v>
      </c>
      <c r="E3145" s="1">
        <v>18.53</v>
      </c>
      <c r="F3145" s="1">
        <f>IF(A3145="","",IF(E3145&lt;_C3_MinTemp.,0,E3145*M_a+M_b))</f>
        <v>0.45149620000000007</v>
      </c>
      <c r="G3145" s="1">
        <f t="shared" si="295"/>
        <v>0.20384881861444007</v>
      </c>
      <c r="H3145" s="1">
        <f t="shared" si="296"/>
        <v>8.8591403135349869E-2</v>
      </c>
      <c r="I3145" s="1">
        <f t="shared" si="297"/>
        <v>2.2147850778680769E-2</v>
      </c>
      <c r="J3145" s="1">
        <f>IF(A3145="","",MIN(J3144+I3145,Max_logcfu))</f>
        <v>3.99</v>
      </c>
      <c r="K3145" s="1" cm="1">
        <f t="array" ref="K3145">IF(A3145="","",IF(E3145&lt;_C3_MinTemp.,0,((E3145-Tmin)/(PrefTemp-Tmin))^2))</f>
        <v>33.724142740213374</v>
      </c>
      <c r="L3145" s="1">
        <f t="shared" si="298"/>
        <v>0.3512931534620975</v>
      </c>
      <c r="M3145" s="1">
        <f t="shared" si="299"/>
        <v>137.81262539013278</v>
      </c>
      <c r="N3145" s="3" t="s">
        <v>866</v>
      </c>
      <c r="O3145" s="1" t="s">
        <v>2973</v>
      </c>
      <c r="P3145" s="1" t="s">
        <v>2968</v>
      </c>
      <c r="Q3145" s="1">
        <v>8360</v>
      </c>
      <c r="R3145" s="1" t="s">
        <v>3035</v>
      </c>
      <c r="S3145" s="1">
        <v>92.82</v>
      </c>
    </row>
    <row r="3146" spans="1:19" x14ac:dyDescent="0.3">
      <c r="A3146" s="1" t="s">
        <v>925</v>
      </c>
      <c r="B3146" s="1" t="s">
        <v>1272</v>
      </c>
      <c r="C3146" s="1">
        <f t="shared" si="300"/>
        <v>1.0416666664241347E-2</v>
      </c>
      <c r="D3146" s="1">
        <v>3</v>
      </c>
      <c r="E3146" s="1">
        <v>18.600000000000001</v>
      </c>
      <c r="F3146" s="1">
        <f>IF(A3146="","",IF(E3146&lt;_C3_MinTemp.,0,E3146*M_a+M_b))</f>
        <v>0.45287100000000008</v>
      </c>
      <c r="G3146" s="1">
        <f t="shared" si="295"/>
        <v>0.20509214264100006</v>
      </c>
      <c r="H3146" s="1">
        <f t="shared" si="296"/>
        <v>8.9131743868318139E-2</v>
      </c>
      <c r="I3146" s="1">
        <f t="shared" si="297"/>
        <v>2.2282935961891386E-2</v>
      </c>
      <c r="J3146" s="1">
        <f>IF(A3146="","",MIN(J3145+I3146,Max_logcfu))</f>
        <v>3.99</v>
      </c>
      <c r="K3146" s="1" cm="1">
        <f t="array" ref="K3146">IF(A3146="","",IF(E3146&lt;_C3_MinTemp.,0,((E3146-Tmin)/(PrefTemp-Tmin))^2))</f>
        <v>33.929834572175139</v>
      </c>
      <c r="L3146" s="1">
        <f t="shared" si="298"/>
        <v>0.35343577671120036</v>
      </c>
      <c r="M3146" s="1">
        <f t="shared" si="299"/>
        <v>137.45918961342159</v>
      </c>
      <c r="N3146" s="3" t="s">
        <v>866</v>
      </c>
      <c r="O3146" s="1" t="s">
        <v>2973</v>
      </c>
      <c r="P3146" s="1" t="s">
        <v>2968</v>
      </c>
      <c r="Q3146" s="1">
        <v>8360</v>
      </c>
      <c r="R3146" s="1" t="s">
        <v>3035</v>
      </c>
      <c r="S3146" s="1">
        <v>92.73</v>
      </c>
    </row>
    <row r="3147" spans="1:19" x14ac:dyDescent="0.3">
      <c r="A3147" s="1" t="s">
        <v>925</v>
      </c>
      <c r="B3147" s="1" t="s">
        <v>1273</v>
      </c>
      <c r="C3147" s="1">
        <f t="shared" si="300"/>
        <v>1.0416666671517305E-2</v>
      </c>
      <c r="D3147" s="1">
        <v>3</v>
      </c>
      <c r="E3147" s="1">
        <v>18.55</v>
      </c>
      <c r="F3147" s="1">
        <f>IF(A3147="","",IF(E3147&lt;_C3_MinTemp.,0,E3147*M_a+M_b))</f>
        <v>0.45188900000000004</v>
      </c>
      <c r="G3147" s="1">
        <f t="shared" si="295"/>
        <v>0.20420366832100004</v>
      </c>
      <c r="H3147" s="1">
        <f t="shared" si="296"/>
        <v>8.8745618566275539E-2</v>
      </c>
      <c r="I3147" s="1">
        <f t="shared" si="297"/>
        <v>2.2186404651900232E-2</v>
      </c>
      <c r="J3147" s="1">
        <f>IF(A3147="","",MIN(J3146+I3147,Max_logcfu))</f>
        <v>3.99</v>
      </c>
      <c r="K3147" s="1" cm="1">
        <f t="array" ref="K3147">IF(A3147="","",IF(E3147&lt;_C3_MinTemp.,0,((E3147-Tmin)/(PrefTemp-Tmin))^2))</f>
        <v>33.782848021100904</v>
      </c>
      <c r="L3147" s="1">
        <f t="shared" si="298"/>
        <v>0.35190466705033613</v>
      </c>
      <c r="M3147" s="1">
        <f t="shared" si="299"/>
        <v>137.10728494637124</v>
      </c>
      <c r="N3147" s="3" t="s">
        <v>866</v>
      </c>
      <c r="O3147" s="1" t="s">
        <v>2973</v>
      </c>
      <c r="P3147" s="1" t="s">
        <v>2968</v>
      </c>
      <c r="Q3147" s="1">
        <v>8360</v>
      </c>
      <c r="R3147" s="1" t="s">
        <v>3035</v>
      </c>
      <c r="S3147" s="1">
        <v>92.73</v>
      </c>
    </row>
    <row r="3148" spans="1:19" x14ac:dyDescent="0.3">
      <c r="A3148" s="1" t="s">
        <v>925</v>
      </c>
      <c r="B3148" s="1" t="s">
        <v>1274</v>
      </c>
      <c r="C3148" s="1">
        <f t="shared" si="300"/>
        <v>1.0416666664241347E-2</v>
      </c>
      <c r="D3148" s="1">
        <v>3</v>
      </c>
      <c r="E3148" s="1">
        <v>18.5</v>
      </c>
      <c r="F3148" s="1">
        <f>IF(A3148="","",IF(E3148&lt;_C3_MinTemp.,0,E3148*M_a+M_b))</f>
        <v>0.450907</v>
      </c>
      <c r="G3148" s="1">
        <f t="shared" si="295"/>
        <v>0.20331712264900001</v>
      </c>
      <c r="H3148" s="1">
        <f t="shared" si="296"/>
        <v>8.836033144241634E-2</v>
      </c>
      <c r="I3148" s="1">
        <f t="shared" si="297"/>
        <v>2.2090082855460838E-2</v>
      </c>
      <c r="J3148" s="1">
        <f>IF(A3148="","",MIN(J3147+I3148,Max_logcfu))</f>
        <v>3.99</v>
      </c>
      <c r="K3148" s="1" cm="1">
        <f t="array" ref="K3148">IF(A3148="","",IF(E3148&lt;_C3_MinTemp.,0,((E3148-Tmin)/(PrefTemp-Tmin))^2))</f>
        <v>33.636180539820103</v>
      </c>
      <c r="L3148" s="1">
        <f t="shared" si="298"/>
        <v>0.35037688054154759</v>
      </c>
      <c r="M3148" s="1">
        <f t="shared" si="299"/>
        <v>136.75690806582969</v>
      </c>
      <c r="N3148" s="3" t="s">
        <v>866</v>
      </c>
      <c r="O3148" s="1" t="s">
        <v>2973</v>
      </c>
      <c r="P3148" s="1" t="s">
        <v>2968</v>
      </c>
      <c r="Q3148" s="1">
        <v>8360</v>
      </c>
      <c r="R3148" s="1" t="s">
        <v>3035</v>
      </c>
      <c r="S3148" s="1">
        <v>92.73</v>
      </c>
    </row>
    <row r="3149" spans="1:19" x14ac:dyDescent="0.3">
      <c r="A3149" s="1" t="s">
        <v>925</v>
      </c>
      <c r="B3149" s="1" t="s">
        <v>1275</v>
      </c>
      <c r="C3149" s="1">
        <f t="shared" si="300"/>
        <v>1.0416666664241347E-2</v>
      </c>
      <c r="D3149" s="1">
        <v>3</v>
      </c>
      <c r="E3149" s="1">
        <v>18.47</v>
      </c>
      <c r="F3149" s="1">
        <f>IF(A3149="","",IF(E3149&lt;_C3_MinTemp.,0,E3149*M_a+M_b))</f>
        <v>0.45031779999999999</v>
      </c>
      <c r="G3149" s="1">
        <f t="shared" si="295"/>
        <v>0.20278612099683999</v>
      </c>
      <c r="H3149" s="1">
        <f t="shared" si="296"/>
        <v>8.8129561493628841E-2</v>
      </c>
      <c r="I3149" s="1">
        <f t="shared" si="297"/>
        <v>2.2032390368277397E-2</v>
      </c>
      <c r="J3149" s="1">
        <f>IF(A3149="","",MIN(J3148+I3149,Max_logcfu))</f>
        <v>3.99</v>
      </c>
      <c r="K3149" s="1" cm="1">
        <f t="array" ref="K3149">IF(A3149="","",IF(E3149&lt;_C3_MinTemp.,0,((E3149-Tmin)/(PrefTemp-Tmin))^2))</f>
        <v>33.54833320455247</v>
      </c>
      <c r="L3149" s="1">
        <f t="shared" si="298"/>
        <v>0.34946180413272282</v>
      </c>
      <c r="M3149" s="1">
        <f t="shared" si="299"/>
        <v>136.40744626169698</v>
      </c>
      <c r="N3149" s="3" t="s">
        <v>866</v>
      </c>
      <c r="O3149" s="1" t="s">
        <v>2973</v>
      </c>
      <c r="P3149" s="1" t="s">
        <v>2968</v>
      </c>
      <c r="Q3149" s="1">
        <v>8360</v>
      </c>
      <c r="R3149" s="1" t="s">
        <v>3035</v>
      </c>
      <c r="S3149" s="1">
        <v>92.73</v>
      </c>
    </row>
    <row r="3150" spans="1:19" x14ac:dyDescent="0.3">
      <c r="A3150" s="1" t="s">
        <v>925</v>
      </c>
      <c r="B3150" s="1" t="s">
        <v>1276</v>
      </c>
      <c r="C3150" s="1">
        <f t="shared" si="300"/>
        <v>1.0416666671517305E-2</v>
      </c>
      <c r="D3150" s="1">
        <v>3</v>
      </c>
      <c r="E3150" s="1">
        <v>18.55</v>
      </c>
      <c r="F3150" s="1">
        <f>IF(A3150="","",IF(E3150&lt;_C3_MinTemp.,0,E3150*M_a+M_b))</f>
        <v>0.45188900000000004</v>
      </c>
      <c r="G3150" s="1">
        <f t="shared" si="295"/>
        <v>0.20420366832100004</v>
      </c>
      <c r="H3150" s="1">
        <f t="shared" si="296"/>
        <v>8.8745618566275539E-2</v>
      </c>
      <c r="I3150" s="1">
        <f t="shared" si="297"/>
        <v>2.2186404651900232E-2</v>
      </c>
      <c r="J3150" s="1">
        <f>IF(A3150="","",MIN(J3149+I3150,Max_logcfu))</f>
        <v>3.99</v>
      </c>
      <c r="K3150" s="1" cm="1">
        <f t="array" ref="K3150">IF(A3150="","",IF(E3150&lt;_C3_MinTemp.,0,((E3150-Tmin)/(PrefTemp-Tmin))^2))</f>
        <v>33.782848021100904</v>
      </c>
      <c r="L3150" s="1">
        <f t="shared" si="298"/>
        <v>0.35190466705033613</v>
      </c>
      <c r="M3150" s="1">
        <f t="shared" si="299"/>
        <v>136.05554159464663</v>
      </c>
      <c r="N3150" s="3" t="s">
        <v>866</v>
      </c>
      <c r="O3150" s="1" t="s">
        <v>2973</v>
      </c>
      <c r="P3150" s="1" t="s">
        <v>2968</v>
      </c>
      <c r="Q3150" s="1">
        <v>8360</v>
      </c>
      <c r="R3150" s="1" t="s">
        <v>3035</v>
      </c>
      <c r="S3150" s="1">
        <v>92.73</v>
      </c>
    </row>
    <row r="3151" spans="1:19" x14ac:dyDescent="0.3">
      <c r="A3151" s="1" t="s">
        <v>925</v>
      </c>
      <c r="B3151" s="1" t="s">
        <v>1277</v>
      </c>
      <c r="C3151" s="1">
        <f t="shared" si="300"/>
        <v>1.0416666664241347E-2</v>
      </c>
      <c r="D3151" s="1">
        <v>3</v>
      </c>
      <c r="E3151" s="1">
        <v>18.53</v>
      </c>
      <c r="F3151" s="1">
        <f>IF(A3151="","",IF(E3151&lt;_C3_MinTemp.,0,E3151*M_a+M_b))</f>
        <v>0.45149620000000007</v>
      </c>
      <c r="G3151" s="1">
        <f t="shared" si="295"/>
        <v>0.20384881861444007</v>
      </c>
      <c r="H3151" s="1">
        <f t="shared" si="296"/>
        <v>8.8591403135349869E-2</v>
      </c>
      <c r="I3151" s="1">
        <f t="shared" si="297"/>
        <v>2.2147850778680769E-2</v>
      </c>
      <c r="J3151" s="1">
        <f>IF(A3151="","",MIN(J3150+I3151,Max_logcfu))</f>
        <v>3.99</v>
      </c>
      <c r="K3151" s="1" cm="1">
        <f t="array" ref="K3151">IF(A3151="","",IF(E3151&lt;_C3_MinTemp.,0,((E3151-Tmin)/(PrefTemp-Tmin))^2))</f>
        <v>33.724142740213374</v>
      </c>
      <c r="L3151" s="1">
        <f t="shared" si="298"/>
        <v>0.3512931534620975</v>
      </c>
      <c r="M3151" s="1">
        <f t="shared" si="299"/>
        <v>135.70424844118452</v>
      </c>
      <c r="N3151" s="3" t="s">
        <v>866</v>
      </c>
      <c r="O3151" s="1" t="s">
        <v>2973</v>
      </c>
      <c r="P3151" s="1" t="s">
        <v>2968</v>
      </c>
      <c r="Q3151" s="1">
        <v>8360</v>
      </c>
      <c r="R3151" s="1" t="s">
        <v>3035</v>
      </c>
      <c r="S3151" s="1">
        <v>92.73</v>
      </c>
    </row>
    <row r="3152" spans="1:19" x14ac:dyDescent="0.3">
      <c r="A3152" s="1" t="s">
        <v>925</v>
      </c>
      <c r="B3152" s="1" t="s">
        <v>1278</v>
      </c>
      <c r="C3152" s="1">
        <f t="shared" si="300"/>
        <v>1.0416666664241347E-2</v>
      </c>
      <c r="D3152" s="1">
        <v>3</v>
      </c>
      <c r="E3152" s="1">
        <v>18.350000000000001</v>
      </c>
      <c r="F3152" s="1">
        <f>IF(A3152="","",IF(E3152&lt;_C3_MinTemp.,0,E3152*M_a+M_b))</f>
        <v>0.44796100000000005</v>
      </c>
      <c r="G3152" s="1">
        <f t="shared" si="295"/>
        <v>0.20066905752100006</v>
      </c>
      <c r="H3152" s="1">
        <f t="shared" si="296"/>
        <v>8.7209499139939181E-2</v>
      </c>
      <c r="I3152" s="1">
        <f t="shared" si="297"/>
        <v>2.1802374779908533E-2</v>
      </c>
      <c r="J3152" s="1">
        <f>IF(A3152="","",MIN(J3151+I3152,Max_logcfu))</f>
        <v>3.99</v>
      </c>
      <c r="K3152" s="1" cm="1">
        <f t="array" ref="K3152">IF(A3152="","",IF(E3152&lt;_C3_MinTemp.,0,((E3152-Tmin)/(PrefTemp-Tmin))^2))</f>
        <v>33.198092514738327</v>
      </c>
      <c r="L3152" s="1">
        <f t="shared" si="298"/>
        <v>0.34581346361467497</v>
      </c>
      <c r="M3152" s="1">
        <f t="shared" si="299"/>
        <v>135.35843497756986</v>
      </c>
      <c r="N3152" s="3" t="s">
        <v>866</v>
      </c>
      <c r="O3152" s="1" t="s">
        <v>2973</v>
      </c>
      <c r="P3152" s="1" t="s">
        <v>2968</v>
      </c>
      <c r="Q3152" s="1">
        <v>8360</v>
      </c>
      <c r="R3152" s="1" t="s">
        <v>3035</v>
      </c>
      <c r="S3152" s="1">
        <v>92.73</v>
      </c>
    </row>
    <row r="3153" spans="1:19" x14ac:dyDescent="0.3">
      <c r="A3153" s="1" t="s">
        <v>925</v>
      </c>
      <c r="B3153" s="1" t="s">
        <v>1279</v>
      </c>
      <c r="C3153" s="1">
        <f t="shared" si="300"/>
        <v>1.0416666671517305E-2</v>
      </c>
      <c r="D3153" s="1">
        <v>3</v>
      </c>
      <c r="E3153" s="1">
        <v>18.2</v>
      </c>
      <c r="F3153" s="1">
        <f>IF(A3153="","",IF(E3153&lt;_C3_MinTemp.,0,E3153*M_a+M_b))</f>
        <v>0.44501499999999999</v>
      </c>
      <c r="G3153" s="1">
        <f t="shared" si="295"/>
        <v>0.19803835022499999</v>
      </c>
      <c r="H3153" s="1">
        <f t="shared" si="296"/>
        <v>8.6066210441112553E-2</v>
      </c>
      <c r="I3153" s="1">
        <f t="shared" si="297"/>
        <v>2.1516552620297561E-2</v>
      </c>
      <c r="J3153" s="1">
        <f>IF(A3153="","",MIN(J3152+I3153,Max_logcfu))</f>
        <v>3.99</v>
      </c>
      <c r="K3153" s="1" cm="1">
        <f t="array" ref="K3153">IF(A3153="","",IF(E3153&lt;_C3_MinTemp.,0,((E3153-Tmin)/(PrefTemp-Tmin))^2))</f>
        <v>32.762876117797475</v>
      </c>
      <c r="L3153" s="1">
        <f t="shared" si="298"/>
        <v>0.34127995971931124</v>
      </c>
      <c r="M3153" s="1">
        <f t="shared" si="299"/>
        <v>135.01715501785054</v>
      </c>
      <c r="N3153" s="3" t="s">
        <v>866</v>
      </c>
      <c r="O3153" s="1" t="s">
        <v>2973</v>
      </c>
      <c r="P3153" s="1" t="s">
        <v>2968</v>
      </c>
      <c r="Q3153" s="1">
        <v>8360</v>
      </c>
      <c r="R3153" s="1" t="s">
        <v>3035</v>
      </c>
      <c r="S3153" s="1">
        <v>92.73</v>
      </c>
    </row>
    <row r="3154" spans="1:19" x14ac:dyDescent="0.3">
      <c r="A3154" s="1" t="s">
        <v>925</v>
      </c>
      <c r="B3154" s="1" t="s">
        <v>1280</v>
      </c>
      <c r="C3154" s="1">
        <f t="shared" si="300"/>
        <v>1.0416666664241347E-2</v>
      </c>
      <c r="D3154" s="1">
        <v>3</v>
      </c>
      <c r="E3154" s="1">
        <v>18.2</v>
      </c>
      <c r="F3154" s="1">
        <f>IF(A3154="","",IF(E3154&lt;_C3_MinTemp.,0,E3154*M_a+M_b))</f>
        <v>0.44501499999999999</v>
      </c>
      <c r="G3154" s="1">
        <f t="shared" si="295"/>
        <v>0.19803835022499999</v>
      </c>
      <c r="H3154" s="1">
        <f t="shared" si="296"/>
        <v>8.6066210441112553E-2</v>
      </c>
      <c r="I3154" s="1">
        <f t="shared" si="297"/>
        <v>2.1516552605268423E-2</v>
      </c>
      <c r="J3154" s="1">
        <f>IF(A3154="","",MIN(J3153+I3154,Max_logcfu))</f>
        <v>3.99</v>
      </c>
      <c r="K3154" s="1" cm="1">
        <f t="array" ref="K3154">IF(A3154="","",IF(E3154&lt;_C3_MinTemp.,0,((E3154-Tmin)/(PrefTemp-Tmin))^2))</f>
        <v>32.762876117797475</v>
      </c>
      <c r="L3154" s="1">
        <f t="shared" si="298"/>
        <v>0.34127995948092993</v>
      </c>
      <c r="M3154" s="1">
        <f t="shared" si="299"/>
        <v>134.6758750583696</v>
      </c>
      <c r="N3154" s="3" t="s">
        <v>866</v>
      </c>
      <c r="O3154" s="1" t="s">
        <v>2973</v>
      </c>
      <c r="P3154" s="1" t="s">
        <v>2968</v>
      </c>
      <c r="Q3154" s="1">
        <v>8360</v>
      </c>
      <c r="R3154" s="1" t="s">
        <v>3035</v>
      </c>
      <c r="S3154" s="1">
        <v>92.63</v>
      </c>
    </row>
    <row r="3155" spans="1:19" x14ac:dyDescent="0.3">
      <c r="A3155" s="1" t="s">
        <v>925</v>
      </c>
      <c r="B3155" s="1" t="s">
        <v>1281</v>
      </c>
      <c r="C3155" s="1">
        <f t="shared" si="300"/>
        <v>1.0416666664241347E-2</v>
      </c>
      <c r="D3155" s="1">
        <v>3</v>
      </c>
      <c r="E3155" s="1">
        <v>18.16</v>
      </c>
      <c r="F3155" s="1">
        <f>IF(A3155="","",IF(E3155&lt;_C3_MinTemp.,0,E3155*M_a+M_b))</f>
        <v>0.44422940000000005</v>
      </c>
      <c r="G3155" s="1">
        <f t="shared" si="295"/>
        <v>0.19733975982436006</v>
      </c>
      <c r="H3155" s="1">
        <f t="shared" si="296"/>
        <v>8.5762607485597581E-2</v>
      </c>
      <c r="I3155" s="1">
        <f t="shared" si="297"/>
        <v>2.1440651866407354E-2</v>
      </c>
      <c r="J3155" s="1">
        <f>IF(A3155="","",MIN(J3154+I3155,Max_logcfu))</f>
        <v>3.99</v>
      </c>
      <c r="K3155" s="1" cm="1">
        <f t="array" ref="K3155">IF(A3155="","",IF(E3155&lt;_C3_MinTemp.,0,((E3155-Tmin)/(PrefTemp-Tmin))^2))</f>
        <v>32.647303398032612</v>
      </c>
      <c r="L3155" s="1">
        <f t="shared" si="298"/>
        <v>0.3400760769836596</v>
      </c>
      <c r="M3155" s="1">
        <f t="shared" si="299"/>
        <v>134.33579898138595</v>
      </c>
      <c r="N3155" s="3" t="s">
        <v>866</v>
      </c>
      <c r="O3155" s="1" t="s">
        <v>2973</v>
      </c>
      <c r="P3155" s="1" t="s">
        <v>2968</v>
      </c>
      <c r="Q3155" s="1">
        <v>8360</v>
      </c>
      <c r="R3155" s="1" t="s">
        <v>3035</v>
      </c>
      <c r="S3155" s="1">
        <v>92.63</v>
      </c>
    </row>
    <row r="3156" spans="1:19" x14ac:dyDescent="0.3">
      <c r="A3156" s="1" t="s">
        <v>925</v>
      </c>
      <c r="B3156" s="1" t="s">
        <v>2785</v>
      </c>
      <c r="C3156" s="1">
        <f t="shared" si="300"/>
        <v>1.0416666671517305E-2</v>
      </c>
      <c r="D3156" s="1">
        <v>3</v>
      </c>
      <c r="E3156" s="1">
        <v>18.16</v>
      </c>
      <c r="F3156" s="1">
        <f>IF(A3156="","",IF(E3156&lt;_C3_MinTemp.,0,E3156*M_a+M_b))</f>
        <v>0.44422940000000005</v>
      </c>
      <c r="G3156" s="1">
        <f t="shared" si="295"/>
        <v>0.19733975982436006</v>
      </c>
      <c r="H3156" s="1">
        <f t="shared" si="296"/>
        <v>8.5762607485597581E-2</v>
      </c>
      <c r="I3156" s="1">
        <f t="shared" si="297"/>
        <v>2.1440651881383475E-2</v>
      </c>
      <c r="J3156" s="1">
        <f>IF(A3156="","",MIN(J3155+I3156,Max_logcfu))</f>
        <v>3.99</v>
      </c>
      <c r="K3156" s="1" cm="1">
        <f t="array" ref="K3156">IF(A3156="","",IF(E3156&lt;_C3_MinTemp.,0,((E3156-Tmin)/(PrefTemp-Tmin))^2))</f>
        <v>32.647303398032612</v>
      </c>
      <c r="L3156" s="1">
        <f t="shared" si="298"/>
        <v>0.34007607722119998</v>
      </c>
      <c r="M3156" s="1">
        <f t="shared" si="299"/>
        <v>133.99572290416475</v>
      </c>
      <c r="N3156" s="3" t="s">
        <v>866</v>
      </c>
      <c r="O3156" s="1" t="s">
        <v>2973</v>
      </c>
      <c r="P3156" s="1" t="s">
        <v>2968</v>
      </c>
      <c r="Q3156" s="1">
        <v>8360</v>
      </c>
      <c r="R3156" s="1" t="s">
        <v>3035</v>
      </c>
      <c r="S3156" s="1">
        <v>92.63</v>
      </c>
    </row>
    <row r="3157" spans="1:19" x14ac:dyDescent="0.3">
      <c r="A3157" s="1" t="s">
        <v>925</v>
      </c>
      <c r="B3157" s="1" t="s">
        <v>2786</v>
      </c>
      <c r="C3157" s="1">
        <f t="shared" si="300"/>
        <v>1.0416666664241347E-2</v>
      </c>
      <c r="D3157" s="1">
        <v>3</v>
      </c>
      <c r="E3157" s="1">
        <v>18.16</v>
      </c>
      <c r="F3157" s="1">
        <f>IF(A3157="","",IF(E3157&lt;_C3_MinTemp.,0,E3157*M_a+M_b))</f>
        <v>0.44422940000000005</v>
      </c>
      <c r="G3157" s="1">
        <f t="shared" si="295"/>
        <v>0.19733975982436006</v>
      </c>
      <c r="H3157" s="1">
        <f t="shared" si="296"/>
        <v>8.5762607485597581E-2</v>
      </c>
      <c r="I3157" s="1">
        <f t="shared" si="297"/>
        <v>2.1440651866407354E-2</v>
      </c>
      <c r="J3157" s="1">
        <f>IF(A3157="","",MIN(J3156+I3157,Max_logcfu))</f>
        <v>3.99</v>
      </c>
      <c r="K3157" s="1" cm="1">
        <f t="array" ref="K3157">IF(A3157="","",IF(E3157&lt;_C3_MinTemp.,0,((E3157-Tmin)/(PrefTemp-Tmin))^2))</f>
        <v>32.647303398032612</v>
      </c>
      <c r="L3157" s="1">
        <f t="shared" si="298"/>
        <v>0.3400760769836596</v>
      </c>
      <c r="M3157" s="1">
        <f t="shared" si="299"/>
        <v>133.6556468271811</v>
      </c>
      <c r="N3157" s="3" t="s">
        <v>866</v>
      </c>
      <c r="O3157" s="1" t="s">
        <v>2973</v>
      </c>
      <c r="P3157" s="1" t="s">
        <v>2968</v>
      </c>
      <c r="Q3157" s="1">
        <v>8360</v>
      </c>
      <c r="R3157" s="1" t="s">
        <v>3035</v>
      </c>
      <c r="S3157" s="1">
        <v>92.63</v>
      </c>
    </row>
    <row r="3158" spans="1:19" x14ac:dyDescent="0.3">
      <c r="A3158" s="1" t="s">
        <v>925</v>
      </c>
      <c r="B3158" s="1" t="s">
        <v>2787</v>
      </c>
      <c r="C3158" s="1">
        <f t="shared" si="300"/>
        <v>1.0416666664241347E-2</v>
      </c>
      <c r="D3158" s="1">
        <v>3</v>
      </c>
      <c r="E3158" s="1">
        <v>18.25</v>
      </c>
      <c r="F3158" s="1">
        <f>IF(A3158="","",IF(E3158&lt;_C3_MinTemp.,0,E3158*M_a+M_b))</f>
        <v>0.44599700000000003</v>
      </c>
      <c r="G3158" s="1">
        <f t="shared" si="295"/>
        <v>0.19891332400900003</v>
      </c>
      <c r="H3158" s="1">
        <f t="shared" si="296"/>
        <v>8.644646849587137E-2</v>
      </c>
      <c r="I3158" s="1">
        <f t="shared" si="297"/>
        <v>2.1611617118936E-2</v>
      </c>
      <c r="J3158" s="1">
        <f>IF(A3158="","",MIN(J3157+I3158,Max_logcfu))</f>
        <v>3.99</v>
      </c>
      <c r="K3158" s="1" cm="1">
        <f t="array" ref="K3158">IF(A3158="","",IF(E3158&lt;_C3_MinTemp.,0,((E3158-Tmin)/(PrefTemp-Tmin))^2))</f>
        <v>32.907629180317663</v>
      </c>
      <c r="L3158" s="1">
        <f t="shared" si="298"/>
        <v>0.34278780388183083</v>
      </c>
      <c r="M3158" s="1">
        <f t="shared" si="299"/>
        <v>133.31285902329927</v>
      </c>
      <c r="N3158" s="3" t="s">
        <v>866</v>
      </c>
      <c r="O3158" s="1" t="s">
        <v>2973</v>
      </c>
      <c r="P3158" s="1" t="s">
        <v>2968</v>
      </c>
      <c r="Q3158" s="1">
        <v>8360</v>
      </c>
      <c r="R3158" s="1" t="s">
        <v>3035</v>
      </c>
      <c r="S3158" s="1">
        <v>92.63</v>
      </c>
    </row>
    <row r="3159" spans="1:19" x14ac:dyDescent="0.3">
      <c r="A3159" s="1" t="s">
        <v>925</v>
      </c>
      <c r="B3159" s="1" t="s">
        <v>2420</v>
      </c>
      <c r="C3159" s="1">
        <f t="shared" si="300"/>
        <v>1.0416666671517305E-2</v>
      </c>
      <c r="D3159" s="1">
        <v>3</v>
      </c>
      <c r="E3159" s="1">
        <v>18.190000000000001</v>
      </c>
      <c r="F3159" s="1">
        <f>IF(A3159="","",IF(E3159&lt;_C3_MinTemp.,0,E3159*M_a+M_b))</f>
        <v>0.44481860000000006</v>
      </c>
      <c r="G3159" s="1">
        <f t="shared" si="295"/>
        <v>0.19786358690596006</v>
      </c>
      <c r="H3159" s="1">
        <f t="shared" si="296"/>
        <v>8.5990259411542827E-2</v>
      </c>
      <c r="I3159" s="1">
        <f t="shared" si="297"/>
        <v>2.1497564862896293E-2</v>
      </c>
      <c r="J3159" s="1">
        <f>IF(A3159="","",MIN(J3158+I3159,Max_logcfu))</f>
        <v>3.99</v>
      </c>
      <c r="K3159" s="1" cm="1">
        <f t="array" ref="K3159">IF(A3159="","",IF(E3159&lt;_C3_MinTemp.,0,((E3159-Tmin)/(PrefTemp-Tmin))^2))</f>
        <v>32.733963793668664</v>
      </c>
      <c r="L3159" s="1">
        <f t="shared" si="298"/>
        <v>0.34097878967616252</v>
      </c>
      <c r="M3159" s="1">
        <f t="shared" si="299"/>
        <v>132.9718802336231</v>
      </c>
      <c r="N3159" s="3" t="s">
        <v>866</v>
      </c>
      <c r="O3159" s="1" t="s">
        <v>2973</v>
      </c>
      <c r="P3159" s="1" t="s">
        <v>2968</v>
      </c>
      <c r="Q3159" s="1">
        <v>8360</v>
      </c>
      <c r="R3159" s="1" t="s">
        <v>3035</v>
      </c>
      <c r="S3159" s="1">
        <v>92.63</v>
      </c>
    </row>
    <row r="3160" spans="1:19" x14ac:dyDescent="0.3">
      <c r="A3160" s="1" t="s">
        <v>925</v>
      </c>
      <c r="B3160" s="1" t="s">
        <v>1286</v>
      </c>
      <c r="C3160" s="1">
        <f t="shared" si="300"/>
        <v>1.0416666664241347E-2</v>
      </c>
      <c r="D3160" s="1">
        <v>3</v>
      </c>
      <c r="E3160" s="1">
        <v>18.170000000000002</v>
      </c>
      <c r="F3160" s="1">
        <f>IF(A3160="","",IF(E3160&lt;_C3_MinTemp.,0,E3160*M_a+M_b))</f>
        <v>0.44442580000000004</v>
      </c>
      <c r="G3160" s="1">
        <f t="shared" si="295"/>
        <v>0.19751429170564003</v>
      </c>
      <c r="H3160" s="1">
        <f t="shared" si="296"/>
        <v>8.583845793378532E-2</v>
      </c>
      <c r="I3160" s="1">
        <f t="shared" si="297"/>
        <v>2.1459614478449875E-2</v>
      </c>
      <c r="J3160" s="1">
        <f>IF(A3160="","",MIN(J3159+I3160,Max_logcfu))</f>
        <v>3.99</v>
      </c>
      <c r="K3160" s="1" cm="1">
        <f t="array" ref="K3160">IF(A3160="","",IF(E3160&lt;_C3_MinTemp.,0,((E3160-Tmin)/(PrefTemp-Tmin))^2))</f>
        <v>32.676177433786222</v>
      </c>
      <c r="L3160" s="1">
        <f t="shared" si="298"/>
        <v>0.34037684818935632</v>
      </c>
      <c r="M3160" s="1">
        <f t="shared" si="299"/>
        <v>132.63150338543375</v>
      </c>
      <c r="N3160" s="3" t="s">
        <v>866</v>
      </c>
      <c r="O3160" s="1" t="s">
        <v>2973</v>
      </c>
      <c r="P3160" s="1" t="s">
        <v>2968</v>
      </c>
      <c r="Q3160" s="1">
        <v>8360</v>
      </c>
      <c r="R3160" s="1" t="s">
        <v>3035</v>
      </c>
      <c r="S3160" s="1">
        <v>92.63</v>
      </c>
    </row>
    <row r="3161" spans="1:19" x14ac:dyDescent="0.3">
      <c r="A3161" s="1" t="s">
        <v>925</v>
      </c>
      <c r="B3161" s="1" t="s">
        <v>1287</v>
      </c>
      <c r="C3161" s="1">
        <f t="shared" si="300"/>
        <v>1.0416666664241347E-2</v>
      </c>
      <c r="D3161" s="1">
        <v>3</v>
      </c>
      <c r="E3161" s="1">
        <v>18.16</v>
      </c>
      <c r="F3161" s="1">
        <f>IF(A3161="","",IF(E3161&lt;_C3_MinTemp.,0,E3161*M_a+M_b))</f>
        <v>0.44422940000000005</v>
      </c>
      <c r="G3161" s="1">
        <f t="shared" si="295"/>
        <v>0.19733975982436006</v>
      </c>
      <c r="H3161" s="1">
        <f t="shared" si="296"/>
        <v>8.5762607485597581E-2</v>
      </c>
      <c r="I3161" s="1">
        <f t="shared" si="297"/>
        <v>2.1440651866407354E-2</v>
      </c>
      <c r="J3161" s="1">
        <f>IF(A3161="","",MIN(J3160+I3161,Max_logcfu))</f>
        <v>3.99</v>
      </c>
      <c r="K3161" s="1" cm="1">
        <f t="array" ref="K3161">IF(A3161="","",IF(E3161&lt;_C3_MinTemp.,0,((E3161-Tmin)/(PrefTemp-Tmin))^2))</f>
        <v>32.647303398032612</v>
      </c>
      <c r="L3161" s="1">
        <f t="shared" si="298"/>
        <v>0.3400760769836596</v>
      </c>
      <c r="M3161" s="1">
        <f t="shared" si="299"/>
        <v>132.2914273084501</v>
      </c>
      <c r="N3161" s="3" t="s">
        <v>866</v>
      </c>
      <c r="O3161" s="1" t="s">
        <v>2973</v>
      </c>
      <c r="P3161" s="1" t="s">
        <v>2968</v>
      </c>
      <c r="Q3161" s="1">
        <v>8360</v>
      </c>
      <c r="R3161" s="1" t="s">
        <v>3035</v>
      </c>
      <c r="S3161" s="1">
        <v>92.63</v>
      </c>
    </row>
    <row r="3162" spans="1:19" x14ac:dyDescent="0.3">
      <c r="A3162" s="1" t="s">
        <v>925</v>
      </c>
      <c r="B3162" s="1" t="s">
        <v>1288</v>
      </c>
      <c r="C3162" s="1">
        <f t="shared" si="300"/>
        <v>1.0416666671517305E-2</v>
      </c>
      <c r="D3162" s="1">
        <v>3</v>
      </c>
      <c r="E3162" s="1">
        <v>18.28</v>
      </c>
      <c r="F3162" s="1">
        <f>IF(A3162="","",IF(E3162&lt;_C3_MinTemp.,0,E3162*M_a+M_b))</f>
        <v>0.44658620000000004</v>
      </c>
      <c r="G3162" s="1">
        <f t="shared" si="295"/>
        <v>0.19943923403044003</v>
      </c>
      <c r="H3162" s="1">
        <f t="shared" si="296"/>
        <v>8.6675025654254681E-2</v>
      </c>
      <c r="I3162" s="1">
        <f t="shared" si="297"/>
        <v>2.1668756423653974E-2</v>
      </c>
      <c r="J3162" s="1">
        <f>IF(A3162="","",MIN(J3161+I3162,Max_logcfu))</f>
        <v>3.99</v>
      </c>
      <c r="K3162" s="1" cm="1">
        <f t="array" ref="K3162">IF(A3162="","",IF(E3162&lt;_C3_MinTemp.,0,((E3162-Tmin)/(PrefTemp-Tmin))^2))</f>
        <v>32.994634171330617</v>
      </c>
      <c r="L3162" s="1">
        <f t="shared" si="298"/>
        <v>0.34369410611140561</v>
      </c>
      <c r="M3162" s="1">
        <f t="shared" si="299"/>
        <v>131.9477332023387</v>
      </c>
      <c r="N3162" s="3" t="s">
        <v>866</v>
      </c>
      <c r="O3162" s="1" t="s">
        <v>2973</v>
      </c>
      <c r="P3162" s="1" t="s">
        <v>2968</v>
      </c>
      <c r="Q3162" s="1">
        <v>8360</v>
      </c>
      <c r="R3162" s="1" t="s">
        <v>3035</v>
      </c>
      <c r="S3162" s="1">
        <v>92.5</v>
      </c>
    </row>
    <row r="3163" spans="1:19" x14ac:dyDescent="0.3">
      <c r="A3163" s="1" t="s">
        <v>925</v>
      </c>
      <c r="B3163" s="1" t="s">
        <v>1289</v>
      </c>
      <c r="C3163" s="1">
        <f t="shared" si="300"/>
        <v>1.0416666664241347E-2</v>
      </c>
      <c r="D3163" s="1">
        <v>3</v>
      </c>
      <c r="E3163" s="1">
        <v>18.239999999999998</v>
      </c>
      <c r="F3163" s="1">
        <f>IF(A3163="","",IF(E3163&lt;_C3_MinTemp.,0,E3163*M_a+M_b))</f>
        <v>0.44580059999999999</v>
      </c>
      <c r="G3163" s="1">
        <f t="shared" si="295"/>
        <v>0.19873817496036</v>
      </c>
      <c r="H3163" s="1">
        <f t="shared" si="296"/>
        <v>8.6370349830664925E-2</v>
      </c>
      <c r="I3163" s="1">
        <f t="shared" si="297"/>
        <v>2.1592587452638815E-2</v>
      </c>
      <c r="J3163" s="1">
        <f>IF(A3163="","",MIN(J3162+I3163,Max_logcfu))</f>
        <v>3.99</v>
      </c>
      <c r="K3163" s="1" cm="1">
        <f t="array" ref="K3163">IF(A3163="","",IF(E3163&lt;_C3_MinTemp.,0,((E3163-Tmin)/(PrefTemp-Tmin))^2))</f>
        <v>32.878653042230141</v>
      </c>
      <c r="L3163" s="1">
        <f t="shared" si="298"/>
        <v>0.34248596911015605</v>
      </c>
      <c r="M3163" s="1">
        <f t="shared" si="299"/>
        <v>131.60524723322854</v>
      </c>
      <c r="N3163" s="3" t="s">
        <v>866</v>
      </c>
      <c r="O3163" s="1" t="s">
        <v>2973</v>
      </c>
      <c r="P3163" s="1" t="s">
        <v>2968</v>
      </c>
      <c r="Q3163" s="1">
        <v>8360</v>
      </c>
      <c r="R3163" s="1" t="s">
        <v>3035</v>
      </c>
      <c r="S3163" s="1">
        <v>92.5</v>
      </c>
    </row>
    <row r="3164" spans="1:19" x14ac:dyDescent="0.3">
      <c r="A3164" s="1" t="s">
        <v>925</v>
      </c>
      <c r="B3164" s="1" t="s">
        <v>1290</v>
      </c>
      <c r="C3164" s="1">
        <f t="shared" si="300"/>
        <v>1.0416666664241347E-2</v>
      </c>
      <c r="D3164" s="1">
        <v>3</v>
      </c>
      <c r="E3164" s="1">
        <v>18.2</v>
      </c>
      <c r="F3164" s="1">
        <f>IF(A3164="","",IF(E3164&lt;_C3_MinTemp.,0,E3164*M_a+M_b))</f>
        <v>0.44501499999999999</v>
      </c>
      <c r="G3164" s="1">
        <f t="shared" si="295"/>
        <v>0.19803835022499999</v>
      </c>
      <c r="H3164" s="1">
        <f t="shared" si="296"/>
        <v>8.6066210441112553E-2</v>
      </c>
      <c r="I3164" s="1">
        <f t="shared" si="297"/>
        <v>2.1516552605268423E-2</v>
      </c>
      <c r="J3164" s="1">
        <f>IF(A3164="","",MIN(J3163+I3164,Max_logcfu))</f>
        <v>3.99</v>
      </c>
      <c r="K3164" s="1" cm="1">
        <f t="array" ref="K3164">IF(A3164="","",IF(E3164&lt;_C3_MinTemp.,0,((E3164-Tmin)/(PrefTemp-Tmin))^2))</f>
        <v>32.762876117797475</v>
      </c>
      <c r="L3164" s="1">
        <f t="shared" si="298"/>
        <v>0.34127995948092993</v>
      </c>
      <c r="M3164" s="1">
        <f t="shared" si="299"/>
        <v>131.2639672737476</v>
      </c>
      <c r="N3164" s="3" t="s">
        <v>866</v>
      </c>
      <c r="O3164" s="1" t="s">
        <v>2973</v>
      </c>
      <c r="P3164" s="1" t="s">
        <v>2968</v>
      </c>
      <c r="Q3164" s="1">
        <v>8360</v>
      </c>
      <c r="R3164" s="1" t="s">
        <v>3035</v>
      </c>
      <c r="S3164" s="1">
        <v>92.5</v>
      </c>
    </row>
    <row r="3165" spans="1:19" x14ac:dyDescent="0.3">
      <c r="A3165" s="1" t="s">
        <v>925</v>
      </c>
      <c r="B3165" s="1" t="s">
        <v>1291</v>
      </c>
      <c r="C3165" s="1">
        <f t="shared" si="300"/>
        <v>1.0416666671517305E-2</v>
      </c>
      <c r="D3165" s="1">
        <v>3</v>
      </c>
      <c r="E3165" s="1">
        <v>18.190000000000001</v>
      </c>
      <c r="F3165" s="1">
        <f>IF(A3165="","",IF(E3165&lt;_C3_MinTemp.,0,E3165*M_a+M_b))</f>
        <v>0.44481860000000006</v>
      </c>
      <c r="G3165" s="1">
        <f t="shared" si="295"/>
        <v>0.19786358690596006</v>
      </c>
      <c r="H3165" s="1">
        <f t="shared" si="296"/>
        <v>8.5990259411542827E-2</v>
      </c>
      <c r="I3165" s="1">
        <f t="shared" si="297"/>
        <v>2.1497564862896293E-2</v>
      </c>
      <c r="J3165" s="1">
        <f>IF(A3165="","",MIN(J3164+I3165,Max_logcfu))</f>
        <v>3.99</v>
      </c>
      <c r="K3165" s="1" cm="1">
        <f t="array" ref="K3165">IF(A3165="","",IF(E3165&lt;_C3_MinTemp.,0,((E3165-Tmin)/(PrefTemp-Tmin))^2))</f>
        <v>32.733963793668664</v>
      </c>
      <c r="L3165" s="1">
        <f t="shared" si="298"/>
        <v>0.34097878967616252</v>
      </c>
      <c r="M3165" s="1">
        <f t="shared" si="299"/>
        <v>130.92298848407142</v>
      </c>
      <c r="N3165" s="3" t="s">
        <v>866</v>
      </c>
      <c r="O3165" s="1" t="s">
        <v>2973</v>
      </c>
      <c r="P3165" s="1" t="s">
        <v>2968</v>
      </c>
      <c r="Q3165" s="1">
        <v>8360</v>
      </c>
      <c r="R3165" s="1" t="s">
        <v>3035</v>
      </c>
      <c r="S3165" s="1">
        <v>92.5</v>
      </c>
    </row>
    <row r="3166" spans="1:19" x14ac:dyDescent="0.3">
      <c r="A3166" s="1" t="s">
        <v>925</v>
      </c>
      <c r="B3166" s="1" t="s">
        <v>1292</v>
      </c>
      <c r="C3166" s="1">
        <f t="shared" si="300"/>
        <v>1.0416666664241347E-2</v>
      </c>
      <c r="D3166" s="1">
        <v>3</v>
      </c>
      <c r="E3166" s="1">
        <v>18.25</v>
      </c>
      <c r="F3166" s="1">
        <f>IF(A3166="","",IF(E3166&lt;_C3_MinTemp.,0,E3166*M_a+M_b))</f>
        <v>0.44599700000000003</v>
      </c>
      <c r="G3166" s="1">
        <f t="shared" si="295"/>
        <v>0.19891332400900003</v>
      </c>
      <c r="H3166" s="1">
        <f t="shared" si="296"/>
        <v>8.644646849587137E-2</v>
      </c>
      <c r="I3166" s="1">
        <f t="shared" si="297"/>
        <v>2.1611617118936E-2</v>
      </c>
      <c r="J3166" s="1">
        <f>IF(A3166="","",MIN(J3165+I3166,Max_logcfu))</f>
        <v>3.99</v>
      </c>
      <c r="K3166" s="1" cm="1">
        <f t="array" ref="K3166">IF(A3166="","",IF(E3166&lt;_C3_MinTemp.,0,((E3166-Tmin)/(PrefTemp-Tmin))^2))</f>
        <v>32.907629180317663</v>
      </c>
      <c r="L3166" s="1">
        <f t="shared" si="298"/>
        <v>0.34278780388183083</v>
      </c>
      <c r="M3166" s="1">
        <f t="shared" si="299"/>
        <v>130.58020068018959</v>
      </c>
      <c r="N3166" s="3" t="s">
        <v>866</v>
      </c>
      <c r="O3166" s="1" t="s">
        <v>2973</v>
      </c>
      <c r="P3166" s="1" t="s">
        <v>2968</v>
      </c>
      <c r="Q3166" s="1">
        <v>8360</v>
      </c>
      <c r="R3166" s="1" t="s">
        <v>3035</v>
      </c>
      <c r="S3166" s="1">
        <v>92.39</v>
      </c>
    </row>
    <row r="3167" spans="1:19" x14ac:dyDescent="0.3">
      <c r="A3167" s="1" t="s">
        <v>925</v>
      </c>
      <c r="B3167" s="1" t="s">
        <v>1293</v>
      </c>
      <c r="C3167" s="1">
        <f t="shared" si="300"/>
        <v>1.0416666664241347E-2</v>
      </c>
      <c r="D3167" s="1">
        <v>3</v>
      </c>
      <c r="E3167" s="1">
        <v>18.3</v>
      </c>
      <c r="F3167" s="1">
        <f>IF(A3167="","",IF(E3167&lt;_C3_MinTemp.,0,E3167*M_a+M_b))</f>
        <v>0.44697900000000002</v>
      </c>
      <c r="G3167" s="1">
        <f t="shared" si="295"/>
        <v>0.199790226441</v>
      </c>
      <c r="H3167" s="1">
        <f t="shared" si="296"/>
        <v>8.6827564728813561E-2</v>
      </c>
      <c r="I3167" s="1">
        <f t="shared" si="297"/>
        <v>2.170689117714936E-2</v>
      </c>
      <c r="J3167" s="1">
        <f>IF(A3167="","",MIN(J3166+I3167,Max_logcfu))</f>
        <v>3.99</v>
      </c>
      <c r="K3167" s="1" cm="1">
        <f t="array" ref="K3167">IF(A3167="","",IF(E3167&lt;_C3_MinTemp.,0,((E3167-Tmin)/(PrefTemp-Tmin))^2))</f>
        <v>33.052701312631271</v>
      </c>
      <c r="L3167" s="1">
        <f t="shared" si="298"/>
        <v>0.3442989719264124</v>
      </c>
      <c r="M3167" s="1">
        <f t="shared" si="299"/>
        <v>130.23590170826319</v>
      </c>
      <c r="N3167" s="3" t="s">
        <v>866</v>
      </c>
      <c r="O3167" s="1" t="s">
        <v>2973</v>
      </c>
      <c r="P3167" s="1" t="s">
        <v>2968</v>
      </c>
      <c r="Q3167" s="1">
        <v>8360</v>
      </c>
      <c r="R3167" s="1" t="s">
        <v>3035</v>
      </c>
      <c r="S3167" s="1">
        <v>92.39</v>
      </c>
    </row>
    <row r="3168" spans="1:19" x14ac:dyDescent="0.3">
      <c r="A3168" s="1" t="s">
        <v>925</v>
      </c>
      <c r="B3168" s="1" t="s">
        <v>1294</v>
      </c>
      <c r="C3168" s="1">
        <f t="shared" si="300"/>
        <v>1.0416666671517305E-2</v>
      </c>
      <c r="D3168" s="1">
        <v>3</v>
      </c>
      <c r="E3168" s="1">
        <v>18.350000000000001</v>
      </c>
      <c r="F3168" s="1">
        <f>IF(A3168="","",IF(E3168&lt;_C3_MinTemp.,0,E3168*M_a+M_b))</f>
        <v>0.44796100000000005</v>
      </c>
      <c r="G3168" s="1">
        <f t="shared" si="295"/>
        <v>0.20066905752100006</v>
      </c>
      <c r="H3168" s="1">
        <f t="shared" si="296"/>
        <v>8.7209499139939181E-2</v>
      </c>
      <c r="I3168" s="1">
        <f t="shared" si="297"/>
        <v>2.1802374795137316E-2</v>
      </c>
      <c r="J3168" s="1">
        <f>IF(A3168="","",MIN(J3167+I3168,Max_logcfu))</f>
        <v>3.99</v>
      </c>
      <c r="K3168" s="1" cm="1">
        <f t="array" ref="K3168">IF(A3168="","",IF(E3168&lt;_C3_MinTemp.,0,((E3168-Tmin)/(PrefTemp-Tmin))^2))</f>
        <v>33.198092514738327</v>
      </c>
      <c r="L3168" s="1">
        <f t="shared" si="298"/>
        <v>0.34581346385622286</v>
      </c>
      <c r="M3168" s="1">
        <f t="shared" si="299"/>
        <v>129.89008824440697</v>
      </c>
      <c r="N3168" s="3" t="s">
        <v>866</v>
      </c>
      <c r="O3168" s="1" t="s">
        <v>2973</v>
      </c>
      <c r="P3168" s="1" t="s">
        <v>2968</v>
      </c>
      <c r="Q3168" s="1">
        <v>8360</v>
      </c>
      <c r="R3168" s="1" t="s">
        <v>3035</v>
      </c>
      <c r="S3168" s="1">
        <v>92.39</v>
      </c>
    </row>
    <row r="3169" spans="1:19" x14ac:dyDescent="0.3">
      <c r="A3169" s="1" t="s">
        <v>925</v>
      </c>
      <c r="B3169" s="1" t="s">
        <v>1295</v>
      </c>
      <c r="C3169" s="1">
        <f t="shared" si="300"/>
        <v>1.0416666664241347E-2</v>
      </c>
      <c r="D3169" s="1">
        <v>3</v>
      </c>
      <c r="E3169" s="1">
        <v>18.420000000000002</v>
      </c>
      <c r="F3169" s="1">
        <f>IF(A3169="","",IF(E3169&lt;_C3_MinTemp.,0,E3169*M_a+M_b))</f>
        <v>0.44933580000000006</v>
      </c>
      <c r="G3169" s="1">
        <f t="shared" si="295"/>
        <v>0.20190266116164005</v>
      </c>
      <c r="H3169" s="1">
        <f t="shared" si="296"/>
        <v>8.7745615454863118E-2</v>
      </c>
      <c r="I3169" s="1">
        <f t="shared" si="297"/>
        <v>2.193640385860831E-2</v>
      </c>
      <c r="J3169" s="1">
        <f>IF(A3169="","",MIN(J3168+I3169,Max_logcfu))</f>
        <v>3.99</v>
      </c>
      <c r="K3169" s="1" cm="1">
        <f t="array" ref="K3169">IF(A3169="","",IF(E3169&lt;_C3_MinTemp.,0,((E3169-Tmin)/(PrefTemp-Tmin))^2))</f>
        <v>33.402176234941173</v>
      </c>
      <c r="L3169" s="1">
        <f t="shared" si="298"/>
        <v>0.34793933569962626</v>
      </c>
      <c r="M3169" s="1">
        <f t="shared" si="299"/>
        <v>129.54214890870733</v>
      </c>
      <c r="N3169" s="3" t="s">
        <v>866</v>
      </c>
      <c r="O3169" s="1" t="s">
        <v>2973</v>
      </c>
      <c r="P3169" s="1" t="s">
        <v>2968</v>
      </c>
      <c r="Q3169" s="1">
        <v>8360</v>
      </c>
      <c r="R3169" s="1" t="s">
        <v>3035</v>
      </c>
      <c r="S3169" s="1">
        <v>92.39</v>
      </c>
    </row>
    <row r="3170" spans="1:19" x14ac:dyDescent="0.3">
      <c r="A3170" s="1" t="s">
        <v>925</v>
      </c>
      <c r="B3170" s="1" t="s">
        <v>1296</v>
      </c>
      <c r="C3170" s="1">
        <f t="shared" si="300"/>
        <v>1.0416666664241347E-2</v>
      </c>
      <c r="D3170" s="1">
        <v>3</v>
      </c>
      <c r="E3170" s="1">
        <v>18.600000000000001</v>
      </c>
      <c r="F3170" s="1">
        <f>IF(A3170="","",IF(E3170&lt;_C3_MinTemp.,0,E3170*M_a+M_b))</f>
        <v>0.45287100000000008</v>
      </c>
      <c r="G3170" s="1">
        <f t="shared" si="295"/>
        <v>0.20509214264100006</v>
      </c>
      <c r="H3170" s="1">
        <f t="shared" si="296"/>
        <v>8.9131743868318139E-2</v>
      </c>
      <c r="I3170" s="1">
        <f t="shared" si="297"/>
        <v>2.2282935961891386E-2</v>
      </c>
      <c r="J3170" s="1">
        <f>IF(A3170="","",MIN(J3169+I3170,Max_logcfu))</f>
        <v>3.99</v>
      </c>
      <c r="K3170" s="1" cm="1">
        <f t="array" ref="K3170">IF(A3170="","",IF(E3170&lt;_C3_MinTemp.,0,((E3170-Tmin)/(PrefTemp-Tmin))^2))</f>
        <v>33.929834572175139</v>
      </c>
      <c r="L3170" s="1">
        <f t="shared" si="298"/>
        <v>0.35343577671120036</v>
      </c>
      <c r="M3170" s="1">
        <f t="shared" si="299"/>
        <v>129.18871313199614</v>
      </c>
      <c r="N3170" s="3" t="s">
        <v>866</v>
      </c>
      <c r="O3170" s="1" t="s">
        <v>2973</v>
      </c>
      <c r="P3170" s="1" t="s">
        <v>2968</v>
      </c>
      <c r="Q3170" s="1">
        <v>8360</v>
      </c>
      <c r="R3170" s="1" t="s">
        <v>3035</v>
      </c>
      <c r="S3170" s="1">
        <v>92.5</v>
      </c>
    </row>
    <row r="3171" spans="1:19" x14ac:dyDescent="0.3">
      <c r="A3171" s="1" t="s">
        <v>925</v>
      </c>
      <c r="B3171" s="1" t="s">
        <v>1297</v>
      </c>
      <c r="C3171" s="1">
        <f t="shared" si="300"/>
        <v>1.0416666671517305E-2</v>
      </c>
      <c r="D3171" s="1">
        <v>3</v>
      </c>
      <c r="E3171" s="1">
        <v>18.61</v>
      </c>
      <c r="F3171" s="1">
        <f>IF(A3171="","",IF(E3171&lt;_C3_MinTemp.,0,E3171*M_a+M_b))</f>
        <v>0.45306740000000001</v>
      </c>
      <c r="G3171" s="1">
        <f t="shared" si="295"/>
        <v>0.20527006894276001</v>
      </c>
      <c r="H3171" s="1">
        <f t="shared" si="296"/>
        <v>8.9209069510108652E-2</v>
      </c>
      <c r="I3171" s="1">
        <f t="shared" si="297"/>
        <v>2.2302267387912467E-2</v>
      </c>
      <c r="J3171" s="1">
        <f>IF(A3171="","",MIN(J3170+I3171,Max_logcfu))</f>
        <v>3.99</v>
      </c>
      <c r="K3171" s="1" cm="1">
        <f t="array" ref="K3171">IF(A3171="","",IF(E3171&lt;_C3_MinTemp.,0,((E3171-Tmin)/(PrefTemp-Tmin))^2))</f>
        <v>33.959270170765201</v>
      </c>
      <c r="L3171" s="1">
        <f t="shared" si="298"/>
        <v>0.35374239777686167</v>
      </c>
      <c r="M3171" s="1">
        <f t="shared" si="299"/>
        <v>128.83497073421927</v>
      </c>
      <c r="N3171" s="3" t="s">
        <v>866</v>
      </c>
      <c r="O3171" s="1" t="s">
        <v>2973</v>
      </c>
      <c r="P3171" s="1" t="s">
        <v>2968</v>
      </c>
      <c r="Q3171" s="1">
        <v>8360</v>
      </c>
      <c r="R3171" s="1" t="s">
        <v>3035</v>
      </c>
      <c r="S3171" s="1">
        <v>92.5</v>
      </c>
    </row>
    <row r="3172" spans="1:19" x14ac:dyDescent="0.3">
      <c r="A3172" s="1" t="s">
        <v>925</v>
      </c>
      <c r="B3172" s="1" t="s">
        <v>1298</v>
      </c>
      <c r="C3172" s="1">
        <f t="shared" si="300"/>
        <v>1.0416666664241347E-2</v>
      </c>
      <c r="D3172" s="1">
        <v>3</v>
      </c>
      <c r="E3172" s="1">
        <v>18.670000000000002</v>
      </c>
      <c r="F3172" s="1">
        <f>IF(A3172="","",IF(E3172&lt;_C3_MinTemp.,0,E3172*M_a+M_b))</f>
        <v>0.45424580000000009</v>
      </c>
      <c r="G3172" s="1">
        <f t="shared" si="295"/>
        <v>0.20633924681764007</v>
      </c>
      <c r="H3172" s="1">
        <f t="shared" si="296"/>
        <v>8.9673727430525887E-2</v>
      </c>
      <c r="I3172" s="1">
        <f t="shared" si="297"/>
        <v>2.2418431852411776E-2</v>
      </c>
      <c r="J3172" s="1">
        <f>IF(A3172="","",MIN(J3171+I3172,Max_logcfu))</f>
        <v>3.99</v>
      </c>
      <c r="K3172" s="1" cm="1">
        <f t="array" ref="K3172">IF(A3172="","",IF(E3172&lt;_C3_MinTemp.,0,((E3172-Tmin)/(PrefTemp-Tmin))^2))</f>
        <v>34.136151780932046</v>
      </c>
      <c r="L3172" s="1">
        <f t="shared" si="298"/>
        <v>0.35558491430191774</v>
      </c>
      <c r="M3172" s="1">
        <f t="shared" si="299"/>
        <v>128.47938581991735</v>
      </c>
      <c r="N3172" s="3" t="s">
        <v>866</v>
      </c>
      <c r="O3172" s="1" t="s">
        <v>2973</v>
      </c>
      <c r="P3172" s="1" t="s">
        <v>2968</v>
      </c>
      <c r="Q3172" s="1">
        <v>8360</v>
      </c>
      <c r="R3172" s="1" t="s">
        <v>3035</v>
      </c>
      <c r="S3172" s="1">
        <v>92.5</v>
      </c>
    </row>
    <row r="3173" spans="1:19" x14ac:dyDescent="0.3">
      <c r="A3173" s="1" t="s">
        <v>925</v>
      </c>
      <c r="B3173" s="1" t="s">
        <v>1299</v>
      </c>
      <c r="C3173" s="1">
        <f t="shared" si="300"/>
        <v>1.0416666664241347E-2</v>
      </c>
      <c r="D3173" s="1">
        <v>3</v>
      </c>
      <c r="E3173" s="1">
        <v>18.690000000000001</v>
      </c>
      <c r="F3173" s="1">
        <f>IF(A3173="","",IF(E3173&lt;_C3_MinTemp.,0,E3173*M_a+M_b))</f>
        <v>0.45463860000000006</v>
      </c>
      <c r="G3173" s="1">
        <f t="shared" si="295"/>
        <v>0.20669625660996005</v>
      </c>
      <c r="H3173" s="1">
        <f t="shared" si="296"/>
        <v>8.9828881621016959E-2</v>
      </c>
      <c r="I3173" s="1">
        <f t="shared" si="297"/>
        <v>2.2457220400025509E-2</v>
      </c>
      <c r="J3173" s="1">
        <f>IF(A3173="","",MIN(J3172+I3173,Max_logcfu))</f>
        <v>3.99</v>
      </c>
      <c r="K3173" s="1" cm="1">
        <f t="array" ref="K3173">IF(A3173="","",IF(E3173&lt;_C3_MinTemp.,0,((E3173-Tmin)/(PrefTemp-Tmin))^2))</f>
        <v>34.195214419988226</v>
      </c>
      <c r="L3173" s="1">
        <f t="shared" si="298"/>
        <v>0.35620015012527639</v>
      </c>
      <c r="M3173" s="1">
        <f t="shared" si="299"/>
        <v>128.12318566979206</v>
      </c>
      <c r="N3173" s="3" t="s">
        <v>866</v>
      </c>
      <c r="O3173" s="1" t="s">
        <v>2973</v>
      </c>
      <c r="P3173" s="1" t="s">
        <v>2968</v>
      </c>
      <c r="Q3173" s="1">
        <v>8360</v>
      </c>
      <c r="R3173" s="1" t="s">
        <v>3035</v>
      </c>
      <c r="S3173" s="1">
        <v>92.5</v>
      </c>
    </row>
    <row r="3174" spans="1:19" x14ac:dyDescent="0.3">
      <c r="A3174" s="1" t="s">
        <v>925</v>
      </c>
      <c r="B3174" s="1" t="s">
        <v>1300</v>
      </c>
      <c r="C3174" s="1">
        <f t="shared" si="300"/>
        <v>1.0416666671517305E-2</v>
      </c>
      <c r="D3174" s="1">
        <v>3</v>
      </c>
      <c r="E3174" s="1">
        <v>18.86</v>
      </c>
      <c r="F3174" s="1">
        <f>IF(A3174="","",IF(E3174&lt;_C3_MinTemp.,0,E3174*M_a+M_b))</f>
        <v>0.45797740000000003</v>
      </c>
      <c r="G3174" s="1">
        <f t="shared" si="295"/>
        <v>0.20974329891076005</v>
      </c>
      <c r="H3174" s="1">
        <f t="shared" si="296"/>
        <v>9.1153106871255996E-2</v>
      </c>
      <c r="I3174" s="1">
        <f t="shared" si="297"/>
        <v>2.2788276728425618E-2</v>
      </c>
      <c r="J3174" s="1">
        <f>IF(A3174="","",MIN(J3173+I3174,Max_logcfu))</f>
        <v>3.99</v>
      </c>
      <c r="K3174" s="1" cm="1">
        <f t="array" ref="K3174">IF(A3174="","",IF(E3174&lt;_C3_MinTemp.,0,((E3174-Tmin)/(PrefTemp-Tmin))^2))</f>
        <v>34.699308042831362</v>
      </c>
      <c r="L3174" s="1">
        <f t="shared" si="298"/>
        <v>0.36145112561447379</v>
      </c>
      <c r="M3174" s="1">
        <f t="shared" si="299"/>
        <v>127.76173454417759</v>
      </c>
      <c r="N3174" s="3" t="s">
        <v>866</v>
      </c>
      <c r="O3174" s="1" t="s">
        <v>2973</v>
      </c>
      <c r="P3174" s="1" t="s">
        <v>2968</v>
      </c>
      <c r="Q3174" s="1">
        <v>8360</v>
      </c>
      <c r="R3174" s="1" t="s">
        <v>3035</v>
      </c>
      <c r="S3174" s="1">
        <v>92.27</v>
      </c>
    </row>
    <row r="3175" spans="1:19" x14ac:dyDescent="0.3">
      <c r="A3175" s="1" t="s">
        <v>925</v>
      </c>
      <c r="B3175" s="1" t="s">
        <v>1301</v>
      </c>
      <c r="C3175" s="1">
        <f t="shared" si="300"/>
        <v>1.0416666664241347E-2</v>
      </c>
      <c r="D3175" s="1">
        <v>3</v>
      </c>
      <c r="E3175" s="1">
        <v>18.88</v>
      </c>
      <c r="F3175" s="1">
        <f>IF(A3175="","",IF(E3175&lt;_C3_MinTemp.,0,E3175*M_a+M_b))</f>
        <v>0.45837020000000001</v>
      </c>
      <c r="G3175" s="1">
        <f t="shared" ref="G3175:G3238" si="301">IF(A3175="","",F3175^2)</f>
        <v>0.21010324024804</v>
      </c>
      <c r="H3175" s="1">
        <f t="shared" ref="H3175:H3238" si="302">IF(A3175="","",G3175/2.301)</f>
        <v>9.1309535092585825E-2</v>
      </c>
      <c r="I3175" s="1">
        <f t="shared" ref="I3175:I3238" si="303">IF(A3175="","",H3175*24*(B3175-B3174))</f>
        <v>2.2827383767831541E-2</v>
      </c>
      <c r="J3175" s="1">
        <f>IF(A3175="","",MIN(J3174+I3175,Max_logcfu))</f>
        <v>3.99</v>
      </c>
      <c r="K3175" s="1" cm="1">
        <f t="array" ref="K3175">IF(A3175="","",IF(E3175&lt;_C3_MinTemp.,0,((E3175-Tmin)/(PrefTemp-Tmin))^2))</f>
        <v>34.758855667973556</v>
      </c>
      <c r="L3175" s="1">
        <f t="shared" ref="L3175:L3238" si="304">IF(A3175="","",K3175*(B3175-B3174))</f>
        <v>0.36207141312375657</v>
      </c>
      <c r="M3175" s="1">
        <f t="shared" ref="M3175:M3238" si="305">IF(A3175="","",M3174-L3175)</f>
        <v>127.39966313105383</v>
      </c>
      <c r="N3175" s="3" t="s">
        <v>866</v>
      </c>
      <c r="O3175" s="1" t="s">
        <v>2973</v>
      </c>
      <c r="P3175" s="1" t="s">
        <v>2968</v>
      </c>
      <c r="Q3175" s="1">
        <v>8360</v>
      </c>
      <c r="R3175" s="1" t="s">
        <v>3035</v>
      </c>
      <c r="S3175" s="1">
        <v>92.27</v>
      </c>
    </row>
    <row r="3176" spans="1:19" x14ac:dyDescent="0.3">
      <c r="A3176" s="1" t="s">
        <v>925</v>
      </c>
      <c r="B3176" s="1" t="s">
        <v>1302</v>
      </c>
      <c r="C3176" s="1">
        <f t="shared" si="300"/>
        <v>1.0416666664241347E-2</v>
      </c>
      <c r="D3176" s="1">
        <v>3</v>
      </c>
      <c r="E3176" s="1">
        <v>18.920000000000002</v>
      </c>
      <c r="F3176" s="1">
        <f>IF(A3176="","",IF(E3176&lt;_C3_MinTemp.,0,E3176*M_a+M_b))</f>
        <v>0.45915580000000006</v>
      </c>
      <c r="G3176" s="1">
        <f t="shared" si="301"/>
        <v>0.21082404867364005</v>
      </c>
      <c r="H3176" s="1">
        <f t="shared" si="302"/>
        <v>9.1622793860773585E-2</v>
      </c>
      <c r="I3176" s="1">
        <f t="shared" si="303"/>
        <v>2.2905698459860246E-2</v>
      </c>
      <c r="J3176" s="1">
        <f>IF(A3176="","",MIN(J3175+I3176,Max_logcfu))</f>
        <v>3.99</v>
      </c>
      <c r="K3176" s="1" cm="1">
        <f t="array" ref="K3176">IF(A3176="","",IF(E3176&lt;_C3_MinTemp.,0,((E3176-Tmin)/(PrefTemp-Tmin))^2))</f>
        <v>34.878104071758834</v>
      </c>
      <c r="L3176" s="1">
        <f t="shared" si="304"/>
        <v>0.36331358399623065</v>
      </c>
      <c r="M3176" s="1">
        <f t="shared" si="305"/>
        <v>127.0363495470576</v>
      </c>
      <c r="N3176" s="3" t="s">
        <v>866</v>
      </c>
      <c r="O3176" s="1" t="s">
        <v>2973</v>
      </c>
      <c r="P3176" s="1" t="s">
        <v>2968</v>
      </c>
      <c r="Q3176" s="1">
        <v>8360</v>
      </c>
      <c r="R3176" s="1" t="s">
        <v>3035</v>
      </c>
      <c r="S3176" s="1">
        <v>92.27</v>
      </c>
    </row>
    <row r="3177" spans="1:19" x14ac:dyDescent="0.3">
      <c r="A3177" s="1" t="s">
        <v>925</v>
      </c>
      <c r="B3177" s="1" t="s">
        <v>1303</v>
      </c>
      <c r="C3177" s="1">
        <f t="shared" si="300"/>
        <v>1.0416666671517305E-2</v>
      </c>
      <c r="D3177" s="1">
        <v>3</v>
      </c>
      <c r="E3177" s="1">
        <v>18.989999999999998</v>
      </c>
      <c r="F3177" s="1">
        <f>IF(A3177="","",IF(E3177&lt;_C3_MinTemp.,0,E3177*M_a+M_b))</f>
        <v>0.46053060000000001</v>
      </c>
      <c r="G3177" s="1">
        <f t="shared" si="301"/>
        <v>0.21208843353636</v>
      </c>
      <c r="H3177" s="1">
        <f t="shared" si="302"/>
        <v>9.2172287499504554E-2</v>
      </c>
      <c r="I3177" s="1">
        <f t="shared" si="303"/>
        <v>2.3043071885606402E-2</v>
      </c>
      <c r="J3177" s="1">
        <f>IF(A3177="","",MIN(J3176+I3177,Max_logcfu))</f>
        <v>3.99</v>
      </c>
      <c r="K3177" s="1" cm="1">
        <f t="array" ref="K3177">IF(A3177="","",IF(E3177&lt;_C3_MinTemp.,0,((E3177-Tmin)/(PrefTemp-Tmin))^2))</f>
        <v>35.087280145864916</v>
      </c>
      <c r="L3177" s="1">
        <f t="shared" si="304"/>
        <v>0.36549250168962194</v>
      </c>
      <c r="M3177" s="1">
        <f t="shared" si="305"/>
        <v>126.67085704536798</v>
      </c>
      <c r="N3177" s="3" t="s">
        <v>866</v>
      </c>
      <c r="O3177" s="1" t="s">
        <v>2973</v>
      </c>
      <c r="P3177" s="1" t="s">
        <v>2968</v>
      </c>
      <c r="Q3177" s="1">
        <v>8360</v>
      </c>
      <c r="R3177" s="1" t="s">
        <v>3035</v>
      </c>
      <c r="S3177" s="1">
        <v>92.27</v>
      </c>
    </row>
    <row r="3178" spans="1:19" x14ac:dyDescent="0.3">
      <c r="A3178" s="1" t="s">
        <v>925</v>
      </c>
      <c r="B3178" s="1" t="s">
        <v>1304</v>
      </c>
      <c r="C3178" s="1">
        <f t="shared" si="300"/>
        <v>1.0416666664241347E-2</v>
      </c>
      <c r="D3178" s="1">
        <v>3</v>
      </c>
      <c r="E3178" s="1">
        <v>19.170000000000002</v>
      </c>
      <c r="F3178" s="1">
        <f>IF(A3178="","",IF(E3178&lt;_C3_MinTemp.,0,E3178*M_a+M_b))</f>
        <v>0.46406580000000008</v>
      </c>
      <c r="G3178" s="1">
        <f t="shared" si="301"/>
        <v>0.21535706672964008</v>
      </c>
      <c r="H3178" s="1">
        <f t="shared" si="302"/>
        <v>9.3592814745606295E-2</v>
      </c>
      <c r="I3178" s="1">
        <f t="shared" si="303"/>
        <v>2.3398203680953751E-2</v>
      </c>
      <c r="J3178" s="1">
        <f>IF(A3178="","",MIN(J3177+I3178,Max_logcfu))</f>
        <v>3.99</v>
      </c>
      <c r="K3178" s="1" cm="1">
        <f t="array" ref="K3178">IF(A3178="","",IF(E3178&lt;_C3_MinTemp.,0,((E3178-Tmin)/(PrefTemp-Tmin))^2))</f>
        <v>35.628033107421537</v>
      </c>
      <c r="L3178" s="1">
        <f t="shared" si="304"/>
        <v>0.37112534478256498</v>
      </c>
      <c r="M3178" s="1">
        <f t="shared" si="305"/>
        <v>126.29973170058541</v>
      </c>
      <c r="N3178" s="3" t="s">
        <v>866</v>
      </c>
      <c r="O3178" s="1" t="s">
        <v>2973</v>
      </c>
      <c r="P3178" s="1" t="s">
        <v>2968</v>
      </c>
      <c r="Q3178" s="1">
        <v>8360</v>
      </c>
      <c r="R3178" s="1" t="s">
        <v>3035</v>
      </c>
      <c r="S3178" s="1">
        <v>92.15</v>
      </c>
    </row>
    <row r="3179" spans="1:19" x14ac:dyDescent="0.3">
      <c r="A3179" s="1" t="s">
        <v>925</v>
      </c>
      <c r="B3179" s="1" t="s">
        <v>1305</v>
      </c>
      <c r="C3179" s="1">
        <f t="shared" si="300"/>
        <v>1.0416666664241347E-2</v>
      </c>
      <c r="D3179" s="1">
        <v>3</v>
      </c>
      <c r="E3179" s="1">
        <v>19.170000000000002</v>
      </c>
      <c r="F3179" s="1">
        <f>IF(A3179="","",IF(E3179&lt;_C3_MinTemp.,0,E3179*M_a+M_b))</f>
        <v>0.46406580000000008</v>
      </c>
      <c r="G3179" s="1">
        <f t="shared" si="301"/>
        <v>0.21535706672964008</v>
      </c>
      <c r="H3179" s="1">
        <f t="shared" si="302"/>
        <v>9.3592814745606295E-2</v>
      </c>
      <c r="I3179" s="1">
        <f t="shared" si="303"/>
        <v>2.3398203680953751E-2</v>
      </c>
      <c r="J3179" s="1">
        <f>IF(A3179="","",MIN(J3178+I3179,Max_logcfu))</f>
        <v>3.99</v>
      </c>
      <c r="K3179" s="1" cm="1">
        <f t="array" ref="K3179">IF(A3179="","",IF(E3179&lt;_C3_MinTemp.,0,((E3179-Tmin)/(PrefTemp-Tmin))^2))</f>
        <v>35.628033107421537</v>
      </c>
      <c r="L3179" s="1">
        <f t="shared" si="304"/>
        <v>0.37112534478256498</v>
      </c>
      <c r="M3179" s="1">
        <f t="shared" si="305"/>
        <v>125.92860635580284</v>
      </c>
      <c r="N3179" s="3" t="s">
        <v>866</v>
      </c>
      <c r="O3179" s="1" t="s">
        <v>2973</v>
      </c>
      <c r="P3179" s="1" t="s">
        <v>2968</v>
      </c>
      <c r="Q3179" s="1">
        <v>8360</v>
      </c>
      <c r="R3179" s="1" t="s">
        <v>3035</v>
      </c>
      <c r="S3179" s="1">
        <v>92.15</v>
      </c>
    </row>
    <row r="3180" spans="1:19" x14ac:dyDescent="0.3">
      <c r="A3180" s="1" t="s">
        <v>925</v>
      </c>
      <c r="B3180" s="1" t="s">
        <v>1306</v>
      </c>
      <c r="C3180" s="1">
        <f t="shared" si="300"/>
        <v>1.0416666671517305E-2</v>
      </c>
      <c r="D3180" s="1">
        <v>4</v>
      </c>
      <c r="E3180" s="1">
        <v>19.170000000000002</v>
      </c>
      <c r="F3180" s="1">
        <f>IF(A3180="","",IF(E3180&lt;_C3_MinTemp.,0,E3180*M_a+M_b))</f>
        <v>0.46406580000000008</v>
      </c>
      <c r="G3180" s="1">
        <f t="shared" si="301"/>
        <v>0.21535706672964008</v>
      </c>
      <c r="H3180" s="1">
        <f t="shared" si="302"/>
        <v>9.3592814745606295E-2</v>
      </c>
      <c r="I3180" s="1">
        <f t="shared" si="303"/>
        <v>2.3398203697297209E-2</v>
      </c>
      <c r="J3180" s="1">
        <f>IF(A3180="","",MIN(J3179+I3180,Max_logcfu))</f>
        <v>3.99</v>
      </c>
      <c r="K3180" s="1" cm="1">
        <f t="array" ref="K3180">IF(A3180="","",IF(E3180&lt;_C3_MinTemp.,0,((E3180-Tmin)/(PrefTemp-Tmin))^2))</f>
        <v>35.628033107421537</v>
      </c>
      <c r="L3180" s="1">
        <f t="shared" si="304"/>
        <v>0.37112534504179306</v>
      </c>
      <c r="M3180" s="1">
        <f t="shared" si="305"/>
        <v>125.55748101076105</v>
      </c>
      <c r="N3180" s="3" t="s">
        <v>866</v>
      </c>
      <c r="O3180" s="1" t="s">
        <v>2973</v>
      </c>
      <c r="P3180" s="1" t="s">
        <v>2968</v>
      </c>
      <c r="Q3180" s="1">
        <v>8360</v>
      </c>
      <c r="R3180" s="1" t="s">
        <v>3035</v>
      </c>
      <c r="S3180" s="1">
        <v>92.15</v>
      </c>
    </row>
    <row r="3181" spans="1:19" x14ac:dyDescent="0.3">
      <c r="A3181" s="1" t="s">
        <v>925</v>
      </c>
      <c r="B3181" s="1" t="s">
        <v>1307</v>
      </c>
      <c r="C3181" s="1">
        <f t="shared" si="300"/>
        <v>1.0416666664241347E-2</v>
      </c>
      <c r="D3181" s="1">
        <v>4</v>
      </c>
      <c r="E3181" s="1">
        <v>19.190000000000001</v>
      </c>
      <c r="F3181" s="1">
        <f>IF(A3181="","",IF(E3181&lt;_C3_MinTemp.,0,E3181*M_a+M_b))</f>
        <v>0.46445860000000005</v>
      </c>
      <c r="G3181" s="1">
        <f t="shared" si="301"/>
        <v>0.21572179111396006</v>
      </c>
      <c r="H3181" s="1">
        <f t="shared" si="302"/>
        <v>9.375132164883096E-2</v>
      </c>
      <c r="I3181" s="1">
        <f t="shared" si="303"/>
        <v>2.3437830406750695E-2</v>
      </c>
      <c r="J3181" s="1">
        <f>IF(A3181="","",MIN(J3180+I3181,Max_logcfu))</f>
        <v>3.99</v>
      </c>
      <c r="K3181" s="1" cm="1">
        <f t="array" ref="K3181">IF(A3181="","",IF(E3181&lt;_C3_MinTemp.,0,((E3181-Tmin)/(PrefTemp-Tmin))^2))</f>
        <v>35.688372025651468</v>
      </c>
      <c r="L3181" s="1">
        <f t="shared" si="304"/>
        <v>0.37175387518064712</v>
      </c>
      <c r="M3181" s="1">
        <f t="shared" si="305"/>
        <v>125.18572713558041</v>
      </c>
      <c r="N3181" s="3" t="s">
        <v>866</v>
      </c>
      <c r="O3181" s="1" t="s">
        <v>2973</v>
      </c>
      <c r="P3181" s="1" t="s">
        <v>2968</v>
      </c>
      <c r="Q3181" s="1">
        <v>8360</v>
      </c>
      <c r="R3181" s="1" t="s">
        <v>3035</v>
      </c>
      <c r="S3181" s="1">
        <v>92.15</v>
      </c>
    </row>
    <row r="3182" spans="1:19" x14ac:dyDescent="0.3">
      <c r="A3182" s="1" t="s">
        <v>925</v>
      </c>
      <c r="B3182" s="1" t="s">
        <v>1308</v>
      </c>
      <c r="C3182" s="1">
        <f t="shared" si="300"/>
        <v>1.0416666664241347E-2</v>
      </c>
      <c r="D3182" s="1">
        <v>4</v>
      </c>
      <c r="E3182" s="1">
        <v>19.329999999999998</v>
      </c>
      <c r="F3182" s="1">
        <f>IF(A3182="","",IF(E3182&lt;_C3_MinTemp.,0,E3182*M_a+M_b))</f>
        <v>0.46720820000000002</v>
      </c>
      <c r="G3182" s="1">
        <f t="shared" si="301"/>
        <v>0.21828350214724002</v>
      </c>
      <c r="H3182" s="1">
        <f t="shared" si="302"/>
        <v>9.486462500966536E-2</v>
      </c>
      <c r="I3182" s="1">
        <f t="shared" si="303"/>
        <v>2.3716156246894493E-2</v>
      </c>
      <c r="J3182" s="1">
        <f>IF(A3182="","",MIN(J3181+I3182,Max_logcfu))</f>
        <v>3.99</v>
      </c>
      <c r="K3182" s="1" cm="1">
        <f t="array" ref="K3182">IF(A3182="","",IF(E3182&lt;_C3_MinTemp.,0,((E3182-Tmin)/(PrefTemp-Tmin))^2))</f>
        <v>36.11217388593554</v>
      </c>
      <c r="L3182" s="1">
        <f t="shared" si="304"/>
        <v>0.37616847789091168</v>
      </c>
      <c r="M3182" s="1">
        <f t="shared" si="305"/>
        <v>124.80955865768949</v>
      </c>
      <c r="N3182" s="3" t="s">
        <v>866</v>
      </c>
      <c r="O3182" s="1" t="s">
        <v>2973</v>
      </c>
      <c r="P3182" s="1" t="s">
        <v>2968</v>
      </c>
      <c r="Q3182" s="1">
        <v>8360</v>
      </c>
      <c r="R3182" s="1" t="s">
        <v>3035</v>
      </c>
      <c r="S3182" s="1">
        <v>92.15</v>
      </c>
    </row>
    <row r="3183" spans="1:19" x14ac:dyDescent="0.3">
      <c r="A3183" s="1" t="s">
        <v>925</v>
      </c>
      <c r="B3183" s="1" t="s">
        <v>1309</v>
      </c>
      <c r="C3183" s="1">
        <f t="shared" si="300"/>
        <v>1.0416666671517305E-2</v>
      </c>
      <c r="D3183" s="1">
        <v>4</v>
      </c>
      <c r="E3183" s="1">
        <v>19.309999999999999</v>
      </c>
      <c r="F3183" s="1">
        <f>IF(A3183="","",IF(E3183&lt;_C3_MinTemp.,0,E3183*M_a+M_b))</f>
        <v>0.46681539999999999</v>
      </c>
      <c r="G3183" s="1">
        <f t="shared" si="301"/>
        <v>0.21791661767716</v>
      </c>
      <c r="H3183" s="1">
        <f t="shared" si="302"/>
        <v>9.4705179346875265E-2</v>
      </c>
      <c r="I3183" s="1">
        <f t="shared" si="303"/>
        <v>2.3676294847743948E-2</v>
      </c>
      <c r="J3183" s="1">
        <f>IF(A3183="","",MIN(J3182+I3183,Max_logcfu))</f>
        <v>3.99</v>
      </c>
      <c r="K3183" s="1" cm="1">
        <f t="array" ref="K3183">IF(A3183="","",IF(E3183&lt;_C3_MinTemp.,0,((E3183-Tmin)/(PrefTemp-Tmin))^2))</f>
        <v>36.051477609536974</v>
      </c>
      <c r="L3183" s="1">
        <f t="shared" si="304"/>
        <v>0.37553622527421615</v>
      </c>
      <c r="M3183" s="1">
        <f t="shared" si="305"/>
        <v>124.43402243241528</v>
      </c>
      <c r="N3183" s="3" t="s">
        <v>866</v>
      </c>
      <c r="O3183" s="1" t="s">
        <v>2973</v>
      </c>
      <c r="P3183" s="1" t="s">
        <v>2968</v>
      </c>
      <c r="Q3183" s="1">
        <v>8360</v>
      </c>
      <c r="R3183" s="1" t="s">
        <v>3035</v>
      </c>
      <c r="S3183" s="1">
        <v>92.15</v>
      </c>
    </row>
    <row r="3184" spans="1:19" x14ac:dyDescent="0.3">
      <c r="A3184" s="1" t="s">
        <v>925</v>
      </c>
      <c r="B3184" s="1" t="s">
        <v>1310</v>
      </c>
      <c r="C3184" s="1">
        <f t="shared" si="300"/>
        <v>1.0416666664241347E-2</v>
      </c>
      <c r="D3184" s="1">
        <v>4</v>
      </c>
      <c r="E3184" s="1">
        <v>19.28</v>
      </c>
      <c r="F3184" s="1">
        <f>IF(A3184="","",IF(E3184&lt;_C3_MinTemp.,0,E3184*M_a+M_b))</f>
        <v>0.46622620000000004</v>
      </c>
      <c r="G3184" s="1">
        <f t="shared" si="301"/>
        <v>0.21736686956644002</v>
      </c>
      <c r="H3184" s="1">
        <f t="shared" si="302"/>
        <v>9.446626230614516E-2</v>
      </c>
      <c r="I3184" s="1">
        <f t="shared" si="303"/>
        <v>2.3616565571037626E-2</v>
      </c>
      <c r="J3184" s="1">
        <f>IF(A3184="","",MIN(J3183+I3184,Max_logcfu))</f>
        <v>3.99</v>
      </c>
      <c r="K3184" s="1" cm="1">
        <f t="array" ref="K3184">IF(A3184="","",IF(E3184&lt;_C3_MinTemp.,0,((E3184-Tmin)/(PrefTemp-Tmin))^2))</f>
        <v>35.960528915877148</v>
      </c>
      <c r="L3184" s="1">
        <f t="shared" si="304"/>
        <v>0.37458884278650456</v>
      </c>
      <c r="M3184" s="1">
        <f t="shared" si="305"/>
        <v>124.05943358962877</v>
      </c>
      <c r="N3184" s="3" t="s">
        <v>866</v>
      </c>
      <c r="O3184" s="1" t="s">
        <v>2973</v>
      </c>
      <c r="P3184" s="1" t="s">
        <v>2968</v>
      </c>
      <c r="Q3184" s="1">
        <v>8360</v>
      </c>
      <c r="R3184" s="1" t="s">
        <v>3035</v>
      </c>
      <c r="S3184" s="1">
        <v>92.15</v>
      </c>
    </row>
    <row r="3185" spans="1:19" x14ac:dyDescent="0.3">
      <c r="A3185" s="1" t="s">
        <v>925</v>
      </c>
      <c r="B3185" s="1" t="s">
        <v>1311</v>
      </c>
      <c r="C3185" s="1">
        <f t="shared" si="300"/>
        <v>1.0416666664241347E-2</v>
      </c>
      <c r="D3185" s="1">
        <v>4</v>
      </c>
      <c r="E3185" s="1">
        <v>19.309999999999999</v>
      </c>
      <c r="F3185" s="1">
        <f>IF(A3185="","",IF(E3185&lt;_C3_MinTemp.,0,E3185*M_a+M_b))</f>
        <v>0.46681539999999999</v>
      </c>
      <c r="G3185" s="1">
        <f t="shared" si="301"/>
        <v>0.21791661767716</v>
      </c>
      <c r="H3185" s="1">
        <f t="shared" si="302"/>
        <v>9.4705179346875265E-2</v>
      </c>
      <c r="I3185" s="1">
        <f t="shared" si="303"/>
        <v>2.3676294831206247E-2</v>
      </c>
      <c r="J3185" s="1">
        <f>IF(A3185="","",MIN(J3184+I3185,Max_logcfu))</f>
        <v>3.99</v>
      </c>
      <c r="K3185" s="1" cm="1">
        <f t="array" ref="K3185">IF(A3185="","",IF(E3185&lt;_C3_MinTemp.,0,((E3185-Tmin)/(PrefTemp-Tmin))^2))</f>
        <v>36.051477609536974</v>
      </c>
      <c r="L3185" s="1">
        <f t="shared" si="304"/>
        <v>0.37553622501190714</v>
      </c>
      <c r="M3185" s="1">
        <f t="shared" si="305"/>
        <v>123.68389736461685</v>
      </c>
      <c r="N3185" s="3" t="s">
        <v>866</v>
      </c>
      <c r="O3185" s="1" t="s">
        <v>2973</v>
      </c>
      <c r="P3185" s="1" t="s">
        <v>2968</v>
      </c>
      <c r="Q3185" s="1">
        <v>8360</v>
      </c>
      <c r="R3185" s="1" t="s">
        <v>3035</v>
      </c>
      <c r="S3185" s="1">
        <v>92.15</v>
      </c>
    </row>
    <row r="3186" spans="1:19" x14ac:dyDescent="0.3">
      <c r="A3186" s="1" t="s">
        <v>925</v>
      </c>
      <c r="B3186" s="1" t="s">
        <v>1312</v>
      </c>
      <c r="C3186" s="1">
        <f t="shared" si="300"/>
        <v>1.0416666671517305E-2</v>
      </c>
      <c r="D3186" s="1">
        <v>4</v>
      </c>
      <c r="E3186" s="1">
        <v>19.420000000000002</v>
      </c>
      <c r="F3186" s="1">
        <f>IF(A3186="","",IF(E3186&lt;_C3_MinTemp.,0,E3186*M_a+M_b))</f>
        <v>0.46897580000000005</v>
      </c>
      <c r="G3186" s="1">
        <f t="shared" si="301"/>
        <v>0.21993830098564005</v>
      </c>
      <c r="H3186" s="1">
        <f t="shared" si="302"/>
        <v>9.558379008502392E-2</v>
      </c>
      <c r="I3186" s="1">
        <f t="shared" si="303"/>
        <v>2.3895947532383395E-2</v>
      </c>
      <c r="J3186" s="1">
        <f>IF(A3186="","",MIN(J3185+I3186,Max_logcfu))</f>
        <v>3.99</v>
      </c>
      <c r="K3186" s="1" cm="1">
        <f t="array" ref="K3186">IF(A3186="","",IF(E3186&lt;_C3_MinTemp.,0,((E3186-Tmin)/(PrefTemp-Tmin))^2))</f>
        <v>36.385938887920155</v>
      </c>
      <c r="L3186" s="1">
        <f t="shared" si="304"/>
        <v>0.3790201969256633</v>
      </c>
      <c r="M3186" s="1">
        <f t="shared" si="305"/>
        <v>123.30487716769119</v>
      </c>
      <c r="N3186" s="3" t="s">
        <v>866</v>
      </c>
      <c r="O3186" s="1" t="s">
        <v>2973</v>
      </c>
      <c r="P3186" s="1" t="s">
        <v>2968</v>
      </c>
      <c r="Q3186" s="1">
        <v>8360</v>
      </c>
      <c r="R3186" s="1" t="s">
        <v>3035</v>
      </c>
      <c r="S3186" s="1">
        <v>92.15</v>
      </c>
    </row>
    <row r="3187" spans="1:19" x14ac:dyDescent="0.3">
      <c r="A3187" s="1" t="s">
        <v>925</v>
      </c>
      <c r="B3187" s="1" t="s">
        <v>1313</v>
      </c>
      <c r="C3187" s="1">
        <f t="shared" si="300"/>
        <v>1.0416666664241347E-2</v>
      </c>
      <c r="D3187" s="1">
        <v>4</v>
      </c>
      <c r="E3187" s="1">
        <v>19.41</v>
      </c>
      <c r="F3187" s="1">
        <f>IF(A3187="","",IF(E3187&lt;_C3_MinTemp.,0,E3187*M_a+M_b))</f>
        <v>0.46877940000000001</v>
      </c>
      <c r="G3187" s="1">
        <f t="shared" si="301"/>
        <v>0.21975412586436002</v>
      </c>
      <c r="H3187" s="1">
        <f t="shared" si="302"/>
        <v>9.5503748745919173E-2</v>
      </c>
      <c r="I3187" s="1">
        <f t="shared" si="303"/>
        <v>2.3875937180920744E-2</v>
      </c>
      <c r="J3187" s="1">
        <f>IF(A3187="","",MIN(J3186+I3187,Max_logcfu))</f>
        <v>3.99</v>
      </c>
      <c r="K3187" s="1" cm="1">
        <f t="array" ref="K3187">IF(A3187="","",IF(E3187&lt;_C3_MinTemp.,0,((E3187-Tmin)/(PrefTemp-Tmin))^2))</f>
        <v>36.355469503199359</v>
      </c>
      <c r="L3187" s="1">
        <f t="shared" si="304"/>
        <v>0.37870280723681971</v>
      </c>
      <c r="M3187" s="1">
        <f t="shared" si="305"/>
        <v>122.92617436045437</v>
      </c>
      <c r="N3187" s="3" t="s">
        <v>866</v>
      </c>
      <c r="O3187" s="1" t="s">
        <v>2973</v>
      </c>
      <c r="P3187" s="1" t="s">
        <v>2968</v>
      </c>
      <c r="Q3187" s="1">
        <v>8360</v>
      </c>
      <c r="R3187" s="1" t="s">
        <v>3035</v>
      </c>
      <c r="S3187" s="1">
        <v>92.15</v>
      </c>
    </row>
    <row r="3188" spans="1:19" x14ac:dyDescent="0.3">
      <c r="A3188" s="1" t="s">
        <v>925</v>
      </c>
      <c r="B3188" s="1" t="s">
        <v>1314</v>
      </c>
      <c r="C3188" s="1">
        <f t="shared" si="300"/>
        <v>1.0416666664241347E-2</v>
      </c>
      <c r="D3188" s="1">
        <v>4</v>
      </c>
      <c r="E3188" s="1">
        <v>19.41</v>
      </c>
      <c r="F3188" s="1">
        <f>IF(A3188="","",IF(E3188&lt;_C3_MinTemp.,0,E3188*M_a+M_b))</f>
        <v>0.46877940000000001</v>
      </c>
      <c r="G3188" s="1">
        <f t="shared" si="301"/>
        <v>0.21975412586436002</v>
      </c>
      <c r="H3188" s="1">
        <f t="shared" si="302"/>
        <v>9.5503748745919173E-2</v>
      </c>
      <c r="I3188" s="1">
        <f t="shared" si="303"/>
        <v>2.3875937180920744E-2</v>
      </c>
      <c r="J3188" s="1">
        <f>IF(A3188="","",MIN(J3187+I3188,Max_logcfu))</f>
        <v>3.99</v>
      </c>
      <c r="K3188" s="1" cm="1">
        <f t="array" ref="K3188">IF(A3188="","",IF(E3188&lt;_C3_MinTemp.,0,((E3188-Tmin)/(PrefTemp-Tmin))^2))</f>
        <v>36.355469503199359</v>
      </c>
      <c r="L3188" s="1">
        <f t="shared" si="304"/>
        <v>0.37870280723681971</v>
      </c>
      <c r="M3188" s="1">
        <f t="shared" si="305"/>
        <v>122.54747155321755</v>
      </c>
      <c r="N3188" s="3" t="s">
        <v>866</v>
      </c>
      <c r="O3188" s="1" t="s">
        <v>2973</v>
      </c>
      <c r="P3188" s="1" t="s">
        <v>2968</v>
      </c>
      <c r="Q3188" s="1">
        <v>8360</v>
      </c>
      <c r="R3188" s="1" t="s">
        <v>3035</v>
      </c>
      <c r="S3188" s="1">
        <v>92.15</v>
      </c>
    </row>
    <row r="3189" spans="1:19" x14ac:dyDescent="0.3">
      <c r="A3189" s="1" t="s">
        <v>925</v>
      </c>
      <c r="B3189" s="1" t="s">
        <v>1315</v>
      </c>
      <c r="C3189" s="1">
        <f t="shared" si="300"/>
        <v>1.0416666671517305E-2</v>
      </c>
      <c r="D3189" s="1">
        <v>4</v>
      </c>
      <c r="E3189" s="1">
        <v>19.45</v>
      </c>
      <c r="F3189" s="1">
        <f>IF(A3189="","",IF(E3189&lt;_C3_MinTemp.,0,E3189*M_a+M_b))</f>
        <v>0.46956500000000001</v>
      </c>
      <c r="G3189" s="1">
        <f t="shared" si="301"/>
        <v>0.220491289225</v>
      </c>
      <c r="H3189" s="1">
        <f t="shared" si="302"/>
        <v>9.5824115265102122E-2</v>
      </c>
      <c r="I3189" s="1">
        <f t="shared" si="303"/>
        <v>2.3956028827430923E-2</v>
      </c>
      <c r="J3189" s="1">
        <f>IF(A3189="","",MIN(J3188+I3189,Max_logcfu))</f>
        <v>3.99</v>
      </c>
      <c r="K3189" s="1" cm="1">
        <f t="array" ref="K3189">IF(A3189="","",IF(E3189&lt;_C3_MinTemp.,0,((E3189-Tmin)/(PrefTemp-Tmin))^2))</f>
        <v>36.477423618832958</v>
      </c>
      <c r="L3189" s="1">
        <f t="shared" si="304"/>
        <v>0.37997316287311544</v>
      </c>
      <c r="M3189" s="1">
        <f t="shared" si="305"/>
        <v>122.16749839034443</v>
      </c>
      <c r="N3189" s="3" t="s">
        <v>866</v>
      </c>
      <c r="O3189" s="1" t="s">
        <v>2973</v>
      </c>
      <c r="P3189" s="1" t="s">
        <v>2968</v>
      </c>
      <c r="Q3189" s="1">
        <v>8360</v>
      </c>
      <c r="R3189" s="1" t="s">
        <v>3035</v>
      </c>
      <c r="S3189" s="1">
        <v>92.15</v>
      </c>
    </row>
    <row r="3190" spans="1:19" x14ac:dyDescent="0.3">
      <c r="A3190" s="1" t="s">
        <v>925</v>
      </c>
      <c r="B3190" s="1" t="s">
        <v>1316</v>
      </c>
      <c r="C3190" s="1">
        <f t="shared" si="300"/>
        <v>1.0416666664241347E-2</v>
      </c>
      <c r="D3190" s="1">
        <v>4</v>
      </c>
      <c r="E3190" s="1">
        <v>19.55</v>
      </c>
      <c r="F3190" s="1">
        <f>IF(A3190="","",IF(E3190&lt;_C3_MinTemp.,0,E3190*M_a+M_b))</f>
        <v>0.47152900000000003</v>
      </c>
      <c r="G3190" s="1">
        <f t="shared" si="301"/>
        <v>0.22233959784100002</v>
      </c>
      <c r="H3190" s="1">
        <f t="shared" si="302"/>
        <v>9.6627378461973057E-2</v>
      </c>
      <c r="I3190" s="1">
        <f t="shared" si="303"/>
        <v>2.4156844609868812E-2</v>
      </c>
      <c r="J3190" s="1">
        <f>IF(A3190="","",MIN(J3189+I3190,Max_logcfu))</f>
        <v>3.99</v>
      </c>
      <c r="K3190" s="1" cm="1">
        <f t="array" ref="K3190">IF(A3190="","",IF(E3190&lt;_C3_MinTemp.,0,((E3190-Tmin)/(PrefTemp-Tmin))^2))</f>
        <v>36.783202303338598</v>
      </c>
      <c r="L3190" s="1">
        <f t="shared" si="304"/>
        <v>0.38315835723723274</v>
      </c>
      <c r="M3190" s="1">
        <f t="shared" si="305"/>
        <v>121.7843400331072</v>
      </c>
      <c r="N3190" s="3" t="s">
        <v>866</v>
      </c>
      <c r="O3190" s="1" t="s">
        <v>2973</v>
      </c>
      <c r="P3190" s="1" t="s">
        <v>2968</v>
      </c>
      <c r="Q3190" s="1">
        <v>8360</v>
      </c>
      <c r="R3190" s="1" t="s">
        <v>3035</v>
      </c>
      <c r="S3190" s="1">
        <v>92.05</v>
      </c>
    </row>
    <row r="3191" spans="1:19" x14ac:dyDescent="0.3">
      <c r="A3191" s="1" t="s">
        <v>925</v>
      </c>
      <c r="B3191" s="1" t="s">
        <v>1317</v>
      </c>
      <c r="C3191" s="1">
        <f t="shared" si="300"/>
        <v>1.0416666664241347E-2</v>
      </c>
      <c r="D3191" s="1">
        <v>4</v>
      </c>
      <c r="E3191" s="1">
        <v>19.55</v>
      </c>
      <c r="F3191" s="1">
        <f>IF(A3191="","",IF(E3191&lt;_C3_MinTemp.,0,E3191*M_a+M_b))</f>
        <v>0.47152900000000003</v>
      </c>
      <c r="G3191" s="1">
        <f t="shared" si="301"/>
        <v>0.22233959784100002</v>
      </c>
      <c r="H3191" s="1">
        <f t="shared" si="302"/>
        <v>9.6627378461973057E-2</v>
      </c>
      <c r="I3191" s="1">
        <f t="shared" si="303"/>
        <v>2.4156844609868812E-2</v>
      </c>
      <c r="J3191" s="1">
        <f>IF(A3191="","",MIN(J3190+I3191,Max_logcfu))</f>
        <v>3.99</v>
      </c>
      <c r="K3191" s="1" cm="1">
        <f t="array" ref="K3191">IF(A3191="","",IF(E3191&lt;_C3_MinTemp.,0,((E3191-Tmin)/(PrefTemp-Tmin))^2))</f>
        <v>36.783202303338598</v>
      </c>
      <c r="L3191" s="1">
        <f t="shared" si="304"/>
        <v>0.38315835723723274</v>
      </c>
      <c r="M3191" s="1">
        <f t="shared" si="305"/>
        <v>121.40118167586996</v>
      </c>
      <c r="N3191" s="3" t="s">
        <v>866</v>
      </c>
      <c r="O3191" s="1" t="s">
        <v>2973</v>
      </c>
      <c r="P3191" s="1" t="s">
        <v>2968</v>
      </c>
      <c r="Q3191" s="1">
        <v>8360</v>
      </c>
      <c r="R3191" s="1" t="s">
        <v>3035</v>
      </c>
      <c r="S3191" s="1">
        <v>92.05</v>
      </c>
    </row>
    <row r="3192" spans="1:19" x14ac:dyDescent="0.3">
      <c r="A3192" s="1" t="s">
        <v>925</v>
      </c>
      <c r="B3192" s="1" t="s">
        <v>2433</v>
      </c>
      <c r="C3192" s="1">
        <f t="shared" si="300"/>
        <v>1.0416666671517305E-2</v>
      </c>
      <c r="D3192" s="1">
        <v>4</v>
      </c>
      <c r="E3192" s="1">
        <v>19.579999999999998</v>
      </c>
      <c r="F3192" s="1">
        <f>IF(A3192="","",IF(E3192&lt;_C3_MinTemp.,0,E3192*M_a+M_b))</f>
        <v>0.47211819999999999</v>
      </c>
      <c r="G3192" s="1">
        <f t="shared" si="301"/>
        <v>0.22289559477123999</v>
      </c>
      <c r="H3192" s="1">
        <f t="shared" si="302"/>
        <v>9.6869011200017369E-2</v>
      </c>
      <c r="I3192" s="1">
        <f t="shared" si="303"/>
        <v>2.421725281128138E-2</v>
      </c>
      <c r="J3192" s="1">
        <f>IF(A3192="","",MIN(J3191+I3192,Max_logcfu))</f>
        <v>3.99</v>
      </c>
      <c r="K3192" s="1" cm="1">
        <f t="array" ref="K3192">IF(A3192="","",IF(E3192&lt;_C3_MinTemp.,0,((E3192-Tmin)/(PrefTemp-Tmin))^2))</f>
        <v>36.875184783129157</v>
      </c>
      <c r="L3192" s="1">
        <f t="shared" si="304"/>
        <v>0.38411650833646355</v>
      </c>
      <c r="M3192" s="1">
        <f t="shared" si="305"/>
        <v>121.0170651675335</v>
      </c>
      <c r="N3192" s="3" t="s">
        <v>866</v>
      </c>
      <c r="O3192" s="1" t="s">
        <v>2973</v>
      </c>
      <c r="P3192" s="1" t="s">
        <v>2968</v>
      </c>
      <c r="Q3192" s="1">
        <v>8360</v>
      </c>
      <c r="R3192" s="1" t="s">
        <v>3035</v>
      </c>
      <c r="S3192" s="1">
        <v>92.05</v>
      </c>
    </row>
    <row r="3193" spans="1:19" x14ac:dyDescent="0.3">
      <c r="A3193" s="1" t="s">
        <v>925</v>
      </c>
      <c r="B3193" s="1" t="s">
        <v>2434</v>
      </c>
      <c r="C3193" s="1">
        <f t="shared" si="300"/>
        <v>1.0416666664241347E-2</v>
      </c>
      <c r="D3193" s="1">
        <v>4</v>
      </c>
      <c r="E3193" s="1">
        <v>19.64</v>
      </c>
      <c r="F3193" s="1">
        <f>IF(A3193="","",IF(E3193&lt;_C3_MinTemp.,0,E3193*M_a+M_b))</f>
        <v>0.47329660000000007</v>
      </c>
      <c r="G3193" s="1">
        <f t="shared" si="301"/>
        <v>0.22400967157156007</v>
      </c>
      <c r="H3193" s="1">
        <f t="shared" si="302"/>
        <v>9.735318190854414E-2</v>
      </c>
      <c r="I3193" s="1">
        <f t="shared" si="303"/>
        <v>2.4338295471469335E-2</v>
      </c>
      <c r="J3193" s="1">
        <f>IF(A3193="","",MIN(J3192+I3193,Max_logcfu))</f>
        <v>3.99</v>
      </c>
      <c r="K3193" s="1" cm="1">
        <f t="array" ref="K3193">IF(A3193="","",IF(E3193&lt;_C3_MinTemp.,0,((E3193-Tmin)/(PrefTemp-Tmin))^2))</f>
        <v>37.059494338087219</v>
      </c>
      <c r="L3193" s="1">
        <f t="shared" si="304"/>
        <v>0.38603639926519412</v>
      </c>
      <c r="M3193" s="1">
        <f t="shared" si="305"/>
        <v>120.63102876826831</v>
      </c>
      <c r="N3193" s="3" t="s">
        <v>866</v>
      </c>
      <c r="O3193" s="1" t="s">
        <v>2973</v>
      </c>
      <c r="P3193" s="1" t="s">
        <v>2968</v>
      </c>
      <c r="Q3193" s="1">
        <v>8360</v>
      </c>
      <c r="R3193" s="1" t="s">
        <v>3035</v>
      </c>
      <c r="S3193" s="1">
        <v>92.05</v>
      </c>
    </row>
    <row r="3194" spans="1:19" x14ac:dyDescent="0.3">
      <c r="A3194" s="1" t="s">
        <v>925</v>
      </c>
      <c r="B3194" s="1" t="s">
        <v>2435</v>
      </c>
      <c r="C3194" s="1">
        <f t="shared" si="300"/>
        <v>1.0416666664241347E-2</v>
      </c>
      <c r="D3194" s="1">
        <v>4</v>
      </c>
      <c r="E3194" s="1">
        <v>19.8</v>
      </c>
      <c r="F3194" s="1">
        <f>IF(A3194="","",IF(E3194&lt;_C3_MinTemp.,0,E3194*M_a+M_b))</f>
        <v>0.47643900000000006</v>
      </c>
      <c r="G3194" s="1">
        <f t="shared" si="301"/>
        <v>0.22699412072100006</v>
      </c>
      <c r="H3194" s="1">
        <f t="shared" si="302"/>
        <v>9.8650204572359859E-2</v>
      </c>
      <c r="I3194" s="1">
        <f t="shared" si="303"/>
        <v>2.466255113734777E-2</v>
      </c>
      <c r="J3194" s="1">
        <f>IF(A3194="","",MIN(J3193+I3194,Max_logcfu))</f>
        <v>3.99</v>
      </c>
      <c r="K3194" s="1" cm="1">
        <f t="array" ref="K3194">IF(A3194="","",IF(E3194&lt;_C3_MinTemp.,0,((E3194-Tmin)/(PrefTemp-Tmin))^2))</f>
        <v>37.553232735987812</v>
      </c>
      <c r="L3194" s="1">
        <f t="shared" si="304"/>
        <v>0.39117950757546116</v>
      </c>
      <c r="M3194" s="1">
        <f t="shared" si="305"/>
        <v>120.23984926069285</v>
      </c>
      <c r="N3194" s="3" t="s">
        <v>866</v>
      </c>
      <c r="O3194" s="1" t="s">
        <v>2973</v>
      </c>
      <c r="P3194" s="1" t="s">
        <v>2968</v>
      </c>
      <c r="Q3194" s="1">
        <v>8360</v>
      </c>
      <c r="R3194" s="1" t="s">
        <v>3035</v>
      </c>
      <c r="S3194" s="1">
        <v>91.91</v>
      </c>
    </row>
    <row r="3195" spans="1:19" x14ac:dyDescent="0.3">
      <c r="A3195" s="1" t="s">
        <v>925</v>
      </c>
      <c r="B3195" s="1" t="s">
        <v>2436</v>
      </c>
      <c r="C3195" s="1">
        <f t="shared" si="300"/>
        <v>1.0416666671517305E-2</v>
      </c>
      <c r="D3195" s="1">
        <v>4</v>
      </c>
      <c r="E3195" s="1">
        <v>19.809999999999999</v>
      </c>
      <c r="F3195" s="1">
        <f>IF(A3195="","",IF(E3195&lt;_C3_MinTemp.,0,E3195*M_a+M_b))</f>
        <v>0.47663539999999999</v>
      </c>
      <c r="G3195" s="1">
        <f t="shared" si="301"/>
        <v>0.22718130453315999</v>
      </c>
      <c r="H3195" s="1">
        <f t="shared" si="302"/>
        <v>9.8731553469430675E-2</v>
      </c>
      <c r="I3195" s="1">
        <f t="shared" si="303"/>
        <v>2.4682888378851534E-2</v>
      </c>
      <c r="J3195" s="1">
        <f>IF(A3195="","",MIN(J3194+I3195,Max_logcfu))</f>
        <v>3.99</v>
      </c>
      <c r="K3195" s="1" cm="1">
        <f t="array" ref="K3195">IF(A3195="","",IF(E3195&lt;_C3_MinTemp.,0,((E3195-Tmin)/(PrefTemp-Tmin))^2))</f>
        <v>37.584199869586357</v>
      </c>
      <c r="L3195" s="1">
        <f t="shared" si="304"/>
        <v>0.39150208215716525</v>
      </c>
      <c r="M3195" s="1">
        <f t="shared" si="305"/>
        <v>119.84834717853569</v>
      </c>
      <c r="N3195" s="3" t="s">
        <v>866</v>
      </c>
      <c r="O3195" s="1" t="s">
        <v>2973</v>
      </c>
      <c r="P3195" s="1" t="s">
        <v>2968</v>
      </c>
      <c r="Q3195" s="1">
        <v>8360</v>
      </c>
      <c r="R3195" s="1" t="s">
        <v>3035</v>
      </c>
      <c r="S3195" s="1">
        <v>91.91</v>
      </c>
    </row>
    <row r="3196" spans="1:19" x14ac:dyDescent="0.3">
      <c r="A3196" s="1" t="s">
        <v>925</v>
      </c>
      <c r="B3196" s="1" t="s">
        <v>2437</v>
      </c>
      <c r="C3196" s="1">
        <f t="shared" si="300"/>
        <v>1.0416666664241347E-2</v>
      </c>
      <c r="D3196" s="1">
        <v>4</v>
      </c>
      <c r="E3196" s="1">
        <v>19.88</v>
      </c>
      <c r="F3196" s="1">
        <f>IF(A3196="","",IF(E3196&lt;_C3_MinTemp.,0,E3196*M_a+M_b))</f>
        <v>0.4780102</v>
      </c>
      <c r="G3196" s="1">
        <f t="shared" si="301"/>
        <v>0.22849375130403998</v>
      </c>
      <c r="H3196" s="1">
        <f t="shared" si="302"/>
        <v>9.9301934508491951E-2</v>
      </c>
      <c r="I3196" s="1">
        <f t="shared" si="303"/>
        <v>2.4825483621342855E-2</v>
      </c>
      <c r="J3196" s="1">
        <f>IF(A3196="","",MIN(J3195+I3196,Max_logcfu))</f>
        <v>3.99</v>
      </c>
      <c r="K3196" s="1" cm="1">
        <f t="array" ref="K3196">IF(A3196="","",IF(E3196&lt;_C3_MinTemp.,0,((E3196-Tmin)/(PrefTemp-Tmin))^2))</f>
        <v>37.801327162944894</v>
      </c>
      <c r="L3196" s="1">
        <f t="shared" si="304"/>
        <v>0.393763824522329</v>
      </c>
      <c r="M3196" s="1">
        <f t="shared" si="305"/>
        <v>119.45458335401337</v>
      </c>
      <c r="N3196" s="3" t="s">
        <v>866</v>
      </c>
      <c r="O3196" s="1" t="s">
        <v>2973</v>
      </c>
      <c r="P3196" s="1" t="s">
        <v>2968</v>
      </c>
      <c r="Q3196" s="1">
        <v>8360</v>
      </c>
      <c r="R3196" s="1" t="s">
        <v>3035</v>
      </c>
      <c r="S3196" s="1">
        <v>91.91</v>
      </c>
    </row>
    <row r="3197" spans="1:19" x14ac:dyDescent="0.3">
      <c r="A3197" s="1" t="s">
        <v>925</v>
      </c>
      <c r="B3197" s="1" t="s">
        <v>2438</v>
      </c>
      <c r="C3197" s="1">
        <f t="shared" si="300"/>
        <v>1.0416666664241347E-2</v>
      </c>
      <c r="D3197" s="1">
        <v>4</v>
      </c>
      <c r="E3197" s="1">
        <v>19.95</v>
      </c>
      <c r="F3197" s="1">
        <f>IF(A3197="","",IF(E3197&lt;_C3_MinTemp.,0,E3197*M_a+M_b))</f>
        <v>0.47938500000000001</v>
      </c>
      <c r="G3197" s="1">
        <f t="shared" si="301"/>
        <v>0.22980997822500002</v>
      </c>
      <c r="H3197" s="1">
        <f t="shared" si="302"/>
        <v>9.9873958376792693E-2</v>
      </c>
      <c r="I3197" s="1">
        <f t="shared" si="303"/>
        <v>2.4968489588384744E-2</v>
      </c>
      <c r="J3197" s="1">
        <f>IF(A3197="","",MIN(J3196+I3197,Max_logcfu))</f>
        <v>3.99</v>
      </c>
      <c r="K3197" s="1" cm="1">
        <f t="array" ref="K3197">IF(A3197="","",IF(E3197&lt;_C3_MinTemp.,0,((E3197-Tmin)/(PrefTemp-Tmin))^2))</f>
        <v>38.01907983309858</v>
      </c>
      <c r="L3197" s="1">
        <f t="shared" si="304"/>
        <v>0.39603208150256847</v>
      </c>
      <c r="M3197" s="1">
        <f t="shared" si="305"/>
        <v>119.0585512725108</v>
      </c>
      <c r="N3197" s="3" t="s">
        <v>866</v>
      </c>
      <c r="O3197" s="1" t="s">
        <v>2973</v>
      </c>
      <c r="P3197" s="1" t="s">
        <v>2968</v>
      </c>
      <c r="Q3197" s="1">
        <v>8360</v>
      </c>
      <c r="R3197" s="1" t="s">
        <v>3035</v>
      </c>
      <c r="S3197" s="1">
        <v>91.91</v>
      </c>
    </row>
    <row r="3198" spans="1:19" x14ac:dyDescent="0.3">
      <c r="A3198" s="1" t="s">
        <v>925</v>
      </c>
      <c r="B3198" s="1" t="s">
        <v>2439</v>
      </c>
      <c r="C3198" s="1">
        <f t="shared" si="300"/>
        <v>1.0416666671517305E-2</v>
      </c>
      <c r="D3198" s="1">
        <v>4</v>
      </c>
      <c r="E3198" s="1">
        <v>20.059999999999999</v>
      </c>
      <c r="F3198" s="1">
        <f>IF(A3198="","",IF(E3198&lt;_C3_MinTemp.,0,E3198*M_a+M_b))</f>
        <v>0.48154540000000001</v>
      </c>
      <c r="G3198" s="1">
        <f t="shared" si="301"/>
        <v>0.23188597226116001</v>
      </c>
      <c r="H3198" s="1">
        <f t="shared" si="302"/>
        <v>0.10077617221258582</v>
      </c>
      <c r="I3198" s="1">
        <f t="shared" si="303"/>
        <v>2.5194043064878345E-2</v>
      </c>
      <c r="J3198" s="1">
        <f>IF(A3198="","",MIN(J3197+I3198,Max_logcfu))</f>
        <v>3.99</v>
      </c>
      <c r="K3198" s="1" cm="1">
        <f t="array" ref="K3198">IF(A3198="","",IF(E3198&lt;_C3_MinTemp.,0,((E3198-Tmin)/(PrefTemp-Tmin))^2))</f>
        <v>38.362526116864927</v>
      </c>
      <c r="L3198" s="1">
        <f t="shared" si="304"/>
        <v>0.39960964723675907</v>
      </c>
      <c r="M3198" s="1">
        <f t="shared" si="305"/>
        <v>118.65894162527404</v>
      </c>
      <c r="N3198" s="3" t="s">
        <v>866</v>
      </c>
      <c r="O3198" s="1" t="s">
        <v>2973</v>
      </c>
      <c r="P3198" s="1" t="s">
        <v>2968</v>
      </c>
      <c r="Q3198" s="1">
        <v>8360</v>
      </c>
      <c r="R3198" s="1" t="s">
        <v>3035</v>
      </c>
      <c r="S3198" s="1">
        <v>91.91</v>
      </c>
    </row>
    <row r="3199" spans="1:19" x14ac:dyDescent="0.3">
      <c r="A3199" s="1" t="s">
        <v>925</v>
      </c>
      <c r="B3199" s="1" t="s">
        <v>2440</v>
      </c>
      <c r="C3199" s="1">
        <f t="shared" si="300"/>
        <v>1.0416666664241347E-2</v>
      </c>
      <c r="D3199" s="1">
        <v>4</v>
      </c>
      <c r="E3199" s="1">
        <v>20.079999999999998</v>
      </c>
      <c r="F3199" s="1">
        <f>IF(A3199="","",IF(E3199&lt;_C3_MinTemp.,0,E3199*M_a+M_b))</f>
        <v>0.48193819999999998</v>
      </c>
      <c r="G3199" s="1">
        <f t="shared" si="301"/>
        <v>0.23226442861923999</v>
      </c>
      <c r="H3199" s="1">
        <f t="shared" si="302"/>
        <v>0.1009406469444763</v>
      </c>
      <c r="I3199" s="1">
        <f t="shared" si="303"/>
        <v>2.5235161730243556E-2</v>
      </c>
      <c r="J3199" s="1">
        <f>IF(A3199="","",MIN(J3198+I3199,Max_logcfu))</f>
        <v>3.99</v>
      </c>
      <c r="K3199" s="1" cm="1">
        <f t="array" ref="K3199">IF(A3199="","",IF(E3199&lt;_C3_MinTemp.,0,((E3199-Tmin)/(PrefTemp-Tmin))^2))</f>
        <v>38.425136812024128</v>
      </c>
      <c r="L3199" s="1">
        <f t="shared" si="304"/>
        <v>0.40026184169872475</v>
      </c>
      <c r="M3199" s="1">
        <f t="shared" si="305"/>
        <v>118.25867978357532</v>
      </c>
      <c r="N3199" s="3" t="s">
        <v>866</v>
      </c>
      <c r="O3199" s="1" t="s">
        <v>2973</v>
      </c>
      <c r="P3199" s="1" t="s">
        <v>2968</v>
      </c>
      <c r="Q3199" s="1">
        <v>8360</v>
      </c>
      <c r="R3199" s="1" t="s">
        <v>3035</v>
      </c>
      <c r="S3199" s="1">
        <v>91.91</v>
      </c>
    </row>
    <row r="3200" spans="1:19" x14ac:dyDescent="0.3">
      <c r="A3200" s="1" t="s">
        <v>925</v>
      </c>
      <c r="B3200" s="1" t="s">
        <v>1326</v>
      </c>
      <c r="C3200" s="1">
        <f t="shared" si="300"/>
        <v>1.0416666664241347E-2</v>
      </c>
      <c r="D3200" s="1">
        <v>4</v>
      </c>
      <c r="E3200" s="1">
        <v>20.05</v>
      </c>
      <c r="F3200" s="1">
        <f>IF(A3200="","",IF(E3200&lt;_C3_MinTemp.,0,E3200*M_a+M_b))</f>
        <v>0.48134900000000003</v>
      </c>
      <c r="G3200" s="1">
        <f t="shared" si="301"/>
        <v>0.23169685980100002</v>
      </c>
      <c r="H3200" s="1">
        <f t="shared" si="302"/>
        <v>0.1006939851373316</v>
      </c>
      <c r="I3200" s="1">
        <f t="shared" si="303"/>
        <v>2.5173496278471739E-2</v>
      </c>
      <c r="J3200" s="1">
        <f>IF(A3200="","",MIN(J3199+I3200,Max_logcfu))</f>
        <v>3.99</v>
      </c>
      <c r="K3200" s="1" cm="1">
        <f t="array" ref="K3200">IF(A3200="","",IF(E3200&lt;_C3_MinTemp.,0,((E3200-Tmin)/(PrefTemp-Tmin))^2))</f>
        <v>38.331239913472942</v>
      </c>
      <c r="L3200" s="1">
        <f t="shared" si="304"/>
        <v>0.39928374900571101</v>
      </c>
      <c r="M3200" s="1">
        <f t="shared" si="305"/>
        <v>117.85939603456961</v>
      </c>
      <c r="N3200" s="3" t="s">
        <v>866</v>
      </c>
      <c r="O3200" s="1" t="s">
        <v>2973</v>
      </c>
      <c r="P3200" s="1" t="s">
        <v>2968</v>
      </c>
      <c r="Q3200" s="1">
        <v>8360</v>
      </c>
      <c r="R3200" s="1" t="s">
        <v>3035</v>
      </c>
      <c r="S3200" s="1">
        <v>91.91</v>
      </c>
    </row>
    <row r="3201" spans="1:19" x14ac:dyDescent="0.3">
      <c r="A3201" s="1" t="s">
        <v>925</v>
      </c>
      <c r="B3201" s="1" t="s">
        <v>1327</v>
      </c>
      <c r="C3201" s="1">
        <f t="shared" si="300"/>
        <v>1.0416666671517305E-2</v>
      </c>
      <c r="D3201" s="1">
        <v>4</v>
      </c>
      <c r="E3201" s="1">
        <v>20.05</v>
      </c>
      <c r="F3201" s="1">
        <f>IF(A3201="","",IF(E3201&lt;_C3_MinTemp.,0,E3201*M_a+M_b))</f>
        <v>0.48134900000000003</v>
      </c>
      <c r="G3201" s="1">
        <f t="shared" si="301"/>
        <v>0.23169685980100002</v>
      </c>
      <c r="H3201" s="1">
        <f t="shared" si="302"/>
        <v>0.1006939851373316</v>
      </c>
      <c r="I3201" s="1">
        <f t="shared" si="303"/>
        <v>2.5173496296055222E-2</v>
      </c>
      <c r="J3201" s="1">
        <f>IF(A3201="","",MIN(J3200+I3201,Max_logcfu))</f>
        <v>3.99</v>
      </c>
      <c r="K3201" s="1" cm="1">
        <f t="array" ref="K3201">IF(A3201="","",IF(E3201&lt;_C3_MinTemp.,0,((E3201-Tmin)/(PrefTemp-Tmin))^2))</f>
        <v>38.331239913472942</v>
      </c>
      <c r="L3201" s="1">
        <f t="shared" si="304"/>
        <v>0.39928374928460747</v>
      </c>
      <c r="M3201" s="1">
        <f t="shared" si="305"/>
        <v>117.46011228528501</v>
      </c>
      <c r="N3201" s="3" t="s">
        <v>866</v>
      </c>
      <c r="O3201" s="1" t="s">
        <v>2973</v>
      </c>
      <c r="P3201" s="1" t="s">
        <v>2968</v>
      </c>
      <c r="Q3201" s="1">
        <v>8360</v>
      </c>
      <c r="R3201" s="1" t="s">
        <v>3035</v>
      </c>
      <c r="S3201" s="1">
        <v>91.91</v>
      </c>
    </row>
    <row r="3202" spans="1:19" x14ac:dyDescent="0.3">
      <c r="A3202" s="1" t="s">
        <v>925</v>
      </c>
      <c r="B3202" s="1" t="s">
        <v>1328</v>
      </c>
      <c r="C3202" s="1">
        <f t="shared" ref="C3202:C3265" si="306">IF(A3202="","",B3202-B3201)</f>
        <v>1.0416666664241347E-2</v>
      </c>
      <c r="D3202" s="1">
        <v>4</v>
      </c>
      <c r="E3202" s="1">
        <v>20.16</v>
      </c>
      <c r="F3202" s="1">
        <f>IF(A3202="","",IF(E3202&lt;_C3_MinTemp.,0,E3202*M_a+M_b))</f>
        <v>0.48350940000000003</v>
      </c>
      <c r="G3202" s="1">
        <f t="shared" si="301"/>
        <v>0.23378133988836003</v>
      </c>
      <c r="H3202" s="1">
        <f t="shared" si="302"/>
        <v>0.10159988695713169</v>
      </c>
      <c r="I3202" s="1">
        <f t="shared" si="303"/>
        <v>2.5399971733369033E-2</v>
      </c>
      <c r="J3202" s="1">
        <f>IF(A3202="","",MIN(J3201+I3202,Max_logcfu))</f>
        <v>3.99</v>
      </c>
      <c r="K3202" s="1" cm="1">
        <f t="array" ref="K3202">IF(A3202="","",IF(E3202&lt;_C3_MinTemp.,0,((E3202-Tmin)/(PrefTemp-Tmin))^2))</f>
        <v>38.676090104330427</v>
      </c>
      <c r="L3202" s="1">
        <f t="shared" si="304"/>
        <v>0.40287593849297343</v>
      </c>
      <c r="M3202" s="1">
        <f t="shared" si="305"/>
        <v>117.05723634679204</v>
      </c>
      <c r="N3202" s="3" t="s">
        <v>866</v>
      </c>
      <c r="O3202" s="1" t="s">
        <v>2973</v>
      </c>
      <c r="P3202" s="1" t="s">
        <v>2968</v>
      </c>
      <c r="Q3202" s="1">
        <v>8360</v>
      </c>
      <c r="R3202" s="1" t="s">
        <v>3035</v>
      </c>
      <c r="S3202" s="1">
        <v>91.81</v>
      </c>
    </row>
    <row r="3203" spans="1:19" x14ac:dyDescent="0.3">
      <c r="A3203" s="1" t="s">
        <v>925</v>
      </c>
      <c r="B3203" s="1" t="s">
        <v>1329</v>
      </c>
      <c r="C3203" s="1">
        <f t="shared" si="306"/>
        <v>1.0416666664241347E-2</v>
      </c>
      <c r="D3203" s="1">
        <v>4</v>
      </c>
      <c r="E3203" s="1">
        <v>20.14</v>
      </c>
      <c r="F3203" s="1">
        <f>IF(A3203="","",IF(E3203&lt;_C3_MinTemp.,0,E3203*M_a+M_b))</f>
        <v>0.48311660000000006</v>
      </c>
      <c r="G3203" s="1">
        <f t="shared" si="301"/>
        <v>0.23340164919556006</v>
      </c>
      <c r="H3203" s="1">
        <f t="shared" si="302"/>
        <v>0.10143487579120385</v>
      </c>
      <c r="I3203" s="1">
        <f t="shared" si="303"/>
        <v>2.5358718941896674E-2</v>
      </c>
      <c r="J3203" s="1">
        <f>IF(A3203="","",MIN(J3202+I3203,Max_logcfu))</f>
        <v>3.99</v>
      </c>
      <c r="K3203" s="1" cm="1">
        <f t="array" ref="K3203">IF(A3203="","",IF(E3203&lt;_C3_MinTemp.,0,((E3203-Tmin)/(PrefTemp-Tmin))^2))</f>
        <v>38.613275204503424</v>
      </c>
      <c r="L3203" s="1">
        <f t="shared" si="304"/>
        <v>0.40222161661992784</v>
      </c>
      <c r="M3203" s="1">
        <f t="shared" si="305"/>
        <v>116.65501473017211</v>
      </c>
      <c r="N3203" s="3" t="s">
        <v>866</v>
      </c>
      <c r="O3203" s="1" t="s">
        <v>2973</v>
      </c>
      <c r="P3203" s="1" t="s">
        <v>2968</v>
      </c>
      <c r="Q3203" s="1">
        <v>8360</v>
      </c>
      <c r="R3203" s="1" t="s">
        <v>3035</v>
      </c>
      <c r="S3203" s="1">
        <v>91.81</v>
      </c>
    </row>
    <row r="3204" spans="1:19" x14ac:dyDescent="0.3">
      <c r="A3204" s="1" t="s">
        <v>925</v>
      </c>
      <c r="B3204" s="1" t="s">
        <v>1330</v>
      </c>
      <c r="C3204" s="1">
        <f t="shared" si="306"/>
        <v>1.0416666671517305E-2</v>
      </c>
      <c r="D3204" s="1">
        <v>4</v>
      </c>
      <c r="E3204" s="1">
        <v>20.16</v>
      </c>
      <c r="F3204" s="1">
        <f>IF(A3204="","",IF(E3204&lt;_C3_MinTemp.,0,E3204*M_a+M_b))</f>
        <v>0.48350940000000003</v>
      </c>
      <c r="G3204" s="1">
        <f t="shared" si="301"/>
        <v>0.23378133988836003</v>
      </c>
      <c r="H3204" s="1">
        <f t="shared" si="302"/>
        <v>0.10159988695713169</v>
      </c>
      <c r="I3204" s="1">
        <f t="shared" si="303"/>
        <v>2.5399971751110709E-2</v>
      </c>
      <c r="J3204" s="1">
        <f>IF(A3204="","",MIN(J3203+I3204,Max_logcfu))</f>
        <v>3.99</v>
      </c>
      <c r="K3204" s="1" cm="1">
        <f t="array" ref="K3204">IF(A3204="","",IF(E3204&lt;_C3_MinTemp.,0,((E3204-Tmin)/(PrefTemp-Tmin))^2))</f>
        <v>38.676090104330427</v>
      </c>
      <c r="L3204" s="1">
        <f t="shared" si="304"/>
        <v>0.40287593877437899</v>
      </c>
      <c r="M3204" s="1">
        <f t="shared" si="305"/>
        <v>116.25213879139773</v>
      </c>
      <c r="N3204" s="3" t="s">
        <v>866</v>
      </c>
      <c r="O3204" s="1" t="s">
        <v>2973</v>
      </c>
      <c r="P3204" s="1" t="s">
        <v>2968</v>
      </c>
      <c r="Q3204" s="1">
        <v>8360</v>
      </c>
      <c r="R3204" s="1" t="s">
        <v>3035</v>
      </c>
      <c r="S3204" s="1">
        <v>91.81</v>
      </c>
    </row>
    <row r="3205" spans="1:19" x14ac:dyDescent="0.3">
      <c r="A3205" s="1" t="s">
        <v>925</v>
      </c>
      <c r="B3205" s="1" t="s">
        <v>1331</v>
      </c>
      <c r="C3205" s="1">
        <f t="shared" si="306"/>
        <v>1.0416666664241347E-2</v>
      </c>
      <c r="D3205" s="1">
        <v>4</v>
      </c>
      <c r="E3205" s="1">
        <v>20.2</v>
      </c>
      <c r="F3205" s="1">
        <f>IF(A3205="","",IF(E3205&lt;_C3_MinTemp.,0,E3205*M_a+M_b))</f>
        <v>0.48429500000000003</v>
      </c>
      <c r="G3205" s="1">
        <f t="shared" si="301"/>
        <v>0.23454164702500002</v>
      </c>
      <c r="H3205" s="1">
        <f t="shared" si="302"/>
        <v>0.10193031161451543</v>
      </c>
      <c r="I3205" s="1">
        <f t="shared" si="303"/>
        <v>2.5482577897695733E-2</v>
      </c>
      <c r="J3205" s="1">
        <f>IF(A3205="","",MIN(J3204+I3205,Max_logcfu))</f>
        <v>3.99</v>
      </c>
      <c r="K3205" s="1" cm="1">
        <f t="array" ref="K3205">IF(A3205="","",IF(E3205&lt;_C3_MinTemp.,0,((E3205-Tmin)/(PrefTemp-Tmin))^2))</f>
        <v>38.80187305748526</v>
      </c>
      <c r="L3205" s="1">
        <f t="shared" si="304"/>
        <v>0.40418617758803121</v>
      </c>
      <c r="M3205" s="1">
        <f t="shared" si="305"/>
        <v>115.8479526138097</v>
      </c>
      <c r="N3205" s="3" t="s">
        <v>866</v>
      </c>
      <c r="O3205" s="1" t="s">
        <v>2973</v>
      </c>
      <c r="P3205" s="1" t="s">
        <v>2968</v>
      </c>
      <c r="Q3205" s="1">
        <v>8360</v>
      </c>
      <c r="R3205" s="1" t="s">
        <v>3035</v>
      </c>
      <c r="S3205" s="1">
        <v>91.81</v>
      </c>
    </row>
    <row r="3206" spans="1:19" x14ac:dyDescent="0.3">
      <c r="A3206" s="1" t="s">
        <v>925</v>
      </c>
      <c r="B3206" s="1" t="s">
        <v>1332</v>
      </c>
      <c r="C3206" s="1">
        <f t="shared" si="306"/>
        <v>1.0416666664241347E-2</v>
      </c>
      <c r="D3206" s="1">
        <v>4</v>
      </c>
      <c r="E3206" s="1">
        <v>20.309999999999999</v>
      </c>
      <c r="F3206" s="1">
        <f>IF(A3206="","",IF(E3206&lt;_C3_MinTemp.,0,E3206*M_a+M_b))</f>
        <v>0.48645539999999998</v>
      </c>
      <c r="G3206" s="1">
        <f t="shared" si="301"/>
        <v>0.23663885618915997</v>
      </c>
      <c r="H3206" s="1">
        <f t="shared" si="302"/>
        <v>0.10284174541032592</v>
      </c>
      <c r="I3206" s="1">
        <f t="shared" si="303"/>
        <v>2.5710436346595304E-2</v>
      </c>
      <c r="J3206" s="1">
        <f>IF(A3206="","",MIN(J3205+I3206,Max_logcfu))</f>
        <v>3.99</v>
      </c>
      <c r="K3206" s="1" cm="1">
        <f t="array" ref="K3206">IF(A3206="","",IF(E3206&lt;_C3_MinTemp.,0,((E3206-Tmin)/(PrefTemp-Tmin))^2))</f>
        <v>39.14882910897942</v>
      </c>
      <c r="L3206" s="1">
        <f t="shared" si="304"/>
        <v>0.40780030312358723</v>
      </c>
      <c r="M3206" s="1">
        <f t="shared" si="305"/>
        <v>115.4401523106861</v>
      </c>
      <c r="N3206" s="3" t="s">
        <v>866</v>
      </c>
      <c r="O3206" s="1" t="s">
        <v>2973</v>
      </c>
      <c r="P3206" s="1" t="s">
        <v>2968</v>
      </c>
      <c r="Q3206" s="1">
        <v>8360</v>
      </c>
      <c r="R3206" s="1" t="s">
        <v>3035</v>
      </c>
      <c r="S3206" s="1">
        <v>91.68</v>
      </c>
    </row>
    <row r="3207" spans="1:19" x14ac:dyDescent="0.3">
      <c r="A3207" s="1" t="s">
        <v>925</v>
      </c>
      <c r="B3207" s="1" t="s">
        <v>1333</v>
      </c>
      <c r="C3207" s="1">
        <f t="shared" si="306"/>
        <v>1.0416666671517305E-2</v>
      </c>
      <c r="D3207" s="1">
        <v>4</v>
      </c>
      <c r="E3207" s="1">
        <v>20.329999999999998</v>
      </c>
      <c r="F3207" s="1">
        <f>IF(A3207="","",IF(E3207&lt;_C3_MinTemp.,0,E3207*M_a+M_b))</f>
        <v>0.48684820000000001</v>
      </c>
      <c r="G3207" s="1">
        <f t="shared" si="301"/>
        <v>0.23702116984324001</v>
      </c>
      <c r="H3207" s="1">
        <f t="shared" si="302"/>
        <v>0.10300789649858322</v>
      </c>
      <c r="I3207" s="1">
        <f t="shared" si="303"/>
        <v>2.57519741366375E-2</v>
      </c>
      <c r="J3207" s="1">
        <f>IF(A3207="","",MIN(J3206+I3207,Max_logcfu))</f>
        <v>3.99</v>
      </c>
      <c r="K3207" s="1" cm="1">
        <f t="array" ref="K3207">IF(A3207="","",IF(E3207&lt;_C3_MinTemp.,0,((E3207-Tmin)/(PrefTemp-Tmin))^2))</f>
        <v>39.212077943725482</v>
      </c>
      <c r="L3207" s="1">
        <f t="shared" si="304"/>
        <v>0.40845914543734407</v>
      </c>
      <c r="M3207" s="1">
        <f t="shared" si="305"/>
        <v>115.03169316524875</v>
      </c>
      <c r="N3207" s="3" t="s">
        <v>866</v>
      </c>
      <c r="O3207" s="1" t="s">
        <v>2973</v>
      </c>
      <c r="P3207" s="1" t="s">
        <v>2968</v>
      </c>
      <c r="Q3207" s="1">
        <v>8360</v>
      </c>
      <c r="R3207" s="1" t="s">
        <v>3035</v>
      </c>
      <c r="S3207" s="1">
        <v>91.68</v>
      </c>
    </row>
    <row r="3208" spans="1:19" x14ac:dyDescent="0.3">
      <c r="A3208" s="1" t="s">
        <v>925</v>
      </c>
      <c r="B3208" s="1" t="s">
        <v>1334</v>
      </c>
      <c r="C3208" s="1">
        <f t="shared" si="306"/>
        <v>1.0416666664241347E-2</v>
      </c>
      <c r="D3208" s="1">
        <v>4</v>
      </c>
      <c r="E3208" s="1">
        <v>20.41</v>
      </c>
      <c r="F3208" s="1">
        <f>IF(A3208="","",IF(E3208&lt;_C3_MinTemp.,0,E3208*M_a+M_b))</f>
        <v>0.48841940000000006</v>
      </c>
      <c r="G3208" s="1">
        <f t="shared" si="301"/>
        <v>0.23855351029636004</v>
      </c>
      <c r="H3208" s="1">
        <f t="shared" si="302"/>
        <v>0.1036738419367058</v>
      </c>
      <c r="I3208" s="1">
        <f t="shared" si="303"/>
        <v>2.5918460478141836E-2</v>
      </c>
      <c r="J3208" s="1">
        <f>IF(A3208="","",MIN(J3207+I3208,Max_logcfu))</f>
        <v>3.99</v>
      </c>
      <c r="K3208" s="1" cm="1">
        <f t="array" ref="K3208">IF(A3208="","",IF(E3208&lt;_C3_MinTemp.,0,((E3208-Tmin)/(PrefTemp-Tmin))^2))</f>
        <v>39.465583794379278</v>
      </c>
      <c r="L3208" s="1">
        <f t="shared" si="304"/>
        <v>0.41109983109573417</v>
      </c>
      <c r="M3208" s="1">
        <f t="shared" si="305"/>
        <v>114.62059333415301</v>
      </c>
      <c r="N3208" s="3" t="s">
        <v>866</v>
      </c>
      <c r="O3208" s="1" t="s">
        <v>2973</v>
      </c>
      <c r="P3208" s="1" t="s">
        <v>2968</v>
      </c>
      <c r="Q3208" s="1">
        <v>8360</v>
      </c>
      <c r="R3208" s="1" t="s">
        <v>3035</v>
      </c>
      <c r="S3208" s="1">
        <v>91.68</v>
      </c>
    </row>
    <row r="3209" spans="1:19" x14ac:dyDescent="0.3">
      <c r="A3209" s="1" t="s">
        <v>925</v>
      </c>
      <c r="B3209" s="1" t="s">
        <v>1335</v>
      </c>
      <c r="C3209" s="1">
        <f t="shared" si="306"/>
        <v>1.0416666664241347E-2</v>
      </c>
      <c r="D3209" s="1">
        <v>4</v>
      </c>
      <c r="E3209" s="1">
        <v>20.45</v>
      </c>
      <c r="F3209" s="1">
        <f>IF(A3209="","",IF(E3209&lt;_C3_MinTemp.,0,E3209*M_a+M_b))</f>
        <v>0.489205</v>
      </c>
      <c r="G3209" s="1">
        <f t="shared" si="301"/>
        <v>0.23932153202500001</v>
      </c>
      <c r="H3209" s="1">
        <f t="shared" si="302"/>
        <v>0.10400761930682312</v>
      </c>
      <c r="I3209" s="1">
        <f t="shared" si="303"/>
        <v>2.600190482065174E-2</v>
      </c>
      <c r="J3209" s="1">
        <f>IF(A3209="","",MIN(J3208+I3209,Max_logcfu))</f>
        <v>3.99</v>
      </c>
      <c r="K3209" s="1" cm="1">
        <f t="array" ref="K3209">IF(A3209="","",IF(E3209&lt;_C3_MinTemp.,0,((E3209-Tmin)/(PrefTemp-Tmin))^2))</f>
        <v>39.592643026707862</v>
      </c>
      <c r="L3209" s="1">
        <f t="shared" si="304"/>
        <v>0.41242336476551544</v>
      </c>
      <c r="M3209" s="1">
        <f t="shared" si="305"/>
        <v>114.2081699693875</v>
      </c>
      <c r="N3209" s="3" t="s">
        <v>866</v>
      </c>
      <c r="O3209" s="1" t="s">
        <v>2973</v>
      </c>
      <c r="P3209" s="1" t="s">
        <v>2968</v>
      </c>
      <c r="Q3209" s="1">
        <v>8360</v>
      </c>
      <c r="R3209" s="1" t="s">
        <v>3035</v>
      </c>
      <c r="S3209" s="1">
        <v>91.68</v>
      </c>
    </row>
    <row r="3210" spans="1:19" x14ac:dyDescent="0.3">
      <c r="A3210" s="1" t="s">
        <v>925</v>
      </c>
      <c r="B3210" s="1" t="s">
        <v>2788</v>
      </c>
      <c r="C3210" s="1">
        <f t="shared" si="306"/>
        <v>1.0405092594737653E-2</v>
      </c>
      <c r="D3210" s="1">
        <v>4</v>
      </c>
      <c r="E3210" s="1">
        <v>20.58</v>
      </c>
      <c r="F3210" s="1">
        <f>IF(A3210="","",IF(E3210&lt;_C3_MinTemp.,0,E3210*M_a+M_b))</f>
        <v>0.49175819999999998</v>
      </c>
      <c r="G3210" s="1">
        <f t="shared" si="301"/>
        <v>0.24182612726723998</v>
      </c>
      <c r="H3210" s="1">
        <f t="shared" si="302"/>
        <v>0.10509610050727508</v>
      </c>
      <c r="I3210" s="1">
        <f t="shared" si="303"/>
        <v>2.6244831770977247E-2</v>
      </c>
      <c r="J3210" s="1">
        <f>IF(A3210="","",MIN(J3209+I3210,Max_logcfu))</f>
        <v>3.99</v>
      </c>
      <c r="K3210" s="1" cm="1">
        <f t="array" ref="K3210">IF(A3210="","",IF(E3210&lt;_C3_MinTemp.,0,((E3210-Tmin)/(PrefTemp-Tmin))^2))</f>
        <v>40.006995820262773</v>
      </c>
      <c r="L3210" s="1">
        <f t="shared" si="304"/>
        <v>0.41627649594711641</v>
      </c>
      <c r="M3210" s="1">
        <f t="shared" si="305"/>
        <v>113.79189347344038</v>
      </c>
      <c r="N3210" s="3" t="s">
        <v>866</v>
      </c>
      <c r="O3210" s="1" t="s">
        <v>2973</v>
      </c>
      <c r="P3210" s="1" t="s">
        <v>2968</v>
      </c>
      <c r="Q3210" s="1">
        <v>8360</v>
      </c>
      <c r="R3210" s="1" t="s">
        <v>3035</v>
      </c>
      <c r="S3210" s="1">
        <v>91.58</v>
      </c>
    </row>
    <row r="3211" spans="1:19" x14ac:dyDescent="0.3">
      <c r="A3211" s="1" t="s">
        <v>925</v>
      </c>
      <c r="B3211" s="1" t="s">
        <v>2789</v>
      </c>
      <c r="C3211" s="1">
        <f t="shared" si="306"/>
        <v>1.0416666664241347E-2</v>
      </c>
      <c r="D3211" s="1">
        <v>4</v>
      </c>
      <c r="E3211" s="1">
        <v>20.53</v>
      </c>
      <c r="F3211" s="1">
        <f>IF(A3211="","",IF(E3211&lt;_C3_MinTemp.,0,E3211*M_a+M_b))</f>
        <v>0.49077620000000005</v>
      </c>
      <c r="G3211" s="1">
        <f t="shared" si="301"/>
        <v>0.24086127848644004</v>
      </c>
      <c r="H3211" s="1">
        <f t="shared" si="302"/>
        <v>0.10467678334916994</v>
      </c>
      <c r="I3211" s="1">
        <f t="shared" si="303"/>
        <v>2.616919583119949E-2</v>
      </c>
      <c r="J3211" s="1">
        <f>IF(A3211="","",MIN(J3210+I3211,Max_logcfu))</f>
        <v>3.99</v>
      </c>
      <c r="K3211" s="1" cm="1">
        <f t="array" ref="K3211">IF(A3211="","",IF(E3211&lt;_C3_MinTemp.,0,((E3211-Tmin)/(PrefTemp-Tmin))^2))</f>
        <v>39.847374105368452</v>
      </c>
      <c r="L3211" s="1">
        <f t="shared" si="304"/>
        <v>0.41507681350094544</v>
      </c>
      <c r="M3211" s="1">
        <f t="shared" si="305"/>
        <v>113.37681665993944</v>
      </c>
      <c r="N3211" s="3" t="s">
        <v>866</v>
      </c>
      <c r="O3211" s="1" t="s">
        <v>2973</v>
      </c>
      <c r="P3211" s="1" t="s">
        <v>2968</v>
      </c>
      <c r="Q3211" s="1">
        <v>8360</v>
      </c>
      <c r="R3211" s="1" t="s">
        <v>3035</v>
      </c>
      <c r="S3211" s="1">
        <v>91.58</v>
      </c>
    </row>
    <row r="3212" spans="1:19" x14ac:dyDescent="0.3">
      <c r="A3212" s="1" t="s">
        <v>925</v>
      </c>
      <c r="B3212" s="1" t="s">
        <v>2790</v>
      </c>
      <c r="C3212" s="1">
        <f t="shared" si="306"/>
        <v>1.0416666671517305E-2</v>
      </c>
      <c r="D3212" s="1">
        <v>4</v>
      </c>
      <c r="E3212" s="1">
        <v>20.58</v>
      </c>
      <c r="F3212" s="1">
        <f>IF(A3212="","",IF(E3212&lt;_C3_MinTemp.,0,E3212*M_a+M_b))</f>
        <v>0.49175819999999998</v>
      </c>
      <c r="G3212" s="1">
        <f t="shared" si="301"/>
        <v>0.24182612726723998</v>
      </c>
      <c r="H3212" s="1">
        <f t="shared" si="302"/>
        <v>0.10509610050727508</v>
      </c>
      <c r="I3212" s="1">
        <f t="shared" si="303"/>
        <v>2.6274025139053567E-2</v>
      </c>
      <c r="J3212" s="1">
        <f>IF(A3212="","",MIN(J3211+I3212,Max_logcfu))</f>
        <v>3.99</v>
      </c>
      <c r="K3212" s="1" cm="1">
        <f t="array" ref="K3212">IF(A3212="","",IF(E3212&lt;_C3_MinTemp.,0,((E3212-Tmin)/(PrefTemp-Tmin))^2))</f>
        <v>40.006995820262773</v>
      </c>
      <c r="L3212" s="1">
        <f t="shared" si="304"/>
        <v>0.41673953998846336</v>
      </c>
      <c r="M3212" s="1">
        <f t="shared" si="305"/>
        <v>112.96007711995097</v>
      </c>
      <c r="N3212" s="3" t="s">
        <v>866</v>
      </c>
      <c r="O3212" s="1" t="s">
        <v>2973</v>
      </c>
      <c r="P3212" s="1" t="s">
        <v>2968</v>
      </c>
      <c r="Q3212" s="1">
        <v>8360</v>
      </c>
      <c r="R3212" s="1" t="s">
        <v>3035</v>
      </c>
      <c r="S3212" s="1">
        <v>91.58</v>
      </c>
    </row>
    <row r="3213" spans="1:19" x14ac:dyDescent="0.3">
      <c r="A3213" s="1" t="s">
        <v>925</v>
      </c>
      <c r="B3213" s="1" t="s">
        <v>2791</v>
      </c>
      <c r="C3213" s="1">
        <f t="shared" si="306"/>
        <v>1.0416666664241347E-2</v>
      </c>
      <c r="D3213" s="1">
        <v>4</v>
      </c>
      <c r="E3213" s="1">
        <v>20.55</v>
      </c>
      <c r="F3213" s="1">
        <f>IF(A3213="","",IF(E3213&lt;_C3_MinTemp.,0,E3213*M_a+M_b))</f>
        <v>0.49116900000000002</v>
      </c>
      <c r="G3213" s="1">
        <f t="shared" si="301"/>
        <v>0.24124698656100002</v>
      </c>
      <c r="H3213" s="1">
        <f t="shared" si="302"/>
        <v>0.10484440963102999</v>
      </c>
      <c r="I3213" s="1">
        <f t="shared" si="303"/>
        <v>2.6211102401654751E-2</v>
      </c>
      <c r="J3213" s="1">
        <f>IF(A3213="","",MIN(J3212+I3213,Max_logcfu))</f>
        <v>3.99</v>
      </c>
      <c r="K3213" s="1" cm="1">
        <f t="array" ref="K3213">IF(A3213="","",IF(E3213&lt;_C3_MinTemp.,0,((E3213-Tmin)/(PrefTemp-Tmin))^2))</f>
        <v>39.911184502950974</v>
      </c>
      <c r="L3213" s="1">
        <f t="shared" si="304"/>
        <v>0.41574150514227526</v>
      </c>
      <c r="M3213" s="1">
        <f t="shared" si="305"/>
        <v>112.54433561480869</v>
      </c>
      <c r="N3213" s="3" t="s">
        <v>866</v>
      </c>
      <c r="O3213" s="1" t="s">
        <v>2973</v>
      </c>
      <c r="P3213" s="1" t="s">
        <v>2968</v>
      </c>
      <c r="Q3213" s="1">
        <v>8360</v>
      </c>
      <c r="R3213" s="1" t="s">
        <v>3035</v>
      </c>
      <c r="S3213" s="1">
        <v>91.58</v>
      </c>
    </row>
    <row r="3214" spans="1:19" x14ac:dyDescent="0.3">
      <c r="A3214" s="1" t="s">
        <v>925</v>
      </c>
      <c r="B3214" s="1" t="s">
        <v>1340</v>
      </c>
      <c r="C3214" s="1">
        <f t="shared" si="306"/>
        <v>1.0428240741021E-2</v>
      </c>
      <c r="D3214" s="1">
        <v>4</v>
      </c>
      <c r="E3214" s="1">
        <v>20.63</v>
      </c>
      <c r="F3214" s="1">
        <f>IF(A3214="","",IF(E3214&lt;_C3_MinTemp.,0,E3214*M_a+M_b))</f>
        <v>0.49274020000000002</v>
      </c>
      <c r="G3214" s="1">
        <f t="shared" si="301"/>
        <v>0.24279290469604001</v>
      </c>
      <c r="H3214" s="1">
        <f t="shared" si="302"/>
        <v>0.10551625584356367</v>
      </c>
      <c r="I3214" s="1">
        <f t="shared" si="303"/>
        <v>2.6408374032668297E-2</v>
      </c>
      <c r="J3214" s="1">
        <f>IF(A3214="","",MIN(J3213+I3214,Max_logcfu))</f>
        <v>3.99</v>
      </c>
      <c r="K3214" s="1" cm="1">
        <f t="array" ref="K3214">IF(A3214="","",IF(E3214&lt;_C3_MinTemp.,0,((E3214-Tmin)/(PrefTemp-Tmin))^2))</f>
        <v>40.166936604950536</v>
      </c>
      <c r="L3214" s="1">
        <f t="shared" si="304"/>
        <v>0.41887048474575289</v>
      </c>
      <c r="M3214" s="1">
        <f t="shared" si="305"/>
        <v>112.12546513006293</v>
      </c>
      <c r="N3214" s="3" t="s">
        <v>866</v>
      </c>
      <c r="O3214" s="1" t="s">
        <v>2973</v>
      </c>
      <c r="P3214" s="1" t="s">
        <v>2968</v>
      </c>
      <c r="Q3214" s="1">
        <v>8360</v>
      </c>
      <c r="R3214" s="1" t="s">
        <v>3035</v>
      </c>
      <c r="S3214" s="1">
        <v>91.58</v>
      </c>
    </row>
    <row r="3215" spans="1:19" x14ac:dyDescent="0.3">
      <c r="A3215" s="1" t="s">
        <v>925</v>
      </c>
      <c r="B3215" s="1" t="s">
        <v>1341</v>
      </c>
      <c r="C3215" s="1">
        <f t="shared" si="306"/>
        <v>1.0416666664241347E-2</v>
      </c>
      <c r="D3215" s="1">
        <v>4</v>
      </c>
      <c r="E3215" s="1">
        <v>20.61</v>
      </c>
      <c r="F3215" s="1">
        <f>IF(A3215="","",IF(E3215&lt;_C3_MinTemp.,0,E3215*M_a+M_b))</f>
        <v>0.49234740000000005</v>
      </c>
      <c r="G3215" s="1">
        <f t="shared" si="301"/>
        <v>0.24240596228676003</v>
      </c>
      <c r="H3215" s="1">
        <f t="shared" si="302"/>
        <v>0.10534809312766624</v>
      </c>
      <c r="I3215" s="1">
        <f t="shared" si="303"/>
        <v>2.6337023275784494E-2</v>
      </c>
      <c r="J3215" s="1">
        <f>IF(A3215="","",MIN(J3214+I3215,Max_logcfu))</f>
        <v>3.99</v>
      </c>
      <c r="K3215" s="1" cm="1">
        <f t="array" ref="K3215">IF(A3215="","",IF(E3215&lt;_C3_MinTemp.,0,((E3215-Tmin)/(PrefTemp-Tmin))^2))</f>
        <v>40.102922002700225</v>
      </c>
      <c r="L3215" s="1">
        <f t="shared" si="304"/>
        <v>0.4177387707641983</v>
      </c>
      <c r="M3215" s="1">
        <f t="shared" si="305"/>
        <v>111.70772635929873</v>
      </c>
      <c r="N3215" s="3" t="s">
        <v>866</v>
      </c>
      <c r="O3215" s="1" t="s">
        <v>2973</v>
      </c>
      <c r="P3215" s="1" t="s">
        <v>2968</v>
      </c>
      <c r="Q3215" s="1">
        <v>8360</v>
      </c>
      <c r="R3215" s="1" t="s">
        <v>3035</v>
      </c>
      <c r="S3215" s="1">
        <v>91.58</v>
      </c>
    </row>
    <row r="3216" spans="1:19" x14ac:dyDescent="0.3">
      <c r="A3216" s="1" t="s">
        <v>925</v>
      </c>
      <c r="B3216" s="1" t="s">
        <v>1342</v>
      </c>
      <c r="C3216" s="1">
        <f t="shared" si="306"/>
        <v>1.0416666671517305E-2</v>
      </c>
      <c r="D3216" s="1">
        <v>4</v>
      </c>
      <c r="E3216" s="1">
        <v>20.63</v>
      </c>
      <c r="F3216" s="1">
        <f>IF(A3216="","",IF(E3216&lt;_C3_MinTemp.,0,E3216*M_a+M_b))</f>
        <v>0.49274020000000002</v>
      </c>
      <c r="G3216" s="1">
        <f t="shared" si="301"/>
        <v>0.24279290469604001</v>
      </c>
      <c r="H3216" s="1">
        <f t="shared" si="302"/>
        <v>0.10551625584356367</v>
      </c>
      <c r="I3216" s="1">
        <f t="shared" si="303"/>
        <v>2.6379063973174625E-2</v>
      </c>
      <c r="J3216" s="1">
        <f>IF(A3216="","",MIN(J3215+I3216,Max_logcfu))</f>
        <v>3.99</v>
      </c>
      <c r="K3216" s="1" cm="1">
        <f t="array" ref="K3216">IF(A3216="","",IF(E3216&lt;_C3_MinTemp.,0,((E3216-Tmin)/(PrefTemp-Tmin))^2))</f>
        <v>40.166936604950536</v>
      </c>
      <c r="L3216" s="1">
        <f t="shared" si="304"/>
        <v>0.41840558982973669</v>
      </c>
      <c r="M3216" s="1">
        <f t="shared" si="305"/>
        <v>111.289320769469</v>
      </c>
      <c r="N3216" s="3" t="s">
        <v>866</v>
      </c>
      <c r="O3216" s="1" t="s">
        <v>2973</v>
      </c>
      <c r="P3216" s="1" t="s">
        <v>2968</v>
      </c>
      <c r="Q3216" s="1">
        <v>8360</v>
      </c>
      <c r="R3216" s="1" t="s">
        <v>3035</v>
      </c>
      <c r="S3216" s="1">
        <v>91.58</v>
      </c>
    </row>
    <row r="3217" spans="1:19" x14ac:dyDescent="0.3">
      <c r="A3217" s="1" t="s">
        <v>925</v>
      </c>
      <c r="B3217" s="1" t="s">
        <v>1343</v>
      </c>
      <c r="C3217" s="1">
        <f t="shared" si="306"/>
        <v>1.0416666664241347E-2</v>
      </c>
      <c r="D3217" s="1">
        <v>4</v>
      </c>
      <c r="E3217" s="1">
        <v>20.6</v>
      </c>
      <c r="F3217" s="1">
        <f>IF(A3217="","",IF(E3217&lt;_C3_MinTemp.,0,E3217*M_a+M_b))</f>
        <v>0.49215100000000006</v>
      </c>
      <c r="G3217" s="1">
        <f t="shared" si="301"/>
        <v>0.24221260680100007</v>
      </c>
      <c r="H3217" s="1">
        <f t="shared" si="302"/>
        <v>0.10526406206040854</v>
      </c>
      <c r="I3217" s="1">
        <f t="shared" si="303"/>
        <v>2.6316015508974961E-2</v>
      </c>
      <c r="J3217" s="1">
        <f>IF(A3217="","",MIN(J3216+I3217,Max_logcfu))</f>
        <v>3.99</v>
      </c>
      <c r="K3217" s="1" cm="1">
        <f t="array" ref="K3217">IF(A3217="","",IF(E3217&lt;_C3_MinTemp.,0,((E3217-Tmin)/(PrefTemp-Tmin))^2))</f>
        <v>40.070933845762674</v>
      </c>
      <c r="L3217" s="1">
        <f t="shared" si="304"/>
        <v>0.41740556079617641</v>
      </c>
      <c r="M3217" s="1">
        <f t="shared" si="305"/>
        <v>110.87191520867282</v>
      </c>
      <c r="N3217" s="3" t="s">
        <v>866</v>
      </c>
      <c r="O3217" s="1" t="s">
        <v>2973</v>
      </c>
      <c r="P3217" s="1" t="s">
        <v>2968</v>
      </c>
      <c r="Q3217" s="1">
        <v>8360</v>
      </c>
      <c r="R3217" s="1" t="s">
        <v>3035</v>
      </c>
      <c r="S3217" s="1">
        <v>91.58</v>
      </c>
    </row>
    <row r="3218" spans="1:19" x14ac:dyDescent="0.3">
      <c r="A3218" s="1" t="s">
        <v>925</v>
      </c>
      <c r="B3218" s="1" t="s">
        <v>1344</v>
      </c>
      <c r="C3218" s="1">
        <f t="shared" si="306"/>
        <v>1.0416666664241347E-2</v>
      </c>
      <c r="D3218" s="1">
        <v>4</v>
      </c>
      <c r="E3218" s="1">
        <v>20.64</v>
      </c>
      <c r="F3218" s="1">
        <f>IF(A3218="","",IF(E3218&lt;_C3_MinTemp.,0,E3218*M_a+M_b))</f>
        <v>0.49293660000000006</v>
      </c>
      <c r="G3218" s="1">
        <f t="shared" si="301"/>
        <v>0.24298649161956007</v>
      </c>
      <c r="H3218" s="1">
        <f t="shared" si="302"/>
        <v>0.10560038749220341</v>
      </c>
      <c r="I3218" s="1">
        <f t="shared" si="303"/>
        <v>2.6400096866904098E-2</v>
      </c>
      <c r="J3218" s="1">
        <f>IF(A3218="","",MIN(J3217+I3218,Max_logcfu))</f>
        <v>3.99</v>
      </c>
      <c r="K3218" s="1" cm="1">
        <f t="array" ref="K3218">IF(A3218="","",IF(E3218&lt;_C3_MinTemp.,0,((E3218-Tmin)/(PrefTemp-Tmin))^2))</f>
        <v>40.198963050263316</v>
      </c>
      <c r="L3218" s="1">
        <f t="shared" si="304"/>
        <v>0.41873919834274759</v>
      </c>
      <c r="M3218" s="1">
        <f t="shared" si="305"/>
        <v>110.45317601033007</v>
      </c>
      <c r="N3218" s="3" t="s">
        <v>866</v>
      </c>
      <c r="O3218" s="1" t="s">
        <v>2973</v>
      </c>
      <c r="P3218" s="1" t="s">
        <v>2968</v>
      </c>
      <c r="Q3218" s="1">
        <v>8360</v>
      </c>
      <c r="R3218" s="1" t="s">
        <v>3035</v>
      </c>
      <c r="S3218" s="1">
        <v>91.58</v>
      </c>
    </row>
    <row r="3219" spans="1:19" x14ac:dyDescent="0.3">
      <c r="A3219" s="1" t="s">
        <v>925</v>
      </c>
      <c r="B3219" s="1" t="s">
        <v>1345</v>
      </c>
      <c r="C3219" s="1">
        <f t="shared" si="306"/>
        <v>1.0416666671517305E-2</v>
      </c>
      <c r="D3219" s="1">
        <v>4</v>
      </c>
      <c r="E3219" s="1">
        <v>20.55</v>
      </c>
      <c r="F3219" s="1">
        <f>IF(A3219="","",IF(E3219&lt;_C3_MinTemp.,0,E3219*M_a+M_b))</f>
        <v>0.49116900000000002</v>
      </c>
      <c r="G3219" s="1">
        <f t="shared" si="301"/>
        <v>0.24124698656100002</v>
      </c>
      <c r="H3219" s="1">
        <f t="shared" si="302"/>
        <v>0.10484440963102999</v>
      </c>
      <c r="I3219" s="1">
        <f t="shared" si="303"/>
        <v>2.6211102419962995E-2</v>
      </c>
      <c r="J3219" s="1">
        <f>IF(A3219="","",MIN(J3218+I3219,Max_logcfu))</f>
        <v>3.99</v>
      </c>
      <c r="K3219" s="1" cm="1">
        <f t="array" ref="K3219">IF(A3219="","",IF(E3219&lt;_C3_MinTemp.,0,((E3219-Tmin)/(PrefTemp-Tmin))^2))</f>
        <v>39.911184502950974</v>
      </c>
      <c r="L3219" s="1">
        <f t="shared" si="304"/>
        <v>0.41574150543266736</v>
      </c>
      <c r="M3219" s="1">
        <f t="shared" si="305"/>
        <v>110.0374345048974</v>
      </c>
      <c r="N3219" s="3" t="s">
        <v>866</v>
      </c>
      <c r="O3219" s="1" t="s">
        <v>2973</v>
      </c>
      <c r="P3219" s="1" t="s">
        <v>2968</v>
      </c>
      <c r="Q3219" s="1">
        <v>8360</v>
      </c>
      <c r="R3219" s="1" t="s">
        <v>3035</v>
      </c>
      <c r="S3219" s="1">
        <v>91.58</v>
      </c>
    </row>
    <row r="3220" spans="1:19" x14ac:dyDescent="0.3">
      <c r="A3220" s="1" t="s">
        <v>925</v>
      </c>
      <c r="B3220" s="1" t="s">
        <v>1346</v>
      </c>
      <c r="C3220" s="1">
        <f t="shared" si="306"/>
        <v>1.0416666664241347E-2</v>
      </c>
      <c r="D3220" s="1">
        <v>4</v>
      </c>
      <c r="E3220" s="1">
        <v>20.45</v>
      </c>
      <c r="F3220" s="1">
        <f>IF(A3220="","",IF(E3220&lt;_C3_MinTemp.,0,E3220*M_a+M_b))</f>
        <v>0.489205</v>
      </c>
      <c r="G3220" s="1">
        <f t="shared" si="301"/>
        <v>0.23932153202500001</v>
      </c>
      <c r="H3220" s="1">
        <f t="shared" si="302"/>
        <v>0.10400761930682312</v>
      </c>
      <c r="I3220" s="1">
        <f t="shared" si="303"/>
        <v>2.600190482065174E-2</v>
      </c>
      <c r="J3220" s="1">
        <f>IF(A3220="","",MIN(J3219+I3220,Max_logcfu))</f>
        <v>3.99</v>
      </c>
      <c r="K3220" s="1" cm="1">
        <f t="array" ref="K3220">IF(A3220="","",IF(E3220&lt;_C3_MinTemp.,0,((E3220-Tmin)/(PrefTemp-Tmin))^2))</f>
        <v>39.592643026707862</v>
      </c>
      <c r="L3220" s="1">
        <f t="shared" si="304"/>
        <v>0.41242336476551544</v>
      </c>
      <c r="M3220" s="1">
        <f t="shared" si="305"/>
        <v>109.62501114013189</v>
      </c>
      <c r="N3220" s="3" t="s">
        <v>866</v>
      </c>
      <c r="O3220" s="1" t="s">
        <v>2973</v>
      </c>
      <c r="P3220" s="1" t="s">
        <v>2968</v>
      </c>
      <c r="Q3220" s="1">
        <v>8360</v>
      </c>
      <c r="R3220" s="1" t="s">
        <v>3035</v>
      </c>
      <c r="S3220" s="1">
        <v>91.58</v>
      </c>
    </row>
    <row r="3221" spans="1:19" x14ac:dyDescent="0.3">
      <c r="A3221" s="1" t="s">
        <v>925</v>
      </c>
      <c r="B3221" s="1" t="s">
        <v>1347</v>
      </c>
      <c r="C3221" s="1">
        <f t="shared" si="306"/>
        <v>1.0416666664241347E-2</v>
      </c>
      <c r="D3221" s="1">
        <v>4</v>
      </c>
      <c r="E3221" s="1">
        <v>20.329999999999998</v>
      </c>
      <c r="F3221" s="1">
        <f>IF(A3221="","",IF(E3221&lt;_C3_MinTemp.,0,E3221*M_a+M_b))</f>
        <v>0.48684820000000001</v>
      </c>
      <c r="G3221" s="1">
        <f t="shared" si="301"/>
        <v>0.23702116984324001</v>
      </c>
      <c r="H3221" s="1">
        <f t="shared" si="302"/>
        <v>0.10300789649858322</v>
      </c>
      <c r="I3221" s="1">
        <f t="shared" si="303"/>
        <v>2.5751974118649955E-2</v>
      </c>
      <c r="J3221" s="1">
        <f>IF(A3221="","",MIN(J3220+I3221,Max_logcfu))</f>
        <v>3.99</v>
      </c>
      <c r="K3221" s="1" cm="1">
        <f t="array" ref="K3221">IF(A3221="","",IF(E3221&lt;_C3_MinTemp.,0,((E3221-Tmin)/(PrefTemp-Tmin))^2))</f>
        <v>39.212077943725482</v>
      </c>
      <c r="L3221" s="1">
        <f t="shared" si="304"/>
        <v>0.40845914515203863</v>
      </c>
      <c r="M3221" s="1">
        <f t="shared" si="305"/>
        <v>109.21655199497985</v>
      </c>
      <c r="N3221" s="3" t="s">
        <v>866</v>
      </c>
      <c r="O3221" s="1" t="s">
        <v>2973</v>
      </c>
      <c r="P3221" s="1" t="s">
        <v>2968</v>
      </c>
      <c r="Q3221" s="1">
        <v>8360</v>
      </c>
      <c r="R3221" s="1" t="s">
        <v>3035</v>
      </c>
      <c r="S3221" s="1">
        <v>91.58</v>
      </c>
    </row>
    <row r="3222" spans="1:19" x14ac:dyDescent="0.3">
      <c r="A3222" s="1" t="s">
        <v>925</v>
      </c>
      <c r="B3222" s="1" t="s">
        <v>1348</v>
      </c>
      <c r="C3222" s="1">
        <f t="shared" si="306"/>
        <v>1.0416666671517305E-2</v>
      </c>
      <c r="D3222" s="1">
        <v>4</v>
      </c>
      <c r="E3222" s="1">
        <v>20.3</v>
      </c>
      <c r="F3222" s="1">
        <f>IF(A3222="","",IF(E3222&lt;_C3_MinTemp.,0,E3222*M_a+M_b))</f>
        <v>0.48625900000000005</v>
      </c>
      <c r="G3222" s="1">
        <f t="shared" si="301"/>
        <v>0.23644781508100005</v>
      </c>
      <c r="H3222" s="1">
        <f t="shared" si="302"/>
        <v>0.10275872015688832</v>
      </c>
      <c r="I3222" s="1">
        <f t="shared" si="303"/>
        <v>2.5689680051184771E-2</v>
      </c>
      <c r="J3222" s="1">
        <f>IF(A3222="","",MIN(J3221+I3222,Max_logcfu))</f>
        <v>3.99</v>
      </c>
      <c r="K3222" s="1" cm="1">
        <f t="array" ref="K3222">IF(A3222="","",IF(E3222&lt;_C3_MinTemp.,0,((E3222-Tmin)/(PrefTemp-Tmin))^2))</f>
        <v>39.117223835793993</v>
      </c>
      <c r="L3222" s="1">
        <f t="shared" si="304"/>
        <v>0.40747108181259761</v>
      </c>
      <c r="M3222" s="1">
        <f t="shared" si="305"/>
        <v>108.80908091316725</v>
      </c>
      <c r="N3222" s="3" t="s">
        <v>866</v>
      </c>
      <c r="O3222" s="1" t="s">
        <v>2973</v>
      </c>
      <c r="P3222" s="1" t="s">
        <v>2968</v>
      </c>
      <c r="Q3222" s="1">
        <v>8360</v>
      </c>
      <c r="R3222" s="1" t="s">
        <v>3035</v>
      </c>
      <c r="S3222" s="1">
        <v>91.58</v>
      </c>
    </row>
    <row r="3223" spans="1:19" x14ac:dyDescent="0.3">
      <c r="A3223" s="1" t="s">
        <v>925</v>
      </c>
      <c r="B3223" s="1" t="s">
        <v>1349</v>
      </c>
      <c r="C3223" s="1">
        <f t="shared" si="306"/>
        <v>1.0416666664241347E-2</v>
      </c>
      <c r="D3223" s="1">
        <v>4</v>
      </c>
      <c r="E3223" s="1">
        <v>20.14</v>
      </c>
      <c r="F3223" s="1">
        <f>IF(A3223="","",IF(E3223&lt;_C3_MinTemp.,0,E3223*M_a+M_b))</f>
        <v>0.48311660000000006</v>
      </c>
      <c r="G3223" s="1">
        <f t="shared" si="301"/>
        <v>0.23340164919556006</v>
      </c>
      <c r="H3223" s="1">
        <f t="shared" si="302"/>
        <v>0.10143487579120385</v>
      </c>
      <c r="I3223" s="1">
        <f t="shared" si="303"/>
        <v>2.5358718941896674E-2</v>
      </c>
      <c r="J3223" s="1">
        <f>IF(A3223="","",MIN(J3222+I3223,Max_logcfu))</f>
        <v>3.99</v>
      </c>
      <c r="K3223" s="1" cm="1">
        <f t="array" ref="K3223">IF(A3223="","",IF(E3223&lt;_C3_MinTemp.,0,((E3223-Tmin)/(PrefTemp-Tmin))^2))</f>
        <v>38.613275204503424</v>
      </c>
      <c r="L3223" s="1">
        <f t="shared" si="304"/>
        <v>0.40222161661992784</v>
      </c>
      <c r="M3223" s="1">
        <f t="shared" si="305"/>
        <v>108.40685929654732</v>
      </c>
      <c r="N3223" s="3" t="s">
        <v>866</v>
      </c>
      <c r="O3223" s="1" t="s">
        <v>2973</v>
      </c>
      <c r="P3223" s="1" t="s">
        <v>2968</v>
      </c>
      <c r="Q3223" s="1">
        <v>8360</v>
      </c>
      <c r="R3223" s="1" t="s">
        <v>3035</v>
      </c>
      <c r="S3223" s="1">
        <v>91.58</v>
      </c>
    </row>
    <row r="3224" spans="1:19" x14ac:dyDescent="0.3">
      <c r="A3224" s="1" t="s">
        <v>925</v>
      </c>
      <c r="B3224" s="1" t="s">
        <v>2445</v>
      </c>
      <c r="C3224" s="1">
        <f t="shared" si="306"/>
        <v>1.0416666664241347E-2</v>
      </c>
      <c r="D3224" s="1">
        <v>4</v>
      </c>
      <c r="E3224" s="1">
        <v>20.05</v>
      </c>
      <c r="F3224" s="1">
        <f>IF(A3224="","",IF(E3224&lt;_C3_MinTemp.,0,E3224*M_a+M_b))</f>
        <v>0.48134900000000003</v>
      </c>
      <c r="G3224" s="1">
        <f t="shared" si="301"/>
        <v>0.23169685980100002</v>
      </c>
      <c r="H3224" s="1">
        <f t="shared" si="302"/>
        <v>0.1006939851373316</v>
      </c>
      <c r="I3224" s="1">
        <f t="shared" si="303"/>
        <v>2.5173496278471739E-2</v>
      </c>
      <c r="J3224" s="1">
        <f>IF(A3224="","",MIN(J3223+I3224,Max_logcfu))</f>
        <v>3.99</v>
      </c>
      <c r="K3224" s="1" cm="1">
        <f t="array" ref="K3224">IF(A3224="","",IF(E3224&lt;_C3_MinTemp.,0,((E3224-Tmin)/(PrefTemp-Tmin))^2))</f>
        <v>38.331239913472942</v>
      </c>
      <c r="L3224" s="1">
        <f t="shared" si="304"/>
        <v>0.39928374900571101</v>
      </c>
      <c r="M3224" s="1">
        <f t="shared" si="305"/>
        <v>108.00757554754162</v>
      </c>
      <c r="N3224" s="3" t="s">
        <v>866</v>
      </c>
      <c r="O3224" s="1" t="s">
        <v>2973</v>
      </c>
      <c r="P3224" s="1" t="s">
        <v>2968</v>
      </c>
      <c r="Q3224" s="1">
        <v>8360</v>
      </c>
      <c r="R3224" s="1" t="s">
        <v>3035</v>
      </c>
      <c r="S3224" s="1">
        <v>91.58</v>
      </c>
    </row>
    <row r="3225" spans="1:19" x14ac:dyDescent="0.3">
      <c r="A3225" s="1" t="s">
        <v>925</v>
      </c>
      <c r="B3225" s="1" t="s">
        <v>2446</v>
      </c>
      <c r="C3225" s="1">
        <f t="shared" si="306"/>
        <v>1.0416666671517305E-2</v>
      </c>
      <c r="D3225" s="1">
        <v>4</v>
      </c>
      <c r="E3225" s="1">
        <v>19.88</v>
      </c>
      <c r="F3225" s="1">
        <f>IF(A3225="","",IF(E3225&lt;_C3_MinTemp.,0,E3225*M_a+M_b))</f>
        <v>0.4780102</v>
      </c>
      <c r="G3225" s="1">
        <f t="shared" si="301"/>
        <v>0.22849375130403998</v>
      </c>
      <c r="H3225" s="1">
        <f t="shared" si="302"/>
        <v>9.9301934508491951E-2</v>
      </c>
      <c r="I3225" s="1">
        <f t="shared" si="303"/>
        <v>2.4825483638683254E-2</v>
      </c>
      <c r="J3225" s="1">
        <f>IF(A3225="","",MIN(J3224+I3225,Max_logcfu))</f>
        <v>3.99</v>
      </c>
      <c r="K3225" s="1" cm="1">
        <f t="array" ref="K3225">IF(A3225="","",IF(E3225&lt;_C3_MinTemp.,0,((E3225-Tmin)/(PrefTemp-Tmin))^2))</f>
        <v>37.801327162944894</v>
      </c>
      <c r="L3225" s="1">
        <f t="shared" si="304"/>
        <v>0.39376382479736988</v>
      </c>
      <c r="M3225" s="1">
        <f t="shared" si="305"/>
        <v>107.61381172274425</v>
      </c>
      <c r="N3225" s="3" t="s">
        <v>866</v>
      </c>
      <c r="O3225" s="1" t="s">
        <v>2973</v>
      </c>
      <c r="P3225" s="1" t="s">
        <v>2968</v>
      </c>
      <c r="Q3225" s="1">
        <v>8360</v>
      </c>
      <c r="R3225" s="1" t="s">
        <v>3035</v>
      </c>
      <c r="S3225" s="1">
        <v>91.58</v>
      </c>
    </row>
    <row r="3226" spans="1:19" x14ac:dyDescent="0.3">
      <c r="A3226" s="1" t="s">
        <v>925</v>
      </c>
      <c r="B3226" s="1" t="s">
        <v>2447</v>
      </c>
      <c r="C3226" s="1">
        <f t="shared" si="306"/>
        <v>1.0416666664241347E-2</v>
      </c>
      <c r="D3226" s="1">
        <v>4</v>
      </c>
      <c r="E3226" s="1">
        <v>19.78</v>
      </c>
      <c r="F3226" s="1">
        <f>IF(A3226="","",IF(E3226&lt;_C3_MinTemp.,0,E3226*M_a+M_b))</f>
        <v>0.47604620000000003</v>
      </c>
      <c r="G3226" s="1">
        <f t="shared" si="301"/>
        <v>0.22661998453444002</v>
      </c>
      <c r="H3226" s="1">
        <f t="shared" si="302"/>
        <v>9.8487607359600174E-2</v>
      </c>
      <c r="I3226" s="1">
        <f t="shared" si="303"/>
        <v>2.462190183416731E-2</v>
      </c>
      <c r="J3226" s="1">
        <f>IF(A3226="","",MIN(J3225+I3226,Max_logcfu))</f>
        <v>3.99</v>
      </c>
      <c r="K3226" s="1" cm="1">
        <f t="array" ref="K3226">IF(A3226="","",IF(E3226&lt;_C3_MinTemp.,0,((E3226-Tmin)/(PrefTemp-Tmin))^2))</f>
        <v>37.491336757165911</v>
      </c>
      <c r="L3226" s="1">
        <f t="shared" si="304"/>
        <v>0.39053475779621644</v>
      </c>
      <c r="M3226" s="1">
        <f t="shared" si="305"/>
        <v>107.22327696494803</v>
      </c>
      <c r="N3226" s="3" t="s">
        <v>866</v>
      </c>
      <c r="O3226" s="1" t="s">
        <v>2973</v>
      </c>
      <c r="P3226" s="1" t="s">
        <v>2968</v>
      </c>
      <c r="Q3226" s="1">
        <v>8360</v>
      </c>
      <c r="R3226" s="1" t="s">
        <v>3035</v>
      </c>
      <c r="S3226" s="1">
        <v>91.47</v>
      </c>
    </row>
    <row r="3227" spans="1:19" x14ac:dyDescent="0.3">
      <c r="A3227" s="1" t="s">
        <v>925</v>
      </c>
      <c r="B3227" s="1" t="s">
        <v>2448</v>
      </c>
      <c r="C3227" s="1">
        <f t="shared" si="306"/>
        <v>1.0416666664241347E-2</v>
      </c>
      <c r="D3227" s="1">
        <v>4</v>
      </c>
      <c r="E3227" s="1">
        <v>19.579999999999998</v>
      </c>
      <c r="F3227" s="1">
        <f>IF(A3227="","",IF(E3227&lt;_C3_MinTemp.,0,E3227*M_a+M_b))</f>
        <v>0.47211819999999999</v>
      </c>
      <c r="G3227" s="1">
        <f t="shared" si="301"/>
        <v>0.22289559477123999</v>
      </c>
      <c r="H3227" s="1">
        <f t="shared" si="302"/>
        <v>9.6869011200017369E-2</v>
      </c>
      <c r="I3227" s="1">
        <f t="shared" si="303"/>
        <v>2.4217252794365825E-2</v>
      </c>
      <c r="J3227" s="1">
        <f>IF(A3227="","",MIN(J3226+I3227,Max_logcfu))</f>
        <v>3.99</v>
      </c>
      <c r="K3227" s="1" cm="1">
        <f t="array" ref="K3227">IF(A3227="","",IF(E3227&lt;_C3_MinTemp.,0,((E3227-Tmin)/(PrefTemp-Tmin))^2))</f>
        <v>36.875184783129157</v>
      </c>
      <c r="L3227" s="1">
        <f t="shared" si="304"/>
        <v>0.38411650806816128</v>
      </c>
      <c r="M3227" s="1">
        <f t="shared" si="305"/>
        <v>106.83916045687987</v>
      </c>
      <c r="N3227" s="3" t="s">
        <v>866</v>
      </c>
      <c r="O3227" s="1" t="s">
        <v>2973</v>
      </c>
      <c r="P3227" s="1" t="s">
        <v>2968</v>
      </c>
      <c r="Q3227" s="1">
        <v>8360</v>
      </c>
      <c r="R3227" s="1" t="s">
        <v>3035</v>
      </c>
      <c r="S3227" s="1">
        <v>91.47</v>
      </c>
    </row>
    <row r="3228" spans="1:19" x14ac:dyDescent="0.3">
      <c r="A3228" s="1" t="s">
        <v>925</v>
      </c>
      <c r="B3228" s="1" t="s">
        <v>1354</v>
      </c>
      <c r="C3228" s="1">
        <f t="shared" si="306"/>
        <v>1.0416666671517305E-2</v>
      </c>
      <c r="D3228" s="1">
        <v>4</v>
      </c>
      <c r="E3228" s="1">
        <v>19.420000000000002</v>
      </c>
      <c r="F3228" s="1">
        <f>IF(A3228="","",IF(E3228&lt;_C3_MinTemp.,0,E3228*M_a+M_b))</f>
        <v>0.46897580000000005</v>
      </c>
      <c r="G3228" s="1">
        <f t="shared" si="301"/>
        <v>0.21993830098564005</v>
      </c>
      <c r="H3228" s="1">
        <f t="shared" si="302"/>
        <v>9.558379008502392E-2</v>
      </c>
      <c r="I3228" s="1">
        <f t="shared" si="303"/>
        <v>2.3895947532383395E-2</v>
      </c>
      <c r="J3228" s="1">
        <f>IF(A3228="","",MIN(J3227+I3228,Max_logcfu))</f>
        <v>3.99</v>
      </c>
      <c r="K3228" s="1" cm="1">
        <f t="array" ref="K3228">IF(A3228="","",IF(E3228&lt;_C3_MinTemp.,0,((E3228-Tmin)/(PrefTemp-Tmin))^2))</f>
        <v>36.385938887920155</v>
      </c>
      <c r="L3228" s="1">
        <f t="shared" si="304"/>
        <v>0.3790201969256633</v>
      </c>
      <c r="M3228" s="1">
        <f t="shared" si="305"/>
        <v>106.4601402599542</v>
      </c>
      <c r="N3228" s="3" t="s">
        <v>866</v>
      </c>
      <c r="O3228" s="1" t="s">
        <v>2973</v>
      </c>
      <c r="P3228" s="1" t="s">
        <v>2968</v>
      </c>
      <c r="Q3228" s="1">
        <v>8360</v>
      </c>
      <c r="R3228" s="1" t="s">
        <v>3035</v>
      </c>
      <c r="S3228" s="1">
        <v>91.47</v>
      </c>
    </row>
    <row r="3229" spans="1:19" x14ac:dyDescent="0.3">
      <c r="A3229" s="1" t="s">
        <v>925</v>
      </c>
      <c r="B3229" s="1" t="s">
        <v>1355</v>
      </c>
      <c r="C3229" s="1">
        <f t="shared" si="306"/>
        <v>1.0416666664241347E-2</v>
      </c>
      <c r="D3229" s="1">
        <v>4</v>
      </c>
      <c r="E3229" s="1">
        <v>19.350000000000001</v>
      </c>
      <c r="F3229" s="1">
        <f>IF(A3229="","",IF(E3229&lt;_C3_MinTemp.,0,E3229*M_a+M_b))</f>
        <v>0.46760100000000004</v>
      </c>
      <c r="G3229" s="1">
        <f t="shared" si="301"/>
        <v>0.21865069520100003</v>
      </c>
      <c r="H3229" s="1">
        <f t="shared" si="302"/>
        <v>9.5024204780964808E-2</v>
      </c>
      <c r="I3229" s="1">
        <f t="shared" si="303"/>
        <v>2.3756051189710067E-2</v>
      </c>
      <c r="J3229" s="1">
        <f>IF(A3229="","",MIN(J3228+I3229,Max_logcfu))</f>
        <v>3.99</v>
      </c>
      <c r="K3229" s="1" cm="1">
        <f t="array" ref="K3229">IF(A3229="","",IF(E3229&lt;_C3_MinTemp.,0,((E3229-Tmin)/(PrefTemp-Tmin))^2))</f>
        <v>36.172921213501084</v>
      </c>
      <c r="L3229" s="1">
        <f t="shared" si="304"/>
        <v>0.37680126255290541</v>
      </c>
      <c r="M3229" s="1">
        <f t="shared" si="305"/>
        <v>106.0833389974013</v>
      </c>
      <c r="N3229" s="3" t="s">
        <v>866</v>
      </c>
      <c r="O3229" s="1" t="s">
        <v>2973</v>
      </c>
      <c r="P3229" s="1" t="s">
        <v>2968</v>
      </c>
      <c r="Q3229" s="1">
        <v>8360</v>
      </c>
      <c r="R3229" s="1" t="s">
        <v>3035</v>
      </c>
      <c r="S3229" s="1">
        <v>91.47</v>
      </c>
    </row>
    <row r="3230" spans="1:19" x14ac:dyDescent="0.3">
      <c r="A3230" s="1" t="s">
        <v>925</v>
      </c>
      <c r="B3230" s="1" t="s">
        <v>1356</v>
      </c>
      <c r="C3230" s="1">
        <f t="shared" si="306"/>
        <v>1.0416666664241347E-2</v>
      </c>
      <c r="D3230" s="1">
        <v>4</v>
      </c>
      <c r="E3230" s="1">
        <v>19.27</v>
      </c>
      <c r="F3230" s="1">
        <f>IF(A3230="","",IF(E3230&lt;_C3_MinTemp.,0,E3230*M_a+M_b))</f>
        <v>0.46602979999999999</v>
      </c>
      <c r="G3230" s="1">
        <f t="shared" si="301"/>
        <v>0.21718377448803999</v>
      </c>
      <c r="H3230" s="1">
        <f t="shared" si="302"/>
        <v>9.4386690346823107E-2</v>
      </c>
      <c r="I3230" s="1">
        <f t="shared" si="303"/>
        <v>2.3596672581211748E-2</v>
      </c>
      <c r="J3230" s="1">
        <f>IF(A3230="","",MIN(J3229+I3230,Max_logcfu))</f>
        <v>3.99</v>
      </c>
      <c r="K3230" s="1" cm="1">
        <f t="array" ref="K3230">IF(A3230="","",IF(E3230&lt;_C3_MinTemp.,0,((E3230-Tmin)/(PrefTemp-Tmin))^2))</f>
        <v>35.930238210240667</v>
      </c>
      <c r="L3230" s="1">
        <f t="shared" si="304"/>
        <v>0.37427331460286467</v>
      </c>
      <c r="M3230" s="1">
        <f t="shared" si="305"/>
        <v>105.70906568279844</v>
      </c>
      <c r="N3230" s="3" t="s">
        <v>866</v>
      </c>
      <c r="O3230" s="1" t="s">
        <v>2973</v>
      </c>
      <c r="P3230" s="1" t="s">
        <v>2968</v>
      </c>
      <c r="Q3230" s="1">
        <v>8360</v>
      </c>
      <c r="R3230" s="1" t="s">
        <v>3035</v>
      </c>
      <c r="S3230" s="1">
        <v>91.47</v>
      </c>
    </row>
    <row r="3231" spans="1:19" x14ac:dyDescent="0.3">
      <c r="A3231" s="1" t="s">
        <v>925</v>
      </c>
      <c r="B3231" s="1" t="s">
        <v>1357</v>
      </c>
      <c r="C3231" s="1">
        <f t="shared" si="306"/>
        <v>1.0416666671517305E-2</v>
      </c>
      <c r="D3231" s="1">
        <v>4</v>
      </c>
      <c r="E3231" s="1">
        <v>19.170000000000002</v>
      </c>
      <c r="F3231" s="1">
        <f>IF(A3231="","",IF(E3231&lt;_C3_MinTemp.,0,E3231*M_a+M_b))</f>
        <v>0.46406580000000008</v>
      </c>
      <c r="G3231" s="1">
        <f t="shared" si="301"/>
        <v>0.21535706672964008</v>
      </c>
      <c r="H3231" s="1">
        <f t="shared" si="302"/>
        <v>9.3592814745606295E-2</v>
      </c>
      <c r="I3231" s="1">
        <f t="shared" si="303"/>
        <v>2.3398203697297209E-2</v>
      </c>
      <c r="J3231" s="1">
        <f>IF(A3231="","",MIN(J3230+I3231,Max_logcfu))</f>
        <v>3.99</v>
      </c>
      <c r="K3231" s="1" cm="1">
        <f t="array" ref="K3231">IF(A3231="","",IF(E3231&lt;_C3_MinTemp.,0,((E3231-Tmin)/(PrefTemp-Tmin))^2))</f>
        <v>35.628033107421537</v>
      </c>
      <c r="L3231" s="1">
        <f t="shared" si="304"/>
        <v>0.37112534504179306</v>
      </c>
      <c r="M3231" s="1">
        <f t="shared" si="305"/>
        <v>105.33794033775665</v>
      </c>
      <c r="N3231" s="3" t="s">
        <v>866</v>
      </c>
      <c r="O3231" s="1" t="s">
        <v>2973</v>
      </c>
      <c r="P3231" s="1" t="s">
        <v>2968</v>
      </c>
      <c r="Q3231" s="1">
        <v>8360</v>
      </c>
      <c r="R3231" s="1" t="s">
        <v>3035</v>
      </c>
      <c r="S3231" s="1">
        <v>91.47</v>
      </c>
    </row>
    <row r="3232" spans="1:19" x14ac:dyDescent="0.3">
      <c r="A3232" s="1" t="s">
        <v>925</v>
      </c>
      <c r="B3232" s="1" t="s">
        <v>1358</v>
      </c>
      <c r="C3232" s="1">
        <f t="shared" si="306"/>
        <v>1.0416666664241347E-2</v>
      </c>
      <c r="D3232" s="1">
        <v>4</v>
      </c>
      <c r="E3232" s="1">
        <v>19.079999999999998</v>
      </c>
      <c r="F3232" s="1">
        <f>IF(A3232="","",IF(E3232&lt;_C3_MinTemp.,0,E3232*M_a+M_b))</f>
        <v>0.46229819999999999</v>
      </c>
      <c r="G3232" s="1">
        <f t="shared" si="301"/>
        <v>0.21371962572323999</v>
      </c>
      <c r="H3232" s="1">
        <f t="shared" si="302"/>
        <v>9.2881193273898294E-2</v>
      </c>
      <c r="I3232" s="1">
        <f t="shared" si="303"/>
        <v>2.3220298313068172E-2</v>
      </c>
      <c r="J3232" s="1">
        <f>IF(A3232="","",MIN(J3231+I3232,Max_logcfu))</f>
        <v>3.99</v>
      </c>
      <c r="K3232" s="1" cm="1">
        <f t="array" ref="K3232">IF(A3232="","",IF(E3232&lt;_C3_MinTemp.,0,((E3232-Tmin)/(PrefTemp-Tmin))^2))</f>
        <v>35.357139733577853</v>
      </c>
      <c r="L3232" s="1">
        <f t="shared" si="304"/>
        <v>0.36830353880568362</v>
      </c>
      <c r="M3232" s="1">
        <f t="shared" si="305"/>
        <v>104.96963679895097</v>
      </c>
      <c r="N3232" s="3" t="s">
        <v>866</v>
      </c>
      <c r="O3232" s="1" t="s">
        <v>2973</v>
      </c>
      <c r="P3232" s="1" t="s">
        <v>2968</v>
      </c>
      <c r="Q3232" s="1">
        <v>8360</v>
      </c>
      <c r="R3232" s="1" t="s">
        <v>3035</v>
      </c>
      <c r="S3232" s="1">
        <v>91.47</v>
      </c>
    </row>
    <row r="3233" spans="1:19" x14ac:dyDescent="0.3">
      <c r="A3233" s="1" t="s">
        <v>925</v>
      </c>
      <c r="B3233" s="1" t="s">
        <v>1359</v>
      </c>
      <c r="C3233" s="1">
        <f t="shared" si="306"/>
        <v>1.0416666664241347E-2</v>
      </c>
      <c r="D3233" s="1">
        <v>4</v>
      </c>
      <c r="E3233" s="1">
        <v>19.03</v>
      </c>
      <c r="F3233" s="1">
        <f>IF(A3233="","",IF(E3233&lt;_C3_MinTemp.,0,E3233*M_a+M_b))</f>
        <v>0.46131620000000007</v>
      </c>
      <c r="G3233" s="1">
        <f t="shared" si="301"/>
        <v>0.21281263638244005</v>
      </c>
      <c r="H3233" s="1">
        <f t="shared" si="302"/>
        <v>9.2487021461295102E-2</v>
      </c>
      <c r="I3233" s="1">
        <f t="shared" si="303"/>
        <v>2.3121755359940321E-2</v>
      </c>
      <c r="J3233" s="1">
        <f>IF(A3233="","",MIN(J3232+I3233,Max_logcfu))</f>
        <v>3.99</v>
      </c>
      <c r="K3233" s="1" cm="1">
        <f t="array" ref="K3233">IF(A3233="","",IF(E3233&lt;_C3_MinTemp.,0,((E3233-Tmin)/(PrefTemp-Tmin))^2))</f>
        <v>35.207090112486632</v>
      </c>
      <c r="L3233" s="1">
        <f t="shared" si="304"/>
        <v>0.36674052191968065</v>
      </c>
      <c r="M3233" s="1">
        <f t="shared" si="305"/>
        <v>104.60289627703129</v>
      </c>
      <c r="N3233" s="3" t="s">
        <v>866</v>
      </c>
      <c r="O3233" s="1" t="s">
        <v>2973</v>
      </c>
      <c r="P3233" s="1" t="s">
        <v>2968</v>
      </c>
      <c r="Q3233" s="1">
        <v>8360</v>
      </c>
      <c r="R3233" s="1" t="s">
        <v>3035</v>
      </c>
      <c r="S3233" s="1">
        <v>91.47</v>
      </c>
    </row>
    <row r="3234" spans="1:19" x14ac:dyDescent="0.3">
      <c r="A3234" s="1" t="s">
        <v>925</v>
      </c>
      <c r="B3234" s="1" t="s">
        <v>1360</v>
      </c>
      <c r="C3234" s="1">
        <f t="shared" si="306"/>
        <v>1.0416666671517305E-2</v>
      </c>
      <c r="D3234" s="1">
        <v>4</v>
      </c>
      <c r="E3234" s="1">
        <v>19.059999999999999</v>
      </c>
      <c r="F3234" s="1">
        <f>IF(A3234="","",IF(E3234&lt;_C3_MinTemp.,0,E3234*M_a+M_b))</f>
        <v>0.46190540000000002</v>
      </c>
      <c r="G3234" s="1">
        <f t="shared" si="301"/>
        <v>0.21335659854916003</v>
      </c>
      <c r="H3234" s="1">
        <f t="shared" si="302"/>
        <v>9.2723423967475016E-2</v>
      </c>
      <c r="I3234" s="1">
        <f t="shared" si="303"/>
        <v>2.3180856002663182E-2</v>
      </c>
      <c r="J3234" s="1">
        <f>IF(A3234="","",MIN(J3233+I3234,Max_logcfu))</f>
        <v>3.99</v>
      </c>
      <c r="K3234" s="1" cm="1">
        <f t="array" ref="K3234">IF(A3234="","",IF(E3234&lt;_C3_MinTemp.,0,((E3234-Tmin)/(PrefTemp-Tmin))^2))</f>
        <v>35.297081596766148</v>
      </c>
      <c r="L3234" s="1">
        <f t="shared" si="304"/>
        <v>0.36767793347086075</v>
      </c>
      <c r="M3234" s="1">
        <f t="shared" si="305"/>
        <v>104.23521834356043</v>
      </c>
      <c r="N3234" s="3" t="s">
        <v>866</v>
      </c>
      <c r="O3234" s="1" t="s">
        <v>2973</v>
      </c>
      <c r="P3234" s="1" t="s">
        <v>2968</v>
      </c>
      <c r="Q3234" s="1">
        <v>8360</v>
      </c>
      <c r="R3234" s="1" t="s">
        <v>3035</v>
      </c>
      <c r="S3234" s="1">
        <v>91.35</v>
      </c>
    </row>
    <row r="3235" spans="1:19" x14ac:dyDescent="0.3">
      <c r="A3235" s="1" t="s">
        <v>925</v>
      </c>
      <c r="B3235" s="1" t="s">
        <v>1361</v>
      </c>
      <c r="C3235" s="1">
        <f t="shared" si="306"/>
        <v>1.0416666664241347E-2</v>
      </c>
      <c r="D3235" s="1">
        <v>4</v>
      </c>
      <c r="E3235" s="1">
        <v>18.97</v>
      </c>
      <c r="F3235" s="1">
        <f>IF(A3235="","",IF(E3235&lt;_C3_MinTemp.,0,E3235*M_a+M_b))</f>
        <v>0.46013779999999999</v>
      </c>
      <c r="G3235" s="1">
        <f t="shared" si="301"/>
        <v>0.21172679498883998</v>
      </c>
      <c r="H3235" s="1">
        <f t="shared" si="302"/>
        <v>9.2015121681373296E-2</v>
      </c>
      <c r="I3235" s="1">
        <f t="shared" si="303"/>
        <v>2.3003780414987341E-2</v>
      </c>
      <c r="J3235" s="1">
        <f>IF(A3235="","",MIN(J3234+I3235,Max_logcfu))</f>
        <v>3.99</v>
      </c>
      <c r="K3235" s="1" cm="1">
        <f t="array" ref="K3235">IF(A3235="","",IF(E3235&lt;_C3_MinTemp.,0,((E3235-Tmin)/(PrefTemp-Tmin))^2))</f>
        <v>35.027451739304489</v>
      </c>
      <c r="L3235" s="1">
        <f t="shared" si="304"/>
        <v>0.36486928886613568</v>
      </c>
      <c r="M3235" s="1">
        <f t="shared" si="305"/>
        <v>103.8703490546943</v>
      </c>
      <c r="N3235" s="3" t="s">
        <v>866</v>
      </c>
      <c r="O3235" s="1" t="s">
        <v>2973</v>
      </c>
      <c r="P3235" s="1" t="s">
        <v>2968</v>
      </c>
      <c r="Q3235" s="1">
        <v>8360</v>
      </c>
      <c r="R3235" s="1" t="s">
        <v>3035</v>
      </c>
      <c r="S3235" s="1">
        <v>91.35</v>
      </c>
    </row>
    <row r="3236" spans="1:19" x14ac:dyDescent="0.3">
      <c r="A3236" s="1" t="s">
        <v>925</v>
      </c>
      <c r="B3236" s="1" t="s">
        <v>1362</v>
      </c>
      <c r="C3236" s="1">
        <f t="shared" si="306"/>
        <v>1.0416666664241347E-2</v>
      </c>
      <c r="D3236" s="1">
        <v>4</v>
      </c>
      <c r="E3236" s="1">
        <v>18.95</v>
      </c>
      <c r="F3236" s="1">
        <f>IF(A3236="","",IF(E3236&lt;_C3_MinTemp.,0,E3236*M_a+M_b))</f>
        <v>0.45974500000000001</v>
      </c>
      <c r="G3236" s="1">
        <f t="shared" si="301"/>
        <v>0.211365465025</v>
      </c>
      <c r="H3236" s="1">
        <f t="shared" si="302"/>
        <v>9.1858089971751405E-2</v>
      </c>
      <c r="I3236" s="1">
        <f t="shared" si="303"/>
        <v>2.296452248759101E-2</v>
      </c>
      <c r="J3236" s="1">
        <f>IF(A3236="","",MIN(J3235+I3236,Max_logcfu))</f>
        <v>3.99</v>
      </c>
      <c r="K3236" s="1" cm="1">
        <f t="array" ref="K3236">IF(A3236="","",IF(E3236&lt;_C3_MinTemp.,0,((E3236-Tmin)/(PrefTemp-Tmin))^2))</f>
        <v>34.967674383911017</v>
      </c>
      <c r="L3236" s="1">
        <f t="shared" si="304"/>
        <v>0.36424660808093201</v>
      </c>
      <c r="M3236" s="1">
        <f t="shared" si="305"/>
        <v>103.50610244661337</v>
      </c>
      <c r="N3236" s="3" t="s">
        <v>866</v>
      </c>
      <c r="O3236" s="1" t="s">
        <v>2973</v>
      </c>
      <c r="P3236" s="1" t="s">
        <v>2968</v>
      </c>
      <c r="Q3236" s="1">
        <v>8360</v>
      </c>
      <c r="R3236" s="1" t="s">
        <v>3035</v>
      </c>
      <c r="S3236" s="1">
        <v>91.35</v>
      </c>
    </row>
    <row r="3237" spans="1:19" x14ac:dyDescent="0.3">
      <c r="A3237" s="1" t="s">
        <v>925</v>
      </c>
      <c r="B3237" s="1" t="s">
        <v>1363</v>
      </c>
      <c r="C3237" s="1">
        <f t="shared" si="306"/>
        <v>1.0416666671517305E-2</v>
      </c>
      <c r="D3237" s="1">
        <v>4</v>
      </c>
      <c r="E3237" s="1">
        <v>18.920000000000002</v>
      </c>
      <c r="F3237" s="1">
        <f>IF(A3237="","",IF(E3237&lt;_C3_MinTemp.,0,E3237*M_a+M_b))</f>
        <v>0.45915580000000006</v>
      </c>
      <c r="G3237" s="1">
        <f t="shared" si="301"/>
        <v>0.21082404867364005</v>
      </c>
      <c r="H3237" s="1">
        <f t="shared" si="302"/>
        <v>9.1622793860773585E-2</v>
      </c>
      <c r="I3237" s="1">
        <f t="shared" si="303"/>
        <v>2.2905698475859691E-2</v>
      </c>
      <c r="J3237" s="1">
        <f>IF(A3237="","",MIN(J3236+I3237,Max_logcfu))</f>
        <v>3.99</v>
      </c>
      <c r="K3237" s="1" cm="1">
        <f t="array" ref="K3237">IF(A3237="","",IF(E3237&lt;_C3_MinTemp.,0,((E3237-Tmin)/(PrefTemp-Tmin))^2))</f>
        <v>34.878104071758834</v>
      </c>
      <c r="L3237" s="1">
        <f t="shared" si="304"/>
        <v>0.36331358425000226</v>
      </c>
      <c r="M3237" s="1">
        <f t="shared" si="305"/>
        <v>103.14278886236336</v>
      </c>
      <c r="N3237" s="3" t="s">
        <v>866</v>
      </c>
      <c r="O3237" s="1" t="s">
        <v>2973</v>
      </c>
      <c r="P3237" s="1" t="s">
        <v>2968</v>
      </c>
      <c r="Q3237" s="1">
        <v>8360</v>
      </c>
      <c r="R3237" s="1" t="s">
        <v>3035</v>
      </c>
      <c r="S3237" s="1">
        <v>91.35</v>
      </c>
    </row>
    <row r="3238" spans="1:19" x14ac:dyDescent="0.3">
      <c r="A3238" s="1" t="s">
        <v>925</v>
      </c>
      <c r="B3238" s="1" t="s">
        <v>1364</v>
      </c>
      <c r="C3238" s="1">
        <f t="shared" si="306"/>
        <v>1.0416666664241347E-2</v>
      </c>
      <c r="D3238" s="1">
        <v>4</v>
      </c>
      <c r="E3238" s="1">
        <v>18.95</v>
      </c>
      <c r="F3238" s="1">
        <f>IF(A3238="","",IF(E3238&lt;_C3_MinTemp.,0,E3238*M_a+M_b))</f>
        <v>0.45974500000000001</v>
      </c>
      <c r="G3238" s="1">
        <f t="shared" si="301"/>
        <v>0.211365465025</v>
      </c>
      <c r="H3238" s="1">
        <f t="shared" si="302"/>
        <v>9.1858089971751405E-2</v>
      </c>
      <c r="I3238" s="1">
        <f t="shared" si="303"/>
        <v>2.296452248759101E-2</v>
      </c>
      <c r="J3238" s="1">
        <f>IF(A3238="","",MIN(J3237+I3238,Max_logcfu))</f>
        <v>3.99</v>
      </c>
      <c r="K3238" s="1" cm="1">
        <f t="array" ref="K3238">IF(A3238="","",IF(E3238&lt;_C3_MinTemp.,0,((E3238-Tmin)/(PrefTemp-Tmin))^2))</f>
        <v>34.967674383911017</v>
      </c>
      <c r="L3238" s="1">
        <f t="shared" si="304"/>
        <v>0.36424660808093201</v>
      </c>
      <c r="M3238" s="1">
        <f t="shared" si="305"/>
        <v>102.77854225428243</v>
      </c>
      <c r="N3238" s="3" t="s">
        <v>866</v>
      </c>
      <c r="O3238" s="1" t="s">
        <v>2973</v>
      </c>
      <c r="P3238" s="1" t="s">
        <v>2968</v>
      </c>
      <c r="Q3238" s="1">
        <v>8360</v>
      </c>
      <c r="R3238" s="1" t="s">
        <v>3035</v>
      </c>
      <c r="S3238" s="1">
        <v>91.24</v>
      </c>
    </row>
    <row r="3239" spans="1:19" x14ac:dyDescent="0.3">
      <c r="A3239" s="1" t="s">
        <v>925</v>
      </c>
      <c r="B3239" s="1" t="s">
        <v>1365</v>
      </c>
      <c r="C3239" s="1">
        <f t="shared" si="306"/>
        <v>1.0416666664241347E-2</v>
      </c>
      <c r="D3239" s="1">
        <v>4</v>
      </c>
      <c r="E3239" s="1">
        <v>18.88</v>
      </c>
      <c r="F3239" s="1">
        <f>IF(A3239="","",IF(E3239&lt;_C3_MinTemp.,0,E3239*M_a+M_b))</f>
        <v>0.45837020000000001</v>
      </c>
      <c r="G3239" s="1">
        <f t="shared" ref="G3239:G3302" si="307">IF(A3239="","",F3239^2)</f>
        <v>0.21010324024804</v>
      </c>
      <c r="H3239" s="1">
        <f t="shared" ref="H3239:H3302" si="308">IF(A3239="","",G3239/2.301)</f>
        <v>9.1309535092585825E-2</v>
      </c>
      <c r="I3239" s="1">
        <f t="shared" ref="I3239:I3302" si="309">IF(A3239="","",H3239*24*(B3239-B3238))</f>
        <v>2.2827383767831541E-2</v>
      </c>
      <c r="J3239" s="1">
        <f>IF(A3239="","",MIN(J3238+I3239,Max_logcfu))</f>
        <v>3.99</v>
      </c>
      <c r="K3239" s="1" cm="1">
        <f t="array" ref="K3239">IF(A3239="","",IF(E3239&lt;_C3_MinTemp.,0,((E3239-Tmin)/(PrefTemp-Tmin))^2))</f>
        <v>34.758855667973556</v>
      </c>
      <c r="L3239" s="1">
        <f t="shared" ref="L3239:L3302" si="310">IF(A3239="","",K3239*(B3239-B3238))</f>
        <v>0.36207141312375657</v>
      </c>
      <c r="M3239" s="1">
        <f t="shared" ref="M3239:M3302" si="311">IF(A3239="","",M3238-L3239)</f>
        <v>102.41647084115867</v>
      </c>
      <c r="N3239" s="3" t="s">
        <v>866</v>
      </c>
      <c r="O3239" s="1" t="s">
        <v>2973</v>
      </c>
      <c r="P3239" s="1" t="s">
        <v>2968</v>
      </c>
      <c r="Q3239" s="1">
        <v>8360</v>
      </c>
      <c r="R3239" s="1" t="s">
        <v>3035</v>
      </c>
      <c r="S3239" s="1">
        <v>91.24</v>
      </c>
    </row>
    <row r="3240" spans="1:19" x14ac:dyDescent="0.3">
      <c r="A3240" s="1" t="s">
        <v>925</v>
      </c>
      <c r="B3240" s="1" t="s">
        <v>1366</v>
      </c>
      <c r="C3240" s="1">
        <f t="shared" si="306"/>
        <v>1.0416666671517305E-2</v>
      </c>
      <c r="D3240" s="1">
        <v>4</v>
      </c>
      <c r="E3240" s="1">
        <v>18.809999999999999</v>
      </c>
      <c r="F3240" s="1">
        <f>IF(A3240="","",IF(E3240&lt;_C3_MinTemp.,0,E3240*M_a+M_b))</f>
        <v>0.4569954</v>
      </c>
      <c r="G3240" s="1">
        <f t="shared" si="307"/>
        <v>0.20884479562115998</v>
      </c>
      <c r="H3240" s="1">
        <f t="shared" si="308"/>
        <v>9.0762623042659696E-2</v>
      </c>
      <c r="I3240" s="1">
        <f t="shared" si="309"/>
        <v>2.2690655771231083E-2</v>
      </c>
      <c r="J3240" s="1">
        <f>IF(A3240="","",MIN(J3239+I3240,Max_logcfu))</f>
        <v>3.99</v>
      </c>
      <c r="K3240" s="1" cm="1">
        <f t="array" ref="K3240">IF(A3240="","",IF(E3240&lt;_C3_MinTemp.,0,((E3240-Tmin)/(PrefTemp-Tmin))^2))</f>
        <v>34.550662328831251</v>
      </c>
      <c r="L3240" s="1">
        <f t="shared" si="310"/>
        <v>0.35990273275958495</v>
      </c>
      <c r="M3240" s="1">
        <f t="shared" si="311"/>
        <v>102.05656810839909</v>
      </c>
      <c r="N3240" s="3" t="s">
        <v>866</v>
      </c>
      <c r="O3240" s="1" t="s">
        <v>2973</v>
      </c>
      <c r="P3240" s="1" t="s">
        <v>2968</v>
      </c>
      <c r="Q3240" s="1">
        <v>8360</v>
      </c>
      <c r="R3240" s="1" t="s">
        <v>3035</v>
      </c>
      <c r="S3240" s="1">
        <v>91.24</v>
      </c>
    </row>
    <row r="3241" spans="1:19" x14ac:dyDescent="0.3">
      <c r="A3241" s="1" t="s">
        <v>925</v>
      </c>
      <c r="B3241" s="1" t="s">
        <v>1367</v>
      </c>
      <c r="C3241" s="1">
        <f t="shared" si="306"/>
        <v>1.0416666664241347E-2</v>
      </c>
      <c r="D3241" s="1">
        <v>4</v>
      </c>
      <c r="E3241" s="1">
        <v>18.77</v>
      </c>
      <c r="F3241" s="1">
        <f>IF(A3241="","",IF(E3241&lt;_C3_MinTemp.,0,E3241*M_a+M_b))</f>
        <v>0.4562098</v>
      </c>
      <c r="G3241" s="1">
        <f t="shared" si="307"/>
        <v>0.20812738161604</v>
      </c>
      <c r="H3241" s="1">
        <f t="shared" si="308"/>
        <v>9.0450839468074737E-2</v>
      </c>
      <c r="I3241" s="1">
        <f t="shared" si="309"/>
        <v>2.261270986175375E-2</v>
      </c>
      <c r="J3241" s="1">
        <f>IF(A3241="","",MIN(J3240+I3241,Max_logcfu))</f>
        <v>3.99</v>
      </c>
      <c r="K3241" s="1" cm="1">
        <f t="array" ref="K3241">IF(A3241="","",IF(E3241&lt;_C3_MinTemp.,0,((E3241-Tmin)/(PrefTemp-Tmin))^2))</f>
        <v>34.431975487882447</v>
      </c>
      <c r="L3241" s="1">
        <f t="shared" si="310"/>
        <v>0.35866641124860027</v>
      </c>
      <c r="M3241" s="1">
        <f t="shared" si="311"/>
        <v>101.69790169715048</v>
      </c>
      <c r="N3241" s="3" t="s">
        <v>866</v>
      </c>
      <c r="O3241" s="1" t="s">
        <v>2973</v>
      </c>
      <c r="P3241" s="1" t="s">
        <v>2968</v>
      </c>
      <c r="Q3241" s="1">
        <v>8360</v>
      </c>
      <c r="R3241" s="1" t="s">
        <v>3035</v>
      </c>
      <c r="S3241" s="1">
        <v>91.24</v>
      </c>
    </row>
    <row r="3242" spans="1:19" x14ac:dyDescent="0.3">
      <c r="A3242" s="1" t="s">
        <v>925</v>
      </c>
      <c r="B3242" s="1" t="s">
        <v>1368</v>
      </c>
      <c r="C3242" s="1">
        <f t="shared" si="306"/>
        <v>1.0416666664241347E-2</v>
      </c>
      <c r="D3242" s="1">
        <v>4</v>
      </c>
      <c r="E3242" s="1">
        <v>18.829999999999998</v>
      </c>
      <c r="F3242" s="1">
        <f>IF(A3242="","",IF(E3242&lt;_C3_MinTemp.,0,E3242*M_a+M_b))</f>
        <v>0.45738820000000002</v>
      </c>
      <c r="G3242" s="1">
        <f t="shared" si="307"/>
        <v>0.20920396549924003</v>
      </c>
      <c r="H3242" s="1">
        <f t="shared" si="308"/>
        <v>9.0918715992716212E-2</v>
      </c>
      <c r="I3242" s="1">
        <f t="shared" si="309"/>
        <v>2.2729678992886887E-2</v>
      </c>
      <c r="J3242" s="1">
        <f>IF(A3242="","",MIN(J3241+I3242,Max_logcfu))</f>
        <v>3.99</v>
      </c>
      <c r="K3242" s="1" cm="1">
        <f t="array" ref="K3242">IF(A3242="","",IF(E3242&lt;_C3_MinTemp.,0,((E3242-Tmin)/(PrefTemp-Tmin))^2))</f>
        <v>34.61008232605608</v>
      </c>
      <c r="L3242" s="1">
        <f t="shared" si="310"/>
        <v>0.36052169081247698</v>
      </c>
      <c r="M3242" s="1">
        <f t="shared" si="311"/>
        <v>101.33738000633801</v>
      </c>
      <c r="N3242" s="3" t="s">
        <v>866</v>
      </c>
      <c r="O3242" s="1" t="s">
        <v>2973</v>
      </c>
      <c r="P3242" s="1" t="s">
        <v>2968</v>
      </c>
      <c r="Q3242" s="1">
        <v>8360</v>
      </c>
      <c r="R3242" s="1" t="s">
        <v>3035</v>
      </c>
      <c r="S3242" s="1">
        <v>91.24</v>
      </c>
    </row>
    <row r="3243" spans="1:19" x14ac:dyDescent="0.3">
      <c r="A3243" s="1" t="s">
        <v>925</v>
      </c>
      <c r="B3243" s="1" t="s">
        <v>1369</v>
      </c>
      <c r="C3243" s="1">
        <f t="shared" si="306"/>
        <v>1.0416666671517305E-2</v>
      </c>
      <c r="D3243" s="1">
        <v>4</v>
      </c>
      <c r="E3243" s="1">
        <v>18.739999999999998</v>
      </c>
      <c r="F3243" s="1">
        <f>IF(A3243="","",IF(E3243&lt;_C3_MinTemp.,0,E3243*M_a+M_b))</f>
        <v>0.45562059999999999</v>
      </c>
      <c r="G3243" s="1">
        <f t="shared" si="307"/>
        <v>0.20759013114435998</v>
      </c>
      <c r="H3243" s="1">
        <f t="shared" si="308"/>
        <v>9.0217353821973045E-2</v>
      </c>
      <c r="I3243" s="1">
        <f t="shared" si="309"/>
        <v>2.2554338465995943E-2</v>
      </c>
      <c r="J3243" s="1">
        <f>IF(A3243="","",MIN(J3242+I3243,Max_logcfu))</f>
        <v>3.99</v>
      </c>
      <c r="K3243" s="1" cm="1">
        <f t="array" ref="K3243">IF(A3243="","",IF(E3243&lt;_C3_MinTemp.,0,((E3243-Tmin)/(PrefTemp-Tmin))^2))</f>
        <v>34.343094366484074</v>
      </c>
      <c r="L3243" s="1">
        <f t="shared" si="310"/>
        <v>0.35774056648412839</v>
      </c>
      <c r="M3243" s="1">
        <f t="shared" si="311"/>
        <v>100.97963943985388</v>
      </c>
      <c r="N3243" s="3" t="s">
        <v>866</v>
      </c>
      <c r="O3243" s="1" t="s">
        <v>2973</v>
      </c>
      <c r="P3243" s="1" t="s">
        <v>2968</v>
      </c>
      <c r="Q3243" s="1">
        <v>8360</v>
      </c>
      <c r="R3243" s="1" t="s">
        <v>3035</v>
      </c>
      <c r="S3243" s="1">
        <v>91.24</v>
      </c>
    </row>
    <row r="3244" spans="1:19" x14ac:dyDescent="0.3">
      <c r="A3244" s="1" t="s">
        <v>925</v>
      </c>
      <c r="B3244" s="1" t="s">
        <v>1370</v>
      </c>
      <c r="C3244" s="1">
        <f t="shared" si="306"/>
        <v>1.0416666664241347E-2</v>
      </c>
      <c r="D3244" s="1">
        <v>4</v>
      </c>
      <c r="E3244" s="1">
        <v>18.7</v>
      </c>
      <c r="F3244" s="1">
        <f>IF(A3244="","",IF(E3244&lt;_C3_MinTemp.,0,E3244*M_a+M_b))</f>
        <v>0.45483499999999999</v>
      </c>
      <c r="G3244" s="1">
        <f t="shared" si="307"/>
        <v>0.206874877225</v>
      </c>
      <c r="H3244" s="1">
        <f t="shared" si="308"/>
        <v>8.9906509006953489E-2</v>
      </c>
      <c r="I3244" s="1">
        <f t="shared" si="309"/>
        <v>2.2476627246505121E-2</v>
      </c>
      <c r="J3244" s="1">
        <f>IF(A3244="","",MIN(J3243+I3244,Max_logcfu))</f>
        <v>3.99</v>
      </c>
      <c r="K3244" s="1" cm="1">
        <f t="array" ref="K3244">IF(A3244="","",IF(E3244&lt;_C3_MinTemp.,0,((E3244-Tmin)/(PrefTemp-Tmin))^2))</f>
        <v>34.224764883703912</v>
      </c>
      <c r="L3244" s="1">
        <f t="shared" si="310"/>
        <v>0.35650796745557645</v>
      </c>
      <c r="M3244" s="1">
        <f t="shared" si="311"/>
        <v>100.62313147239831</v>
      </c>
      <c r="N3244" s="3" t="s">
        <v>866</v>
      </c>
      <c r="O3244" s="1" t="s">
        <v>2973</v>
      </c>
      <c r="P3244" s="1" t="s">
        <v>2968</v>
      </c>
      <c r="Q3244" s="1">
        <v>8360</v>
      </c>
      <c r="R3244" s="1" t="s">
        <v>3035</v>
      </c>
      <c r="S3244" s="1">
        <v>91.24</v>
      </c>
    </row>
    <row r="3245" spans="1:19" x14ac:dyDescent="0.3">
      <c r="A3245" s="1" t="s">
        <v>925</v>
      </c>
      <c r="B3245" s="1" t="s">
        <v>1371</v>
      </c>
      <c r="C3245" s="1">
        <f t="shared" si="306"/>
        <v>1.0416666664241347E-2</v>
      </c>
      <c r="D3245" s="1">
        <v>4</v>
      </c>
      <c r="E3245" s="1">
        <v>18.72</v>
      </c>
      <c r="F3245" s="1">
        <f>IF(A3245="","",IF(E3245&lt;_C3_MinTemp.,0,E3245*M_a+M_b))</f>
        <v>0.45522780000000002</v>
      </c>
      <c r="G3245" s="1">
        <f t="shared" si="307"/>
        <v>0.20723234989284001</v>
      </c>
      <c r="H3245" s="1">
        <f t="shared" si="308"/>
        <v>9.0061864360208604E-2</v>
      </c>
      <c r="I3245" s="1">
        <f t="shared" si="309"/>
        <v>2.2515466084809862E-2</v>
      </c>
      <c r="J3245" s="1">
        <f>IF(A3245="","",MIN(J3244+I3245,Max_logcfu))</f>
        <v>3.99</v>
      </c>
      <c r="K3245" s="1" cm="1">
        <f t="array" ref="K3245">IF(A3245="","",IF(E3245&lt;_C3_MinTemp.,0,((E3245-Tmin)/(PrefTemp-Tmin))^2))</f>
        <v>34.283904099510515</v>
      </c>
      <c r="L3245" s="1">
        <f t="shared" si="310"/>
        <v>0.35712400095341845</v>
      </c>
      <c r="M3245" s="1">
        <f t="shared" si="311"/>
        <v>100.26600747144489</v>
      </c>
      <c r="N3245" s="3" t="s">
        <v>866</v>
      </c>
      <c r="O3245" s="1" t="s">
        <v>2973</v>
      </c>
      <c r="P3245" s="1" t="s">
        <v>2968</v>
      </c>
      <c r="Q3245" s="1">
        <v>8360</v>
      </c>
      <c r="R3245" s="1" t="s">
        <v>3035</v>
      </c>
      <c r="S3245" s="1">
        <v>91.24</v>
      </c>
    </row>
    <row r="3246" spans="1:19" x14ac:dyDescent="0.3">
      <c r="A3246" s="1" t="s">
        <v>925</v>
      </c>
      <c r="B3246" s="1" t="s">
        <v>2792</v>
      </c>
      <c r="C3246" s="1">
        <f t="shared" si="306"/>
        <v>1.0405092594737653E-2</v>
      </c>
      <c r="D3246" s="1">
        <v>4</v>
      </c>
      <c r="E3246" s="1">
        <v>18.78</v>
      </c>
      <c r="F3246" s="1">
        <f>IF(A3246="","",IF(E3246&lt;_C3_MinTemp.,0,E3246*M_a+M_b))</f>
        <v>0.45640620000000004</v>
      </c>
      <c r="G3246" s="1">
        <f t="shared" si="307"/>
        <v>0.20830661939844003</v>
      </c>
      <c r="H3246" s="1">
        <f t="shared" si="308"/>
        <v>9.052873507103E-2</v>
      </c>
      <c r="I3246" s="1">
        <f t="shared" si="309"/>
        <v>2.2607036901564986E-2</v>
      </c>
      <c r="J3246" s="1">
        <f>IF(A3246="","",MIN(J3245+I3246,Max_logcfu))</f>
        <v>3.99</v>
      </c>
      <c r="K3246" s="1" cm="1">
        <f t="array" ref="K3246">IF(A3246="","",IF(E3246&lt;_C3_MinTemp.,0,((E3246-Tmin)/(PrefTemp-Tmin))^2))</f>
        <v>34.461628053932046</v>
      </c>
      <c r="L3246" s="1">
        <f t="shared" si="310"/>
        <v>0.35857643086657165</v>
      </c>
      <c r="M3246" s="1">
        <f t="shared" si="311"/>
        <v>99.907431040578317</v>
      </c>
      <c r="N3246" s="3" t="s">
        <v>866</v>
      </c>
      <c r="O3246" s="1" t="s">
        <v>2973</v>
      </c>
      <c r="P3246" s="1" t="s">
        <v>2968</v>
      </c>
      <c r="Q3246" s="1">
        <v>8360</v>
      </c>
      <c r="R3246" s="1" t="s">
        <v>3035</v>
      </c>
      <c r="S3246" s="1">
        <v>91.12</v>
      </c>
    </row>
    <row r="3247" spans="1:19" x14ac:dyDescent="0.3">
      <c r="A3247" s="1" t="s">
        <v>925</v>
      </c>
      <c r="B3247" s="1" t="s">
        <v>2449</v>
      </c>
      <c r="C3247" s="1">
        <f t="shared" si="306"/>
        <v>1.0416666664241347E-2</v>
      </c>
      <c r="D3247" s="1">
        <v>4</v>
      </c>
      <c r="E3247" s="1">
        <v>18.7</v>
      </c>
      <c r="F3247" s="1">
        <f>IF(A3247="","",IF(E3247&lt;_C3_MinTemp.,0,E3247*M_a+M_b))</f>
        <v>0.45483499999999999</v>
      </c>
      <c r="G3247" s="1">
        <f t="shared" si="307"/>
        <v>0.206874877225</v>
      </c>
      <c r="H3247" s="1">
        <f t="shared" si="308"/>
        <v>8.9906509006953489E-2</v>
      </c>
      <c r="I3247" s="1">
        <f t="shared" si="309"/>
        <v>2.2476627246505121E-2</v>
      </c>
      <c r="J3247" s="1">
        <f>IF(A3247="","",MIN(J3246+I3247,Max_logcfu))</f>
        <v>3.99</v>
      </c>
      <c r="K3247" s="1" cm="1">
        <f t="array" ref="K3247">IF(A3247="","",IF(E3247&lt;_C3_MinTemp.,0,((E3247-Tmin)/(PrefTemp-Tmin))^2))</f>
        <v>34.224764883703912</v>
      </c>
      <c r="L3247" s="1">
        <f t="shared" si="310"/>
        <v>0.35650796745557645</v>
      </c>
      <c r="M3247" s="1">
        <f t="shared" si="311"/>
        <v>99.550923073122746</v>
      </c>
      <c r="N3247" s="3" t="s">
        <v>866</v>
      </c>
      <c r="O3247" s="1" t="s">
        <v>2973</v>
      </c>
      <c r="P3247" s="1" t="s">
        <v>2968</v>
      </c>
      <c r="Q3247" s="1">
        <v>8360</v>
      </c>
      <c r="R3247" s="1" t="s">
        <v>3035</v>
      </c>
      <c r="S3247" s="1">
        <v>91.12</v>
      </c>
    </row>
    <row r="3248" spans="1:19" x14ac:dyDescent="0.3">
      <c r="A3248" s="1" t="s">
        <v>925</v>
      </c>
      <c r="B3248" s="1" t="s">
        <v>2450</v>
      </c>
      <c r="C3248" s="1">
        <f t="shared" si="306"/>
        <v>1.0416666671517305E-2</v>
      </c>
      <c r="D3248" s="1">
        <v>4</v>
      </c>
      <c r="E3248" s="1">
        <v>18.600000000000001</v>
      </c>
      <c r="F3248" s="1">
        <f>IF(A3248="","",IF(E3248&lt;_C3_MinTemp.,0,E3248*M_a+M_b))</f>
        <v>0.45287100000000008</v>
      </c>
      <c r="G3248" s="1">
        <f t="shared" si="307"/>
        <v>0.20509214264100006</v>
      </c>
      <c r="H3248" s="1">
        <f t="shared" si="308"/>
        <v>8.9131743868318139E-2</v>
      </c>
      <c r="I3248" s="1">
        <f t="shared" si="309"/>
        <v>2.2282935977455835E-2</v>
      </c>
      <c r="J3248" s="1">
        <f>IF(A3248="","",MIN(J3247+I3248,Max_logcfu))</f>
        <v>3.99</v>
      </c>
      <c r="K3248" s="1" cm="1">
        <f t="array" ref="K3248">IF(A3248="","",IF(E3248&lt;_C3_MinTemp.,0,((E3248-Tmin)/(PrefTemp-Tmin))^2))</f>
        <v>33.929834572175139</v>
      </c>
      <c r="L3248" s="1">
        <f t="shared" si="310"/>
        <v>0.35343577695807238</v>
      </c>
      <c r="M3248" s="1">
        <f t="shared" si="311"/>
        <v>99.197487296164667</v>
      </c>
      <c r="N3248" s="3" t="s">
        <v>866</v>
      </c>
      <c r="O3248" s="1" t="s">
        <v>2973</v>
      </c>
      <c r="P3248" s="1" t="s">
        <v>2968</v>
      </c>
      <c r="Q3248" s="1">
        <v>8360</v>
      </c>
      <c r="R3248" s="1" t="s">
        <v>3035</v>
      </c>
      <c r="S3248" s="1">
        <v>91.12</v>
      </c>
    </row>
    <row r="3249" spans="1:19" x14ac:dyDescent="0.3">
      <c r="A3249" s="1" t="s">
        <v>925</v>
      </c>
      <c r="B3249" s="1" t="s">
        <v>2451</v>
      </c>
      <c r="C3249" s="1">
        <f t="shared" si="306"/>
        <v>1.0416666664241347E-2</v>
      </c>
      <c r="D3249" s="1">
        <v>4</v>
      </c>
      <c r="E3249" s="1">
        <v>18.5</v>
      </c>
      <c r="F3249" s="1">
        <f>IF(A3249="","",IF(E3249&lt;_C3_MinTemp.,0,E3249*M_a+M_b))</f>
        <v>0.450907</v>
      </c>
      <c r="G3249" s="1">
        <f t="shared" si="307"/>
        <v>0.20331712264900001</v>
      </c>
      <c r="H3249" s="1">
        <f t="shared" si="308"/>
        <v>8.836033144241634E-2</v>
      </c>
      <c r="I3249" s="1">
        <f t="shared" si="309"/>
        <v>2.2090082855460838E-2</v>
      </c>
      <c r="J3249" s="1">
        <f>IF(A3249="","",MIN(J3248+I3249,Max_logcfu))</f>
        <v>3.99</v>
      </c>
      <c r="K3249" s="1" cm="1">
        <f t="array" ref="K3249">IF(A3249="","",IF(E3249&lt;_C3_MinTemp.,0,((E3249-Tmin)/(PrefTemp-Tmin))^2))</f>
        <v>33.636180539820103</v>
      </c>
      <c r="L3249" s="1">
        <f t="shared" si="310"/>
        <v>0.35037688054154759</v>
      </c>
      <c r="M3249" s="1">
        <f t="shared" si="311"/>
        <v>98.847110415623121</v>
      </c>
      <c r="N3249" s="3" t="s">
        <v>866</v>
      </c>
      <c r="O3249" s="1" t="s">
        <v>2973</v>
      </c>
      <c r="P3249" s="1" t="s">
        <v>2968</v>
      </c>
      <c r="Q3249" s="1">
        <v>8360</v>
      </c>
      <c r="R3249" s="1" t="s">
        <v>3035</v>
      </c>
      <c r="S3249" s="1">
        <v>91.12</v>
      </c>
    </row>
    <row r="3250" spans="1:19" x14ac:dyDescent="0.3">
      <c r="A3250" s="1" t="s">
        <v>925</v>
      </c>
      <c r="B3250" s="1" t="s">
        <v>2452</v>
      </c>
      <c r="C3250" s="1">
        <f t="shared" si="306"/>
        <v>1.0416666664241347E-2</v>
      </c>
      <c r="D3250" s="1">
        <v>4</v>
      </c>
      <c r="E3250" s="1">
        <v>18.52</v>
      </c>
      <c r="F3250" s="1">
        <f>IF(A3250="","",IF(E3250&lt;_C3_MinTemp.,0,E3250*M_a+M_b))</f>
        <v>0.45129980000000003</v>
      </c>
      <c r="G3250" s="1">
        <f t="shared" si="307"/>
        <v>0.20367150948004004</v>
      </c>
      <c r="H3250" s="1">
        <f t="shared" si="308"/>
        <v>8.8514345710578021E-2</v>
      </c>
      <c r="I3250" s="1">
        <f t="shared" si="309"/>
        <v>2.212858642249229E-2</v>
      </c>
      <c r="J3250" s="1">
        <f>IF(A3250="","",MIN(J3249+I3250,Max_logcfu))</f>
        <v>3.99</v>
      </c>
      <c r="K3250" s="1" cm="1">
        <f t="array" ref="K3250">IF(A3250="","",IF(E3250&lt;_C3_MinTemp.,0,((E3250-Tmin)/(PrefTemp-Tmin))^2))</f>
        <v>33.694809243957209</v>
      </c>
      <c r="L3250" s="1">
        <f t="shared" si="310"/>
        <v>0.35098759620950026</v>
      </c>
      <c r="M3250" s="1">
        <f t="shared" si="311"/>
        <v>98.496122819413614</v>
      </c>
      <c r="N3250" s="3" t="s">
        <v>866</v>
      </c>
      <c r="O3250" s="1" t="s">
        <v>2973</v>
      </c>
      <c r="P3250" s="1" t="s">
        <v>2968</v>
      </c>
      <c r="Q3250" s="1">
        <v>8360</v>
      </c>
      <c r="R3250" s="1" t="s">
        <v>3035</v>
      </c>
      <c r="S3250" s="1">
        <v>91.12</v>
      </c>
    </row>
    <row r="3251" spans="1:19" x14ac:dyDescent="0.3">
      <c r="A3251" s="1" t="s">
        <v>925</v>
      </c>
      <c r="B3251" s="1" t="s">
        <v>2453</v>
      </c>
      <c r="C3251" s="1">
        <f t="shared" si="306"/>
        <v>1.0416666671517305E-2</v>
      </c>
      <c r="D3251" s="1">
        <v>4</v>
      </c>
      <c r="E3251" s="1">
        <v>18.420000000000002</v>
      </c>
      <c r="F3251" s="1">
        <f>IF(A3251="","",IF(E3251&lt;_C3_MinTemp.,0,E3251*M_a+M_b))</f>
        <v>0.44933580000000006</v>
      </c>
      <c r="G3251" s="1">
        <f t="shared" si="307"/>
        <v>0.20190266116164005</v>
      </c>
      <c r="H3251" s="1">
        <f t="shared" si="308"/>
        <v>8.7745615454863118E-2</v>
      </c>
      <c r="I3251" s="1">
        <f t="shared" si="309"/>
        <v>2.1936403873930713E-2</v>
      </c>
      <c r="J3251" s="1">
        <f>IF(A3251="","",MIN(J3250+I3251,Max_logcfu))</f>
        <v>3.99</v>
      </c>
      <c r="K3251" s="1" cm="1">
        <f t="array" ref="K3251">IF(A3251="","",IF(E3251&lt;_C3_MinTemp.,0,((E3251-Tmin)/(PrefTemp-Tmin))^2))</f>
        <v>33.402176234941173</v>
      </c>
      <c r="L3251" s="1">
        <f t="shared" si="310"/>
        <v>0.34793933594265908</v>
      </c>
      <c r="M3251" s="1">
        <f t="shared" si="311"/>
        <v>98.148183483470959</v>
      </c>
      <c r="N3251" s="3" t="s">
        <v>866</v>
      </c>
      <c r="O3251" s="1" t="s">
        <v>2973</v>
      </c>
      <c r="P3251" s="1" t="s">
        <v>2968</v>
      </c>
      <c r="Q3251" s="1">
        <v>8360</v>
      </c>
      <c r="R3251" s="1" t="s">
        <v>3035</v>
      </c>
      <c r="S3251" s="1">
        <v>91.12</v>
      </c>
    </row>
    <row r="3252" spans="1:19" x14ac:dyDescent="0.3">
      <c r="A3252" s="1" t="s">
        <v>925</v>
      </c>
      <c r="B3252" s="1" t="s">
        <v>2454</v>
      </c>
      <c r="C3252" s="1">
        <f t="shared" si="306"/>
        <v>1.0416666664241347E-2</v>
      </c>
      <c r="D3252" s="1">
        <v>4</v>
      </c>
      <c r="E3252" s="1">
        <v>18.38</v>
      </c>
      <c r="F3252" s="1">
        <f>IF(A3252="","",IF(E3252&lt;_C3_MinTemp.,0,E3252*M_a+M_b))</f>
        <v>0.44855020000000001</v>
      </c>
      <c r="G3252" s="1">
        <f t="shared" si="307"/>
        <v>0.20119728192004002</v>
      </c>
      <c r="H3252" s="1">
        <f t="shared" si="308"/>
        <v>8.7439062112142557E-2</v>
      </c>
      <c r="I3252" s="1">
        <f t="shared" si="309"/>
        <v>2.1859765522946013E-2</v>
      </c>
      <c r="J3252" s="1">
        <f>IF(A3252="","",MIN(J3251+I3252,Max_logcfu))</f>
        <v>3.99</v>
      </c>
      <c r="K3252" s="1" cm="1">
        <f t="array" ref="K3252">IF(A3252="","",IF(E3252&lt;_C3_MinTemp.,0,((E3252-Tmin)/(PrefTemp-Tmin))^2))</f>
        <v>33.285480389503405</v>
      </c>
      <c r="L3252" s="1">
        <f t="shared" si="310"/>
        <v>0.34672375397659921</v>
      </c>
      <c r="M3252" s="1">
        <f t="shared" si="311"/>
        <v>97.801459729494354</v>
      </c>
      <c r="N3252" s="3" t="s">
        <v>866</v>
      </c>
      <c r="O3252" s="1" t="s">
        <v>2973</v>
      </c>
      <c r="P3252" s="1" t="s">
        <v>2968</v>
      </c>
      <c r="Q3252" s="1">
        <v>8360</v>
      </c>
      <c r="R3252" s="1" t="s">
        <v>3035</v>
      </c>
      <c r="S3252" s="1">
        <v>91.12</v>
      </c>
    </row>
    <row r="3253" spans="1:19" x14ac:dyDescent="0.3">
      <c r="A3253" s="1" t="s">
        <v>925</v>
      </c>
      <c r="B3253" s="1" t="s">
        <v>2455</v>
      </c>
      <c r="C3253" s="1">
        <f t="shared" si="306"/>
        <v>1.0416666664241347E-2</v>
      </c>
      <c r="D3253" s="1">
        <v>4</v>
      </c>
      <c r="E3253" s="1">
        <v>18.350000000000001</v>
      </c>
      <c r="F3253" s="1">
        <f>IF(A3253="","",IF(E3253&lt;_C3_MinTemp.,0,E3253*M_a+M_b))</f>
        <v>0.44796100000000005</v>
      </c>
      <c r="G3253" s="1">
        <f t="shared" si="307"/>
        <v>0.20066905752100006</v>
      </c>
      <c r="H3253" s="1">
        <f t="shared" si="308"/>
        <v>8.7209499139939181E-2</v>
      </c>
      <c r="I3253" s="1">
        <f t="shared" si="309"/>
        <v>2.1802374779908533E-2</v>
      </c>
      <c r="J3253" s="1">
        <f>IF(A3253="","",MIN(J3252+I3253,Max_logcfu))</f>
        <v>3.99</v>
      </c>
      <c r="K3253" s="1" cm="1">
        <f t="array" ref="K3253">IF(A3253="","",IF(E3253&lt;_C3_MinTemp.,0,((E3253-Tmin)/(PrefTemp-Tmin))^2))</f>
        <v>33.198092514738327</v>
      </c>
      <c r="L3253" s="1">
        <f t="shared" si="310"/>
        <v>0.34581346361467497</v>
      </c>
      <c r="M3253" s="1">
        <f t="shared" si="311"/>
        <v>97.455646265879679</v>
      </c>
      <c r="N3253" s="3" t="s">
        <v>866</v>
      </c>
      <c r="O3253" s="1" t="s">
        <v>2973</v>
      </c>
      <c r="P3253" s="1" t="s">
        <v>2968</v>
      </c>
      <c r="Q3253" s="1">
        <v>8360</v>
      </c>
      <c r="R3253" s="1" t="s">
        <v>3035</v>
      </c>
      <c r="S3253" s="1">
        <v>91.12</v>
      </c>
    </row>
    <row r="3254" spans="1:19" x14ac:dyDescent="0.3">
      <c r="A3254" s="1" t="s">
        <v>925</v>
      </c>
      <c r="B3254" s="1" t="s">
        <v>1380</v>
      </c>
      <c r="C3254" s="1">
        <f t="shared" si="306"/>
        <v>1.0428240741021E-2</v>
      </c>
      <c r="D3254" s="1">
        <v>4</v>
      </c>
      <c r="E3254" s="1">
        <v>18.309999999999999</v>
      </c>
      <c r="F3254" s="1">
        <f>IF(A3254="","",IF(E3254&lt;_C3_MinTemp.,0,E3254*M_a+M_b))</f>
        <v>0.4471754</v>
      </c>
      <c r="G3254" s="1">
        <f t="shared" si="307"/>
        <v>0.19996583836515999</v>
      </c>
      <c r="H3254" s="1">
        <f t="shared" si="308"/>
        <v>8.6903884556783995E-2</v>
      </c>
      <c r="I3254" s="1">
        <f t="shared" si="309"/>
        <v>2.1750111107712973E-2</v>
      </c>
      <c r="J3254" s="1">
        <f>IF(A3254="","",MIN(J3253+I3254,Max_logcfu))</f>
        <v>3.99</v>
      </c>
      <c r="K3254" s="1" cm="1">
        <f t="array" ref="K3254">IF(A3254="","",IF(E3254&lt;_C3_MinTemp.,0,((E3254-Tmin)/(PrefTemp-Tmin))^2))</f>
        <v>33.081754027469209</v>
      </c>
      <c r="L3254" s="1">
        <f t="shared" si="310"/>
        <v>0.34498449513368995</v>
      </c>
      <c r="M3254" s="1">
        <f t="shared" si="311"/>
        <v>97.110661770745992</v>
      </c>
      <c r="N3254" s="3" t="s">
        <v>866</v>
      </c>
      <c r="O3254" s="1" t="s">
        <v>2973</v>
      </c>
      <c r="P3254" s="1" t="s">
        <v>2968</v>
      </c>
      <c r="Q3254" s="1">
        <v>8360</v>
      </c>
      <c r="R3254" s="1" t="s">
        <v>3035</v>
      </c>
      <c r="S3254" s="1">
        <v>91.12</v>
      </c>
    </row>
    <row r="3255" spans="1:19" x14ac:dyDescent="0.3">
      <c r="A3255" s="1" t="s">
        <v>925</v>
      </c>
      <c r="B3255" s="1" t="s">
        <v>1381</v>
      </c>
      <c r="C3255" s="1">
        <f t="shared" si="306"/>
        <v>1.0416666671517305E-2</v>
      </c>
      <c r="D3255" s="1">
        <v>4</v>
      </c>
      <c r="E3255" s="1">
        <v>18.25</v>
      </c>
      <c r="F3255" s="1">
        <f>IF(A3255="","",IF(E3255&lt;_C3_MinTemp.,0,E3255*M_a+M_b))</f>
        <v>0.44599700000000003</v>
      </c>
      <c r="G3255" s="1">
        <f t="shared" si="307"/>
        <v>0.19891332400900003</v>
      </c>
      <c r="H3255" s="1">
        <f t="shared" si="308"/>
        <v>8.644646849587137E-2</v>
      </c>
      <c r="I3255" s="1">
        <f t="shared" si="309"/>
        <v>2.1611617134031539E-2</v>
      </c>
      <c r="J3255" s="1">
        <f>IF(A3255="","",MIN(J3254+I3255,Max_logcfu))</f>
        <v>3.99</v>
      </c>
      <c r="K3255" s="1" cm="1">
        <f t="array" ref="K3255">IF(A3255="","",IF(E3255&lt;_C3_MinTemp.,0,((E3255-Tmin)/(PrefTemp-Tmin))^2))</f>
        <v>32.907629180317663</v>
      </c>
      <c r="L3255" s="1">
        <f t="shared" si="310"/>
        <v>0.34278780412126536</v>
      </c>
      <c r="M3255" s="1">
        <f t="shared" si="311"/>
        <v>96.76787396662472</v>
      </c>
      <c r="N3255" s="3" t="s">
        <v>866</v>
      </c>
      <c r="O3255" s="1" t="s">
        <v>2973</v>
      </c>
      <c r="P3255" s="1" t="s">
        <v>2968</v>
      </c>
      <c r="Q3255" s="1">
        <v>8360</v>
      </c>
      <c r="R3255" s="1" t="s">
        <v>3035</v>
      </c>
      <c r="S3255" s="1">
        <v>91.12</v>
      </c>
    </row>
    <row r="3256" spans="1:19" x14ac:dyDescent="0.3">
      <c r="A3256" s="1" t="s">
        <v>925</v>
      </c>
      <c r="B3256" s="1" t="s">
        <v>1382</v>
      </c>
      <c r="C3256" s="1">
        <f t="shared" si="306"/>
        <v>1.0416666664241347E-2</v>
      </c>
      <c r="D3256" s="1">
        <v>4</v>
      </c>
      <c r="E3256" s="1">
        <v>18.22</v>
      </c>
      <c r="F3256" s="1">
        <f>IF(A3256="","",IF(E3256&lt;_C3_MinTemp.,0,E3256*M_a+M_b))</f>
        <v>0.44540780000000002</v>
      </c>
      <c r="G3256" s="1">
        <f t="shared" si="307"/>
        <v>0.19838810830084003</v>
      </c>
      <c r="H3256" s="1">
        <f t="shared" si="308"/>
        <v>8.6218213081634076E-2</v>
      </c>
      <c r="I3256" s="1">
        <f t="shared" si="309"/>
        <v>2.1554553265389957E-2</v>
      </c>
      <c r="J3256" s="1">
        <f>IF(A3256="","",MIN(J3255+I3256,Max_logcfu))</f>
        <v>3.99</v>
      </c>
      <c r="K3256" s="1" cm="1">
        <f t="array" ref="K3256">IF(A3256="","",IF(E3256&lt;_C3_MinTemp.,0,((E3256-Tmin)/(PrefTemp-Tmin))^2))</f>
        <v>32.820739054430334</v>
      </c>
      <c r="L3256" s="1">
        <f t="shared" si="310"/>
        <v>0.34188269840404856</v>
      </c>
      <c r="M3256" s="1">
        <f t="shared" si="311"/>
        <v>96.42599126822067</v>
      </c>
      <c r="N3256" s="3" t="s">
        <v>866</v>
      </c>
      <c r="O3256" s="1" t="s">
        <v>2973</v>
      </c>
      <c r="P3256" s="1" t="s">
        <v>2968</v>
      </c>
      <c r="Q3256" s="1">
        <v>8360</v>
      </c>
      <c r="R3256" s="1" t="s">
        <v>3035</v>
      </c>
      <c r="S3256" s="1">
        <v>91.12</v>
      </c>
    </row>
    <row r="3257" spans="1:19" x14ac:dyDescent="0.3">
      <c r="A3257" s="1" t="s">
        <v>925</v>
      </c>
      <c r="B3257" s="1" t="s">
        <v>1383</v>
      </c>
      <c r="C3257" s="1">
        <f t="shared" si="306"/>
        <v>1.0416666664241347E-2</v>
      </c>
      <c r="D3257" s="1">
        <v>4</v>
      </c>
      <c r="E3257" s="1">
        <v>18.22</v>
      </c>
      <c r="F3257" s="1">
        <f>IF(A3257="","",IF(E3257&lt;_C3_MinTemp.,0,E3257*M_a+M_b))</f>
        <v>0.44540780000000002</v>
      </c>
      <c r="G3257" s="1">
        <f t="shared" si="307"/>
        <v>0.19838810830084003</v>
      </c>
      <c r="H3257" s="1">
        <f t="shared" si="308"/>
        <v>8.6218213081634076E-2</v>
      </c>
      <c r="I3257" s="1">
        <f t="shared" si="309"/>
        <v>2.1554553265389957E-2</v>
      </c>
      <c r="J3257" s="1">
        <f>IF(A3257="","",MIN(J3256+I3257,Max_logcfu))</f>
        <v>3.99</v>
      </c>
      <c r="K3257" s="1" cm="1">
        <f t="array" ref="K3257">IF(A3257="","",IF(E3257&lt;_C3_MinTemp.,0,((E3257-Tmin)/(PrefTemp-Tmin))^2))</f>
        <v>32.820739054430334</v>
      </c>
      <c r="L3257" s="1">
        <f t="shared" si="310"/>
        <v>0.34188269840404856</v>
      </c>
      <c r="M3257" s="1">
        <f t="shared" si="311"/>
        <v>96.084108569816621</v>
      </c>
      <c r="N3257" s="3" t="s">
        <v>866</v>
      </c>
      <c r="O3257" s="1" t="s">
        <v>2973</v>
      </c>
      <c r="P3257" s="1" t="s">
        <v>2968</v>
      </c>
      <c r="Q3257" s="1">
        <v>8360</v>
      </c>
      <c r="R3257" s="1" t="s">
        <v>3035</v>
      </c>
      <c r="S3257" s="1">
        <v>91.12</v>
      </c>
    </row>
    <row r="3258" spans="1:19" x14ac:dyDescent="0.3">
      <c r="A3258" s="1" t="s">
        <v>925</v>
      </c>
      <c r="B3258" s="1" t="s">
        <v>1384</v>
      </c>
      <c r="C3258" s="1">
        <f t="shared" si="306"/>
        <v>1.0416666671517305E-2</v>
      </c>
      <c r="D3258" s="1">
        <v>4</v>
      </c>
      <c r="E3258" s="1">
        <v>18.309999999999999</v>
      </c>
      <c r="F3258" s="1">
        <f>IF(A3258="","",IF(E3258&lt;_C3_MinTemp.,0,E3258*M_a+M_b))</f>
        <v>0.4471754</v>
      </c>
      <c r="G3258" s="1">
        <f t="shared" si="307"/>
        <v>0.19996583836515999</v>
      </c>
      <c r="H3258" s="1">
        <f t="shared" si="308"/>
        <v>8.6903884556783995E-2</v>
      </c>
      <c r="I3258" s="1">
        <f t="shared" si="309"/>
        <v>2.1725971149312941E-2</v>
      </c>
      <c r="J3258" s="1">
        <f>IF(A3258="","",MIN(J3257+I3258,Max_logcfu))</f>
        <v>3.99</v>
      </c>
      <c r="K3258" s="1" cm="1">
        <f t="array" ref="K3258">IF(A3258="","",IF(E3258&lt;_C3_MinTemp.,0,((E3258-Tmin)/(PrefTemp-Tmin))^2))</f>
        <v>33.081754027469209</v>
      </c>
      <c r="L3258" s="1">
        <f t="shared" si="310"/>
        <v>0.34460160461327188</v>
      </c>
      <c r="M3258" s="1">
        <f t="shared" si="311"/>
        <v>95.739506965203347</v>
      </c>
      <c r="N3258" s="3" t="s">
        <v>866</v>
      </c>
      <c r="O3258" s="1" t="s">
        <v>2973</v>
      </c>
      <c r="P3258" s="1" t="s">
        <v>2968</v>
      </c>
      <c r="Q3258" s="1">
        <v>8360</v>
      </c>
      <c r="R3258" s="1" t="s">
        <v>3035</v>
      </c>
      <c r="S3258" s="1">
        <v>90.89</v>
      </c>
    </row>
    <row r="3259" spans="1:19" x14ac:dyDescent="0.3">
      <c r="A3259" s="1" t="s">
        <v>925</v>
      </c>
      <c r="B3259" s="1" t="s">
        <v>1385</v>
      </c>
      <c r="C3259" s="1">
        <f t="shared" si="306"/>
        <v>1.0416666664241347E-2</v>
      </c>
      <c r="D3259" s="1">
        <v>4</v>
      </c>
      <c r="E3259" s="1">
        <v>18.27</v>
      </c>
      <c r="F3259" s="1">
        <f>IF(A3259="","",IF(E3259&lt;_C3_MinTemp.,0,E3259*M_a+M_b))</f>
        <v>0.4463898</v>
      </c>
      <c r="G3259" s="1">
        <f t="shared" si="307"/>
        <v>0.19926385354404</v>
      </c>
      <c r="H3259" s="1">
        <f t="shared" si="308"/>
        <v>8.6598806407666221E-2</v>
      </c>
      <c r="I3259" s="1">
        <f t="shared" si="309"/>
        <v>2.1649701596875841E-2</v>
      </c>
      <c r="J3259" s="1">
        <f>IF(A3259="","",MIN(J3258+I3259,Max_logcfu))</f>
        <v>3.99</v>
      </c>
      <c r="K3259" s="1" cm="1">
        <f t="array" ref="K3259">IF(A3259="","",IF(E3259&lt;_C3_MinTemp.,0,((E3259-Tmin)/(PrefTemp-Tmin))^2))</f>
        <v>32.965619744867887</v>
      </c>
      <c r="L3259" s="1">
        <f t="shared" si="310"/>
        <v>0.34339187226242168</v>
      </c>
      <c r="M3259" s="1">
        <f t="shared" si="311"/>
        <v>95.396115092940931</v>
      </c>
      <c r="N3259" s="3" t="s">
        <v>866</v>
      </c>
      <c r="O3259" s="1" t="s">
        <v>2973</v>
      </c>
      <c r="P3259" s="1" t="s">
        <v>2968</v>
      </c>
      <c r="Q3259" s="1">
        <v>8360</v>
      </c>
      <c r="R3259" s="1" t="s">
        <v>3035</v>
      </c>
      <c r="S3259" s="1">
        <v>90.89</v>
      </c>
    </row>
    <row r="3260" spans="1:19" x14ac:dyDescent="0.3">
      <c r="A3260" s="1" t="s">
        <v>925</v>
      </c>
      <c r="B3260" s="1" t="s">
        <v>1386</v>
      </c>
      <c r="C3260" s="1">
        <f t="shared" si="306"/>
        <v>1.0416666664241347E-2</v>
      </c>
      <c r="D3260" s="1">
        <v>4</v>
      </c>
      <c r="E3260" s="1">
        <v>18.2</v>
      </c>
      <c r="F3260" s="1">
        <f>IF(A3260="","",IF(E3260&lt;_C3_MinTemp.,0,E3260*M_a+M_b))</f>
        <v>0.44501499999999999</v>
      </c>
      <c r="G3260" s="1">
        <f t="shared" si="307"/>
        <v>0.19803835022499999</v>
      </c>
      <c r="H3260" s="1">
        <f t="shared" si="308"/>
        <v>8.6066210441112553E-2</v>
      </c>
      <c r="I3260" s="1">
        <f t="shared" si="309"/>
        <v>2.1516552605268423E-2</v>
      </c>
      <c r="J3260" s="1">
        <f>IF(A3260="","",MIN(J3259+I3260,Max_logcfu))</f>
        <v>3.99</v>
      </c>
      <c r="K3260" s="1" cm="1">
        <f t="array" ref="K3260">IF(A3260="","",IF(E3260&lt;_C3_MinTemp.,0,((E3260-Tmin)/(PrefTemp-Tmin))^2))</f>
        <v>32.762876117797475</v>
      </c>
      <c r="L3260" s="1">
        <f t="shared" si="310"/>
        <v>0.34127995948092993</v>
      </c>
      <c r="M3260" s="1">
        <f t="shared" si="311"/>
        <v>95.054835133460003</v>
      </c>
      <c r="N3260" s="3" t="s">
        <v>866</v>
      </c>
      <c r="O3260" s="1" t="s">
        <v>2973</v>
      </c>
      <c r="P3260" s="1" t="s">
        <v>2968</v>
      </c>
      <c r="Q3260" s="1">
        <v>8360</v>
      </c>
      <c r="R3260" s="1" t="s">
        <v>3035</v>
      </c>
      <c r="S3260" s="1">
        <v>90.89</v>
      </c>
    </row>
    <row r="3261" spans="1:19" x14ac:dyDescent="0.3">
      <c r="A3261" s="1" t="s">
        <v>925</v>
      </c>
      <c r="B3261" s="1" t="s">
        <v>1387</v>
      </c>
      <c r="C3261" s="1">
        <f t="shared" si="306"/>
        <v>1.0416666671517305E-2</v>
      </c>
      <c r="D3261" s="1">
        <v>4</v>
      </c>
      <c r="E3261" s="1">
        <v>18.14</v>
      </c>
      <c r="F3261" s="1">
        <f>IF(A3261="","",IF(E3261&lt;_C3_MinTemp.,0,E3261*M_a+M_b))</f>
        <v>0.44383660000000003</v>
      </c>
      <c r="G3261" s="1">
        <f t="shared" si="307"/>
        <v>0.19699092749956001</v>
      </c>
      <c r="H3261" s="1">
        <f t="shared" si="308"/>
        <v>8.5611007170604089E-2</v>
      </c>
      <c r="I3261" s="1">
        <f t="shared" si="309"/>
        <v>2.1402751802617453E-2</v>
      </c>
      <c r="J3261" s="1">
        <f>IF(A3261="","",MIN(J3260+I3261,Max_logcfu))</f>
        <v>3.99</v>
      </c>
      <c r="K3261" s="1" cm="1">
        <f t="array" ref="K3261">IF(A3261="","",IF(E3261&lt;_C3_MinTemp.,0,((E3261-Tmin)/(PrefTemp-Tmin))^2))</f>
        <v>32.5895936149006</v>
      </c>
      <c r="L3261" s="1">
        <f t="shared" si="310"/>
        <v>0.33947493364662823</v>
      </c>
      <c r="M3261" s="1">
        <f t="shared" si="311"/>
        <v>94.715360199813375</v>
      </c>
      <c r="N3261" s="3" t="s">
        <v>866</v>
      </c>
      <c r="O3261" s="1" t="s">
        <v>2973</v>
      </c>
      <c r="P3261" s="1" t="s">
        <v>2968</v>
      </c>
      <c r="Q3261" s="1">
        <v>8360</v>
      </c>
      <c r="R3261" s="1" t="s">
        <v>3035</v>
      </c>
      <c r="S3261" s="1">
        <v>90.89</v>
      </c>
    </row>
    <row r="3262" spans="1:19" x14ac:dyDescent="0.3">
      <c r="A3262" s="1" t="s">
        <v>925</v>
      </c>
      <c r="B3262" s="1" t="s">
        <v>2793</v>
      </c>
      <c r="C3262" s="1">
        <f t="shared" si="306"/>
        <v>1.0405092587461695E-2</v>
      </c>
      <c r="D3262" s="1">
        <v>4</v>
      </c>
      <c r="E3262" s="1">
        <v>18.28</v>
      </c>
      <c r="F3262" s="1">
        <f>IF(A3262="","",IF(E3262&lt;_C3_MinTemp.,0,E3262*M_a+M_b))</f>
        <v>0.44658620000000004</v>
      </c>
      <c r="G3262" s="1">
        <f t="shared" si="307"/>
        <v>0.19943923403044003</v>
      </c>
      <c r="H3262" s="1">
        <f t="shared" si="308"/>
        <v>8.6675025654254681E-2</v>
      </c>
      <c r="I3262" s="1">
        <f t="shared" si="309"/>
        <v>2.1644680006875305E-2</v>
      </c>
      <c r="J3262" s="1">
        <f>IF(A3262="","",MIN(J3261+I3262,Max_logcfu))</f>
        <v>3.99</v>
      </c>
      <c r="K3262" s="1" cm="1">
        <f t="array" ref="K3262">IF(A3262="","",IF(E3262&lt;_C3_MinTemp.,0,((E3262-Tmin)/(PrefTemp-Tmin))^2))</f>
        <v>32.994634171330617</v>
      </c>
      <c r="L3262" s="1">
        <f t="shared" si="310"/>
        <v>0.34331222344212253</v>
      </c>
      <c r="M3262" s="1">
        <f t="shared" si="311"/>
        <v>94.372047976371249</v>
      </c>
      <c r="N3262" s="3" t="s">
        <v>866</v>
      </c>
      <c r="O3262" s="1" t="s">
        <v>2973</v>
      </c>
      <c r="P3262" s="1" t="s">
        <v>2968</v>
      </c>
      <c r="Q3262" s="1">
        <v>8360</v>
      </c>
      <c r="R3262" s="1" t="s">
        <v>3035</v>
      </c>
      <c r="S3262" s="1">
        <v>90.89</v>
      </c>
    </row>
    <row r="3263" spans="1:19" x14ac:dyDescent="0.3">
      <c r="A3263" s="1" t="s">
        <v>925</v>
      </c>
      <c r="B3263" s="1" t="s">
        <v>2457</v>
      </c>
      <c r="C3263" s="1">
        <f t="shared" si="306"/>
        <v>1.0416666671517305E-2</v>
      </c>
      <c r="D3263" s="1">
        <v>4</v>
      </c>
      <c r="E3263" s="1">
        <v>18.2</v>
      </c>
      <c r="F3263" s="1">
        <f>IF(A3263="","",IF(E3263&lt;_C3_MinTemp.,0,E3263*M_a+M_b))</f>
        <v>0.44501499999999999</v>
      </c>
      <c r="G3263" s="1">
        <f t="shared" si="307"/>
        <v>0.19803835022499999</v>
      </c>
      <c r="H3263" s="1">
        <f t="shared" si="308"/>
        <v>8.6066210441112553E-2</v>
      </c>
      <c r="I3263" s="1">
        <f t="shared" si="309"/>
        <v>2.1516552620297561E-2</v>
      </c>
      <c r="J3263" s="1">
        <f>IF(A3263="","",MIN(J3262+I3263,Max_logcfu))</f>
        <v>3.99</v>
      </c>
      <c r="K3263" s="1" cm="1">
        <f t="array" ref="K3263">IF(A3263="","",IF(E3263&lt;_C3_MinTemp.,0,((E3263-Tmin)/(PrefTemp-Tmin))^2))</f>
        <v>32.762876117797475</v>
      </c>
      <c r="L3263" s="1">
        <f t="shared" si="310"/>
        <v>0.34127995971931124</v>
      </c>
      <c r="M3263" s="1">
        <f t="shared" si="311"/>
        <v>94.030768016651933</v>
      </c>
      <c r="N3263" s="3" t="s">
        <v>866</v>
      </c>
      <c r="O3263" s="1" t="s">
        <v>2973</v>
      </c>
      <c r="P3263" s="1" t="s">
        <v>2968</v>
      </c>
      <c r="Q3263" s="1">
        <v>8360</v>
      </c>
      <c r="R3263" s="1" t="s">
        <v>3035</v>
      </c>
      <c r="S3263" s="1">
        <v>90.89</v>
      </c>
    </row>
    <row r="3264" spans="1:19" x14ac:dyDescent="0.3">
      <c r="A3264" s="1" t="s">
        <v>925</v>
      </c>
      <c r="B3264" s="1" t="s">
        <v>2458</v>
      </c>
      <c r="C3264" s="1">
        <f t="shared" si="306"/>
        <v>1.0416666664241347E-2</v>
      </c>
      <c r="D3264" s="1">
        <v>4</v>
      </c>
      <c r="E3264" s="1">
        <v>18.190000000000001</v>
      </c>
      <c r="F3264" s="1">
        <f>IF(A3264="","",IF(E3264&lt;_C3_MinTemp.,0,E3264*M_a+M_b))</f>
        <v>0.44481860000000006</v>
      </c>
      <c r="G3264" s="1">
        <f t="shared" si="307"/>
        <v>0.19786358690596006</v>
      </c>
      <c r="H3264" s="1">
        <f t="shared" si="308"/>
        <v>8.5990259411542827E-2</v>
      </c>
      <c r="I3264" s="1">
        <f t="shared" si="309"/>
        <v>2.1497564847880415E-2</v>
      </c>
      <c r="J3264" s="1">
        <f>IF(A3264="","",MIN(J3263+I3264,Max_logcfu))</f>
        <v>3.99</v>
      </c>
      <c r="K3264" s="1" cm="1">
        <f t="array" ref="K3264">IF(A3264="","",IF(E3264&lt;_C3_MinTemp.,0,((E3264-Tmin)/(PrefTemp-Tmin))^2))</f>
        <v>32.733963793668664</v>
      </c>
      <c r="L3264" s="1">
        <f t="shared" si="310"/>
        <v>0.34097878943799159</v>
      </c>
      <c r="M3264" s="1">
        <f t="shared" si="311"/>
        <v>93.689789227213936</v>
      </c>
      <c r="N3264" s="3" t="s">
        <v>866</v>
      </c>
      <c r="O3264" s="1" t="s">
        <v>2973</v>
      </c>
      <c r="P3264" s="1" t="s">
        <v>2968</v>
      </c>
      <c r="Q3264" s="1">
        <v>8360</v>
      </c>
      <c r="R3264" s="1" t="s">
        <v>3035</v>
      </c>
      <c r="S3264" s="1">
        <v>90.89</v>
      </c>
    </row>
    <row r="3265" spans="1:19" x14ac:dyDescent="0.3">
      <c r="A3265" s="1" t="s">
        <v>925</v>
      </c>
      <c r="B3265" s="1" t="s">
        <v>2459</v>
      </c>
      <c r="C3265" s="1">
        <f t="shared" si="306"/>
        <v>1.0416666664241347E-2</v>
      </c>
      <c r="D3265" s="1">
        <v>4</v>
      </c>
      <c r="E3265" s="1">
        <v>18.170000000000002</v>
      </c>
      <c r="F3265" s="1">
        <f>IF(A3265="","",IF(E3265&lt;_C3_MinTemp.,0,E3265*M_a+M_b))</f>
        <v>0.44442580000000004</v>
      </c>
      <c r="G3265" s="1">
        <f t="shared" si="307"/>
        <v>0.19751429170564003</v>
      </c>
      <c r="H3265" s="1">
        <f t="shared" si="308"/>
        <v>8.583845793378532E-2</v>
      </c>
      <c r="I3265" s="1">
        <f t="shared" si="309"/>
        <v>2.1459614478449875E-2</v>
      </c>
      <c r="J3265" s="1">
        <f>IF(A3265="","",MIN(J3264+I3265,Max_logcfu))</f>
        <v>3.99</v>
      </c>
      <c r="K3265" s="1" cm="1">
        <f t="array" ref="K3265">IF(A3265="","",IF(E3265&lt;_C3_MinTemp.,0,((E3265-Tmin)/(PrefTemp-Tmin))^2))</f>
        <v>32.676177433786222</v>
      </c>
      <c r="L3265" s="1">
        <f t="shared" si="310"/>
        <v>0.34037684818935632</v>
      </c>
      <c r="M3265" s="1">
        <f t="shared" si="311"/>
        <v>93.349412379024585</v>
      </c>
      <c r="N3265" s="3" t="s">
        <v>866</v>
      </c>
      <c r="O3265" s="1" t="s">
        <v>2973</v>
      </c>
      <c r="P3265" s="1" t="s">
        <v>2968</v>
      </c>
      <c r="Q3265" s="1">
        <v>8360</v>
      </c>
      <c r="R3265" s="1" t="s">
        <v>3035</v>
      </c>
      <c r="S3265" s="1">
        <v>90.89</v>
      </c>
    </row>
    <row r="3266" spans="1:19" x14ac:dyDescent="0.3">
      <c r="A3266" s="1" t="s">
        <v>925</v>
      </c>
      <c r="B3266" s="1" t="s">
        <v>2460</v>
      </c>
      <c r="C3266" s="1">
        <f t="shared" ref="C3266:C3329" si="312">IF(A3266="","",B3266-B3265)</f>
        <v>1.0416666671517305E-2</v>
      </c>
      <c r="D3266" s="1">
        <v>4</v>
      </c>
      <c r="E3266" s="1">
        <v>18.239999999999998</v>
      </c>
      <c r="F3266" s="1">
        <f>IF(A3266="","",IF(E3266&lt;_C3_MinTemp.,0,E3266*M_a+M_b))</f>
        <v>0.44580059999999999</v>
      </c>
      <c r="G3266" s="1">
        <f t="shared" si="307"/>
        <v>0.19873817496036</v>
      </c>
      <c r="H3266" s="1">
        <f t="shared" si="308"/>
        <v>8.6370349830664925E-2</v>
      </c>
      <c r="I3266" s="1">
        <f t="shared" si="309"/>
        <v>2.1592587467721063E-2</v>
      </c>
      <c r="J3266" s="1">
        <f>IF(A3266="","",MIN(J3265+I3266,Max_logcfu))</f>
        <v>3.99</v>
      </c>
      <c r="K3266" s="1" cm="1">
        <f t="array" ref="K3266">IF(A3266="","",IF(E3266&lt;_C3_MinTemp.,0,((E3266-Tmin)/(PrefTemp-Tmin))^2))</f>
        <v>32.878653042230141</v>
      </c>
      <c r="L3266" s="1">
        <f t="shared" si="310"/>
        <v>0.34248596934937975</v>
      </c>
      <c r="M3266" s="1">
        <f t="shared" si="311"/>
        <v>93.006926409675202</v>
      </c>
      <c r="N3266" s="3" t="s">
        <v>866</v>
      </c>
      <c r="O3266" s="1" t="s">
        <v>2973</v>
      </c>
      <c r="P3266" s="1" t="s">
        <v>2968</v>
      </c>
      <c r="Q3266" s="1">
        <v>8360</v>
      </c>
      <c r="R3266" s="1" t="s">
        <v>3035</v>
      </c>
      <c r="S3266" s="1">
        <v>90.89</v>
      </c>
    </row>
    <row r="3267" spans="1:19" x14ac:dyDescent="0.3">
      <c r="A3267" s="1" t="s">
        <v>925</v>
      </c>
      <c r="B3267" s="1" t="s">
        <v>2794</v>
      </c>
      <c r="C3267" s="1">
        <f t="shared" si="312"/>
        <v>1.0416666664241347E-2</v>
      </c>
      <c r="D3267" s="1">
        <v>4</v>
      </c>
      <c r="E3267" s="1">
        <v>18.16</v>
      </c>
      <c r="F3267" s="1">
        <f>IF(A3267="","",IF(E3267&lt;_C3_MinTemp.,0,E3267*M_a+M_b))</f>
        <v>0.44422940000000005</v>
      </c>
      <c r="G3267" s="1">
        <f t="shared" si="307"/>
        <v>0.19733975982436006</v>
      </c>
      <c r="H3267" s="1">
        <f t="shared" si="308"/>
        <v>8.5762607485597581E-2</v>
      </c>
      <c r="I3267" s="1">
        <f t="shared" si="309"/>
        <v>2.1440651866407354E-2</v>
      </c>
      <c r="J3267" s="1">
        <f>IF(A3267="","",MIN(J3266+I3267,Max_logcfu))</f>
        <v>3.99</v>
      </c>
      <c r="K3267" s="1" cm="1">
        <f t="array" ref="K3267">IF(A3267="","",IF(E3267&lt;_C3_MinTemp.,0,((E3267-Tmin)/(PrefTemp-Tmin))^2))</f>
        <v>32.647303398032612</v>
      </c>
      <c r="L3267" s="1">
        <f t="shared" si="310"/>
        <v>0.3400760769836596</v>
      </c>
      <c r="M3267" s="1">
        <f t="shared" si="311"/>
        <v>92.666850332691538</v>
      </c>
      <c r="N3267" s="3" t="s">
        <v>866</v>
      </c>
      <c r="O3267" s="1" t="s">
        <v>2973</v>
      </c>
      <c r="P3267" s="1" t="s">
        <v>2968</v>
      </c>
      <c r="Q3267" s="1">
        <v>8360</v>
      </c>
      <c r="R3267" s="1" t="s">
        <v>3035</v>
      </c>
      <c r="S3267" s="1">
        <v>90.89</v>
      </c>
    </row>
    <row r="3268" spans="1:19" x14ac:dyDescent="0.3">
      <c r="A3268" s="1" t="s">
        <v>925</v>
      </c>
      <c r="B3268" s="1" t="s">
        <v>2795</v>
      </c>
      <c r="C3268" s="1">
        <f t="shared" si="312"/>
        <v>1.0416666664241347E-2</v>
      </c>
      <c r="D3268" s="1">
        <v>4</v>
      </c>
      <c r="E3268" s="1">
        <v>18.16</v>
      </c>
      <c r="F3268" s="1">
        <f>IF(A3268="","",IF(E3268&lt;_C3_MinTemp.,0,E3268*M_a+M_b))</f>
        <v>0.44422940000000005</v>
      </c>
      <c r="G3268" s="1">
        <f t="shared" si="307"/>
        <v>0.19733975982436006</v>
      </c>
      <c r="H3268" s="1">
        <f t="shared" si="308"/>
        <v>8.5762607485597581E-2</v>
      </c>
      <c r="I3268" s="1">
        <f t="shared" si="309"/>
        <v>2.1440651866407354E-2</v>
      </c>
      <c r="J3268" s="1">
        <f>IF(A3268="","",MIN(J3267+I3268,Max_logcfu))</f>
        <v>3.99</v>
      </c>
      <c r="K3268" s="1" cm="1">
        <f t="array" ref="K3268">IF(A3268="","",IF(E3268&lt;_C3_MinTemp.,0,((E3268-Tmin)/(PrefTemp-Tmin))^2))</f>
        <v>32.647303398032612</v>
      </c>
      <c r="L3268" s="1">
        <f t="shared" si="310"/>
        <v>0.3400760769836596</v>
      </c>
      <c r="M3268" s="1">
        <f t="shared" si="311"/>
        <v>92.326774255707875</v>
      </c>
      <c r="N3268" s="3" t="s">
        <v>866</v>
      </c>
      <c r="O3268" s="1" t="s">
        <v>2973</v>
      </c>
      <c r="P3268" s="1" t="s">
        <v>2968</v>
      </c>
      <c r="Q3268" s="1">
        <v>8360</v>
      </c>
      <c r="R3268" s="1" t="s">
        <v>3035</v>
      </c>
      <c r="S3268" s="1">
        <v>90.89</v>
      </c>
    </row>
    <row r="3269" spans="1:19" x14ac:dyDescent="0.3">
      <c r="A3269" s="1" t="s">
        <v>925</v>
      </c>
      <c r="B3269" s="1" t="s">
        <v>2796</v>
      </c>
      <c r="C3269" s="1">
        <f t="shared" si="312"/>
        <v>1.0416666671517305E-2</v>
      </c>
      <c r="D3269" s="1">
        <v>4</v>
      </c>
      <c r="E3269" s="1">
        <v>18.11</v>
      </c>
      <c r="F3269" s="1">
        <f>IF(A3269="","",IF(E3269&lt;_C3_MinTemp.,0,E3269*M_a+M_b))</f>
        <v>0.44324740000000001</v>
      </c>
      <c r="G3269" s="1">
        <f t="shared" si="307"/>
        <v>0.19646825760676001</v>
      </c>
      <c r="H3269" s="1">
        <f t="shared" si="308"/>
        <v>8.5383858151568875E-2</v>
      </c>
      <c r="I3269" s="1">
        <f t="shared" si="309"/>
        <v>2.1345964547832205E-2</v>
      </c>
      <c r="J3269" s="1">
        <f>IF(A3269="","",MIN(J3268+I3269,Max_logcfu))</f>
        <v>3.99</v>
      </c>
      <c r="K3269" s="1" cm="1">
        <f t="array" ref="K3269">IF(A3269="","",IF(E3269&lt;_C3_MinTemp.,0,((E3269-Tmin)/(PrefTemp-Tmin))^2))</f>
        <v>32.503124661140617</v>
      </c>
      <c r="L3269" s="1">
        <f t="shared" si="310"/>
        <v>0.33857421537787569</v>
      </c>
      <c r="M3269" s="1">
        <f t="shared" si="311"/>
        <v>91.98820004033</v>
      </c>
      <c r="N3269" s="3" t="s">
        <v>866</v>
      </c>
      <c r="O3269" s="1" t="s">
        <v>2973</v>
      </c>
      <c r="P3269" s="1" t="s">
        <v>2968</v>
      </c>
      <c r="Q3269" s="1">
        <v>8360</v>
      </c>
      <c r="R3269" s="1" t="s">
        <v>3035</v>
      </c>
      <c r="S3269" s="1">
        <v>90.89</v>
      </c>
    </row>
    <row r="3270" spans="1:19" x14ac:dyDescent="0.3">
      <c r="A3270" s="1" t="s">
        <v>925</v>
      </c>
      <c r="B3270" s="1" t="s">
        <v>1396</v>
      </c>
      <c r="C3270" s="1">
        <f t="shared" si="312"/>
        <v>1.0428240741021E-2</v>
      </c>
      <c r="D3270" s="1">
        <v>4</v>
      </c>
      <c r="E3270" s="1">
        <v>18.11</v>
      </c>
      <c r="F3270" s="1">
        <f>IF(A3270="","",IF(E3270&lt;_C3_MinTemp.,0,E3270*M_a+M_b))</f>
        <v>0.44324740000000001</v>
      </c>
      <c r="G3270" s="1">
        <f t="shared" si="307"/>
        <v>0.19646825760676001</v>
      </c>
      <c r="H3270" s="1">
        <f t="shared" si="308"/>
        <v>8.5383858151568875E-2</v>
      </c>
      <c r="I3270" s="1">
        <f t="shared" si="309"/>
        <v>2.1369682276841964E-2</v>
      </c>
      <c r="J3270" s="1">
        <f>IF(A3270="","",MIN(J3269+I3270,Max_logcfu))</f>
        <v>3.99</v>
      </c>
      <c r="K3270" s="1" cm="1">
        <f t="array" ref="K3270">IF(A3270="","",IF(E3270&lt;_C3_MinTemp.,0,((E3270-Tmin)/(PrefTemp-Tmin))^2))</f>
        <v>32.503124661140617</v>
      </c>
      <c r="L3270" s="1">
        <f t="shared" si="310"/>
        <v>0.33895040880179095</v>
      </c>
      <c r="M3270" s="1">
        <f t="shared" si="311"/>
        <v>91.649249631528207</v>
      </c>
      <c r="N3270" s="3" t="s">
        <v>866</v>
      </c>
      <c r="O3270" s="1" t="s">
        <v>2973</v>
      </c>
      <c r="P3270" s="1" t="s">
        <v>2968</v>
      </c>
      <c r="Q3270" s="1">
        <v>8360</v>
      </c>
      <c r="R3270" s="1" t="s">
        <v>3035</v>
      </c>
      <c r="S3270" s="1">
        <v>90.89</v>
      </c>
    </row>
    <row r="3271" spans="1:19" x14ac:dyDescent="0.3">
      <c r="A3271" s="1" t="s">
        <v>925</v>
      </c>
      <c r="B3271" s="1" t="s">
        <v>1397</v>
      </c>
      <c r="C3271" s="1">
        <f t="shared" si="312"/>
        <v>1.0416666664241347E-2</v>
      </c>
      <c r="D3271" s="1">
        <v>4</v>
      </c>
      <c r="E3271" s="1">
        <v>17.989999999999998</v>
      </c>
      <c r="F3271" s="1">
        <f>IF(A3271="","",IF(E3271&lt;_C3_MinTemp.,0,E3271*M_a+M_b))</f>
        <v>0.44089060000000002</v>
      </c>
      <c r="G3271" s="1">
        <f t="shared" si="307"/>
        <v>0.19438452116836002</v>
      </c>
      <c r="H3271" s="1">
        <f t="shared" si="308"/>
        <v>8.4478279516888313E-2</v>
      </c>
      <c r="I3271" s="1">
        <f t="shared" si="309"/>
        <v>2.1119569874304796E-2</v>
      </c>
      <c r="J3271" s="1">
        <f>IF(A3271="","",MIN(J3270+I3271,Max_logcfu))</f>
        <v>3.99</v>
      </c>
      <c r="K3271" s="1" cm="1">
        <f t="array" ref="K3271">IF(A3271="","",IF(E3271&lt;_C3_MinTemp.,0,((E3271-Tmin)/(PrefTemp-Tmin))^2))</f>
        <v>32.158397497357051</v>
      </c>
      <c r="L3271" s="1">
        <f t="shared" si="310"/>
        <v>0.33498330718614155</v>
      </c>
      <c r="M3271" s="1">
        <f t="shared" si="311"/>
        <v>91.314266324342071</v>
      </c>
      <c r="N3271" s="3" t="s">
        <v>866</v>
      </c>
      <c r="O3271" s="1" t="s">
        <v>2973</v>
      </c>
      <c r="P3271" s="1" t="s">
        <v>2968</v>
      </c>
      <c r="Q3271" s="1">
        <v>8360</v>
      </c>
      <c r="R3271" s="1" t="s">
        <v>3035</v>
      </c>
      <c r="S3271" s="1">
        <v>90.89</v>
      </c>
    </row>
    <row r="3272" spans="1:19" x14ac:dyDescent="0.3">
      <c r="A3272" s="1" t="s">
        <v>925</v>
      </c>
      <c r="B3272" s="1" t="s">
        <v>1398</v>
      </c>
      <c r="C3272" s="1">
        <f t="shared" si="312"/>
        <v>1.0416666664241347E-2</v>
      </c>
      <c r="D3272" s="1">
        <v>4</v>
      </c>
      <c r="E3272" s="1">
        <v>17.940000000000001</v>
      </c>
      <c r="F3272" s="1">
        <f>IF(A3272="","",IF(E3272&lt;_C3_MinTemp.,0,E3272*M_a+M_b))</f>
        <v>0.43990860000000004</v>
      </c>
      <c r="G3272" s="1">
        <f t="shared" si="307"/>
        <v>0.19351957635396003</v>
      </c>
      <c r="H3272" s="1">
        <f t="shared" si="308"/>
        <v>8.4102379988683182E-2</v>
      </c>
      <c r="I3272" s="1">
        <f t="shared" si="309"/>
        <v>2.1025594992275392E-2</v>
      </c>
      <c r="J3272" s="1">
        <f>IF(A3272="","",MIN(J3271+I3272,Max_logcfu))</f>
        <v>3.99</v>
      </c>
      <c r="K3272" s="1" cm="1">
        <f t="array" ref="K3272">IF(A3272="","",IF(E3272&lt;_C3_MinTemp.,0,((E3272-Tmin)/(PrefTemp-Tmin))^2))</f>
        <v>32.015303597762745</v>
      </c>
      <c r="L3272" s="1">
        <f t="shared" si="310"/>
        <v>0.33349274573238125</v>
      </c>
      <c r="M3272" s="1">
        <f t="shared" si="311"/>
        <v>90.980773578609686</v>
      </c>
      <c r="N3272" s="3" t="s">
        <v>866</v>
      </c>
      <c r="O3272" s="1" t="s">
        <v>2973</v>
      </c>
      <c r="P3272" s="1" t="s">
        <v>2968</v>
      </c>
      <c r="Q3272" s="1">
        <v>8360</v>
      </c>
      <c r="R3272" s="1" t="s">
        <v>3035</v>
      </c>
      <c r="S3272" s="1">
        <v>90.89</v>
      </c>
    </row>
    <row r="3273" spans="1:19" x14ac:dyDescent="0.3">
      <c r="A3273" s="1" t="s">
        <v>925</v>
      </c>
      <c r="B3273" s="1" t="s">
        <v>1399</v>
      </c>
      <c r="C3273" s="1">
        <f t="shared" si="312"/>
        <v>1.0416666671517305E-2</v>
      </c>
      <c r="D3273" s="1">
        <v>4</v>
      </c>
      <c r="E3273" s="1">
        <v>17.920000000000002</v>
      </c>
      <c r="F3273" s="1">
        <f>IF(A3273="","",IF(E3273&lt;_C3_MinTemp.,0,E3273*M_a+M_b))</f>
        <v>0.43951580000000007</v>
      </c>
      <c r="G3273" s="1">
        <f t="shared" si="307"/>
        <v>0.19317413844964007</v>
      </c>
      <c r="H3273" s="1">
        <f t="shared" si="308"/>
        <v>8.3952254867292506E-2</v>
      </c>
      <c r="I3273" s="1">
        <f t="shared" si="309"/>
        <v>2.0988063726596454E-2</v>
      </c>
      <c r="J3273" s="1">
        <f>IF(A3273="","",MIN(J3272+I3273,Max_logcfu))</f>
        <v>3.99</v>
      </c>
      <c r="K3273" s="1" cm="1">
        <f t="array" ref="K3273">IF(A3273="","",IF(E3273&lt;_C3_MinTemp.,0,((E3273-Tmin)/(PrefTemp-Tmin))^2))</f>
        <v>31.958155377467193</v>
      </c>
      <c r="L3273" s="1">
        <f t="shared" si="310"/>
        <v>0.33289745200363408</v>
      </c>
      <c r="M3273" s="1">
        <f t="shared" si="311"/>
        <v>90.64787612660605</v>
      </c>
      <c r="N3273" s="3" t="s">
        <v>866</v>
      </c>
      <c r="O3273" s="1" t="s">
        <v>2973</v>
      </c>
      <c r="P3273" s="1" t="s">
        <v>2968</v>
      </c>
      <c r="Q3273" s="1">
        <v>8360</v>
      </c>
      <c r="R3273" s="1" t="s">
        <v>3035</v>
      </c>
      <c r="S3273" s="1">
        <v>90.89</v>
      </c>
    </row>
    <row r="3274" spans="1:19" x14ac:dyDescent="0.3">
      <c r="A3274" s="1" t="s">
        <v>925</v>
      </c>
      <c r="B3274" s="1" t="s">
        <v>1400</v>
      </c>
      <c r="C3274" s="1">
        <f t="shared" si="312"/>
        <v>1.0416666664241347E-2</v>
      </c>
      <c r="D3274" s="1">
        <v>4</v>
      </c>
      <c r="E3274" s="1">
        <v>17.940000000000001</v>
      </c>
      <c r="F3274" s="1">
        <f>IF(A3274="","",IF(E3274&lt;_C3_MinTemp.,0,E3274*M_a+M_b))</f>
        <v>0.43990860000000004</v>
      </c>
      <c r="G3274" s="1">
        <f t="shared" si="307"/>
        <v>0.19351957635396003</v>
      </c>
      <c r="H3274" s="1">
        <f t="shared" si="308"/>
        <v>8.4102379988683182E-2</v>
      </c>
      <c r="I3274" s="1">
        <f t="shared" si="309"/>
        <v>2.1025594992275392E-2</v>
      </c>
      <c r="J3274" s="1">
        <f>IF(A3274="","",MIN(J3273+I3274,Max_logcfu))</f>
        <v>3.99</v>
      </c>
      <c r="K3274" s="1" cm="1">
        <f t="array" ref="K3274">IF(A3274="","",IF(E3274&lt;_C3_MinTemp.,0,((E3274-Tmin)/(PrefTemp-Tmin))^2))</f>
        <v>32.015303597762745</v>
      </c>
      <c r="L3274" s="1">
        <f t="shared" si="310"/>
        <v>0.33349274573238125</v>
      </c>
      <c r="M3274" s="1">
        <f t="shared" si="311"/>
        <v>90.314383380873664</v>
      </c>
      <c r="N3274" s="3" t="s">
        <v>866</v>
      </c>
      <c r="O3274" s="1" t="s">
        <v>2973</v>
      </c>
      <c r="P3274" s="1" t="s">
        <v>2968</v>
      </c>
      <c r="Q3274" s="1">
        <v>8360</v>
      </c>
      <c r="R3274" s="1" t="s">
        <v>3035</v>
      </c>
      <c r="S3274" s="1">
        <v>90.75</v>
      </c>
    </row>
    <row r="3275" spans="1:19" x14ac:dyDescent="0.3">
      <c r="A3275" s="1" t="s">
        <v>925</v>
      </c>
      <c r="B3275" s="1" t="s">
        <v>1401</v>
      </c>
      <c r="C3275" s="1">
        <f t="shared" si="312"/>
        <v>1.0416666664241347E-2</v>
      </c>
      <c r="D3275" s="1">
        <v>4</v>
      </c>
      <c r="E3275" s="1">
        <v>17.91</v>
      </c>
      <c r="F3275" s="1">
        <f>IF(A3275="","",IF(E3275&lt;_C3_MinTemp.,0,E3275*M_a+M_b))</f>
        <v>0.43931940000000003</v>
      </c>
      <c r="G3275" s="1">
        <f t="shared" si="307"/>
        <v>0.19300153521636002</v>
      </c>
      <c r="H3275" s="1">
        <f t="shared" si="308"/>
        <v>8.387724259728814E-2</v>
      </c>
      <c r="I3275" s="1">
        <f t="shared" si="309"/>
        <v>2.0969310644439739E-2</v>
      </c>
      <c r="J3275" s="1">
        <f>IF(A3275="","",MIN(J3274+I3275,Max_logcfu))</f>
        <v>3.99</v>
      </c>
      <c r="K3275" s="1" cm="1">
        <f t="array" ref="K3275">IF(A3275="","",IF(E3275&lt;_C3_MinTemp.,0,((E3275-Tmin)/(PrefTemp-Tmin))^2))</f>
        <v>31.92960041150701</v>
      </c>
      <c r="L3275" s="1">
        <f t="shared" si="310"/>
        <v>0.33260000420909186</v>
      </c>
      <c r="M3275" s="1">
        <f t="shared" si="311"/>
        <v>89.981783376664566</v>
      </c>
      <c r="N3275" s="3" t="s">
        <v>866</v>
      </c>
      <c r="O3275" s="1" t="s">
        <v>2973</v>
      </c>
      <c r="P3275" s="1" t="s">
        <v>2968</v>
      </c>
      <c r="Q3275" s="1">
        <v>8360</v>
      </c>
      <c r="R3275" s="1" t="s">
        <v>3035</v>
      </c>
      <c r="S3275" s="1">
        <v>90.75</v>
      </c>
    </row>
    <row r="3276" spans="1:19" x14ac:dyDescent="0.3">
      <c r="A3276" s="1" t="s">
        <v>925</v>
      </c>
      <c r="B3276" s="1" t="s">
        <v>1402</v>
      </c>
      <c r="C3276" s="1">
        <f t="shared" si="312"/>
        <v>1.0416666671517305E-2</v>
      </c>
      <c r="D3276" s="1">
        <v>5</v>
      </c>
      <c r="E3276" s="1">
        <v>17.829999999999998</v>
      </c>
      <c r="F3276" s="1">
        <f>IF(A3276="","",IF(E3276&lt;_C3_MinTemp.,0,E3276*M_a+M_b))</f>
        <v>0.43774819999999998</v>
      </c>
      <c r="G3276" s="1">
        <f t="shared" si="307"/>
        <v>0.19162348660323997</v>
      </c>
      <c r="H3276" s="1">
        <f t="shared" si="308"/>
        <v>8.3278351413837437E-2</v>
      </c>
      <c r="I3276" s="1">
        <f t="shared" si="309"/>
        <v>2.0819587863154236E-2</v>
      </c>
      <c r="J3276" s="1">
        <f>IF(A3276="","",MIN(J3275+I3276,Max_logcfu))</f>
        <v>3.99</v>
      </c>
      <c r="K3276" s="1" cm="1">
        <f t="array" ref="K3276">IF(A3276="","",IF(E3276&lt;_C3_MinTemp.,0,((E3276-Tmin)/(PrefTemp-Tmin))^2))</f>
        <v>31.701620144328164</v>
      </c>
      <c r="L3276" s="1">
        <f t="shared" si="310"/>
        <v>0.33022520999052479</v>
      </c>
      <c r="M3276" s="1">
        <f t="shared" si="311"/>
        <v>89.651558166674036</v>
      </c>
      <c r="N3276" s="3" t="s">
        <v>866</v>
      </c>
      <c r="O3276" s="1" t="s">
        <v>2973</v>
      </c>
      <c r="P3276" s="1" t="s">
        <v>2968</v>
      </c>
      <c r="Q3276" s="1">
        <v>8360</v>
      </c>
      <c r="R3276" s="1" t="s">
        <v>3035</v>
      </c>
      <c r="S3276" s="1">
        <v>90.75</v>
      </c>
    </row>
    <row r="3277" spans="1:19" x14ac:dyDescent="0.3">
      <c r="A3277" s="1" t="s">
        <v>925</v>
      </c>
      <c r="B3277" s="1" t="s">
        <v>1403</v>
      </c>
      <c r="C3277" s="1">
        <f t="shared" si="312"/>
        <v>1.0416666664241347E-2</v>
      </c>
      <c r="D3277" s="1">
        <v>5</v>
      </c>
      <c r="E3277" s="1">
        <v>17.829999999999998</v>
      </c>
      <c r="F3277" s="1">
        <f>IF(A3277="","",IF(E3277&lt;_C3_MinTemp.,0,E3277*M_a+M_b))</f>
        <v>0.43774819999999998</v>
      </c>
      <c r="G3277" s="1">
        <f t="shared" si="307"/>
        <v>0.19162348660323997</v>
      </c>
      <c r="H3277" s="1">
        <f t="shared" si="308"/>
        <v>8.3278351413837437E-2</v>
      </c>
      <c r="I3277" s="1">
        <f t="shared" si="309"/>
        <v>2.0819587848611921E-2</v>
      </c>
      <c r="J3277" s="1">
        <f>IF(A3277="","",MIN(J3276+I3277,Max_logcfu))</f>
        <v>3.99</v>
      </c>
      <c r="K3277" s="1" cm="1">
        <f t="array" ref="K3277">IF(A3277="","",IF(E3277&lt;_C3_MinTemp.,0,((E3277-Tmin)/(PrefTemp-Tmin))^2))</f>
        <v>31.701620144328164</v>
      </c>
      <c r="L3277" s="1">
        <f t="shared" si="310"/>
        <v>0.33022520975986513</v>
      </c>
      <c r="M3277" s="1">
        <f t="shared" si="311"/>
        <v>89.321332956914176</v>
      </c>
      <c r="N3277" s="3" t="s">
        <v>866</v>
      </c>
      <c r="O3277" s="1" t="s">
        <v>2973</v>
      </c>
      <c r="P3277" s="1" t="s">
        <v>2968</v>
      </c>
      <c r="Q3277" s="1">
        <v>8360</v>
      </c>
      <c r="R3277" s="1" t="s">
        <v>3035</v>
      </c>
      <c r="S3277" s="1">
        <v>90.75</v>
      </c>
    </row>
    <row r="3278" spans="1:19" x14ac:dyDescent="0.3">
      <c r="A3278" s="1" t="s">
        <v>925</v>
      </c>
      <c r="B3278" s="1" t="s">
        <v>1404</v>
      </c>
      <c r="C3278" s="1">
        <f t="shared" si="312"/>
        <v>1.0416666664241347E-2</v>
      </c>
      <c r="D3278" s="1">
        <v>5</v>
      </c>
      <c r="E3278" s="1">
        <v>17.97</v>
      </c>
      <c r="F3278" s="1">
        <f>IF(A3278="","",IF(E3278&lt;_C3_MinTemp.,0,E3278*M_a+M_b))</f>
        <v>0.44049779999999999</v>
      </c>
      <c r="G3278" s="1">
        <f t="shared" si="307"/>
        <v>0.19403831180483999</v>
      </c>
      <c r="H3278" s="1">
        <f t="shared" si="308"/>
        <v>8.432781912422424E-2</v>
      </c>
      <c r="I3278" s="1">
        <f t="shared" si="309"/>
        <v>2.1081954776147532E-2</v>
      </c>
      <c r="J3278" s="1">
        <f>IF(A3278="","",MIN(J3277+I3278,Max_logcfu))</f>
        <v>3.99</v>
      </c>
      <c r="K3278" s="1" cm="1">
        <f t="array" ref="K3278">IF(A3278="","",IF(E3278&lt;_C3_MinTemp.,0,((E3278-Tmin)/(PrefTemp-Tmin))^2))</f>
        <v>32.101121649144112</v>
      </c>
      <c r="L3278" s="1">
        <f t="shared" si="310"/>
        <v>0.33438668376739572</v>
      </c>
      <c r="M3278" s="1">
        <f t="shared" si="311"/>
        <v>88.986946273146785</v>
      </c>
      <c r="N3278" s="3" t="s">
        <v>866</v>
      </c>
      <c r="O3278" s="1" t="s">
        <v>2973</v>
      </c>
      <c r="P3278" s="1" t="s">
        <v>2968</v>
      </c>
      <c r="Q3278" s="1">
        <v>8360</v>
      </c>
      <c r="R3278" s="1" t="s">
        <v>3035</v>
      </c>
      <c r="S3278" s="1">
        <v>90.75</v>
      </c>
    </row>
    <row r="3279" spans="1:19" x14ac:dyDescent="0.3">
      <c r="A3279" s="1" t="s">
        <v>925</v>
      </c>
      <c r="B3279" s="1" t="s">
        <v>1405</v>
      </c>
      <c r="C3279" s="1">
        <f t="shared" si="312"/>
        <v>1.0416666671517305E-2</v>
      </c>
      <c r="D3279" s="1">
        <v>5</v>
      </c>
      <c r="E3279" s="1">
        <v>17.95</v>
      </c>
      <c r="F3279" s="1">
        <f>IF(A3279="","",IF(E3279&lt;_C3_MinTemp.,0,E3279*M_a+M_b))</f>
        <v>0.44010500000000002</v>
      </c>
      <c r="G3279" s="1">
        <f t="shared" si="307"/>
        <v>0.19369241102500001</v>
      </c>
      <c r="H3279" s="1">
        <f t="shared" si="308"/>
        <v>8.4177492840069534E-2</v>
      </c>
      <c r="I3279" s="1">
        <f t="shared" si="309"/>
        <v>2.1044373219816934E-2</v>
      </c>
      <c r="J3279" s="1">
        <f>IF(A3279="","",MIN(J3278+I3279,Max_logcfu))</f>
        <v>3.99</v>
      </c>
      <c r="K3279" s="1" cm="1">
        <f t="array" ref="K3279">IF(A3279="","",IF(E3279&lt;_C3_MinTemp.,0,((E3279-Tmin)/(PrefTemp-Tmin))^2))</f>
        <v>32.043896852098136</v>
      </c>
      <c r="L3279" s="1">
        <f t="shared" si="310"/>
        <v>0.33379059236478892</v>
      </c>
      <c r="M3279" s="1">
        <f t="shared" si="311"/>
        <v>88.653155680781992</v>
      </c>
      <c r="N3279" s="3" t="s">
        <v>866</v>
      </c>
      <c r="O3279" s="1" t="s">
        <v>2973</v>
      </c>
      <c r="P3279" s="1" t="s">
        <v>2968</v>
      </c>
      <c r="Q3279" s="1">
        <v>8360</v>
      </c>
      <c r="R3279" s="1" t="s">
        <v>3035</v>
      </c>
      <c r="S3279" s="1">
        <v>90.75</v>
      </c>
    </row>
    <row r="3280" spans="1:19" x14ac:dyDescent="0.3">
      <c r="A3280" s="1" t="s">
        <v>925</v>
      </c>
      <c r="B3280" s="1" t="s">
        <v>1406</v>
      </c>
      <c r="C3280" s="1">
        <f t="shared" si="312"/>
        <v>1.0416666664241347E-2</v>
      </c>
      <c r="D3280" s="1">
        <v>5</v>
      </c>
      <c r="E3280" s="1">
        <v>17.940000000000001</v>
      </c>
      <c r="F3280" s="1">
        <f>IF(A3280="","",IF(E3280&lt;_C3_MinTemp.,0,E3280*M_a+M_b))</f>
        <v>0.43990860000000004</v>
      </c>
      <c r="G3280" s="1">
        <f t="shared" si="307"/>
        <v>0.19351957635396003</v>
      </c>
      <c r="H3280" s="1">
        <f t="shared" si="308"/>
        <v>8.4102379988683182E-2</v>
      </c>
      <c r="I3280" s="1">
        <f t="shared" si="309"/>
        <v>2.1025594992275392E-2</v>
      </c>
      <c r="J3280" s="1">
        <f>IF(A3280="","",MIN(J3279+I3280,Max_logcfu))</f>
        <v>3.99</v>
      </c>
      <c r="K3280" s="1" cm="1">
        <f t="array" ref="K3280">IF(A3280="","",IF(E3280&lt;_C3_MinTemp.,0,((E3280-Tmin)/(PrefTemp-Tmin))^2))</f>
        <v>32.015303597762745</v>
      </c>
      <c r="L3280" s="1">
        <f t="shared" si="310"/>
        <v>0.33349274573238125</v>
      </c>
      <c r="M3280" s="1">
        <f t="shared" si="311"/>
        <v>88.319662935049607</v>
      </c>
      <c r="N3280" s="3" t="s">
        <v>866</v>
      </c>
      <c r="O3280" s="1" t="s">
        <v>2973</v>
      </c>
      <c r="P3280" s="1" t="s">
        <v>2968</v>
      </c>
      <c r="Q3280" s="1">
        <v>8360</v>
      </c>
      <c r="R3280" s="1" t="s">
        <v>3035</v>
      </c>
      <c r="S3280" s="1">
        <v>90.75</v>
      </c>
    </row>
    <row r="3281" spans="1:19" x14ac:dyDescent="0.3">
      <c r="A3281" s="1" t="s">
        <v>925</v>
      </c>
      <c r="B3281" s="1" t="s">
        <v>1407</v>
      </c>
      <c r="C3281" s="1">
        <f t="shared" si="312"/>
        <v>1.0416666664241347E-2</v>
      </c>
      <c r="D3281" s="1">
        <v>5</v>
      </c>
      <c r="E3281" s="1">
        <v>17.97</v>
      </c>
      <c r="F3281" s="1">
        <f>IF(A3281="","",IF(E3281&lt;_C3_MinTemp.,0,E3281*M_a+M_b))</f>
        <v>0.44049779999999999</v>
      </c>
      <c r="G3281" s="1">
        <f t="shared" si="307"/>
        <v>0.19403831180483999</v>
      </c>
      <c r="H3281" s="1">
        <f t="shared" si="308"/>
        <v>8.432781912422424E-2</v>
      </c>
      <c r="I3281" s="1">
        <f t="shared" si="309"/>
        <v>2.1081954776147532E-2</v>
      </c>
      <c r="J3281" s="1">
        <f>IF(A3281="","",MIN(J3280+I3281,Max_logcfu))</f>
        <v>3.99</v>
      </c>
      <c r="K3281" s="1" cm="1">
        <f t="array" ref="K3281">IF(A3281="","",IF(E3281&lt;_C3_MinTemp.,0,((E3281-Tmin)/(PrefTemp-Tmin))^2))</f>
        <v>32.101121649144112</v>
      </c>
      <c r="L3281" s="1">
        <f t="shared" si="310"/>
        <v>0.33438668376739572</v>
      </c>
      <c r="M3281" s="1">
        <f t="shared" si="311"/>
        <v>87.985276251282215</v>
      </c>
      <c r="N3281" s="3" t="s">
        <v>866</v>
      </c>
      <c r="O3281" s="1" t="s">
        <v>2973</v>
      </c>
      <c r="P3281" s="1" t="s">
        <v>2968</v>
      </c>
      <c r="Q3281" s="1">
        <v>8360</v>
      </c>
      <c r="R3281" s="1" t="s">
        <v>3035</v>
      </c>
      <c r="S3281" s="1">
        <v>90.75</v>
      </c>
    </row>
    <row r="3282" spans="1:19" x14ac:dyDescent="0.3">
      <c r="A3282" s="1" t="s">
        <v>925</v>
      </c>
      <c r="B3282" s="1" t="s">
        <v>1408</v>
      </c>
      <c r="C3282" s="1">
        <f t="shared" si="312"/>
        <v>1.0416666671517305E-2</v>
      </c>
      <c r="D3282" s="1">
        <v>5</v>
      </c>
      <c r="E3282" s="1">
        <v>17.97</v>
      </c>
      <c r="F3282" s="1">
        <f>IF(A3282="","",IF(E3282&lt;_C3_MinTemp.,0,E3282*M_a+M_b))</f>
        <v>0.44049779999999999</v>
      </c>
      <c r="G3282" s="1">
        <f t="shared" si="307"/>
        <v>0.19403831180483999</v>
      </c>
      <c r="H3282" s="1">
        <f t="shared" si="308"/>
        <v>8.432781912422424E-2</v>
      </c>
      <c r="I3282" s="1">
        <f t="shared" si="309"/>
        <v>2.1081954790873107E-2</v>
      </c>
      <c r="J3282" s="1">
        <f>IF(A3282="","",MIN(J3281+I3282,Max_logcfu))</f>
        <v>3.99</v>
      </c>
      <c r="K3282" s="1" cm="1">
        <f t="array" ref="K3282">IF(A3282="","",IF(E3282&lt;_C3_MinTemp.,0,((E3282-Tmin)/(PrefTemp-Tmin))^2))</f>
        <v>32.101121649144112</v>
      </c>
      <c r="L3282" s="1">
        <f t="shared" si="310"/>
        <v>0.33438668400096211</v>
      </c>
      <c r="M3282" s="1">
        <f t="shared" si="311"/>
        <v>87.650889567281254</v>
      </c>
      <c r="N3282" s="3" t="s">
        <v>866</v>
      </c>
      <c r="O3282" s="1" t="s">
        <v>2973</v>
      </c>
      <c r="P3282" s="1" t="s">
        <v>2968</v>
      </c>
      <c r="Q3282" s="1">
        <v>8360</v>
      </c>
      <c r="R3282" s="1" t="s">
        <v>3035</v>
      </c>
      <c r="S3282" s="1">
        <v>90.64</v>
      </c>
    </row>
    <row r="3283" spans="1:19" x14ac:dyDescent="0.3">
      <c r="A3283" s="1" t="s">
        <v>925</v>
      </c>
      <c r="B3283" s="1" t="s">
        <v>1409</v>
      </c>
      <c r="C3283" s="1">
        <f t="shared" si="312"/>
        <v>1.0416666664241347E-2</v>
      </c>
      <c r="D3283" s="1">
        <v>5</v>
      </c>
      <c r="E3283" s="1">
        <v>17.88</v>
      </c>
      <c r="F3283" s="1">
        <f>IF(A3283="","",IF(E3283&lt;_C3_MinTemp.,0,E3283*M_a+M_b))</f>
        <v>0.43873020000000001</v>
      </c>
      <c r="G3283" s="1">
        <f t="shared" si="307"/>
        <v>0.19248418839204001</v>
      </c>
      <c r="H3283" s="1">
        <f t="shared" si="308"/>
        <v>8.3652406950039115E-2</v>
      </c>
      <c r="I3283" s="1">
        <f t="shared" si="309"/>
        <v>2.0913101732640566E-2</v>
      </c>
      <c r="J3283" s="1">
        <f>IF(A3283="","",MIN(J3282+I3283,Max_logcfu))</f>
        <v>3.99</v>
      </c>
      <c r="K3283" s="1" cm="1">
        <f t="array" ref="K3283">IF(A3283="","",IF(E3283&lt;_C3_MinTemp.,0,((E3283-Tmin)/(PrefTemp-Tmin))^2))</f>
        <v>31.844012090376907</v>
      </c>
      <c r="L3283" s="1">
        <f t="shared" si="310"/>
        <v>0.33170845919752756</v>
      </c>
      <c r="M3283" s="1">
        <f t="shared" si="311"/>
        <v>87.319181108083725</v>
      </c>
      <c r="N3283" s="3" t="s">
        <v>866</v>
      </c>
      <c r="O3283" s="1" t="s">
        <v>2973</v>
      </c>
      <c r="P3283" s="1" t="s">
        <v>2968</v>
      </c>
      <c r="Q3283" s="1">
        <v>8360</v>
      </c>
      <c r="R3283" s="1" t="s">
        <v>3035</v>
      </c>
      <c r="S3283" s="1">
        <v>90.64</v>
      </c>
    </row>
    <row r="3284" spans="1:19" x14ac:dyDescent="0.3">
      <c r="A3284" s="1" t="s">
        <v>925</v>
      </c>
      <c r="B3284" s="1" t="s">
        <v>1410</v>
      </c>
      <c r="C3284" s="1">
        <f t="shared" si="312"/>
        <v>1.0416666664241347E-2</v>
      </c>
      <c r="D3284" s="1">
        <v>5</v>
      </c>
      <c r="E3284" s="1">
        <v>17.75</v>
      </c>
      <c r="F3284" s="1">
        <f>IF(A3284="","",IF(E3284&lt;_C3_MinTemp.,0,E3284*M_a+M_b))</f>
        <v>0.43617700000000004</v>
      </c>
      <c r="G3284" s="1">
        <f t="shared" si="307"/>
        <v>0.19025037532900002</v>
      </c>
      <c r="H3284" s="1">
        <f t="shared" si="308"/>
        <v>8.2681605966536287E-2</v>
      </c>
      <c r="I3284" s="1">
        <f t="shared" si="309"/>
        <v>2.0670401486821369E-2</v>
      </c>
      <c r="J3284" s="1">
        <f>IF(A3284="","",MIN(J3283+I3284,Max_logcfu))</f>
        <v>3.99</v>
      </c>
      <c r="K3284" s="1" cm="1">
        <f t="array" ref="K3284">IF(A3284="","",IF(E3284&lt;_C3_MinTemp.,0,((E3284-Tmin)/(PrefTemp-Tmin))^2))</f>
        <v>31.474456695820518</v>
      </c>
      <c r="L3284" s="1">
        <f t="shared" si="310"/>
        <v>0.32785892383846144</v>
      </c>
      <c r="M3284" s="1">
        <f t="shared" si="311"/>
        <v>86.991322184245263</v>
      </c>
      <c r="N3284" s="3" t="s">
        <v>866</v>
      </c>
      <c r="O3284" s="1" t="s">
        <v>2973</v>
      </c>
      <c r="P3284" s="1" t="s">
        <v>2968</v>
      </c>
      <c r="Q3284" s="1">
        <v>8360</v>
      </c>
      <c r="R3284" s="1" t="s">
        <v>3035</v>
      </c>
      <c r="S3284" s="1">
        <v>90.64</v>
      </c>
    </row>
    <row r="3285" spans="1:19" x14ac:dyDescent="0.3">
      <c r="A3285" s="1" t="s">
        <v>925</v>
      </c>
      <c r="B3285" s="1" t="s">
        <v>1411</v>
      </c>
      <c r="C3285" s="1">
        <f t="shared" si="312"/>
        <v>1.0416666671517305E-2</v>
      </c>
      <c r="D3285" s="1">
        <v>5</v>
      </c>
      <c r="E3285" s="1">
        <v>17.72</v>
      </c>
      <c r="F3285" s="1">
        <f>IF(A3285="","",IF(E3285&lt;_C3_MinTemp.,0,E3285*M_a+M_b))</f>
        <v>0.43558780000000002</v>
      </c>
      <c r="G3285" s="1">
        <f t="shared" si="307"/>
        <v>0.18973673150884002</v>
      </c>
      <c r="H3285" s="1">
        <f t="shared" si="308"/>
        <v>8.2458379621399389E-2</v>
      </c>
      <c r="I3285" s="1">
        <f t="shared" si="309"/>
        <v>2.0614594914949266E-2</v>
      </c>
      <c r="J3285" s="1">
        <f>IF(A3285="","",MIN(J3284+I3285,Max_logcfu))</f>
        <v>3.99</v>
      </c>
      <c r="K3285" s="1" cm="1">
        <f t="array" ref="K3285">IF(A3285="","",IF(E3285&lt;_C3_MinTemp.,0,((E3285-Tmin)/(PrefTemp-Tmin))^2))</f>
        <v>31.389480988693816</v>
      </c>
      <c r="L3285" s="1">
        <f t="shared" si="310"/>
        <v>0.32697376045115295</v>
      </c>
      <c r="M3285" s="1">
        <f t="shared" si="311"/>
        <v>86.66434842379411</v>
      </c>
      <c r="N3285" s="3" t="s">
        <v>866</v>
      </c>
      <c r="O3285" s="1" t="s">
        <v>2973</v>
      </c>
      <c r="P3285" s="1" t="s">
        <v>2968</v>
      </c>
      <c r="Q3285" s="1">
        <v>8360</v>
      </c>
      <c r="R3285" s="1" t="s">
        <v>3035</v>
      </c>
      <c r="S3285" s="1">
        <v>90.64</v>
      </c>
    </row>
    <row r="3286" spans="1:19" x14ac:dyDescent="0.3">
      <c r="A3286" s="1" t="s">
        <v>925</v>
      </c>
      <c r="B3286" s="1" t="s">
        <v>1412</v>
      </c>
      <c r="C3286" s="1">
        <f t="shared" si="312"/>
        <v>1.0416666664241347E-2</v>
      </c>
      <c r="D3286" s="1">
        <v>5</v>
      </c>
      <c r="E3286" s="1">
        <v>17.75</v>
      </c>
      <c r="F3286" s="1">
        <f>IF(A3286="","",IF(E3286&lt;_C3_MinTemp.,0,E3286*M_a+M_b))</f>
        <v>0.43617700000000004</v>
      </c>
      <c r="G3286" s="1">
        <f t="shared" si="307"/>
        <v>0.19025037532900002</v>
      </c>
      <c r="H3286" s="1">
        <f t="shared" si="308"/>
        <v>8.2681605966536287E-2</v>
      </c>
      <c r="I3286" s="1">
        <f t="shared" si="309"/>
        <v>2.0670401486821369E-2</v>
      </c>
      <c r="J3286" s="1">
        <f>IF(A3286="","",MIN(J3285+I3286,Max_logcfu))</f>
        <v>3.99</v>
      </c>
      <c r="K3286" s="1" cm="1">
        <f t="array" ref="K3286">IF(A3286="","",IF(E3286&lt;_C3_MinTemp.,0,((E3286-Tmin)/(PrefTemp-Tmin))^2))</f>
        <v>31.474456695820518</v>
      </c>
      <c r="L3286" s="1">
        <f t="shared" si="310"/>
        <v>0.32785892383846144</v>
      </c>
      <c r="M3286" s="1">
        <f t="shared" si="311"/>
        <v>86.336489499955647</v>
      </c>
      <c r="N3286" s="3" t="s">
        <v>866</v>
      </c>
      <c r="O3286" s="1" t="s">
        <v>2973</v>
      </c>
      <c r="P3286" s="1" t="s">
        <v>2968</v>
      </c>
      <c r="Q3286" s="1">
        <v>8360</v>
      </c>
      <c r="R3286" s="1" t="s">
        <v>3035</v>
      </c>
      <c r="S3286" s="1">
        <v>90.64</v>
      </c>
    </row>
    <row r="3287" spans="1:19" x14ac:dyDescent="0.3">
      <c r="A3287" s="1" t="s">
        <v>925</v>
      </c>
      <c r="B3287" s="1" t="s">
        <v>1413</v>
      </c>
      <c r="C3287" s="1">
        <f t="shared" si="312"/>
        <v>1.0416666664241347E-2</v>
      </c>
      <c r="D3287" s="1">
        <v>5</v>
      </c>
      <c r="E3287" s="1">
        <v>17.739999999999998</v>
      </c>
      <c r="F3287" s="1">
        <f>IF(A3287="","",IF(E3287&lt;_C3_MinTemp.,0,E3287*M_a+M_b))</f>
        <v>0.4359806</v>
      </c>
      <c r="G3287" s="1">
        <f t="shared" si="307"/>
        <v>0.19007908357636</v>
      </c>
      <c r="H3287" s="1">
        <f t="shared" si="308"/>
        <v>8.2607163657696644E-2</v>
      </c>
      <c r="I3287" s="1">
        <f t="shared" si="309"/>
        <v>2.0651790909615789E-2</v>
      </c>
      <c r="J3287" s="1">
        <f>IF(A3287="","",MIN(J3286+I3287,Max_logcfu))</f>
        <v>3.99</v>
      </c>
      <c r="K3287" s="1" cm="1">
        <f t="array" ref="K3287">IF(A3287="","",IF(E3287&lt;_C3_MinTemp.,0,((E3287-Tmin)/(PrefTemp-Tmin))^2))</f>
        <v>31.446118697319882</v>
      </c>
      <c r="L3287" s="1">
        <f t="shared" si="310"/>
        <v>0.32756373635414854</v>
      </c>
      <c r="M3287" s="1">
        <f t="shared" si="311"/>
        <v>86.008925763601496</v>
      </c>
      <c r="N3287" s="3" t="s">
        <v>866</v>
      </c>
      <c r="O3287" s="1" t="s">
        <v>2973</v>
      </c>
      <c r="P3287" s="1" t="s">
        <v>2968</v>
      </c>
      <c r="Q3287" s="1">
        <v>8360</v>
      </c>
      <c r="R3287" s="1" t="s">
        <v>3035</v>
      </c>
      <c r="S3287" s="1">
        <v>90.64</v>
      </c>
    </row>
    <row r="3288" spans="1:19" x14ac:dyDescent="0.3">
      <c r="A3288" s="1" t="s">
        <v>925</v>
      </c>
      <c r="B3288" s="1" t="s">
        <v>2461</v>
      </c>
      <c r="C3288" s="1">
        <f t="shared" si="312"/>
        <v>1.0416666671517305E-2</v>
      </c>
      <c r="D3288" s="1">
        <v>5</v>
      </c>
      <c r="E3288" s="1">
        <v>17.7</v>
      </c>
      <c r="F3288" s="1">
        <f>IF(A3288="","",IF(E3288&lt;_C3_MinTemp.,0,E3288*M_a+M_b))</f>
        <v>0.435195</v>
      </c>
      <c r="G3288" s="1">
        <f t="shared" si="307"/>
        <v>0.18939468802500001</v>
      </c>
      <c r="H3288" s="1">
        <f t="shared" si="308"/>
        <v>8.2309729693611472E-2</v>
      </c>
      <c r="I3288" s="1">
        <f t="shared" si="309"/>
        <v>2.0577432432984981E-2</v>
      </c>
      <c r="J3288" s="1">
        <f>IF(A3288="","",MIN(J3287+I3288,Max_logcfu))</f>
        <v>3.99</v>
      </c>
      <c r="K3288" s="1" cm="1">
        <f t="array" ref="K3288">IF(A3288="","",IF(E3288&lt;_C3_MinTemp.,0,((E3288-Tmin)/(PrefTemp-Tmin))^2))</f>
        <v>31.332894331234701</v>
      </c>
      <c r="L3288" s="1">
        <f t="shared" si="310"/>
        <v>0.32638431610234603</v>
      </c>
      <c r="M3288" s="1">
        <f t="shared" si="311"/>
        <v>85.682541447499148</v>
      </c>
      <c r="N3288" s="3" t="s">
        <v>866</v>
      </c>
      <c r="O3288" s="1" t="s">
        <v>2973</v>
      </c>
      <c r="P3288" s="1" t="s">
        <v>2968</v>
      </c>
      <c r="Q3288" s="1">
        <v>8360</v>
      </c>
      <c r="R3288" s="1" t="s">
        <v>3035</v>
      </c>
      <c r="S3288" s="1">
        <v>90.64</v>
      </c>
    </row>
    <row r="3289" spans="1:19" x14ac:dyDescent="0.3">
      <c r="A3289" s="1" t="s">
        <v>925</v>
      </c>
      <c r="B3289" s="1" t="s">
        <v>2462</v>
      </c>
      <c r="C3289" s="1">
        <f t="shared" si="312"/>
        <v>1.0416666664241347E-2</v>
      </c>
      <c r="D3289" s="1">
        <v>5</v>
      </c>
      <c r="E3289" s="1">
        <v>17.72</v>
      </c>
      <c r="F3289" s="1">
        <f>IF(A3289="","",IF(E3289&lt;_C3_MinTemp.,0,E3289*M_a+M_b))</f>
        <v>0.43558780000000002</v>
      </c>
      <c r="G3289" s="1">
        <f t="shared" si="307"/>
        <v>0.18973673150884002</v>
      </c>
      <c r="H3289" s="1">
        <f t="shared" si="308"/>
        <v>8.2458379621399389E-2</v>
      </c>
      <c r="I3289" s="1">
        <f t="shared" si="309"/>
        <v>2.0614594900550138E-2</v>
      </c>
      <c r="J3289" s="1">
        <f>IF(A3289="","",MIN(J3288+I3289,Max_logcfu))</f>
        <v>3.99</v>
      </c>
      <c r="K3289" s="1" cm="1">
        <f t="array" ref="K3289">IF(A3289="","",IF(E3289&lt;_C3_MinTemp.,0,((E3289-Tmin)/(PrefTemp-Tmin))^2))</f>
        <v>31.389480988693816</v>
      </c>
      <c r="L3289" s="1">
        <f t="shared" si="310"/>
        <v>0.32697376022276442</v>
      </c>
      <c r="M3289" s="1">
        <f t="shared" si="311"/>
        <v>85.355567687276377</v>
      </c>
      <c r="N3289" s="3" t="s">
        <v>866</v>
      </c>
      <c r="O3289" s="1" t="s">
        <v>2973</v>
      </c>
      <c r="P3289" s="1" t="s">
        <v>2968</v>
      </c>
      <c r="Q3289" s="1">
        <v>8360</v>
      </c>
      <c r="R3289" s="1" t="s">
        <v>3035</v>
      </c>
      <c r="S3289" s="1">
        <v>90.64</v>
      </c>
    </row>
    <row r="3290" spans="1:19" x14ac:dyDescent="0.3">
      <c r="A3290" s="1" t="s">
        <v>925</v>
      </c>
      <c r="B3290" s="1" t="s">
        <v>1416</v>
      </c>
      <c r="C3290" s="1">
        <f t="shared" si="312"/>
        <v>1.0405092594737653E-2</v>
      </c>
      <c r="D3290" s="1">
        <v>5</v>
      </c>
      <c r="E3290" s="1">
        <v>17.829999999999998</v>
      </c>
      <c r="F3290" s="1">
        <f>IF(A3290="","",IF(E3290&lt;_C3_MinTemp.,0,E3290*M_a+M_b))</f>
        <v>0.43774819999999998</v>
      </c>
      <c r="G3290" s="1">
        <f t="shared" si="307"/>
        <v>0.19162348660323997</v>
      </c>
      <c r="H3290" s="1">
        <f t="shared" si="308"/>
        <v>8.3278351413837437E-2</v>
      </c>
      <c r="I3290" s="1">
        <f t="shared" si="309"/>
        <v>2.0796454982353916E-2</v>
      </c>
      <c r="J3290" s="1">
        <f>IF(A3290="","",MIN(J3289+I3290,Max_logcfu))</f>
        <v>3.99</v>
      </c>
      <c r="K3290" s="1" cm="1">
        <f t="array" ref="K3290">IF(A3290="","",IF(E3290&lt;_C3_MinTemp.,0,((E3290-Tmin)/(PrefTemp-Tmin))^2))</f>
        <v>31.701620144328164</v>
      </c>
      <c r="L3290" s="1">
        <f t="shared" si="310"/>
        <v>0.32985829300493497</v>
      </c>
      <c r="M3290" s="1">
        <f t="shared" si="311"/>
        <v>85.025709394271445</v>
      </c>
      <c r="N3290" s="3" t="s">
        <v>866</v>
      </c>
      <c r="O3290" s="1" t="s">
        <v>2973</v>
      </c>
      <c r="P3290" s="1" t="s">
        <v>2968</v>
      </c>
      <c r="Q3290" s="1">
        <v>8360</v>
      </c>
      <c r="R3290" s="1" t="s">
        <v>3035</v>
      </c>
      <c r="S3290" s="1">
        <v>90.64</v>
      </c>
    </row>
    <row r="3291" spans="1:19" x14ac:dyDescent="0.3">
      <c r="A3291" s="1" t="s">
        <v>925</v>
      </c>
      <c r="B3291" s="1" t="s">
        <v>1417</v>
      </c>
      <c r="C3291" s="1">
        <f t="shared" si="312"/>
        <v>1.0416666664241347E-2</v>
      </c>
      <c r="D3291" s="1">
        <v>5</v>
      </c>
      <c r="E3291" s="1">
        <v>17.809999999999999</v>
      </c>
      <c r="F3291" s="1">
        <f>IF(A3291="","",IF(E3291&lt;_C3_MinTemp.,0,E3291*M_a+M_b))</f>
        <v>0.43735540000000001</v>
      </c>
      <c r="G3291" s="1">
        <f t="shared" si="307"/>
        <v>0.19127974590916</v>
      </c>
      <c r="H3291" s="1">
        <f t="shared" si="308"/>
        <v>8.3128963889248148E-2</v>
      </c>
      <c r="I3291" s="1">
        <f t="shared" si="309"/>
        <v>2.0782240967473293E-2</v>
      </c>
      <c r="J3291" s="1">
        <f>IF(A3291="","",MIN(J3290+I3291,Max_logcfu))</f>
        <v>3.99</v>
      </c>
      <c r="K3291" s="1" cm="1">
        <f t="array" ref="K3291">IF(A3291="","",IF(E3291&lt;_C3_MinTemp.,0,((E3291-Tmin)/(PrefTemp-Tmin))^2))</f>
        <v>31.644752705450827</v>
      </c>
      <c r="L3291" s="1">
        <f t="shared" si="310"/>
        <v>0.32963284060503084</v>
      </c>
      <c r="M3291" s="1">
        <f t="shared" si="311"/>
        <v>84.696076553666416</v>
      </c>
      <c r="N3291" s="3" t="s">
        <v>866</v>
      </c>
      <c r="O3291" s="1" t="s">
        <v>2973</v>
      </c>
      <c r="P3291" s="1" t="s">
        <v>2968</v>
      </c>
      <c r="Q3291" s="1">
        <v>8360</v>
      </c>
      <c r="R3291" s="1" t="s">
        <v>3035</v>
      </c>
      <c r="S3291" s="1">
        <v>90.64</v>
      </c>
    </row>
    <row r="3292" spans="1:19" x14ac:dyDescent="0.3">
      <c r="A3292" s="1" t="s">
        <v>925</v>
      </c>
      <c r="B3292" s="1" t="s">
        <v>2464</v>
      </c>
      <c r="C3292" s="1">
        <f t="shared" si="312"/>
        <v>1.0416666664241347E-2</v>
      </c>
      <c r="D3292" s="1">
        <v>5</v>
      </c>
      <c r="E3292" s="1">
        <v>17.8</v>
      </c>
      <c r="F3292" s="1">
        <f>IF(A3292="","",IF(E3292&lt;_C3_MinTemp.,0,E3292*M_a+M_b))</f>
        <v>0.43715900000000002</v>
      </c>
      <c r="G3292" s="1">
        <f t="shared" si="307"/>
        <v>0.19110799128100001</v>
      </c>
      <c r="H3292" s="1">
        <f t="shared" si="308"/>
        <v>8.3054320417644503E-2</v>
      </c>
      <c r="I3292" s="1">
        <f t="shared" si="309"/>
        <v>2.0763580099576729E-2</v>
      </c>
      <c r="J3292" s="1">
        <f>IF(A3292="","",MIN(J3291+I3292,Max_logcfu))</f>
        <v>3.99</v>
      </c>
      <c r="K3292" s="1" cm="1">
        <f t="array" ref="K3292">IF(A3292="","",IF(E3292&lt;_C3_MinTemp.,0,((E3292-Tmin)/(PrefTemp-Tmin))^2))</f>
        <v>31.616338130199772</v>
      </c>
      <c r="L3292" s="1">
        <f t="shared" si="310"/>
        <v>0.32933685544623459</v>
      </c>
      <c r="M3292" s="1">
        <f t="shared" si="311"/>
        <v>84.366739698220186</v>
      </c>
      <c r="N3292" s="3" t="s">
        <v>866</v>
      </c>
      <c r="O3292" s="1" t="s">
        <v>2973</v>
      </c>
      <c r="P3292" s="1" t="s">
        <v>2968</v>
      </c>
      <c r="Q3292" s="1">
        <v>8360</v>
      </c>
      <c r="R3292" s="1" t="s">
        <v>3035</v>
      </c>
      <c r="S3292" s="1">
        <v>90.64</v>
      </c>
    </row>
    <row r="3293" spans="1:19" x14ac:dyDescent="0.3">
      <c r="A3293" s="1" t="s">
        <v>925</v>
      </c>
      <c r="B3293" s="1" t="s">
        <v>2465</v>
      </c>
      <c r="C3293" s="1">
        <f t="shared" si="312"/>
        <v>1.0416666671517305E-2</v>
      </c>
      <c r="D3293" s="1">
        <v>5</v>
      </c>
      <c r="E3293" s="1">
        <v>17.78</v>
      </c>
      <c r="F3293" s="1">
        <f>IF(A3293="","",IF(E3293&lt;_C3_MinTemp.,0,E3293*M_a+M_b))</f>
        <v>0.43676620000000005</v>
      </c>
      <c r="G3293" s="1">
        <f t="shared" si="307"/>
        <v>0.19076471346244003</v>
      </c>
      <c r="H3293" s="1">
        <f t="shared" si="308"/>
        <v>8.2905134055819216E-2</v>
      </c>
      <c r="I3293" s="1">
        <f t="shared" si="309"/>
        <v>2.0726283523606229E-2</v>
      </c>
      <c r="J3293" s="1">
        <f>IF(A3293="","",MIN(J3292+I3293,Max_logcfu))</f>
        <v>3.99</v>
      </c>
      <c r="K3293" s="1" cm="1">
        <f t="array" ref="K3293">IF(A3293="","",IF(E3293&lt;_C3_MinTemp.,0,((E3293-Tmin)/(PrefTemp-Tmin))^2))</f>
        <v>31.559547268072858</v>
      </c>
      <c r="L3293" s="1">
        <f t="shared" si="310"/>
        <v>0.32874528419550958</v>
      </c>
      <c r="M3293" s="1">
        <f t="shared" si="311"/>
        <v>84.037994414024681</v>
      </c>
      <c r="N3293" s="3" t="s">
        <v>866</v>
      </c>
      <c r="O3293" s="1" t="s">
        <v>2973</v>
      </c>
      <c r="P3293" s="1" t="s">
        <v>2968</v>
      </c>
      <c r="Q3293" s="1">
        <v>8360</v>
      </c>
      <c r="R3293" s="1" t="s">
        <v>3035</v>
      </c>
      <c r="S3293" s="1">
        <v>90.64</v>
      </c>
    </row>
    <row r="3294" spans="1:19" x14ac:dyDescent="0.3">
      <c r="A3294" s="1" t="s">
        <v>925</v>
      </c>
      <c r="B3294" s="1" t="s">
        <v>1420</v>
      </c>
      <c r="C3294" s="1">
        <f t="shared" si="312"/>
        <v>1.0428240741021E-2</v>
      </c>
      <c r="D3294" s="1">
        <v>5</v>
      </c>
      <c r="E3294" s="1">
        <v>17.8</v>
      </c>
      <c r="F3294" s="1">
        <f>IF(A3294="","",IF(E3294&lt;_C3_MinTemp.,0,E3294*M_a+M_b))</f>
        <v>0.43715900000000002</v>
      </c>
      <c r="G3294" s="1">
        <f t="shared" si="307"/>
        <v>0.19110799128100001</v>
      </c>
      <c r="H3294" s="1">
        <f t="shared" si="308"/>
        <v>8.3054320417644503E-2</v>
      </c>
      <c r="I3294" s="1">
        <f t="shared" si="309"/>
        <v>2.0786650749530226E-2</v>
      </c>
      <c r="J3294" s="1">
        <f>IF(A3294="","",MIN(J3293+I3294,Max_logcfu))</f>
        <v>3.99</v>
      </c>
      <c r="K3294" s="1" cm="1">
        <f t="array" ref="K3294">IF(A3294="","",IF(E3294&lt;_C3_MinTemp.,0,((E3294-Tmin)/(PrefTemp-Tmin))^2))</f>
        <v>31.616338130199772</v>
      </c>
      <c r="L3294" s="1">
        <f t="shared" si="310"/>
        <v>0.32970278537124498</v>
      </c>
      <c r="M3294" s="1">
        <f t="shared" si="311"/>
        <v>83.708291628653441</v>
      </c>
      <c r="N3294" s="3" t="s">
        <v>866</v>
      </c>
      <c r="O3294" s="1" t="s">
        <v>2973</v>
      </c>
      <c r="P3294" s="1" t="s">
        <v>2968</v>
      </c>
      <c r="Q3294" s="1">
        <v>8360</v>
      </c>
      <c r="R3294" s="1" t="s">
        <v>3035</v>
      </c>
      <c r="S3294" s="1">
        <v>90.51</v>
      </c>
    </row>
    <row r="3295" spans="1:19" x14ac:dyDescent="0.3">
      <c r="A3295" s="1" t="s">
        <v>925</v>
      </c>
      <c r="B3295" s="1" t="s">
        <v>1421</v>
      </c>
      <c r="C3295" s="1">
        <f t="shared" si="312"/>
        <v>1.0416666664241347E-2</v>
      </c>
      <c r="D3295" s="1">
        <v>5</v>
      </c>
      <c r="E3295" s="1">
        <v>17.739999999999998</v>
      </c>
      <c r="F3295" s="1">
        <f>IF(A3295="","",IF(E3295&lt;_C3_MinTemp.,0,E3295*M_a+M_b))</f>
        <v>0.4359806</v>
      </c>
      <c r="G3295" s="1">
        <f t="shared" si="307"/>
        <v>0.19007908357636</v>
      </c>
      <c r="H3295" s="1">
        <f t="shared" si="308"/>
        <v>8.2607163657696644E-2</v>
      </c>
      <c r="I3295" s="1">
        <f t="shared" si="309"/>
        <v>2.0651790909615789E-2</v>
      </c>
      <c r="J3295" s="1">
        <f>IF(A3295="","",MIN(J3294+I3295,Max_logcfu))</f>
        <v>3.99</v>
      </c>
      <c r="K3295" s="1" cm="1">
        <f t="array" ref="K3295">IF(A3295="","",IF(E3295&lt;_C3_MinTemp.,0,((E3295-Tmin)/(PrefTemp-Tmin))^2))</f>
        <v>31.446118697319882</v>
      </c>
      <c r="L3295" s="1">
        <f t="shared" si="310"/>
        <v>0.32756373635414854</v>
      </c>
      <c r="M3295" s="1">
        <f t="shared" si="311"/>
        <v>83.380727892299291</v>
      </c>
      <c r="N3295" s="3" t="s">
        <v>866</v>
      </c>
      <c r="O3295" s="1" t="s">
        <v>2973</v>
      </c>
      <c r="P3295" s="1" t="s">
        <v>2968</v>
      </c>
      <c r="Q3295" s="1">
        <v>8360</v>
      </c>
      <c r="R3295" s="1" t="s">
        <v>3035</v>
      </c>
      <c r="S3295" s="1">
        <v>90.51</v>
      </c>
    </row>
    <row r="3296" spans="1:19" x14ac:dyDescent="0.3">
      <c r="A3296" s="1" t="s">
        <v>925</v>
      </c>
      <c r="B3296" s="1" t="s">
        <v>1422</v>
      </c>
      <c r="C3296" s="1">
        <f t="shared" si="312"/>
        <v>1.0416666664241347E-2</v>
      </c>
      <c r="D3296" s="1">
        <v>5</v>
      </c>
      <c r="E3296" s="1">
        <v>17.64</v>
      </c>
      <c r="F3296" s="1">
        <f>IF(A3296="","",IF(E3296&lt;_C3_MinTemp.,0,E3296*M_a+M_b))</f>
        <v>0.43401660000000003</v>
      </c>
      <c r="G3296" s="1">
        <f t="shared" si="307"/>
        <v>0.18837040907556002</v>
      </c>
      <c r="H3296" s="1">
        <f t="shared" si="308"/>
        <v>8.1864584561303785E-2</v>
      </c>
      <c r="I3296" s="1">
        <f t="shared" si="309"/>
        <v>2.04661461355608E-2</v>
      </c>
      <c r="J3296" s="1">
        <f>IF(A3296="","",MIN(J3295+I3296,Max_logcfu))</f>
        <v>3.99</v>
      </c>
      <c r="K3296" s="1" cm="1">
        <f t="array" ref="K3296">IF(A3296="","",IF(E3296&lt;_C3_MinTemp.,0,((E3296-Tmin)/(PrefTemp-Tmin))^2))</f>
        <v>31.163440665859067</v>
      </c>
      <c r="L3296" s="1">
        <f t="shared" si="310"/>
        <v>0.32461917352711733</v>
      </c>
      <c r="M3296" s="1">
        <f t="shared" si="311"/>
        <v>83.05610871877218</v>
      </c>
      <c r="N3296" s="3" t="s">
        <v>866</v>
      </c>
      <c r="O3296" s="1" t="s">
        <v>2973</v>
      </c>
      <c r="P3296" s="1" t="s">
        <v>2968</v>
      </c>
      <c r="Q3296" s="1">
        <v>8360</v>
      </c>
      <c r="R3296" s="1" t="s">
        <v>3035</v>
      </c>
      <c r="S3296" s="1">
        <v>90.51</v>
      </c>
    </row>
    <row r="3297" spans="1:19" x14ac:dyDescent="0.3">
      <c r="A3297" s="1" t="s">
        <v>925</v>
      </c>
      <c r="B3297" s="1" t="s">
        <v>1423</v>
      </c>
      <c r="C3297" s="1">
        <f t="shared" si="312"/>
        <v>1.0416666671517305E-2</v>
      </c>
      <c r="D3297" s="1">
        <v>5</v>
      </c>
      <c r="E3297" s="1">
        <v>17.600000000000001</v>
      </c>
      <c r="F3297" s="1">
        <f>IF(A3297="","",IF(E3297&lt;_C3_MinTemp.,0,E3297*M_a+M_b))</f>
        <v>0.43323100000000003</v>
      </c>
      <c r="G3297" s="1">
        <f t="shared" si="307"/>
        <v>0.18768909936100003</v>
      </c>
      <c r="H3297" s="1">
        <f t="shared" si="308"/>
        <v>8.1568491682312047E-2</v>
      </c>
      <c r="I3297" s="1">
        <f t="shared" si="309"/>
        <v>2.0392122930073833E-2</v>
      </c>
      <c r="J3297" s="1">
        <f>IF(A3297="","",MIN(J3296+I3297,Max_logcfu))</f>
        <v>3.99</v>
      </c>
      <c r="K3297" s="1" cm="1">
        <f t="array" ref="K3297">IF(A3297="","",IF(E3297&lt;_C3_MinTemp.,0,((E3297-Tmin)/(PrefTemp-Tmin))^2))</f>
        <v>31.050726811443397</v>
      </c>
      <c r="L3297" s="1">
        <f t="shared" si="310"/>
        <v>0.32344507110315124</v>
      </c>
      <c r="M3297" s="1">
        <f t="shared" si="311"/>
        <v>82.732663647669028</v>
      </c>
      <c r="N3297" s="3" t="s">
        <v>866</v>
      </c>
      <c r="O3297" s="1" t="s">
        <v>2973</v>
      </c>
      <c r="P3297" s="1" t="s">
        <v>2968</v>
      </c>
      <c r="Q3297" s="1">
        <v>8360</v>
      </c>
      <c r="R3297" s="1" t="s">
        <v>3035</v>
      </c>
      <c r="S3297" s="1">
        <v>90.51</v>
      </c>
    </row>
    <row r="3298" spans="1:19" x14ac:dyDescent="0.3">
      <c r="A3298" s="1" t="s">
        <v>925</v>
      </c>
      <c r="B3298" s="1" t="s">
        <v>1424</v>
      </c>
      <c r="C3298" s="1">
        <f t="shared" si="312"/>
        <v>1.0416666664241347E-2</v>
      </c>
      <c r="D3298" s="1">
        <v>5</v>
      </c>
      <c r="E3298" s="1">
        <v>17.66</v>
      </c>
      <c r="F3298" s="1">
        <f>IF(A3298="","",IF(E3298&lt;_C3_MinTemp.,0,E3298*M_a+M_b))</f>
        <v>0.43440940000000006</v>
      </c>
      <c r="G3298" s="1">
        <f t="shared" si="307"/>
        <v>0.18871152680836004</v>
      </c>
      <c r="H3298" s="1">
        <f t="shared" si="308"/>
        <v>8.2012832163563684E-2</v>
      </c>
      <c r="I3298" s="1">
        <f t="shared" si="309"/>
        <v>2.0503208036117146E-2</v>
      </c>
      <c r="J3298" s="1">
        <f>IF(A3298="","",MIN(J3297+I3298,Max_logcfu))</f>
        <v>3.99</v>
      </c>
      <c r="K3298" s="1" cm="1">
        <f t="array" ref="K3298">IF(A3298="","",IF(E3298&lt;_C3_MinTemp.,0,((E3298-Tmin)/(PrefTemp-Tmin))^2))</f>
        <v>31.219874169817334</v>
      </c>
      <c r="L3298" s="1">
        <f t="shared" si="310"/>
        <v>0.32520702252654576</v>
      </c>
      <c r="M3298" s="1">
        <f t="shared" si="311"/>
        <v>82.407456625142487</v>
      </c>
      <c r="N3298" s="3" t="s">
        <v>866</v>
      </c>
      <c r="O3298" s="1" t="s">
        <v>2973</v>
      </c>
      <c r="P3298" s="1" t="s">
        <v>2968</v>
      </c>
      <c r="Q3298" s="1">
        <v>8360</v>
      </c>
      <c r="R3298" s="1" t="s">
        <v>3035</v>
      </c>
      <c r="S3298" s="1">
        <v>90.4</v>
      </c>
    </row>
    <row r="3299" spans="1:19" x14ac:dyDescent="0.3">
      <c r="A3299" s="1" t="s">
        <v>925</v>
      </c>
      <c r="B3299" s="1" t="s">
        <v>1425</v>
      </c>
      <c r="C3299" s="1">
        <f t="shared" si="312"/>
        <v>1.0416666664241347E-2</v>
      </c>
      <c r="D3299" s="1">
        <v>5</v>
      </c>
      <c r="E3299" s="1">
        <v>17.66</v>
      </c>
      <c r="F3299" s="1">
        <f>IF(A3299="","",IF(E3299&lt;_C3_MinTemp.,0,E3299*M_a+M_b))</f>
        <v>0.43440940000000006</v>
      </c>
      <c r="G3299" s="1">
        <f t="shared" si="307"/>
        <v>0.18871152680836004</v>
      </c>
      <c r="H3299" s="1">
        <f t="shared" si="308"/>
        <v>8.2012832163563684E-2</v>
      </c>
      <c r="I3299" s="1">
        <f t="shared" si="309"/>
        <v>2.0503208036117146E-2</v>
      </c>
      <c r="J3299" s="1">
        <f>IF(A3299="","",MIN(J3298+I3299,Max_logcfu))</f>
        <v>3.99</v>
      </c>
      <c r="K3299" s="1" cm="1">
        <f t="array" ref="K3299">IF(A3299="","",IF(E3299&lt;_C3_MinTemp.,0,((E3299-Tmin)/(PrefTemp-Tmin))^2))</f>
        <v>31.219874169817334</v>
      </c>
      <c r="L3299" s="1">
        <f t="shared" si="310"/>
        <v>0.32520702252654576</v>
      </c>
      <c r="M3299" s="1">
        <f t="shared" si="311"/>
        <v>82.082249602615946</v>
      </c>
      <c r="N3299" s="3" t="s">
        <v>866</v>
      </c>
      <c r="O3299" s="1" t="s">
        <v>2973</v>
      </c>
      <c r="P3299" s="1" t="s">
        <v>2968</v>
      </c>
      <c r="Q3299" s="1">
        <v>8360</v>
      </c>
      <c r="R3299" s="1" t="s">
        <v>3035</v>
      </c>
      <c r="S3299" s="1">
        <v>90.4</v>
      </c>
    </row>
    <row r="3300" spans="1:19" x14ac:dyDescent="0.3">
      <c r="A3300" s="1" t="s">
        <v>925</v>
      </c>
      <c r="B3300" s="1" t="s">
        <v>1426</v>
      </c>
      <c r="C3300" s="1">
        <f t="shared" si="312"/>
        <v>1.0416666671517305E-2</v>
      </c>
      <c r="D3300" s="1">
        <v>5</v>
      </c>
      <c r="E3300" s="1">
        <v>17.7</v>
      </c>
      <c r="F3300" s="1">
        <f>IF(A3300="","",IF(E3300&lt;_C3_MinTemp.,0,E3300*M_a+M_b))</f>
        <v>0.435195</v>
      </c>
      <c r="G3300" s="1">
        <f t="shared" si="307"/>
        <v>0.18939468802500001</v>
      </c>
      <c r="H3300" s="1">
        <f t="shared" si="308"/>
        <v>8.2309729693611472E-2</v>
      </c>
      <c r="I3300" s="1">
        <f t="shared" si="309"/>
        <v>2.0577432432984981E-2</v>
      </c>
      <c r="J3300" s="1">
        <f>IF(A3300="","",MIN(J3299+I3300,Max_logcfu))</f>
        <v>3.99</v>
      </c>
      <c r="K3300" s="1" cm="1">
        <f t="array" ref="K3300">IF(A3300="","",IF(E3300&lt;_C3_MinTemp.,0,((E3300-Tmin)/(PrefTemp-Tmin))^2))</f>
        <v>31.332894331234701</v>
      </c>
      <c r="L3300" s="1">
        <f t="shared" si="310"/>
        <v>0.32638431610234603</v>
      </c>
      <c r="M3300" s="1">
        <f t="shared" si="311"/>
        <v>81.755865286513597</v>
      </c>
      <c r="N3300" s="3" t="s">
        <v>866</v>
      </c>
      <c r="O3300" s="1" t="s">
        <v>2973</v>
      </c>
      <c r="P3300" s="1" t="s">
        <v>2968</v>
      </c>
      <c r="Q3300" s="1">
        <v>8360</v>
      </c>
      <c r="R3300" s="1" t="s">
        <v>3035</v>
      </c>
      <c r="S3300" s="1">
        <v>90.4</v>
      </c>
    </row>
    <row r="3301" spans="1:19" x14ac:dyDescent="0.3">
      <c r="A3301" s="1" t="s">
        <v>925</v>
      </c>
      <c r="B3301" s="1" t="s">
        <v>1427</v>
      </c>
      <c r="C3301" s="1">
        <f t="shared" si="312"/>
        <v>1.0416666664241347E-2</v>
      </c>
      <c r="D3301" s="1">
        <v>5</v>
      </c>
      <c r="E3301" s="1">
        <v>17.7</v>
      </c>
      <c r="F3301" s="1">
        <f>IF(A3301="","",IF(E3301&lt;_C3_MinTemp.,0,E3301*M_a+M_b))</f>
        <v>0.435195</v>
      </c>
      <c r="G3301" s="1">
        <f t="shared" si="307"/>
        <v>0.18939468802500001</v>
      </c>
      <c r="H3301" s="1">
        <f t="shared" si="308"/>
        <v>8.2309729693611472E-2</v>
      </c>
      <c r="I3301" s="1">
        <f t="shared" si="309"/>
        <v>2.0577432418611812E-2</v>
      </c>
      <c r="J3301" s="1">
        <f>IF(A3301="","",MIN(J3300+I3301,Max_logcfu))</f>
        <v>3.99</v>
      </c>
      <c r="K3301" s="1" cm="1">
        <f t="array" ref="K3301">IF(A3301="","",IF(E3301&lt;_C3_MinTemp.,0,((E3301-Tmin)/(PrefTemp-Tmin))^2))</f>
        <v>31.332894331234701</v>
      </c>
      <c r="L3301" s="1">
        <f t="shared" si="310"/>
        <v>0.32638431587436922</v>
      </c>
      <c r="M3301" s="1">
        <f t="shared" si="311"/>
        <v>81.429480970639233</v>
      </c>
      <c r="N3301" s="3" t="s">
        <v>866</v>
      </c>
      <c r="O3301" s="1" t="s">
        <v>2973</v>
      </c>
      <c r="P3301" s="1" t="s">
        <v>2968</v>
      </c>
      <c r="Q3301" s="1">
        <v>8360</v>
      </c>
      <c r="R3301" s="1" t="s">
        <v>3035</v>
      </c>
      <c r="S3301" s="1">
        <v>90.4</v>
      </c>
    </row>
    <row r="3302" spans="1:19" x14ac:dyDescent="0.3">
      <c r="A3302" s="1" t="s">
        <v>925</v>
      </c>
      <c r="B3302" s="1" t="s">
        <v>1428</v>
      </c>
      <c r="C3302" s="1">
        <f t="shared" si="312"/>
        <v>1.0416666664241347E-2</v>
      </c>
      <c r="D3302" s="1">
        <v>5</v>
      </c>
      <c r="E3302" s="1">
        <v>17.86</v>
      </c>
      <c r="F3302" s="1">
        <f>IF(A3302="","",IF(E3302&lt;_C3_MinTemp.,0,E3302*M_a+M_b))</f>
        <v>0.43833740000000004</v>
      </c>
      <c r="G3302" s="1">
        <f t="shared" si="307"/>
        <v>0.19213967623876005</v>
      </c>
      <c r="H3302" s="1">
        <f t="shared" si="308"/>
        <v>8.3502684154176457E-2</v>
      </c>
      <c r="I3302" s="1">
        <f t="shared" si="309"/>
        <v>2.087567103368362E-2</v>
      </c>
      <c r="J3302" s="1">
        <f>IF(A3302="","",MIN(J3301+I3302,Max_logcfu))</f>
        <v>3.99</v>
      </c>
      <c r="K3302" s="1" cm="1">
        <f t="array" ref="K3302">IF(A3302="","",IF(E3302&lt;_C3_MinTemp.,0,((E3302-Tmin)/(PrefTemp-Tmin))^2))</f>
        <v>31.787017023582205</v>
      </c>
      <c r="L3302" s="1">
        <f t="shared" si="310"/>
        <v>0.33111476058522099</v>
      </c>
      <c r="M3302" s="1">
        <f t="shared" si="311"/>
        <v>81.09836621005401</v>
      </c>
      <c r="N3302" s="3" t="s">
        <v>866</v>
      </c>
      <c r="O3302" s="1" t="s">
        <v>2973</v>
      </c>
      <c r="P3302" s="1" t="s">
        <v>2968</v>
      </c>
      <c r="Q3302" s="1">
        <v>8360</v>
      </c>
      <c r="R3302" s="1" t="s">
        <v>3035</v>
      </c>
      <c r="S3302" s="1">
        <v>90.4</v>
      </c>
    </row>
    <row r="3303" spans="1:19" x14ac:dyDescent="0.3">
      <c r="A3303" s="1" t="s">
        <v>925</v>
      </c>
      <c r="B3303" s="1" t="s">
        <v>1429</v>
      </c>
      <c r="C3303" s="1">
        <f t="shared" si="312"/>
        <v>1.0416666671517305E-2</v>
      </c>
      <c r="D3303" s="1">
        <v>5</v>
      </c>
      <c r="E3303" s="1">
        <v>17.86</v>
      </c>
      <c r="F3303" s="1">
        <f>IF(A3303="","",IF(E3303&lt;_C3_MinTemp.,0,E3303*M_a+M_b))</f>
        <v>0.43833740000000004</v>
      </c>
      <c r="G3303" s="1">
        <f t="shared" ref="G3303:G3366" si="313">IF(A3303="","",F3303^2)</f>
        <v>0.19213967623876005</v>
      </c>
      <c r="H3303" s="1">
        <f t="shared" ref="H3303:H3366" si="314">IF(A3303="","",G3303/2.301)</f>
        <v>8.3502684154176457E-2</v>
      </c>
      <c r="I3303" s="1">
        <f t="shared" ref="I3303:I3366" si="315">IF(A3303="","",H3303*24*(B3303-B3302))</f>
        <v>2.0875671048265106E-2</v>
      </c>
      <c r="J3303" s="1">
        <f>IF(A3303="","",MIN(J3302+I3303,Max_logcfu))</f>
        <v>3.99</v>
      </c>
      <c r="K3303" s="1" cm="1">
        <f t="array" ref="K3303">IF(A3303="","",IF(E3303&lt;_C3_MinTemp.,0,((E3303-Tmin)/(PrefTemp-Tmin))^2))</f>
        <v>31.787017023582205</v>
      </c>
      <c r="L3303" s="1">
        <f t="shared" ref="L3303:L3366" si="316">IF(A3303="","",K3303*(B3303-B3302))</f>
        <v>0.33111476081650199</v>
      </c>
      <c r="M3303" s="1">
        <f t="shared" ref="M3303:M3366" si="317">IF(A3303="","",M3302-L3303)</f>
        <v>80.767251449237506</v>
      </c>
      <c r="N3303" s="3" t="s">
        <v>866</v>
      </c>
      <c r="O3303" s="1" t="s">
        <v>2973</v>
      </c>
      <c r="P3303" s="1" t="s">
        <v>2968</v>
      </c>
      <c r="Q3303" s="1">
        <v>8360</v>
      </c>
      <c r="R3303" s="1" t="s">
        <v>3035</v>
      </c>
      <c r="S3303" s="1">
        <v>90.4</v>
      </c>
    </row>
    <row r="3304" spans="1:19" x14ac:dyDescent="0.3">
      <c r="A3304" s="1" t="s">
        <v>925</v>
      </c>
      <c r="B3304" s="1" t="s">
        <v>1430</v>
      </c>
      <c r="C3304" s="1">
        <f t="shared" si="312"/>
        <v>1.0416666664241347E-2</v>
      </c>
      <c r="D3304" s="1">
        <v>5</v>
      </c>
      <c r="E3304" s="1">
        <v>17.88</v>
      </c>
      <c r="F3304" s="1">
        <f>IF(A3304="","",IF(E3304&lt;_C3_MinTemp.,0,E3304*M_a+M_b))</f>
        <v>0.43873020000000001</v>
      </c>
      <c r="G3304" s="1">
        <f t="shared" si="313"/>
        <v>0.19248418839204001</v>
      </c>
      <c r="H3304" s="1">
        <f t="shared" si="314"/>
        <v>8.3652406950039115E-2</v>
      </c>
      <c r="I3304" s="1">
        <f t="shared" si="315"/>
        <v>2.0913101732640566E-2</v>
      </c>
      <c r="J3304" s="1">
        <f>IF(A3304="","",MIN(J3303+I3304,Max_logcfu))</f>
        <v>3.99</v>
      </c>
      <c r="K3304" s="1" cm="1">
        <f t="array" ref="K3304">IF(A3304="","",IF(E3304&lt;_C3_MinTemp.,0,((E3304-Tmin)/(PrefTemp-Tmin))^2))</f>
        <v>31.844012090376907</v>
      </c>
      <c r="L3304" s="1">
        <f t="shared" si="316"/>
        <v>0.33170845919752756</v>
      </c>
      <c r="M3304" s="1">
        <f t="shared" si="317"/>
        <v>80.435542990039977</v>
      </c>
      <c r="N3304" s="3" t="s">
        <v>866</v>
      </c>
      <c r="O3304" s="1" t="s">
        <v>2973</v>
      </c>
      <c r="P3304" s="1" t="s">
        <v>2968</v>
      </c>
      <c r="Q3304" s="1">
        <v>8360</v>
      </c>
      <c r="R3304" s="1" t="s">
        <v>3035</v>
      </c>
      <c r="S3304" s="1">
        <v>90.4</v>
      </c>
    </row>
    <row r="3305" spans="1:19" x14ac:dyDescent="0.3">
      <c r="A3305" s="1" t="s">
        <v>925</v>
      </c>
      <c r="B3305" s="1" t="s">
        <v>1431</v>
      </c>
      <c r="C3305" s="1">
        <f t="shared" si="312"/>
        <v>1.0416666664241347E-2</v>
      </c>
      <c r="D3305" s="1">
        <v>5</v>
      </c>
      <c r="E3305" s="1">
        <v>17.89</v>
      </c>
      <c r="F3305" s="1">
        <f>IF(A3305="","",IF(E3305&lt;_C3_MinTemp.,0,E3305*M_a+M_b))</f>
        <v>0.43892660000000006</v>
      </c>
      <c r="G3305" s="1">
        <f t="shared" si="313"/>
        <v>0.19265656018756006</v>
      </c>
      <c r="H3305" s="1">
        <f t="shared" si="314"/>
        <v>8.3727318638661466E-2</v>
      </c>
      <c r="I3305" s="1">
        <f t="shared" si="315"/>
        <v>2.0931829654791796E-2</v>
      </c>
      <c r="J3305" s="1">
        <f>IF(A3305="","",MIN(J3304+I3305,Max_logcfu))</f>
        <v>3.99</v>
      </c>
      <c r="K3305" s="1" cm="1">
        <f t="array" ref="K3305">IF(A3305="","",IF(E3305&lt;_C3_MinTemp.,0,((E3305-Tmin)/(PrefTemp-Tmin))^2))</f>
        <v>31.872528767961882</v>
      </c>
      <c r="L3305" s="1">
        <f t="shared" si="316"/>
        <v>0.33200550792230188</v>
      </c>
      <c r="M3305" s="1">
        <f t="shared" si="317"/>
        <v>80.103537482117673</v>
      </c>
      <c r="N3305" s="3" t="s">
        <v>866</v>
      </c>
      <c r="O3305" s="1" t="s">
        <v>2973</v>
      </c>
      <c r="P3305" s="1" t="s">
        <v>2968</v>
      </c>
      <c r="Q3305" s="1">
        <v>8360</v>
      </c>
      <c r="R3305" s="1" t="s">
        <v>3035</v>
      </c>
      <c r="S3305" s="1">
        <v>90.4</v>
      </c>
    </row>
    <row r="3306" spans="1:19" x14ac:dyDescent="0.3">
      <c r="A3306" s="1" t="s">
        <v>925</v>
      </c>
      <c r="B3306" s="1" t="s">
        <v>1432</v>
      </c>
      <c r="C3306" s="1">
        <f t="shared" si="312"/>
        <v>1.0416666671517305E-2</v>
      </c>
      <c r="D3306" s="1">
        <v>5</v>
      </c>
      <c r="E3306" s="1">
        <v>18.02</v>
      </c>
      <c r="F3306" s="1">
        <f>IF(A3306="","",IF(E3306&lt;_C3_MinTemp.,0,E3306*M_a+M_b))</f>
        <v>0.44147980000000003</v>
      </c>
      <c r="G3306" s="1">
        <f t="shared" si="313"/>
        <v>0.19490441380804002</v>
      </c>
      <c r="H3306" s="1">
        <f t="shared" si="314"/>
        <v>8.4704221559339418E-2</v>
      </c>
      <c r="I3306" s="1">
        <f t="shared" si="315"/>
        <v>2.1176055399695724E-2</v>
      </c>
      <c r="J3306" s="1">
        <f>IF(A3306="","",MIN(J3305+I3306,Max_logcfu))</f>
        <v>3.99</v>
      </c>
      <c r="K3306" s="1" cm="1">
        <f t="array" ref="K3306">IF(A3306="","",IF(E3306&lt;_C3_MinTemp.,0,((E3306-Tmin)/(PrefTemp-Tmin))^2))</f>
        <v>32.244406990614486</v>
      </c>
      <c r="L3306" s="1">
        <f t="shared" si="316"/>
        <v>0.33587923964197353</v>
      </c>
      <c r="M3306" s="1">
        <f t="shared" si="317"/>
        <v>79.767658242475704</v>
      </c>
      <c r="N3306" s="3" t="s">
        <v>866</v>
      </c>
      <c r="O3306" s="1" t="s">
        <v>2973</v>
      </c>
      <c r="P3306" s="1" t="s">
        <v>2968</v>
      </c>
      <c r="Q3306" s="1">
        <v>8360</v>
      </c>
      <c r="R3306" s="1" t="s">
        <v>3035</v>
      </c>
      <c r="S3306" s="1">
        <v>90.28</v>
      </c>
    </row>
    <row r="3307" spans="1:19" x14ac:dyDescent="0.3">
      <c r="A3307" s="1" t="s">
        <v>925</v>
      </c>
      <c r="B3307" s="1" t="s">
        <v>1433</v>
      </c>
      <c r="C3307" s="1">
        <f t="shared" si="312"/>
        <v>1.0416666664241347E-2</v>
      </c>
      <c r="D3307" s="1">
        <v>5</v>
      </c>
      <c r="E3307" s="1">
        <v>17.989999999999998</v>
      </c>
      <c r="F3307" s="1">
        <f>IF(A3307="","",IF(E3307&lt;_C3_MinTemp.,0,E3307*M_a+M_b))</f>
        <v>0.44089060000000002</v>
      </c>
      <c r="G3307" s="1">
        <f t="shared" si="313"/>
        <v>0.19438452116836002</v>
      </c>
      <c r="H3307" s="1">
        <f t="shared" si="314"/>
        <v>8.4478279516888313E-2</v>
      </c>
      <c r="I3307" s="1">
        <f t="shared" si="315"/>
        <v>2.1119569874304796E-2</v>
      </c>
      <c r="J3307" s="1">
        <f>IF(A3307="","",MIN(J3306+I3307,Max_logcfu))</f>
        <v>3.99</v>
      </c>
      <c r="K3307" s="1" cm="1">
        <f t="array" ref="K3307">IF(A3307="","",IF(E3307&lt;_C3_MinTemp.,0,((E3307-Tmin)/(PrefTemp-Tmin))^2))</f>
        <v>32.158397497357051</v>
      </c>
      <c r="L3307" s="1">
        <f t="shared" si="316"/>
        <v>0.33498330718614155</v>
      </c>
      <c r="M3307" s="1">
        <f t="shared" si="317"/>
        <v>79.432674935289569</v>
      </c>
      <c r="N3307" s="3" t="s">
        <v>866</v>
      </c>
      <c r="O3307" s="1" t="s">
        <v>2973</v>
      </c>
      <c r="P3307" s="1" t="s">
        <v>2968</v>
      </c>
      <c r="Q3307" s="1">
        <v>8360</v>
      </c>
      <c r="R3307" s="1" t="s">
        <v>3035</v>
      </c>
      <c r="S3307" s="1">
        <v>90.28</v>
      </c>
    </row>
    <row r="3308" spans="1:19" x14ac:dyDescent="0.3">
      <c r="A3308" s="1" t="s">
        <v>925</v>
      </c>
      <c r="B3308" s="1" t="s">
        <v>1434</v>
      </c>
      <c r="C3308" s="1">
        <f t="shared" si="312"/>
        <v>1.0416666664241347E-2</v>
      </c>
      <c r="D3308" s="1">
        <v>5</v>
      </c>
      <c r="E3308" s="1">
        <v>17.97</v>
      </c>
      <c r="F3308" s="1">
        <f>IF(A3308="","",IF(E3308&lt;_C3_MinTemp.,0,E3308*M_a+M_b))</f>
        <v>0.44049779999999999</v>
      </c>
      <c r="G3308" s="1">
        <f t="shared" si="313"/>
        <v>0.19403831180483999</v>
      </c>
      <c r="H3308" s="1">
        <f t="shared" si="314"/>
        <v>8.432781912422424E-2</v>
      </c>
      <c r="I3308" s="1">
        <f t="shared" si="315"/>
        <v>2.1081954776147532E-2</v>
      </c>
      <c r="J3308" s="1">
        <f>IF(A3308="","",MIN(J3307+I3308,Max_logcfu))</f>
        <v>3.99</v>
      </c>
      <c r="K3308" s="1" cm="1">
        <f t="array" ref="K3308">IF(A3308="","",IF(E3308&lt;_C3_MinTemp.,0,((E3308-Tmin)/(PrefTemp-Tmin))^2))</f>
        <v>32.101121649144112</v>
      </c>
      <c r="L3308" s="1">
        <f t="shared" si="316"/>
        <v>0.33438668376739572</v>
      </c>
      <c r="M3308" s="1">
        <f t="shared" si="317"/>
        <v>79.098288251522177</v>
      </c>
      <c r="N3308" s="3" t="s">
        <v>866</v>
      </c>
      <c r="O3308" s="1" t="s">
        <v>2973</v>
      </c>
      <c r="P3308" s="1" t="s">
        <v>2968</v>
      </c>
      <c r="Q3308" s="1">
        <v>8360</v>
      </c>
      <c r="R3308" s="1" t="s">
        <v>3035</v>
      </c>
      <c r="S3308" s="1">
        <v>90.28</v>
      </c>
    </row>
    <row r="3309" spans="1:19" x14ac:dyDescent="0.3">
      <c r="A3309" s="1" t="s">
        <v>925</v>
      </c>
      <c r="B3309" s="1" t="s">
        <v>1435</v>
      </c>
      <c r="C3309" s="1">
        <f t="shared" si="312"/>
        <v>1.0416666671517305E-2</v>
      </c>
      <c r="D3309" s="1">
        <v>5</v>
      </c>
      <c r="E3309" s="1">
        <v>17.91</v>
      </c>
      <c r="F3309" s="1">
        <f>IF(A3309="","",IF(E3309&lt;_C3_MinTemp.,0,E3309*M_a+M_b))</f>
        <v>0.43931940000000003</v>
      </c>
      <c r="G3309" s="1">
        <f t="shared" si="313"/>
        <v>0.19300153521636002</v>
      </c>
      <c r="H3309" s="1">
        <f t="shared" si="314"/>
        <v>8.387724259728814E-2</v>
      </c>
      <c r="I3309" s="1">
        <f t="shared" si="315"/>
        <v>2.0969310659086634E-2</v>
      </c>
      <c r="J3309" s="1">
        <f>IF(A3309="","",MIN(J3308+I3309,Max_logcfu))</f>
        <v>3.99</v>
      </c>
      <c r="K3309" s="1" cm="1">
        <f t="array" ref="K3309">IF(A3309="","",IF(E3309&lt;_C3_MinTemp.,0,((E3309-Tmin)/(PrefTemp-Tmin))^2))</f>
        <v>31.92960041150701</v>
      </c>
      <c r="L3309" s="1">
        <f t="shared" si="316"/>
        <v>0.3326000044414103</v>
      </c>
      <c r="M3309" s="1">
        <f t="shared" si="317"/>
        <v>78.76568824708076</v>
      </c>
      <c r="N3309" s="3" t="s">
        <v>866</v>
      </c>
      <c r="O3309" s="1" t="s">
        <v>2973</v>
      </c>
      <c r="P3309" s="1" t="s">
        <v>2968</v>
      </c>
      <c r="Q3309" s="1">
        <v>8360</v>
      </c>
      <c r="R3309" s="1" t="s">
        <v>3035</v>
      </c>
      <c r="S3309" s="1">
        <v>90.28</v>
      </c>
    </row>
    <row r="3310" spans="1:19" x14ac:dyDescent="0.3">
      <c r="A3310" s="1" t="s">
        <v>925</v>
      </c>
      <c r="B3310" s="1" t="s">
        <v>2797</v>
      </c>
      <c r="C3310" s="1">
        <f t="shared" si="312"/>
        <v>1.0405092587461695E-2</v>
      </c>
      <c r="D3310" s="1">
        <v>5</v>
      </c>
      <c r="E3310" s="1">
        <v>17.95</v>
      </c>
      <c r="F3310" s="1">
        <f>IF(A3310="","",IF(E3310&lt;_C3_MinTemp.,0,E3310*M_a+M_b))</f>
        <v>0.44010500000000002</v>
      </c>
      <c r="G3310" s="1">
        <f t="shared" si="313"/>
        <v>0.19369241102500001</v>
      </c>
      <c r="H3310" s="1">
        <f t="shared" si="314"/>
        <v>8.4177492840069534E-2</v>
      </c>
      <c r="I3310" s="1">
        <f t="shared" si="315"/>
        <v>2.1020990562751619E-2</v>
      </c>
      <c r="J3310" s="1">
        <f>IF(A3310="","",MIN(J3309+I3310,Max_logcfu))</f>
        <v>3.99</v>
      </c>
      <c r="K3310" s="1" cm="1">
        <f t="array" ref="K3310">IF(A3310="","",IF(E3310&lt;_C3_MinTemp.,0,((E3310-Tmin)/(PrefTemp-Tmin))^2))</f>
        <v>32.043896852098136</v>
      </c>
      <c r="L3310" s="1">
        <f t="shared" si="316"/>
        <v>0.33341971360915346</v>
      </c>
      <c r="M3310" s="1">
        <f t="shared" si="317"/>
        <v>78.4322685334716</v>
      </c>
      <c r="N3310" s="3" t="s">
        <v>866</v>
      </c>
      <c r="O3310" s="1" t="s">
        <v>2973</v>
      </c>
      <c r="P3310" s="1" t="s">
        <v>2968</v>
      </c>
      <c r="Q3310" s="1">
        <v>8360</v>
      </c>
      <c r="R3310" s="1" t="s">
        <v>3035</v>
      </c>
      <c r="S3310" s="1">
        <v>90.16</v>
      </c>
    </row>
    <row r="3311" spans="1:19" x14ac:dyDescent="0.3">
      <c r="A3311" s="1" t="s">
        <v>925</v>
      </c>
      <c r="B3311" s="1" t="s">
        <v>2798</v>
      </c>
      <c r="C3311" s="1">
        <f t="shared" si="312"/>
        <v>1.0416666671517305E-2</v>
      </c>
      <c r="D3311" s="1">
        <v>5</v>
      </c>
      <c r="E3311" s="1">
        <v>17.91</v>
      </c>
      <c r="F3311" s="1">
        <f>IF(A3311="","",IF(E3311&lt;_C3_MinTemp.,0,E3311*M_a+M_b))</f>
        <v>0.43931940000000003</v>
      </c>
      <c r="G3311" s="1">
        <f t="shared" si="313"/>
        <v>0.19300153521636002</v>
      </c>
      <c r="H3311" s="1">
        <f t="shared" si="314"/>
        <v>8.387724259728814E-2</v>
      </c>
      <c r="I3311" s="1">
        <f t="shared" si="315"/>
        <v>2.0969310659086634E-2</v>
      </c>
      <c r="J3311" s="1">
        <f>IF(A3311="","",MIN(J3310+I3311,Max_logcfu))</f>
        <v>3.99</v>
      </c>
      <c r="K3311" s="1" cm="1">
        <f t="array" ref="K3311">IF(A3311="","",IF(E3311&lt;_C3_MinTemp.,0,((E3311-Tmin)/(PrefTemp-Tmin))^2))</f>
        <v>31.92960041150701</v>
      </c>
      <c r="L3311" s="1">
        <f t="shared" si="316"/>
        <v>0.3326000044414103</v>
      </c>
      <c r="M3311" s="1">
        <f t="shared" si="317"/>
        <v>78.099668529030183</v>
      </c>
      <c r="N3311" s="3" t="s">
        <v>866</v>
      </c>
      <c r="O3311" s="1" t="s">
        <v>2973</v>
      </c>
      <c r="P3311" s="1" t="s">
        <v>2968</v>
      </c>
      <c r="Q3311" s="1">
        <v>8360</v>
      </c>
      <c r="R3311" s="1" t="s">
        <v>3035</v>
      </c>
      <c r="S3311" s="1">
        <v>90.16</v>
      </c>
    </row>
    <row r="3312" spans="1:19" x14ac:dyDescent="0.3">
      <c r="A3312" s="1" t="s">
        <v>925</v>
      </c>
      <c r="B3312" s="1" t="s">
        <v>1438</v>
      </c>
      <c r="C3312" s="1">
        <f t="shared" si="312"/>
        <v>1.0416666664241347E-2</v>
      </c>
      <c r="D3312" s="1">
        <v>5</v>
      </c>
      <c r="E3312" s="1">
        <v>17.86</v>
      </c>
      <c r="F3312" s="1">
        <f>IF(A3312="","",IF(E3312&lt;_C3_MinTemp.,0,E3312*M_a+M_b))</f>
        <v>0.43833740000000004</v>
      </c>
      <c r="G3312" s="1">
        <f t="shared" si="313"/>
        <v>0.19213967623876005</v>
      </c>
      <c r="H3312" s="1">
        <f t="shared" si="314"/>
        <v>8.3502684154176457E-2</v>
      </c>
      <c r="I3312" s="1">
        <f t="shared" si="315"/>
        <v>2.087567103368362E-2</v>
      </c>
      <c r="J3312" s="1">
        <f>IF(A3312="","",MIN(J3311+I3312,Max_logcfu))</f>
        <v>3.99</v>
      </c>
      <c r="K3312" s="1" cm="1">
        <f t="array" ref="K3312">IF(A3312="","",IF(E3312&lt;_C3_MinTemp.,0,((E3312-Tmin)/(PrefTemp-Tmin))^2))</f>
        <v>31.787017023582205</v>
      </c>
      <c r="L3312" s="1">
        <f t="shared" si="316"/>
        <v>0.33111476058522099</v>
      </c>
      <c r="M3312" s="1">
        <f t="shared" si="317"/>
        <v>77.76855376844496</v>
      </c>
      <c r="N3312" s="3" t="s">
        <v>866</v>
      </c>
      <c r="O3312" s="1" t="s">
        <v>2973</v>
      </c>
      <c r="P3312" s="1" t="s">
        <v>2968</v>
      </c>
      <c r="Q3312" s="1">
        <v>8360</v>
      </c>
      <c r="R3312" s="1" t="s">
        <v>3035</v>
      </c>
      <c r="S3312" s="1">
        <v>90.16</v>
      </c>
    </row>
    <row r="3313" spans="1:19" x14ac:dyDescent="0.3">
      <c r="A3313" s="1" t="s">
        <v>925</v>
      </c>
      <c r="B3313" s="1" t="s">
        <v>1439</v>
      </c>
      <c r="C3313" s="1">
        <f t="shared" si="312"/>
        <v>1.0416666664241347E-2</v>
      </c>
      <c r="D3313" s="1">
        <v>5</v>
      </c>
      <c r="E3313" s="1">
        <v>17.829999999999998</v>
      </c>
      <c r="F3313" s="1">
        <f>IF(A3313="","",IF(E3313&lt;_C3_MinTemp.,0,E3313*M_a+M_b))</f>
        <v>0.43774819999999998</v>
      </c>
      <c r="G3313" s="1">
        <f t="shared" si="313"/>
        <v>0.19162348660323997</v>
      </c>
      <c r="H3313" s="1">
        <f t="shared" si="314"/>
        <v>8.3278351413837437E-2</v>
      </c>
      <c r="I3313" s="1">
        <f t="shared" si="315"/>
        <v>2.0819587848611921E-2</v>
      </c>
      <c r="J3313" s="1">
        <f>IF(A3313="","",MIN(J3312+I3313,Max_logcfu))</f>
        <v>3.99</v>
      </c>
      <c r="K3313" s="1" cm="1">
        <f t="array" ref="K3313">IF(A3313="","",IF(E3313&lt;_C3_MinTemp.,0,((E3313-Tmin)/(PrefTemp-Tmin))^2))</f>
        <v>31.701620144328164</v>
      </c>
      <c r="L3313" s="1">
        <f t="shared" si="316"/>
        <v>0.33022520975986513</v>
      </c>
      <c r="M3313" s="1">
        <f t="shared" si="317"/>
        <v>77.4383285586851</v>
      </c>
      <c r="N3313" s="3" t="s">
        <v>866</v>
      </c>
      <c r="O3313" s="1" t="s">
        <v>2973</v>
      </c>
      <c r="P3313" s="1" t="s">
        <v>2968</v>
      </c>
      <c r="Q3313" s="1">
        <v>8360</v>
      </c>
      <c r="R3313" s="1" t="s">
        <v>3035</v>
      </c>
      <c r="S3313" s="1">
        <v>90.16</v>
      </c>
    </row>
    <row r="3314" spans="1:19" x14ac:dyDescent="0.3">
      <c r="A3314" s="1" t="s">
        <v>925</v>
      </c>
      <c r="B3314" s="1" t="s">
        <v>2473</v>
      </c>
      <c r="C3314" s="1">
        <f t="shared" si="312"/>
        <v>1.0428240741021E-2</v>
      </c>
      <c r="D3314" s="1">
        <v>5</v>
      </c>
      <c r="E3314" s="1">
        <v>17.91</v>
      </c>
      <c r="F3314" s="1">
        <f>IF(A3314="","",IF(E3314&lt;_C3_MinTemp.,0,E3314*M_a+M_b))</f>
        <v>0.43931940000000003</v>
      </c>
      <c r="G3314" s="1">
        <f t="shared" si="313"/>
        <v>0.19300153521636002</v>
      </c>
      <c r="H3314" s="1">
        <f t="shared" si="314"/>
        <v>8.387724259728814E-2</v>
      </c>
      <c r="I3314" s="1">
        <f t="shared" si="315"/>
        <v>2.0992609883941016E-2</v>
      </c>
      <c r="J3314" s="1">
        <f>IF(A3314="","",MIN(J3313+I3314,Max_logcfu))</f>
        <v>3.99</v>
      </c>
      <c r="K3314" s="1" cm="1">
        <f t="array" ref="K3314">IF(A3314="","",IF(E3314&lt;_C3_MinTemp.,0,((E3314-Tmin)/(PrefTemp-Tmin))^2))</f>
        <v>31.92960041150701</v>
      </c>
      <c r="L3314" s="1">
        <f t="shared" si="316"/>
        <v>0.33296955985579829</v>
      </c>
      <c r="M3314" s="1">
        <f t="shared" si="317"/>
        <v>77.105358998829303</v>
      </c>
      <c r="N3314" s="3" t="s">
        <v>866</v>
      </c>
      <c r="O3314" s="1" t="s">
        <v>2973</v>
      </c>
      <c r="P3314" s="1" t="s">
        <v>2968</v>
      </c>
      <c r="Q3314" s="1">
        <v>8360</v>
      </c>
      <c r="R3314" s="1" t="s">
        <v>3035</v>
      </c>
      <c r="S3314" s="1">
        <v>90.16</v>
      </c>
    </row>
    <row r="3315" spans="1:19" x14ac:dyDescent="0.3">
      <c r="A3315" s="1" t="s">
        <v>925</v>
      </c>
      <c r="B3315" s="1" t="s">
        <v>2474</v>
      </c>
      <c r="C3315" s="1">
        <f t="shared" si="312"/>
        <v>1.0416666671517305E-2</v>
      </c>
      <c r="D3315" s="1">
        <v>5</v>
      </c>
      <c r="E3315" s="1">
        <v>17.829999999999998</v>
      </c>
      <c r="F3315" s="1">
        <f>IF(A3315="","",IF(E3315&lt;_C3_MinTemp.,0,E3315*M_a+M_b))</f>
        <v>0.43774819999999998</v>
      </c>
      <c r="G3315" s="1">
        <f t="shared" si="313"/>
        <v>0.19162348660323997</v>
      </c>
      <c r="H3315" s="1">
        <f t="shared" si="314"/>
        <v>8.3278351413837437E-2</v>
      </c>
      <c r="I3315" s="1">
        <f t="shared" si="315"/>
        <v>2.0819587863154236E-2</v>
      </c>
      <c r="J3315" s="1">
        <f>IF(A3315="","",MIN(J3314+I3315,Max_logcfu))</f>
        <v>3.99</v>
      </c>
      <c r="K3315" s="1" cm="1">
        <f t="array" ref="K3315">IF(A3315="","",IF(E3315&lt;_C3_MinTemp.,0,((E3315-Tmin)/(PrefTemp-Tmin))^2))</f>
        <v>31.701620144328164</v>
      </c>
      <c r="L3315" s="1">
        <f t="shared" si="316"/>
        <v>0.33022520999052479</v>
      </c>
      <c r="M3315" s="1">
        <f t="shared" si="317"/>
        <v>76.775133788838772</v>
      </c>
      <c r="N3315" s="3" t="s">
        <v>866</v>
      </c>
      <c r="O3315" s="1" t="s">
        <v>2973</v>
      </c>
      <c r="P3315" s="1" t="s">
        <v>2968</v>
      </c>
      <c r="Q3315" s="1">
        <v>8360</v>
      </c>
      <c r="R3315" s="1" t="s">
        <v>3035</v>
      </c>
      <c r="S3315" s="1">
        <v>90.16</v>
      </c>
    </row>
    <row r="3316" spans="1:19" x14ac:dyDescent="0.3">
      <c r="A3316" s="1" t="s">
        <v>925</v>
      </c>
      <c r="B3316" s="1" t="s">
        <v>1442</v>
      </c>
      <c r="C3316" s="1">
        <f t="shared" si="312"/>
        <v>1.0416666664241347E-2</v>
      </c>
      <c r="D3316" s="1">
        <v>5</v>
      </c>
      <c r="E3316" s="1">
        <v>17.78</v>
      </c>
      <c r="F3316" s="1">
        <f>IF(A3316="","",IF(E3316&lt;_C3_MinTemp.,0,E3316*M_a+M_b))</f>
        <v>0.43676620000000005</v>
      </c>
      <c r="G3316" s="1">
        <f t="shared" si="313"/>
        <v>0.19076471346244003</v>
      </c>
      <c r="H3316" s="1">
        <f t="shared" si="314"/>
        <v>8.2905134055819216E-2</v>
      </c>
      <c r="I3316" s="1">
        <f t="shared" si="315"/>
        <v>2.0726283509129088E-2</v>
      </c>
      <c r="J3316" s="1">
        <f>IF(A3316="","",MIN(J3315+I3316,Max_logcfu))</f>
        <v>3.99</v>
      </c>
      <c r="K3316" s="1" cm="1">
        <f t="array" ref="K3316">IF(A3316="","",IF(E3316&lt;_C3_MinTemp.,0,((E3316-Tmin)/(PrefTemp-Tmin))^2))</f>
        <v>31.559547268072858</v>
      </c>
      <c r="L3316" s="1">
        <f t="shared" si="316"/>
        <v>0.32874528396588365</v>
      </c>
      <c r="M3316" s="1">
        <f t="shared" si="317"/>
        <v>76.446388504872886</v>
      </c>
      <c r="N3316" s="3" t="s">
        <v>866</v>
      </c>
      <c r="O3316" s="1" t="s">
        <v>2973</v>
      </c>
      <c r="P3316" s="1" t="s">
        <v>2968</v>
      </c>
      <c r="Q3316" s="1">
        <v>8360</v>
      </c>
      <c r="R3316" s="1" t="s">
        <v>3035</v>
      </c>
      <c r="S3316" s="1">
        <v>90.16</v>
      </c>
    </row>
    <row r="3317" spans="1:19" x14ac:dyDescent="0.3">
      <c r="A3317" s="1" t="s">
        <v>925</v>
      </c>
      <c r="B3317" s="1" t="s">
        <v>1443</v>
      </c>
      <c r="C3317" s="1">
        <f t="shared" si="312"/>
        <v>1.0416666664241347E-2</v>
      </c>
      <c r="D3317" s="1">
        <v>5</v>
      </c>
      <c r="E3317" s="1">
        <v>17.7</v>
      </c>
      <c r="F3317" s="1">
        <f>IF(A3317="","",IF(E3317&lt;_C3_MinTemp.,0,E3317*M_a+M_b))</f>
        <v>0.435195</v>
      </c>
      <c r="G3317" s="1">
        <f t="shared" si="313"/>
        <v>0.18939468802500001</v>
      </c>
      <c r="H3317" s="1">
        <f t="shared" si="314"/>
        <v>8.2309729693611472E-2</v>
      </c>
      <c r="I3317" s="1">
        <f t="shared" si="315"/>
        <v>2.0577432418611812E-2</v>
      </c>
      <c r="J3317" s="1">
        <f>IF(A3317="","",MIN(J3316+I3317,Max_logcfu))</f>
        <v>3.99</v>
      </c>
      <c r="K3317" s="1" cm="1">
        <f t="array" ref="K3317">IF(A3317="","",IF(E3317&lt;_C3_MinTemp.,0,((E3317-Tmin)/(PrefTemp-Tmin))^2))</f>
        <v>31.332894331234701</v>
      </c>
      <c r="L3317" s="1">
        <f t="shared" si="316"/>
        <v>0.32638431587436922</v>
      </c>
      <c r="M3317" s="1">
        <f t="shared" si="317"/>
        <v>76.120004188998521</v>
      </c>
      <c r="N3317" s="3" t="s">
        <v>866</v>
      </c>
      <c r="O3317" s="1" t="s">
        <v>2973</v>
      </c>
      <c r="P3317" s="1" t="s">
        <v>2968</v>
      </c>
      <c r="Q3317" s="1">
        <v>8360</v>
      </c>
      <c r="R3317" s="1" t="s">
        <v>3035</v>
      </c>
      <c r="S3317" s="1">
        <v>90.16</v>
      </c>
    </row>
    <row r="3318" spans="1:19" x14ac:dyDescent="0.3">
      <c r="A3318" s="1" t="s">
        <v>925</v>
      </c>
      <c r="B3318" s="1" t="s">
        <v>1444</v>
      </c>
      <c r="C3318" s="1">
        <f t="shared" si="312"/>
        <v>1.0416666671517305E-2</v>
      </c>
      <c r="D3318" s="1">
        <v>5</v>
      </c>
      <c r="E3318" s="1">
        <v>17.7</v>
      </c>
      <c r="F3318" s="1">
        <f>IF(A3318="","",IF(E3318&lt;_C3_MinTemp.,0,E3318*M_a+M_b))</f>
        <v>0.435195</v>
      </c>
      <c r="G3318" s="1">
        <f t="shared" si="313"/>
        <v>0.18939468802500001</v>
      </c>
      <c r="H3318" s="1">
        <f t="shared" si="314"/>
        <v>8.2309729693611472E-2</v>
      </c>
      <c r="I3318" s="1">
        <f t="shared" si="315"/>
        <v>2.0577432432984981E-2</v>
      </c>
      <c r="J3318" s="1">
        <f>IF(A3318="","",MIN(J3317+I3318,Max_logcfu))</f>
        <v>3.99</v>
      </c>
      <c r="K3318" s="1" cm="1">
        <f t="array" ref="K3318">IF(A3318="","",IF(E3318&lt;_C3_MinTemp.,0,((E3318-Tmin)/(PrefTemp-Tmin))^2))</f>
        <v>31.332894331234701</v>
      </c>
      <c r="L3318" s="1">
        <f t="shared" si="316"/>
        <v>0.32638431610234603</v>
      </c>
      <c r="M3318" s="1">
        <f t="shared" si="317"/>
        <v>75.793619872896173</v>
      </c>
      <c r="N3318" s="3" t="s">
        <v>866</v>
      </c>
      <c r="O3318" s="1" t="s">
        <v>2973</v>
      </c>
      <c r="P3318" s="1" t="s">
        <v>2968</v>
      </c>
      <c r="Q3318" s="1">
        <v>8360</v>
      </c>
      <c r="R3318" s="1" t="s">
        <v>3035</v>
      </c>
      <c r="S3318" s="1">
        <v>90.16</v>
      </c>
    </row>
    <row r="3319" spans="1:19" x14ac:dyDescent="0.3">
      <c r="A3319" s="1" t="s">
        <v>925</v>
      </c>
      <c r="B3319" s="1" t="s">
        <v>1445</v>
      </c>
      <c r="C3319" s="1">
        <f t="shared" si="312"/>
        <v>1.0416666664241347E-2</v>
      </c>
      <c r="D3319" s="1">
        <v>5</v>
      </c>
      <c r="E3319" s="1">
        <v>17.579999999999998</v>
      </c>
      <c r="F3319" s="1">
        <f>IF(A3319="","",IF(E3319&lt;_C3_MinTemp.,0,E3319*M_a+M_b))</f>
        <v>0.43283820000000001</v>
      </c>
      <c r="G3319" s="1">
        <f t="shared" si="313"/>
        <v>0.18734890737924001</v>
      </c>
      <c r="H3319" s="1">
        <f t="shared" si="314"/>
        <v>8.142064640558018E-2</v>
      </c>
      <c r="I3319" s="1">
        <f t="shared" si="315"/>
        <v>2.0355161596655742E-2</v>
      </c>
      <c r="J3319" s="1">
        <f>IF(A3319="","",MIN(J3318+I3319,Max_logcfu))</f>
        <v>3.99</v>
      </c>
      <c r="K3319" s="1" cm="1">
        <f t="array" ref="K3319">IF(A3319="","",IF(E3319&lt;_C3_MinTemp.,0,((E3319-Tmin)/(PrefTemp-Tmin))^2))</f>
        <v>30.994446460985973</v>
      </c>
      <c r="L3319" s="1">
        <f t="shared" si="316"/>
        <v>0.32285881722676579</v>
      </c>
      <c r="M3319" s="1">
        <f t="shared" si="317"/>
        <v>75.470761055669414</v>
      </c>
      <c r="N3319" s="3" t="s">
        <v>866</v>
      </c>
      <c r="O3319" s="1" t="s">
        <v>2973</v>
      </c>
      <c r="P3319" s="1" t="s">
        <v>2968</v>
      </c>
      <c r="Q3319" s="1">
        <v>8360</v>
      </c>
      <c r="R3319" s="1" t="s">
        <v>3035</v>
      </c>
      <c r="S3319" s="1">
        <v>90.16</v>
      </c>
    </row>
    <row r="3320" spans="1:19" x14ac:dyDescent="0.3">
      <c r="A3320" s="1" t="s">
        <v>925</v>
      </c>
      <c r="B3320" s="1" t="s">
        <v>1446</v>
      </c>
      <c r="C3320" s="1">
        <f t="shared" si="312"/>
        <v>1.0416666664241347E-2</v>
      </c>
      <c r="D3320" s="1">
        <v>5</v>
      </c>
      <c r="E3320" s="1">
        <v>17.53</v>
      </c>
      <c r="F3320" s="1">
        <f>IF(A3320="","",IF(E3320&lt;_C3_MinTemp.,0,E3320*M_a+M_b))</f>
        <v>0.43185620000000002</v>
      </c>
      <c r="G3320" s="1">
        <f t="shared" si="313"/>
        <v>0.18649977747844002</v>
      </c>
      <c r="H3320" s="1">
        <f t="shared" si="314"/>
        <v>8.1051619938478925E-2</v>
      </c>
      <c r="I3320" s="1">
        <f t="shared" si="315"/>
        <v>2.0262904979901904E-2</v>
      </c>
      <c r="J3320" s="1">
        <f>IF(A3320="","",MIN(J3319+I3320,Max_logcfu))</f>
        <v>3.99</v>
      </c>
      <c r="K3320" s="1" cm="1">
        <f t="array" ref="K3320">IF(A3320="","",IF(E3320&lt;_C3_MinTemp.,0,((E3320-Tmin)/(PrefTemp-Tmin))^2))</f>
        <v>30.85396893369786</v>
      </c>
      <c r="L3320" s="1">
        <f t="shared" si="316"/>
        <v>0.32139550965118868</v>
      </c>
      <c r="M3320" s="1">
        <f t="shared" si="317"/>
        <v>75.149365546018231</v>
      </c>
      <c r="N3320" s="3" t="s">
        <v>866</v>
      </c>
      <c r="O3320" s="1" t="s">
        <v>2973</v>
      </c>
      <c r="P3320" s="1" t="s">
        <v>2968</v>
      </c>
      <c r="Q3320" s="1">
        <v>8360</v>
      </c>
      <c r="R3320" s="1" t="s">
        <v>3035</v>
      </c>
      <c r="S3320" s="1">
        <v>90.16</v>
      </c>
    </row>
    <row r="3321" spans="1:19" x14ac:dyDescent="0.3">
      <c r="A3321" s="1" t="s">
        <v>925</v>
      </c>
      <c r="B3321" s="1" t="s">
        <v>1447</v>
      </c>
      <c r="C3321" s="1">
        <f t="shared" si="312"/>
        <v>1.0416666671517305E-2</v>
      </c>
      <c r="D3321" s="1">
        <v>5</v>
      </c>
      <c r="E3321" s="1">
        <v>17.489999999999998</v>
      </c>
      <c r="F3321" s="1">
        <f>IF(A3321="","",IF(E3321&lt;_C3_MinTemp.,0,E3321*M_a+M_b))</f>
        <v>0.43107059999999997</v>
      </c>
      <c r="G3321" s="1">
        <f t="shared" si="313"/>
        <v>0.18582186218435998</v>
      </c>
      <c r="H3321" s="1">
        <f t="shared" si="314"/>
        <v>8.0757002253089946E-2</v>
      </c>
      <c r="I3321" s="1">
        <f t="shared" si="315"/>
        <v>2.0189250572673838E-2</v>
      </c>
      <c r="J3321" s="1">
        <f>IF(A3321="","",MIN(J3320+I3321,Max_logcfu))</f>
        <v>3.99</v>
      </c>
      <c r="K3321" s="1" cm="1">
        <f t="array" ref="K3321">IF(A3321="","",IF(E3321&lt;_C3_MinTemp.,0,((E3321-Tmin)/(PrefTemp-Tmin))^2))</f>
        <v>30.741816642118629</v>
      </c>
      <c r="L3321" s="1">
        <f t="shared" si="316"/>
        <v>0.32022725683785314</v>
      </c>
      <c r="M3321" s="1">
        <f t="shared" si="317"/>
        <v>74.829138289180378</v>
      </c>
      <c r="N3321" s="3" t="s">
        <v>866</v>
      </c>
      <c r="O3321" s="1" t="s">
        <v>2973</v>
      </c>
      <c r="P3321" s="1" t="s">
        <v>2968</v>
      </c>
      <c r="Q3321" s="1">
        <v>8360</v>
      </c>
      <c r="R3321" s="1" t="s">
        <v>3035</v>
      </c>
      <c r="S3321" s="1">
        <v>90.16</v>
      </c>
    </row>
    <row r="3322" spans="1:19" x14ac:dyDescent="0.3">
      <c r="A3322" s="1" t="s">
        <v>925</v>
      </c>
      <c r="B3322" s="1" t="s">
        <v>1448</v>
      </c>
      <c r="C3322" s="1">
        <f t="shared" si="312"/>
        <v>1.0416666664241347E-2</v>
      </c>
      <c r="D3322" s="1">
        <v>5</v>
      </c>
      <c r="E3322" s="1">
        <v>17.53</v>
      </c>
      <c r="F3322" s="1">
        <f>IF(A3322="","",IF(E3322&lt;_C3_MinTemp.,0,E3322*M_a+M_b))</f>
        <v>0.43185620000000002</v>
      </c>
      <c r="G3322" s="1">
        <f t="shared" si="313"/>
        <v>0.18649977747844002</v>
      </c>
      <c r="H3322" s="1">
        <f t="shared" si="314"/>
        <v>8.1051619938478925E-2</v>
      </c>
      <c r="I3322" s="1">
        <f t="shared" si="315"/>
        <v>2.0262904979901904E-2</v>
      </c>
      <c r="J3322" s="1">
        <f>IF(A3322="","",MIN(J3321+I3322,Max_logcfu))</f>
        <v>3.99</v>
      </c>
      <c r="K3322" s="1" cm="1">
        <f t="array" ref="K3322">IF(A3322="","",IF(E3322&lt;_C3_MinTemp.,0,((E3322-Tmin)/(PrefTemp-Tmin))^2))</f>
        <v>30.85396893369786</v>
      </c>
      <c r="L3322" s="1">
        <f t="shared" si="316"/>
        <v>0.32139550965118868</v>
      </c>
      <c r="M3322" s="1">
        <f t="shared" si="317"/>
        <v>74.507742779529195</v>
      </c>
      <c r="N3322" s="3" t="s">
        <v>866</v>
      </c>
      <c r="O3322" s="1" t="s">
        <v>2973</v>
      </c>
      <c r="P3322" s="1" t="s">
        <v>2968</v>
      </c>
      <c r="Q3322" s="1">
        <v>8360</v>
      </c>
      <c r="R3322" s="1" t="s">
        <v>3035</v>
      </c>
      <c r="S3322" s="1">
        <v>90.03</v>
      </c>
    </row>
    <row r="3323" spans="1:19" x14ac:dyDescent="0.3">
      <c r="A3323" s="1" t="s">
        <v>925</v>
      </c>
      <c r="B3323" s="1" t="s">
        <v>1449</v>
      </c>
      <c r="C3323" s="1">
        <f t="shared" si="312"/>
        <v>1.0416666664241347E-2</v>
      </c>
      <c r="D3323" s="1">
        <v>5</v>
      </c>
      <c r="E3323" s="1">
        <v>17.52</v>
      </c>
      <c r="F3323" s="1">
        <f>IF(A3323="","",IF(E3323&lt;_C3_MinTemp.,0,E3323*M_a+M_b))</f>
        <v>0.43165980000000004</v>
      </c>
      <c r="G3323" s="1">
        <f t="shared" si="313"/>
        <v>0.18633018293604003</v>
      </c>
      <c r="H3323" s="1">
        <f t="shared" si="314"/>
        <v>8.0977915226440683E-2</v>
      </c>
      <c r="I3323" s="1">
        <f t="shared" si="315"/>
        <v>2.0244478801896636E-2</v>
      </c>
      <c r="J3323" s="1">
        <f>IF(A3323="","",MIN(J3322+I3323,Max_logcfu))</f>
        <v>3.99</v>
      </c>
      <c r="K3323" s="1" cm="1">
        <f t="array" ref="K3323">IF(A3323="","",IF(E3323&lt;_C3_MinTemp.,0,((E3323-Tmin)/(PrefTemp-Tmin))^2))</f>
        <v>30.825911716615447</v>
      </c>
      <c r="L3323" s="1">
        <f t="shared" si="316"/>
        <v>0.32110324697331488</v>
      </c>
      <c r="M3323" s="1">
        <f t="shared" si="317"/>
        <v>74.186639532555887</v>
      </c>
      <c r="N3323" s="3" t="s">
        <v>866</v>
      </c>
      <c r="O3323" s="1" t="s">
        <v>2973</v>
      </c>
      <c r="P3323" s="1" t="s">
        <v>2968</v>
      </c>
      <c r="Q3323" s="1">
        <v>8360</v>
      </c>
      <c r="R3323" s="1" t="s">
        <v>3035</v>
      </c>
      <c r="S3323" s="1">
        <v>90.03</v>
      </c>
    </row>
    <row r="3324" spans="1:19" x14ac:dyDescent="0.3">
      <c r="A3324" s="1" t="s">
        <v>925</v>
      </c>
      <c r="B3324" s="1" t="s">
        <v>2479</v>
      </c>
      <c r="C3324" s="1">
        <f t="shared" si="312"/>
        <v>1.0416666671517305E-2</v>
      </c>
      <c r="D3324" s="1">
        <v>5</v>
      </c>
      <c r="E3324" s="1">
        <v>17.45</v>
      </c>
      <c r="F3324" s="1">
        <f>IF(A3324="","",IF(E3324&lt;_C3_MinTemp.,0,E3324*M_a+M_b))</f>
        <v>0.43028500000000003</v>
      </c>
      <c r="G3324" s="1">
        <f t="shared" si="313"/>
        <v>0.18514518122500004</v>
      </c>
      <c r="H3324" s="1">
        <f t="shared" si="314"/>
        <v>8.046292100173838E-2</v>
      </c>
      <c r="I3324" s="1">
        <f t="shared" si="315"/>
        <v>2.0115730259801713E-2</v>
      </c>
      <c r="J3324" s="1">
        <f>IF(A3324="","",MIN(J3323+I3324,Max_logcfu))</f>
        <v>3.99</v>
      </c>
      <c r="K3324" s="1" cm="1">
        <f t="array" ref="K3324">IF(A3324="","",IF(E3324&lt;_C3_MinTemp.,0,((E3324-Tmin)/(PrefTemp-Tmin))^2))</f>
        <v>30.629868555207196</v>
      </c>
      <c r="L3324" s="1">
        <f t="shared" si="316"/>
        <v>0.31906113093198268</v>
      </c>
      <c r="M3324" s="1">
        <f t="shared" si="317"/>
        <v>73.867578401623902</v>
      </c>
      <c r="N3324" s="3" t="s">
        <v>866</v>
      </c>
      <c r="O3324" s="1" t="s">
        <v>2973</v>
      </c>
      <c r="P3324" s="1" t="s">
        <v>2968</v>
      </c>
      <c r="Q3324" s="1">
        <v>8360</v>
      </c>
      <c r="R3324" s="1" t="s">
        <v>3035</v>
      </c>
      <c r="S3324" s="1">
        <v>90.03</v>
      </c>
    </row>
    <row r="3325" spans="1:19" x14ac:dyDescent="0.3">
      <c r="A3325" s="1" t="s">
        <v>925</v>
      </c>
      <c r="B3325" s="1" t="s">
        <v>2480</v>
      </c>
      <c r="C3325" s="1">
        <f t="shared" si="312"/>
        <v>1.0416666664241347E-2</v>
      </c>
      <c r="D3325" s="1">
        <v>5</v>
      </c>
      <c r="E3325" s="1">
        <v>17.420000000000002</v>
      </c>
      <c r="F3325" s="1">
        <f>IF(A3325="","",IF(E3325&lt;_C3_MinTemp.,0,E3325*M_a+M_b))</f>
        <v>0.42969580000000007</v>
      </c>
      <c r="G3325" s="1">
        <f t="shared" si="313"/>
        <v>0.18463848053764007</v>
      </c>
      <c r="H3325" s="1">
        <f t="shared" si="314"/>
        <v>8.0242712098061733E-2</v>
      </c>
      <c r="I3325" s="1">
        <f t="shared" si="315"/>
        <v>2.0060678019844694E-2</v>
      </c>
      <c r="J3325" s="1">
        <f>IF(A3325="","",MIN(J3324+I3325,Max_logcfu))</f>
        <v>3.99</v>
      </c>
      <c r="K3325" s="1" cm="1">
        <f t="array" ref="K3325">IF(A3325="","",IF(E3325&lt;_C3_MinTemp.,0,((E3325-Tmin)/(PrefTemp-Tmin))^2))</f>
        <v>30.546041499336877</v>
      </c>
      <c r="L3325" s="1">
        <f t="shared" si="316"/>
        <v>0.31818793221067521</v>
      </c>
      <c r="M3325" s="1">
        <f t="shared" si="317"/>
        <v>73.549390469413225</v>
      </c>
      <c r="N3325" s="3" t="s">
        <v>866</v>
      </c>
      <c r="O3325" s="1" t="s">
        <v>2973</v>
      </c>
      <c r="P3325" s="1" t="s">
        <v>2968</v>
      </c>
      <c r="Q3325" s="1">
        <v>8360</v>
      </c>
      <c r="R3325" s="1" t="s">
        <v>3035</v>
      </c>
      <c r="S3325" s="1">
        <v>90.03</v>
      </c>
    </row>
    <row r="3326" spans="1:19" x14ac:dyDescent="0.3">
      <c r="A3326" s="1" t="s">
        <v>925</v>
      </c>
      <c r="B3326" s="1" t="s">
        <v>1452</v>
      </c>
      <c r="C3326" s="1">
        <f t="shared" si="312"/>
        <v>1.0405092594737653E-2</v>
      </c>
      <c r="D3326" s="1">
        <v>5</v>
      </c>
      <c r="E3326" s="1">
        <v>17.47</v>
      </c>
      <c r="F3326" s="1">
        <f>IF(A3326="","",IF(E3326&lt;_C3_MinTemp.,0,E3326*M_a+M_b))</f>
        <v>0.4306778</v>
      </c>
      <c r="G3326" s="1">
        <f t="shared" si="313"/>
        <v>0.18548336741283999</v>
      </c>
      <c r="H3326" s="1">
        <f t="shared" si="314"/>
        <v>8.0609894573159493E-2</v>
      </c>
      <c r="I3326" s="1">
        <f t="shared" si="315"/>
        <v>2.0130082010058354E-2</v>
      </c>
      <c r="J3326" s="1">
        <f>IF(A3326="","",MIN(J3325+I3326,Max_logcfu))</f>
        <v>3.99</v>
      </c>
      <c r="K3326" s="1" cm="1">
        <f t="array" ref="K3326">IF(A3326="","",IF(E3326&lt;_C3_MinTemp.,0,((E3326-Tmin)/(PrefTemp-Tmin))^2))</f>
        <v>30.685817073079438</v>
      </c>
      <c r="L3326" s="1">
        <f t="shared" si="316"/>
        <v>0.3192887679905731</v>
      </c>
      <c r="M3326" s="1">
        <f t="shared" si="317"/>
        <v>73.230101701422655</v>
      </c>
      <c r="N3326" s="3" t="s">
        <v>866</v>
      </c>
      <c r="O3326" s="1" t="s">
        <v>2973</v>
      </c>
      <c r="P3326" s="1" t="s">
        <v>2968</v>
      </c>
      <c r="Q3326" s="1">
        <v>8360</v>
      </c>
      <c r="R3326" s="1" t="s">
        <v>3035</v>
      </c>
      <c r="S3326" s="1">
        <v>89.93</v>
      </c>
    </row>
    <row r="3327" spans="1:19" x14ac:dyDescent="0.3">
      <c r="A3327" s="1" t="s">
        <v>925</v>
      </c>
      <c r="B3327" s="1" t="s">
        <v>1453</v>
      </c>
      <c r="C3327" s="1">
        <f t="shared" si="312"/>
        <v>1.0416666664241347E-2</v>
      </c>
      <c r="D3327" s="1">
        <v>5</v>
      </c>
      <c r="E3327" s="1">
        <v>17.39</v>
      </c>
      <c r="F3327" s="1">
        <f>IF(A3327="","",IF(E3327&lt;_C3_MinTemp.,0,E3327*M_a+M_b))</f>
        <v>0.42910660000000006</v>
      </c>
      <c r="G3327" s="1">
        <f t="shared" si="313"/>
        <v>0.18413247416356004</v>
      </c>
      <c r="H3327" s="1">
        <f t="shared" si="314"/>
        <v>8.0022804938531089E-2</v>
      </c>
      <c r="I3327" s="1">
        <f t="shared" si="315"/>
        <v>2.0005701229974832E-2</v>
      </c>
      <c r="J3327" s="1">
        <f>IF(A3327="","",MIN(J3326+I3327,Max_logcfu))</f>
        <v>3.99</v>
      </c>
      <c r="K3327" s="1" cm="1">
        <f t="array" ref="K3327">IF(A3327="","",IF(E3327&lt;_C3_MinTemp.,0,((E3327-Tmin)/(PrefTemp-Tmin))^2))</f>
        <v>30.462329308592182</v>
      </c>
      <c r="L3327" s="1">
        <f t="shared" si="316"/>
        <v>0.31731593022395438</v>
      </c>
      <c r="M3327" s="1">
        <f t="shared" si="317"/>
        <v>72.912785771198699</v>
      </c>
      <c r="N3327" s="3" t="s">
        <v>866</v>
      </c>
      <c r="O3327" s="1" t="s">
        <v>2973</v>
      </c>
      <c r="P3327" s="1" t="s">
        <v>2968</v>
      </c>
      <c r="Q3327" s="1">
        <v>8360</v>
      </c>
      <c r="R3327" s="1" t="s">
        <v>3035</v>
      </c>
      <c r="S3327" s="1">
        <v>89.93</v>
      </c>
    </row>
    <row r="3328" spans="1:19" x14ac:dyDescent="0.3">
      <c r="A3328" s="1" t="s">
        <v>925</v>
      </c>
      <c r="B3328" s="1" t="s">
        <v>2799</v>
      </c>
      <c r="C3328" s="1">
        <f t="shared" si="312"/>
        <v>1.0416666664241347E-2</v>
      </c>
      <c r="D3328" s="1">
        <v>5</v>
      </c>
      <c r="E3328" s="1">
        <v>17.350000000000001</v>
      </c>
      <c r="F3328" s="1">
        <f>IF(A3328="","",IF(E3328&lt;_C3_MinTemp.,0,E3328*M_a+M_b))</f>
        <v>0.42832100000000006</v>
      </c>
      <c r="G3328" s="1">
        <f t="shared" si="313"/>
        <v>0.18345887904100006</v>
      </c>
      <c r="H3328" s="1">
        <f t="shared" si="314"/>
        <v>7.9730064772272943E-2</v>
      </c>
      <c r="I3328" s="1">
        <f t="shared" si="315"/>
        <v>1.9932516188427334E-2</v>
      </c>
      <c r="J3328" s="1">
        <f>IF(A3328="","",MIN(J3327+I3328,Max_logcfu))</f>
        <v>3.99</v>
      </c>
      <c r="K3328" s="1" cm="1">
        <f t="array" ref="K3328">IF(A3328="","",IF(E3328&lt;_C3_MinTemp.,0,((E3328-Tmin)/(PrefTemp-Tmin))^2))</f>
        <v>30.350891733350259</v>
      </c>
      <c r="L3328" s="1">
        <f t="shared" si="316"/>
        <v>0.31615512214878794</v>
      </c>
      <c r="M3328" s="1">
        <f t="shared" si="317"/>
        <v>72.596630649049914</v>
      </c>
      <c r="N3328" s="3" t="s">
        <v>866</v>
      </c>
      <c r="O3328" s="1" t="s">
        <v>2973</v>
      </c>
      <c r="P3328" s="1" t="s">
        <v>2968</v>
      </c>
      <c r="Q3328" s="1">
        <v>8360</v>
      </c>
      <c r="R3328" s="1" t="s">
        <v>3035</v>
      </c>
      <c r="S3328" s="1">
        <v>89.93</v>
      </c>
    </row>
    <row r="3329" spans="1:19" x14ac:dyDescent="0.3">
      <c r="A3329" s="1" t="s">
        <v>925</v>
      </c>
      <c r="B3329" s="1" t="s">
        <v>2800</v>
      </c>
      <c r="C3329" s="1">
        <f t="shared" si="312"/>
        <v>1.0416666671517305E-2</v>
      </c>
      <c r="D3329" s="1">
        <v>5</v>
      </c>
      <c r="E3329" s="1">
        <v>17.329999999999998</v>
      </c>
      <c r="F3329" s="1">
        <f>IF(A3329="","",IF(E3329&lt;_C3_MinTemp.,0,E3329*M_a+M_b))</f>
        <v>0.42792819999999998</v>
      </c>
      <c r="G3329" s="1">
        <f t="shared" si="313"/>
        <v>0.18312254435523997</v>
      </c>
      <c r="H3329" s="1">
        <f t="shared" si="314"/>
        <v>7.9583895851907852E-2</v>
      </c>
      <c r="I3329" s="1">
        <f t="shared" si="315"/>
        <v>1.989597397224175E-2</v>
      </c>
      <c r="J3329" s="1">
        <f>IF(A3329="","",MIN(J3328+I3329,Max_logcfu))</f>
        <v>3.99</v>
      </c>
      <c r="K3329" s="1" cm="1">
        <f t="array" ref="K3329">IF(A3329="","",IF(E3329&lt;_C3_MinTemp.,0,((E3329-Tmin)/(PrefTemp-Tmin))^2))</f>
        <v>30.295249522479708</v>
      </c>
      <c r="L3329" s="1">
        <f t="shared" si="316"/>
        <v>0.31557551600611494</v>
      </c>
      <c r="M3329" s="1">
        <f t="shared" si="317"/>
        <v>72.281055133043793</v>
      </c>
      <c r="N3329" s="3" t="s">
        <v>866</v>
      </c>
      <c r="O3329" s="1" t="s">
        <v>2973</v>
      </c>
      <c r="P3329" s="1" t="s">
        <v>2968</v>
      </c>
      <c r="Q3329" s="1">
        <v>8360</v>
      </c>
      <c r="R3329" s="1" t="s">
        <v>3035</v>
      </c>
      <c r="S3329" s="1">
        <v>89.93</v>
      </c>
    </row>
    <row r="3330" spans="1:19" x14ac:dyDescent="0.3">
      <c r="A3330" s="1" t="s">
        <v>925</v>
      </c>
      <c r="B3330" s="1" t="s">
        <v>1456</v>
      </c>
      <c r="C3330" s="1">
        <f t="shared" ref="C3330:C3393" si="318">IF(A3330="","",B3330-B3329)</f>
        <v>1.0428240741021E-2</v>
      </c>
      <c r="D3330" s="1">
        <v>5</v>
      </c>
      <c r="E3330" s="1">
        <v>17.39</v>
      </c>
      <c r="F3330" s="1">
        <f>IF(A3330="","",IF(E3330&lt;_C3_MinTemp.,0,E3330*M_a+M_b))</f>
        <v>0.42910660000000006</v>
      </c>
      <c r="G3330" s="1">
        <f t="shared" si="313"/>
        <v>0.18413247416356004</v>
      </c>
      <c r="H3330" s="1">
        <f t="shared" si="314"/>
        <v>8.0022804938531089E-2</v>
      </c>
      <c r="I3330" s="1">
        <f t="shared" si="315"/>
        <v>2.0027929792098394E-2</v>
      </c>
      <c r="J3330" s="1">
        <f>IF(A3330="","",MIN(J3329+I3330,Max_logcfu))</f>
        <v>3.99</v>
      </c>
      <c r="K3330" s="1" cm="1">
        <f t="array" ref="K3330">IF(A3330="","",IF(E3330&lt;_C3_MinTemp.,0,((E3330-Tmin)/(PrefTemp-Tmin))^2))</f>
        <v>30.462329308592182</v>
      </c>
      <c r="L3330" s="1">
        <f t="shared" si="316"/>
        <v>0.31766850356225906</v>
      </c>
      <c r="M3330" s="1">
        <f t="shared" si="317"/>
        <v>71.963386629481533</v>
      </c>
      <c r="N3330" s="3" t="s">
        <v>866</v>
      </c>
      <c r="O3330" s="1" t="s">
        <v>2973</v>
      </c>
      <c r="P3330" s="1" t="s">
        <v>2968</v>
      </c>
      <c r="Q3330" s="1">
        <v>8360</v>
      </c>
      <c r="R3330" s="1" t="s">
        <v>3035</v>
      </c>
      <c r="S3330" s="1">
        <v>89.93</v>
      </c>
    </row>
    <row r="3331" spans="1:19" x14ac:dyDescent="0.3">
      <c r="A3331" s="1" t="s">
        <v>925</v>
      </c>
      <c r="B3331" s="1" t="s">
        <v>1457</v>
      </c>
      <c r="C3331" s="1">
        <f t="shared" si="318"/>
        <v>1.0416666664241347E-2</v>
      </c>
      <c r="D3331" s="1">
        <v>5</v>
      </c>
      <c r="E3331" s="1">
        <v>17.38</v>
      </c>
      <c r="F3331" s="1">
        <f>IF(A3331="","",IF(E3331&lt;_C3_MinTemp.,0,E3331*M_a+M_b))</f>
        <v>0.42891020000000002</v>
      </c>
      <c r="G3331" s="1">
        <f t="shared" si="313"/>
        <v>0.18396395966404003</v>
      </c>
      <c r="H3331" s="1">
        <f t="shared" si="314"/>
        <v>7.9949569606275542E-2</v>
      </c>
      <c r="I3331" s="1">
        <f t="shared" si="315"/>
        <v>1.9987392396915209E-2</v>
      </c>
      <c r="J3331" s="1">
        <f>IF(A3331="","",MIN(J3330+I3331,Max_logcfu))</f>
        <v>3.99</v>
      </c>
      <c r="K3331" s="1" cm="1">
        <f t="array" ref="K3331">IF(A3331="","",IF(E3331&lt;_C3_MinTemp.,0,((E3331-Tmin)/(PrefTemp-Tmin))^2))</f>
        <v>30.434450770594093</v>
      </c>
      <c r="L3331" s="1">
        <f t="shared" si="316"/>
        <v>0.31702552878654189</v>
      </c>
      <c r="M3331" s="1">
        <f t="shared" si="317"/>
        <v>71.646361100694989</v>
      </c>
      <c r="N3331" s="3" t="s">
        <v>866</v>
      </c>
      <c r="O3331" s="1" t="s">
        <v>2973</v>
      </c>
      <c r="P3331" s="1" t="s">
        <v>2968</v>
      </c>
      <c r="Q3331" s="1">
        <v>8360</v>
      </c>
      <c r="R3331" s="1" t="s">
        <v>3035</v>
      </c>
      <c r="S3331" s="1">
        <v>89.93</v>
      </c>
    </row>
    <row r="3332" spans="1:19" x14ac:dyDescent="0.3">
      <c r="A3332" s="1" t="s">
        <v>925</v>
      </c>
      <c r="B3332" s="1" t="s">
        <v>1458</v>
      </c>
      <c r="C3332" s="1">
        <f t="shared" si="318"/>
        <v>1.0416666664241347E-2</v>
      </c>
      <c r="D3332" s="1">
        <v>5</v>
      </c>
      <c r="E3332" s="1">
        <v>17.38</v>
      </c>
      <c r="F3332" s="1">
        <f>IF(A3332="","",IF(E3332&lt;_C3_MinTemp.,0,E3332*M_a+M_b))</f>
        <v>0.42891020000000002</v>
      </c>
      <c r="G3332" s="1">
        <f t="shared" si="313"/>
        <v>0.18396395966404003</v>
      </c>
      <c r="H3332" s="1">
        <f t="shared" si="314"/>
        <v>7.9949569606275542E-2</v>
      </c>
      <c r="I3332" s="1">
        <f t="shared" si="315"/>
        <v>1.9987392396915209E-2</v>
      </c>
      <c r="J3332" s="1">
        <f>IF(A3332="","",MIN(J3331+I3332,Max_logcfu))</f>
        <v>3.99</v>
      </c>
      <c r="K3332" s="1" cm="1">
        <f t="array" ref="K3332">IF(A3332="","",IF(E3332&lt;_C3_MinTemp.,0,((E3332-Tmin)/(PrefTemp-Tmin))^2))</f>
        <v>30.434450770594093</v>
      </c>
      <c r="L3332" s="1">
        <f t="shared" si="316"/>
        <v>0.31702552878654189</v>
      </c>
      <c r="M3332" s="1">
        <f t="shared" si="317"/>
        <v>71.329335571908445</v>
      </c>
      <c r="N3332" s="3" t="s">
        <v>866</v>
      </c>
      <c r="O3332" s="1" t="s">
        <v>2973</v>
      </c>
      <c r="P3332" s="1" t="s">
        <v>2968</v>
      </c>
      <c r="Q3332" s="1">
        <v>8360</v>
      </c>
      <c r="R3332" s="1" t="s">
        <v>3035</v>
      </c>
      <c r="S3332" s="1">
        <v>89.93</v>
      </c>
    </row>
    <row r="3333" spans="1:19" x14ac:dyDescent="0.3">
      <c r="A3333" s="1" t="s">
        <v>925</v>
      </c>
      <c r="B3333" s="1" t="s">
        <v>1459</v>
      </c>
      <c r="C3333" s="1">
        <f t="shared" si="318"/>
        <v>1.0416666671517305E-2</v>
      </c>
      <c r="D3333" s="1">
        <v>5</v>
      </c>
      <c r="E3333" s="1">
        <v>17.36</v>
      </c>
      <c r="F3333" s="1">
        <f>IF(A3333="","",IF(E3333&lt;_C3_MinTemp.,0,E3333*M_a+M_b))</f>
        <v>0.42851739999999999</v>
      </c>
      <c r="G3333" s="1">
        <f t="shared" si="313"/>
        <v>0.18362716210276001</v>
      </c>
      <c r="H3333" s="1">
        <f t="shared" si="314"/>
        <v>7.9803199523146462E-2</v>
      </c>
      <c r="I3333" s="1">
        <f t="shared" si="315"/>
        <v>1.9950799890076931E-2</v>
      </c>
      <c r="J3333" s="1">
        <f>IF(A3333="","",MIN(J3332+I3333,Max_logcfu))</f>
        <v>3.99</v>
      </c>
      <c r="K3333" s="1" cm="1">
        <f t="array" ref="K3333">IF(A3333="","",IF(E3333&lt;_C3_MinTemp.,0,((E3333-Tmin)/(PrefTemp-Tmin))^2))</f>
        <v>30.378731982973125</v>
      </c>
      <c r="L3333" s="1">
        <f t="shared" si="316"/>
        <v>0.31644512496999294</v>
      </c>
      <c r="M3333" s="1">
        <f t="shared" si="317"/>
        <v>71.012890446938457</v>
      </c>
      <c r="N3333" s="3" t="s">
        <v>866</v>
      </c>
      <c r="O3333" s="1" t="s">
        <v>2973</v>
      </c>
      <c r="P3333" s="1" t="s">
        <v>2968</v>
      </c>
      <c r="Q3333" s="1">
        <v>8360</v>
      </c>
      <c r="R3333" s="1" t="s">
        <v>3035</v>
      </c>
      <c r="S3333" s="1">
        <v>89.93</v>
      </c>
    </row>
    <row r="3334" spans="1:19" x14ac:dyDescent="0.3">
      <c r="A3334" s="1" t="s">
        <v>925</v>
      </c>
      <c r="B3334" s="1" t="s">
        <v>2801</v>
      </c>
      <c r="C3334" s="1">
        <f t="shared" si="318"/>
        <v>1.0405092587461695E-2</v>
      </c>
      <c r="D3334" s="1">
        <v>5</v>
      </c>
      <c r="E3334" s="1">
        <v>17.440000000000001</v>
      </c>
      <c r="F3334" s="1">
        <f>IF(A3334="","",IF(E3334&lt;_C3_MinTemp.,0,E3334*M_a+M_b))</f>
        <v>0.43008860000000004</v>
      </c>
      <c r="G3334" s="1">
        <f t="shared" si="313"/>
        <v>0.18497620384996002</v>
      </c>
      <c r="H3334" s="1">
        <f t="shared" si="314"/>
        <v>8.0389484506718817E-2</v>
      </c>
      <c r="I3334" s="1">
        <f t="shared" si="315"/>
        <v>2.0075040704417443E-2</v>
      </c>
      <c r="J3334" s="1">
        <f>IF(A3334="","",MIN(J3333+I3334,Max_logcfu))</f>
        <v>3.99</v>
      </c>
      <c r="K3334" s="1" cm="1">
        <f t="array" ref="K3334">IF(A3334="","",IF(E3334&lt;_C3_MinTemp.,0,((E3334-Tmin)/(PrefTemp-Tmin))^2))</f>
        <v>30.601913440458691</v>
      </c>
      <c r="L3334" s="1">
        <f t="shared" si="316"/>
        <v>0.31841574270146117</v>
      </c>
      <c r="M3334" s="1">
        <f t="shared" si="317"/>
        <v>70.694474704236995</v>
      </c>
      <c r="N3334" s="3" t="s">
        <v>866</v>
      </c>
      <c r="O3334" s="1" t="s">
        <v>2973</v>
      </c>
      <c r="P3334" s="1" t="s">
        <v>2968</v>
      </c>
      <c r="Q3334" s="1">
        <v>8360</v>
      </c>
      <c r="R3334" s="1" t="s">
        <v>3035</v>
      </c>
      <c r="S3334" s="1">
        <v>89.93</v>
      </c>
    </row>
    <row r="3335" spans="1:19" x14ac:dyDescent="0.3">
      <c r="A3335" s="1" t="s">
        <v>925</v>
      </c>
      <c r="B3335" s="1" t="s">
        <v>2483</v>
      </c>
      <c r="C3335" s="1">
        <f t="shared" si="318"/>
        <v>1.0416666671517305E-2</v>
      </c>
      <c r="D3335" s="1">
        <v>5</v>
      </c>
      <c r="E3335" s="1">
        <v>17.39</v>
      </c>
      <c r="F3335" s="1">
        <f>IF(A3335="","",IF(E3335&lt;_C3_MinTemp.,0,E3335*M_a+M_b))</f>
        <v>0.42910660000000006</v>
      </c>
      <c r="G3335" s="1">
        <f t="shared" si="313"/>
        <v>0.18413247416356004</v>
      </c>
      <c r="H3335" s="1">
        <f t="shared" si="314"/>
        <v>8.0022804938531089E-2</v>
      </c>
      <c r="I3335" s="1">
        <f t="shared" si="315"/>
        <v>2.0005701243948654E-2</v>
      </c>
      <c r="J3335" s="1">
        <f>IF(A3335="","",MIN(J3334+I3335,Max_logcfu))</f>
        <v>3.99</v>
      </c>
      <c r="K3335" s="1" cm="1">
        <f t="array" ref="K3335">IF(A3335="","",IF(E3335&lt;_C3_MinTemp.,0,((E3335-Tmin)/(PrefTemp-Tmin))^2))</f>
        <v>30.462329308592182</v>
      </c>
      <c r="L3335" s="1">
        <f t="shared" si="316"/>
        <v>0.31731593044559697</v>
      </c>
      <c r="M3335" s="1">
        <f t="shared" si="317"/>
        <v>70.377158773791393</v>
      </c>
      <c r="N3335" s="3" t="s">
        <v>866</v>
      </c>
      <c r="O3335" s="1" t="s">
        <v>2973</v>
      </c>
      <c r="P3335" s="1" t="s">
        <v>2968</v>
      </c>
      <c r="Q3335" s="1">
        <v>8360</v>
      </c>
      <c r="R3335" s="1" t="s">
        <v>3035</v>
      </c>
      <c r="S3335" s="1">
        <v>89.93</v>
      </c>
    </row>
    <row r="3336" spans="1:19" x14ac:dyDescent="0.3">
      <c r="A3336" s="1" t="s">
        <v>925</v>
      </c>
      <c r="B3336" s="1" t="s">
        <v>2484</v>
      </c>
      <c r="C3336" s="1">
        <f t="shared" si="318"/>
        <v>1.0416666664241347E-2</v>
      </c>
      <c r="D3336" s="1">
        <v>5</v>
      </c>
      <c r="E3336" s="1">
        <v>17.329999999999998</v>
      </c>
      <c r="F3336" s="1">
        <f>IF(A3336="","",IF(E3336&lt;_C3_MinTemp.,0,E3336*M_a+M_b))</f>
        <v>0.42792819999999998</v>
      </c>
      <c r="G3336" s="1">
        <f t="shared" si="313"/>
        <v>0.18312254435523997</v>
      </c>
      <c r="H3336" s="1">
        <f t="shared" si="314"/>
        <v>7.9583895851907852E-2</v>
      </c>
      <c r="I3336" s="1">
        <f t="shared" si="315"/>
        <v>1.9895973958344571E-2</v>
      </c>
      <c r="J3336" s="1">
        <f>IF(A3336="","",MIN(J3335+I3336,Max_logcfu))</f>
        <v>3.99</v>
      </c>
      <c r="K3336" s="1" cm="1">
        <f t="array" ref="K3336">IF(A3336="","",IF(E3336&lt;_C3_MinTemp.,0,((E3336-Tmin)/(PrefTemp-Tmin))^2))</f>
        <v>30.295249522479708</v>
      </c>
      <c r="L3336" s="1">
        <f t="shared" si="316"/>
        <v>0.31557551578568799</v>
      </c>
      <c r="M3336" s="1">
        <f t="shared" si="317"/>
        <v>70.061583258005712</v>
      </c>
      <c r="N3336" s="3" t="s">
        <v>866</v>
      </c>
      <c r="O3336" s="1" t="s">
        <v>2973</v>
      </c>
      <c r="P3336" s="1" t="s">
        <v>2968</v>
      </c>
      <c r="Q3336" s="1">
        <v>8360</v>
      </c>
      <c r="R3336" s="1" t="s">
        <v>3035</v>
      </c>
      <c r="S3336" s="1">
        <v>89.93</v>
      </c>
    </row>
    <row r="3337" spans="1:19" x14ac:dyDescent="0.3">
      <c r="A3337" s="1" t="s">
        <v>925</v>
      </c>
      <c r="B3337" s="1" t="s">
        <v>2485</v>
      </c>
      <c r="C3337" s="1">
        <f t="shared" si="318"/>
        <v>1.0416666664241347E-2</v>
      </c>
      <c r="D3337" s="1">
        <v>5</v>
      </c>
      <c r="E3337" s="1">
        <v>17.3</v>
      </c>
      <c r="F3337" s="1">
        <f>IF(A3337="","",IF(E3337&lt;_C3_MinTemp.,0,E3337*M_a+M_b))</f>
        <v>0.42733900000000002</v>
      </c>
      <c r="G3337" s="1">
        <f t="shared" si="313"/>
        <v>0.18261862092100001</v>
      </c>
      <c r="H3337" s="1">
        <f t="shared" si="314"/>
        <v>7.93648939248153E-2</v>
      </c>
      <c r="I3337" s="1">
        <f t="shared" si="315"/>
        <v>1.984122347658418E-2</v>
      </c>
      <c r="J3337" s="1">
        <f>IF(A3337="","",MIN(J3336+I3337,Max_logcfu))</f>
        <v>3.99</v>
      </c>
      <c r="K3337" s="1" cm="1">
        <f t="array" ref="K3337">IF(A3337="","",IF(E3337&lt;_C3_MinTemp.,0,((E3337-Tmin)/(PrefTemp-Tmin))^2))</f>
        <v>30.211881927111936</v>
      </c>
      <c r="L3337" s="1">
        <f t="shared" si="316"/>
        <v>0.31470710333414254</v>
      </c>
      <c r="M3337" s="1">
        <f t="shared" si="317"/>
        <v>69.746876154671568</v>
      </c>
      <c r="N3337" s="3" t="s">
        <v>866</v>
      </c>
      <c r="O3337" s="1" t="s">
        <v>2973</v>
      </c>
      <c r="P3337" s="1" t="s">
        <v>2968</v>
      </c>
      <c r="Q3337" s="1">
        <v>8360</v>
      </c>
      <c r="R3337" s="1" t="s">
        <v>3035</v>
      </c>
      <c r="S3337" s="1">
        <v>89.93</v>
      </c>
    </row>
    <row r="3338" spans="1:19" x14ac:dyDescent="0.3">
      <c r="A3338" s="1" t="s">
        <v>925</v>
      </c>
      <c r="B3338" s="1" t="s">
        <v>1464</v>
      </c>
      <c r="C3338" s="1">
        <f t="shared" si="318"/>
        <v>1.0428240741021E-2</v>
      </c>
      <c r="D3338" s="1">
        <v>5</v>
      </c>
      <c r="E3338" s="1">
        <v>17.38</v>
      </c>
      <c r="F3338" s="1">
        <f>IF(A3338="","",IF(E3338&lt;_C3_MinTemp.,0,E3338*M_a+M_b))</f>
        <v>0.42891020000000002</v>
      </c>
      <c r="G3338" s="1">
        <f t="shared" si="313"/>
        <v>0.18396395966404003</v>
      </c>
      <c r="H3338" s="1">
        <f t="shared" si="314"/>
        <v>7.9949569606275542E-2</v>
      </c>
      <c r="I3338" s="1">
        <f t="shared" si="315"/>
        <v>2.0009600615886167E-2</v>
      </c>
      <c r="J3338" s="1">
        <f>IF(A3338="","",MIN(J3337+I3338,Max_logcfu))</f>
        <v>3.99</v>
      </c>
      <c r="K3338" s="1" cm="1">
        <f t="array" ref="K3338">IF(A3338="","",IF(E3338&lt;_C3_MinTemp.,0,((E3338-Tmin)/(PrefTemp-Tmin))^2))</f>
        <v>30.434450770594093</v>
      </c>
      <c r="L3338" s="1">
        <f t="shared" si="316"/>
        <v>0.3173777794565073</v>
      </c>
      <c r="M3338" s="1">
        <f t="shared" si="317"/>
        <v>69.429498375215061</v>
      </c>
      <c r="N3338" s="3" t="s">
        <v>866</v>
      </c>
      <c r="O3338" s="1" t="s">
        <v>2973</v>
      </c>
      <c r="P3338" s="1" t="s">
        <v>2968</v>
      </c>
      <c r="Q3338" s="1">
        <v>8360</v>
      </c>
      <c r="R3338" s="1" t="s">
        <v>3035</v>
      </c>
      <c r="S3338" s="1">
        <v>89.8</v>
      </c>
    </row>
    <row r="3339" spans="1:19" x14ac:dyDescent="0.3">
      <c r="A3339" s="1" t="s">
        <v>925</v>
      </c>
      <c r="B3339" s="1" t="s">
        <v>1465</v>
      </c>
      <c r="C3339" s="1">
        <f t="shared" si="318"/>
        <v>1.0416666671517305E-2</v>
      </c>
      <c r="D3339" s="1">
        <v>5</v>
      </c>
      <c r="E3339" s="1">
        <v>17.309999999999999</v>
      </c>
      <c r="F3339" s="1">
        <f>IF(A3339="","",IF(E3339&lt;_C3_MinTemp.,0,E3339*M_a+M_b))</f>
        <v>0.42753540000000001</v>
      </c>
      <c r="G3339" s="1">
        <f t="shared" si="313"/>
        <v>0.18278651825316</v>
      </c>
      <c r="H3339" s="1">
        <f t="shared" si="314"/>
        <v>7.9437861040052141E-2</v>
      </c>
      <c r="I3339" s="1">
        <f t="shared" si="315"/>
        <v>1.9859465269260822E-2</v>
      </c>
      <c r="J3339" s="1">
        <f>IF(A3339="","",MIN(J3338+I3339,Max_logcfu))</f>
        <v>3.99</v>
      </c>
      <c r="K3339" s="1" cm="1">
        <f t="array" ref="K3339">IF(A3339="","",IF(E3339&lt;_C3_MinTemp.,0,((E3339-Tmin)/(PrefTemp-Tmin))^2))</f>
        <v>30.239658362776126</v>
      </c>
      <c r="L3339" s="1">
        <f t="shared" si="316"/>
        <v>0.31499644142559963</v>
      </c>
      <c r="M3339" s="1">
        <f t="shared" si="317"/>
        <v>69.114501933789455</v>
      </c>
      <c r="N3339" s="3" t="s">
        <v>866</v>
      </c>
      <c r="O3339" s="1" t="s">
        <v>2973</v>
      </c>
      <c r="P3339" s="1" t="s">
        <v>2968</v>
      </c>
      <c r="Q3339" s="1">
        <v>8360</v>
      </c>
      <c r="R3339" s="1" t="s">
        <v>3035</v>
      </c>
      <c r="S3339" s="1">
        <v>89.8</v>
      </c>
    </row>
    <row r="3340" spans="1:19" x14ac:dyDescent="0.3">
      <c r="A3340" s="1" t="s">
        <v>925</v>
      </c>
      <c r="B3340" s="1" t="s">
        <v>1466</v>
      </c>
      <c r="C3340" s="1">
        <f t="shared" si="318"/>
        <v>1.0416666664241347E-2</v>
      </c>
      <c r="D3340" s="1">
        <v>5</v>
      </c>
      <c r="E3340" s="1">
        <v>17.28</v>
      </c>
      <c r="F3340" s="1">
        <f>IF(A3340="","",IF(E3340&lt;_C3_MinTemp.,0,E3340*M_a+M_b))</f>
        <v>0.42694620000000005</v>
      </c>
      <c r="G3340" s="1">
        <f t="shared" si="313"/>
        <v>0.18228305769444006</v>
      </c>
      <c r="H3340" s="1">
        <f t="shared" si="314"/>
        <v>7.9219060275723618E-2</v>
      </c>
      <c r="I3340" s="1">
        <f t="shared" si="315"/>
        <v>1.9804765064319749E-2</v>
      </c>
      <c r="J3340" s="1">
        <f>IF(A3340="","",MIN(J3339+I3340,Max_logcfu))</f>
        <v>3.99</v>
      </c>
      <c r="K3340" s="1" cm="1">
        <f t="array" ref="K3340">IF(A3340="","",IF(E3340&lt;_C3_MinTemp.,0,((E3340-Tmin)/(PrefTemp-Tmin))^2))</f>
        <v>30.156367344158777</v>
      </c>
      <c r="L3340" s="1">
        <f t="shared" si="316"/>
        <v>0.31412882642851514</v>
      </c>
      <c r="M3340" s="1">
        <f t="shared" si="317"/>
        <v>68.80037310736094</v>
      </c>
      <c r="N3340" s="3" t="s">
        <v>866</v>
      </c>
      <c r="O3340" s="1" t="s">
        <v>2973</v>
      </c>
      <c r="P3340" s="1" t="s">
        <v>2968</v>
      </c>
      <c r="Q3340" s="1">
        <v>8360</v>
      </c>
      <c r="R3340" s="1" t="s">
        <v>3035</v>
      </c>
      <c r="S3340" s="1">
        <v>89.8</v>
      </c>
    </row>
    <row r="3341" spans="1:19" x14ac:dyDescent="0.3">
      <c r="A3341" s="1" t="s">
        <v>925</v>
      </c>
      <c r="B3341" s="1" t="s">
        <v>1467</v>
      </c>
      <c r="C3341" s="1">
        <f t="shared" si="318"/>
        <v>1.0416666664241347E-2</v>
      </c>
      <c r="D3341" s="1">
        <v>5</v>
      </c>
      <c r="E3341" s="1">
        <v>17.22</v>
      </c>
      <c r="F3341" s="1">
        <f>IF(A3341="","",IF(E3341&lt;_C3_MinTemp.,0,E3341*M_a+M_b))</f>
        <v>0.42576780000000003</v>
      </c>
      <c r="G3341" s="1">
        <f t="shared" si="313"/>
        <v>0.18127821951684003</v>
      </c>
      <c r="H3341" s="1">
        <f t="shared" si="314"/>
        <v>7.8782363979504569E-2</v>
      </c>
      <c r="I3341" s="1">
        <f t="shared" si="315"/>
        <v>1.9695590990290408E-2</v>
      </c>
      <c r="J3341" s="1">
        <f>IF(A3341="","",MIN(J3340+I3341,Max_logcfu))</f>
        <v>3.99</v>
      </c>
      <c r="K3341" s="1" cm="1">
        <f t="array" ref="K3341">IF(A3341="","",IF(E3341&lt;_C3_MinTemp.,0,((E3341-Tmin)/(PrefTemp-Tmin))^2))</f>
        <v>29.990129902300978</v>
      </c>
      <c r="L3341" s="1">
        <f t="shared" si="316"/>
        <v>0.31239718640956621</v>
      </c>
      <c r="M3341" s="1">
        <f t="shared" si="317"/>
        <v>68.487975920951371</v>
      </c>
      <c r="N3341" s="3" t="s">
        <v>866</v>
      </c>
      <c r="O3341" s="1" t="s">
        <v>2973</v>
      </c>
      <c r="P3341" s="1" t="s">
        <v>2968</v>
      </c>
      <c r="Q3341" s="1">
        <v>8360</v>
      </c>
      <c r="R3341" s="1" t="s">
        <v>3035</v>
      </c>
      <c r="S3341" s="1">
        <v>89.8</v>
      </c>
    </row>
    <row r="3342" spans="1:19" x14ac:dyDescent="0.3">
      <c r="A3342" s="1" t="s">
        <v>925</v>
      </c>
      <c r="B3342" s="1" t="s">
        <v>1468</v>
      </c>
      <c r="C3342" s="1">
        <f t="shared" si="318"/>
        <v>1.0416666671517305E-2</v>
      </c>
      <c r="D3342" s="1">
        <v>5</v>
      </c>
      <c r="E3342" s="1">
        <v>17.239999999999998</v>
      </c>
      <c r="F3342" s="1">
        <f>IF(A3342="","",IF(E3342&lt;_C3_MinTemp.,0,E3342*M_a+M_b))</f>
        <v>0.4261606</v>
      </c>
      <c r="G3342" s="1">
        <f t="shared" si="313"/>
        <v>0.18161285699235999</v>
      </c>
      <c r="H3342" s="1">
        <f t="shared" si="314"/>
        <v>7.8927795303068218E-2</v>
      </c>
      <c r="I3342" s="1">
        <f t="shared" si="315"/>
        <v>1.9731948834955462E-2</v>
      </c>
      <c r="J3342" s="1">
        <f>IF(A3342="","",MIN(J3341+I3342,Max_logcfu))</f>
        <v>3.99</v>
      </c>
      <c r="K3342" s="1" cm="1">
        <f t="array" ref="K3342">IF(A3342="","",IF(E3342&lt;_C3_MinTemp.,0,((E3342-Tmin)/(PrefTemp-Tmin))^2))</f>
        <v>30.045491331753286</v>
      </c>
      <c r="L3342" s="1">
        <f t="shared" si="316"/>
        <v>0.31297386818483652</v>
      </c>
      <c r="M3342" s="1">
        <f t="shared" si="317"/>
        <v>68.17500205276653</v>
      </c>
      <c r="N3342" s="3" t="s">
        <v>866</v>
      </c>
      <c r="O3342" s="1" t="s">
        <v>2973</v>
      </c>
      <c r="P3342" s="1" t="s">
        <v>2968</v>
      </c>
      <c r="Q3342" s="1">
        <v>8360</v>
      </c>
      <c r="R3342" s="1" t="s">
        <v>3035</v>
      </c>
      <c r="S3342" s="1">
        <v>89.66</v>
      </c>
    </row>
    <row r="3343" spans="1:19" x14ac:dyDescent="0.3">
      <c r="A3343" s="1" t="s">
        <v>925</v>
      </c>
      <c r="B3343" s="1" t="s">
        <v>1469</v>
      </c>
      <c r="C3343" s="1">
        <f t="shared" si="318"/>
        <v>1.0416666664241347E-2</v>
      </c>
      <c r="D3343" s="1">
        <v>5</v>
      </c>
      <c r="E3343" s="1">
        <v>17.16</v>
      </c>
      <c r="F3343" s="1">
        <f>IF(A3343="","",IF(E3343&lt;_C3_MinTemp.,0,E3343*M_a+M_b))</f>
        <v>0.42458940000000001</v>
      </c>
      <c r="G3343" s="1">
        <f t="shared" si="313"/>
        <v>0.18027615859236001</v>
      </c>
      <c r="H3343" s="1">
        <f t="shared" si="314"/>
        <v>7.8346874659869628E-2</v>
      </c>
      <c r="I3343" s="1">
        <f t="shared" si="315"/>
        <v>1.958671866040702E-2</v>
      </c>
      <c r="J3343" s="1">
        <f>IF(A3343="","",MIN(J3342+I3343,Max_logcfu))</f>
        <v>3.99</v>
      </c>
      <c r="K3343" s="1" cm="1">
        <f t="array" ref="K3343">IF(A3343="","",IF(E3343&lt;_C3_MinTemp.,0,((E3343-Tmin)/(PrefTemp-Tmin))^2))</f>
        <v>29.824351920945734</v>
      </c>
      <c r="L3343" s="1">
        <f t="shared" si="316"/>
        <v>0.31067033243751785</v>
      </c>
      <c r="M3343" s="1">
        <f t="shared" si="317"/>
        <v>67.864331720329005</v>
      </c>
      <c r="N3343" s="3" t="s">
        <v>866</v>
      </c>
      <c r="O3343" s="1" t="s">
        <v>2973</v>
      </c>
      <c r="P3343" s="1" t="s">
        <v>2968</v>
      </c>
      <c r="Q3343" s="1">
        <v>8360</v>
      </c>
      <c r="R3343" s="1" t="s">
        <v>3035</v>
      </c>
      <c r="S3343" s="1">
        <v>89.66</v>
      </c>
    </row>
    <row r="3344" spans="1:19" x14ac:dyDescent="0.3">
      <c r="A3344" s="1" t="s">
        <v>925</v>
      </c>
      <c r="B3344" s="1" t="s">
        <v>1470</v>
      </c>
      <c r="C3344" s="1">
        <f t="shared" si="318"/>
        <v>1.0416666664241347E-2</v>
      </c>
      <c r="D3344" s="1">
        <v>5</v>
      </c>
      <c r="E3344" s="1">
        <v>17.05</v>
      </c>
      <c r="F3344" s="1">
        <f>IF(A3344="","",IF(E3344&lt;_C3_MinTemp.,0,E3344*M_a+M_b))</f>
        <v>0.42242900000000005</v>
      </c>
      <c r="G3344" s="1">
        <f t="shared" si="313"/>
        <v>0.17844626004100003</v>
      </c>
      <c r="H3344" s="1">
        <f t="shared" si="314"/>
        <v>7.7551612360278147E-2</v>
      </c>
      <c r="I3344" s="1">
        <f t="shared" si="315"/>
        <v>1.9387903085555439E-2</v>
      </c>
      <c r="J3344" s="1">
        <f>IF(A3344="","",MIN(J3343+I3344,Max_logcfu))</f>
        <v>3.99</v>
      </c>
      <c r="K3344" s="1" cm="1">
        <f t="array" ref="K3344">IF(A3344="","",IF(E3344&lt;_C3_MinTemp.,0,((E3344-Tmin)/(PrefTemp-Tmin))^2))</f>
        <v>29.521618942821899</v>
      </c>
      <c r="L3344" s="1">
        <f t="shared" si="316"/>
        <v>0.30751686391612876</v>
      </c>
      <c r="M3344" s="1">
        <f t="shared" si="317"/>
        <v>67.556814856412871</v>
      </c>
      <c r="N3344" s="3" t="s">
        <v>866</v>
      </c>
      <c r="O3344" s="1" t="s">
        <v>2973</v>
      </c>
      <c r="P3344" s="1" t="s">
        <v>2968</v>
      </c>
      <c r="Q3344" s="1">
        <v>8360</v>
      </c>
      <c r="R3344" s="1" t="s">
        <v>3035</v>
      </c>
      <c r="S3344" s="1">
        <v>89.66</v>
      </c>
    </row>
    <row r="3345" spans="1:19" x14ac:dyDescent="0.3">
      <c r="A3345" s="1" t="s">
        <v>925</v>
      </c>
      <c r="B3345" s="1" t="s">
        <v>1471</v>
      </c>
      <c r="C3345" s="1">
        <f t="shared" si="318"/>
        <v>1.0416666671517305E-2</v>
      </c>
      <c r="D3345" s="1">
        <v>5</v>
      </c>
      <c r="E3345" s="1">
        <v>16.920000000000002</v>
      </c>
      <c r="F3345" s="1">
        <f>IF(A3345="","",IF(E3345&lt;_C3_MinTemp.,0,E3345*M_a+M_b))</f>
        <v>0.41987580000000008</v>
      </c>
      <c r="G3345" s="1">
        <f t="shared" si="313"/>
        <v>0.17629568742564006</v>
      </c>
      <c r="H3345" s="1">
        <f t="shared" si="314"/>
        <v>7.6616987147170815E-2</v>
      </c>
      <c r="I3345" s="1">
        <f t="shared" si="315"/>
        <v>1.9154246795712097E-2</v>
      </c>
      <c r="J3345" s="1">
        <f>IF(A3345="","",MIN(J3344+I3345,Max_logcfu))</f>
        <v>3.99</v>
      </c>
      <c r="K3345" s="1" cm="1">
        <f t="array" ref="K3345">IF(A3345="","",IF(E3345&lt;_C3_MinTemp.,0,((E3345-Tmin)/(PrefTemp-Tmin))^2))</f>
        <v>29.165834600550241</v>
      </c>
      <c r="L3345" s="1">
        <f t="shared" si="316"/>
        <v>0.30381077723053795</v>
      </c>
      <c r="M3345" s="1">
        <f t="shared" si="317"/>
        <v>67.253004079182332</v>
      </c>
      <c r="N3345" s="3" t="s">
        <v>866</v>
      </c>
      <c r="O3345" s="1" t="s">
        <v>2973</v>
      </c>
      <c r="P3345" s="1" t="s">
        <v>2968</v>
      </c>
      <c r="Q3345" s="1">
        <v>8360</v>
      </c>
      <c r="R3345" s="1" t="s">
        <v>3035</v>
      </c>
      <c r="S3345" s="1">
        <v>89.66</v>
      </c>
    </row>
    <row r="3346" spans="1:19" x14ac:dyDescent="0.3">
      <c r="A3346" s="1" t="s">
        <v>925</v>
      </c>
      <c r="B3346" s="1" t="s">
        <v>1472</v>
      </c>
      <c r="C3346" s="1">
        <f t="shared" si="318"/>
        <v>1.0416666664241347E-2</v>
      </c>
      <c r="D3346" s="1">
        <v>5</v>
      </c>
      <c r="E3346" s="1">
        <v>16.88</v>
      </c>
      <c r="F3346" s="1">
        <f>IF(A3346="","",IF(E3346&lt;_C3_MinTemp.,0,E3346*M_a+M_b))</f>
        <v>0.41909020000000002</v>
      </c>
      <c r="G3346" s="1">
        <f t="shared" si="313"/>
        <v>0.17563659573604001</v>
      </c>
      <c r="H3346" s="1">
        <f t="shared" si="314"/>
        <v>7.6330550080851808E-2</v>
      </c>
      <c r="I3346" s="1">
        <f t="shared" si="315"/>
        <v>1.908263751576993E-2</v>
      </c>
      <c r="J3346" s="1">
        <f>IF(A3346="","",MIN(J3345+I3346,Max_logcfu))</f>
        <v>3.99</v>
      </c>
      <c r="K3346" s="1" cm="1">
        <f t="array" ref="K3346">IF(A3346="","",IF(E3346&lt;_C3_MinTemp.,0,((E3346-Tmin)/(PrefTemp-Tmin))^2))</f>
        <v>29.05679643015494</v>
      </c>
      <c r="L3346" s="1">
        <f t="shared" si="316"/>
        <v>0.30267496274364197</v>
      </c>
      <c r="M3346" s="1">
        <f t="shared" si="317"/>
        <v>66.950329116438695</v>
      </c>
      <c r="N3346" s="3" t="s">
        <v>866</v>
      </c>
      <c r="O3346" s="1" t="s">
        <v>2973</v>
      </c>
      <c r="P3346" s="1" t="s">
        <v>2968</v>
      </c>
      <c r="Q3346" s="1">
        <v>8360</v>
      </c>
      <c r="R3346" s="1" t="s">
        <v>3035</v>
      </c>
      <c r="S3346" s="1">
        <v>89.66</v>
      </c>
    </row>
    <row r="3347" spans="1:19" x14ac:dyDescent="0.3">
      <c r="A3347" s="1" t="s">
        <v>925</v>
      </c>
      <c r="B3347" s="1" t="s">
        <v>1473</v>
      </c>
      <c r="C3347" s="1">
        <f t="shared" si="318"/>
        <v>1.0416666664241347E-2</v>
      </c>
      <c r="D3347" s="1">
        <v>5</v>
      </c>
      <c r="E3347" s="1">
        <v>16.809999999999999</v>
      </c>
      <c r="F3347" s="1">
        <f>IF(A3347="","",IF(E3347&lt;_C3_MinTemp.,0,E3347*M_a+M_b))</f>
        <v>0.41771540000000001</v>
      </c>
      <c r="G3347" s="1">
        <f t="shared" si="313"/>
        <v>0.17448615539716</v>
      </c>
      <c r="H3347" s="1">
        <f t="shared" si="314"/>
        <v>7.5830576009196002E-2</v>
      </c>
      <c r="I3347" s="1">
        <f t="shared" si="315"/>
        <v>1.895764399788508E-2</v>
      </c>
      <c r="J3347" s="1">
        <f>IF(A3347="","",MIN(J3346+I3347,Max_logcfu))</f>
        <v>3.99</v>
      </c>
      <c r="K3347" s="1" cm="1">
        <f t="array" ref="K3347">IF(A3347="","",IF(E3347&lt;_C3_MinTemp.,0,((E3347-Tmin)/(PrefTemp-Tmin))^2))</f>
        <v>28.866470999445088</v>
      </c>
      <c r="L3347" s="1">
        <f t="shared" si="316"/>
        <v>0.30069240617420928</v>
      </c>
      <c r="M3347" s="1">
        <f t="shared" si="317"/>
        <v>66.649636710264488</v>
      </c>
      <c r="N3347" s="3" t="s">
        <v>866</v>
      </c>
      <c r="O3347" s="1" t="s">
        <v>2973</v>
      </c>
      <c r="P3347" s="1" t="s">
        <v>2968</v>
      </c>
      <c r="Q3347" s="1">
        <v>8360</v>
      </c>
      <c r="R3347" s="1" t="s">
        <v>3035</v>
      </c>
      <c r="S3347" s="1">
        <v>89.66</v>
      </c>
    </row>
    <row r="3348" spans="1:19" x14ac:dyDescent="0.3">
      <c r="A3348" s="1" t="s">
        <v>925</v>
      </c>
      <c r="B3348" s="1" t="s">
        <v>1474</v>
      </c>
      <c r="C3348" s="1">
        <f t="shared" si="318"/>
        <v>1.0416666671517305E-2</v>
      </c>
      <c r="D3348" s="1">
        <v>5</v>
      </c>
      <c r="E3348" s="1">
        <v>16.690000000000001</v>
      </c>
      <c r="F3348" s="1">
        <f>IF(A3348="","",IF(E3348&lt;_C3_MinTemp.,0,E3348*M_a+M_b))</f>
        <v>0.41535860000000008</v>
      </c>
      <c r="G3348" s="1">
        <f t="shared" si="313"/>
        <v>0.17252276659396007</v>
      </c>
      <c r="H3348" s="1">
        <f t="shared" si="314"/>
        <v>7.4977299693159527E-2</v>
      </c>
      <c r="I3348" s="1">
        <f t="shared" si="315"/>
        <v>1.8744324932018389E-2</v>
      </c>
      <c r="J3348" s="1">
        <f>IF(A3348="","",MIN(J3347+I3348,Max_logcfu))</f>
        <v>3.99</v>
      </c>
      <c r="K3348" s="1" cm="1">
        <f t="array" ref="K3348">IF(A3348="","",IF(E3348&lt;_C3_MinTemp.,0,((E3348-Tmin)/(PrefTemp-Tmin))^2))</f>
        <v>28.541653790771985</v>
      </c>
      <c r="L3348" s="1">
        <f t="shared" si="316"/>
        <v>0.29730889379232006</v>
      </c>
      <c r="M3348" s="1">
        <f t="shared" si="317"/>
        <v>66.352327816472169</v>
      </c>
      <c r="N3348" s="3" t="s">
        <v>866</v>
      </c>
      <c r="O3348" s="1" t="s">
        <v>2973</v>
      </c>
      <c r="P3348" s="1" t="s">
        <v>2968</v>
      </c>
      <c r="Q3348" s="1">
        <v>8360</v>
      </c>
      <c r="R3348" s="1" t="s">
        <v>3035</v>
      </c>
      <c r="S3348" s="1">
        <v>89.66</v>
      </c>
    </row>
    <row r="3349" spans="1:19" x14ac:dyDescent="0.3">
      <c r="A3349" s="1" t="s">
        <v>925</v>
      </c>
      <c r="B3349" s="1" t="s">
        <v>1475</v>
      </c>
      <c r="C3349" s="1">
        <f t="shared" si="318"/>
        <v>1.0416666664241347E-2</v>
      </c>
      <c r="D3349" s="1">
        <v>5</v>
      </c>
      <c r="E3349" s="1">
        <v>16.670000000000002</v>
      </c>
      <c r="F3349" s="1">
        <f>IF(A3349="","",IF(E3349&lt;_C3_MinTemp.,0,E3349*M_a+M_b))</f>
        <v>0.41496580000000005</v>
      </c>
      <c r="G3349" s="1">
        <f t="shared" si="313"/>
        <v>0.17219661516964005</v>
      </c>
      <c r="H3349" s="1">
        <f t="shared" si="314"/>
        <v>7.4835556353602797E-2</v>
      </c>
      <c r="I3349" s="1">
        <f t="shared" si="315"/>
        <v>1.8708889084044698E-2</v>
      </c>
      <c r="J3349" s="1">
        <f>IF(A3349="","",MIN(J3348+I3349,Max_logcfu))</f>
        <v>3.99</v>
      </c>
      <c r="K3349" s="1" cm="1">
        <f t="array" ref="K3349">IF(A3349="","",IF(E3349&lt;_C3_MinTemp.,0,((E3349-Tmin)/(PrefTemp-Tmin))^2))</f>
        <v>28.487696268410787</v>
      </c>
      <c r="L3349" s="1">
        <f t="shared" si="316"/>
        <v>0.29674683606018726</v>
      </c>
      <c r="M3349" s="1">
        <f t="shared" si="317"/>
        <v>66.055580980411975</v>
      </c>
      <c r="N3349" s="3" t="s">
        <v>866</v>
      </c>
      <c r="O3349" s="1" t="s">
        <v>2973</v>
      </c>
      <c r="P3349" s="1" t="s">
        <v>2968</v>
      </c>
      <c r="Q3349" s="1">
        <v>8360</v>
      </c>
      <c r="R3349" s="1" t="s">
        <v>3035</v>
      </c>
      <c r="S3349" s="1">
        <v>89.66</v>
      </c>
    </row>
    <row r="3350" spans="1:19" x14ac:dyDescent="0.3">
      <c r="A3350" s="1" t="s">
        <v>925</v>
      </c>
      <c r="B3350" s="1" t="s">
        <v>1476</v>
      </c>
      <c r="C3350" s="1">
        <f t="shared" si="318"/>
        <v>1.0416666664241347E-2</v>
      </c>
      <c r="D3350" s="1">
        <v>5</v>
      </c>
      <c r="E3350" s="1">
        <v>16.739999999999998</v>
      </c>
      <c r="F3350" s="1">
        <f>IF(A3350="","",IF(E3350&lt;_C3_MinTemp.,0,E3350*M_a+M_b))</f>
        <v>0.41634060000000001</v>
      </c>
      <c r="G3350" s="1">
        <f t="shared" si="313"/>
        <v>0.17333949520836001</v>
      </c>
      <c r="H3350" s="1">
        <f t="shared" si="314"/>
        <v>7.533224476677966E-2</v>
      </c>
      <c r="I3350" s="1">
        <f t="shared" si="315"/>
        <v>1.8833061187310002E-2</v>
      </c>
      <c r="J3350" s="1">
        <f>IF(A3350="","",MIN(J3349+I3350,Max_logcfu))</f>
        <v>3.99</v>
      </c>
      <c r="K3350" s="1" cm="1">
        <f t="array" ref="K3350">IF(A3350="","",IF(E3350&lt;_C3_MinTemp.,0,((E3350-Tmin)/(PrefTemp-Tmin))^2))</f>
        <v>28.676770945530368</v>
      </c>
      <c r="L3350" s="1">
        <f t="shared" si="316"/>
        <v>0.29871636394639101</v>
      </c>
      <c r="M3350" s="1">
        <f t="shared" si="317"/>
        <v>65.756864616465577</v>
      </c>
      <c r="N3350" s="3" t="s">
        <v>866</v>
      </c>
      <c r="O3350" s="1" t="s">
        <v>2973</v>
      </c>
      <c r="P3350" s="1" t="s">
        <v>2968</v>
      </c>
      <c r="Q3350" s="1">
        <v>8360</v>
      </c>
      <c r="R3350" s="1" t="s">
        <v>3035</v>
      </c>
      <c r="S3350" s="1">
        <v>89.66</v>
      </c>
    </row>
    <row r="3351" spans="1:19" x14ac:dyDescent="0.3">
      <c r="A3351" s="1" t="s">
        <v>925</v>
      </c>
      <c r="B3351" s="1" t="s">
        <v>1477</v>
      </c>
      <c r="C3351" s="1">
        <f t="shared" si="318"/>
        <v>1.0416666671517305E-2</v>
      </c>
      <c r="D3351" s="1">
        <v>5</v>
      </c>
      <c r="E3351" s="1">
        <v>16.72</v>
      </c>
      <c r="F3351" s="1">
        <f>IF(A3351="","",IF(E3351&lt;_C3_MinTemp.,0,E3351*M_a+M_b))</f>
        <v>0.41594779999999998</v>
      </c>
      <c r="G3351" s="1">
        <f t="shared" si="313"/>
        <v>0.17301257232483999</v>
      </c>
      <c r="H3351" s="1">
        <f t="shared" si="314"/>
        <v>7.5190166155949575E-2</v>
      </c>
      <c r="I3351" s="1">
        <f t="shared" si="315"/>
        <v>1.879754154774068E-2</v>
      </c>
      <c r="J3351" s="1">
        <f>IF(A3351="","",MIN(J3350+I3351,Max_logcfu))</f>
        <v>3.99</v>
      </c>
      <c r="K3351" s="1" cm="1">
        <f t="array" ref="K3351">IF(A3351="","",IF(E3351&lt;_C3_MinTemp.,0,((E3351-Tmin)/(PrefTemp-Tmin))^2))</f>
        <v>28.622685795251797</v>
      </c>
      <c r="L3351" s="1">
        <f t="shared" si="316"/>
        <v>0.29815297717271116</v>
      </c>
      <c r="M3351" s="1">
        <f t="shared" si="317"/>
        <v>65.458711639292872</v>
      </c>
      <c r="N3351" s="3" t="s">
        <v>866</v>
      </c>
      <c r="O3351" s="1" t="s">
        <v>2973</v>
      </c>
      <c r="P3351" s="1" t="s">
        <v>2968</v>
      </c>
      <c r="Q3351" s="1">
        <v>8360</v>
      </c>
      <c r="R3351" s="1" t="s">
        <v>3035</v>
      </c>
      <c r="S3351" s="1">
        <v>89.66</v>
      </c>
    </row>
    <row r="3352" spans="1:19" x14ac:dyDescent="0.3">
      <c r="A3352" s="1" t="s">
        <v>925</v>
      </c>
      <c r="B3352" s="1" t="s">
        <v>1478</v>
      </c>
      <c r="C3352" s="1">
        <f t="shared" si="318"/>
        <v>1.0416666664241347E-2</v>
      </c>
      <c r="D3352" s="1">
        <v>5</v>
      </c>
      <c r="E3352" s="1">
        <v>16.72</v>
      </c>
      <c r="F3352" s="1">
        <f>IF(A3352="","",IF(E3352&lt;_C3_MinTemp.,0,E3352*M_a+M_b))</f>
        <v>0.41594779999999998</v>
      </c>
      <c r="G3352" s="1">
        <f t="shared" si="313"/>
        <v>0.17301257232483999</v>
      </c>
      <c r="H3352" s="1">
        <f t="shared" si="314"/>
        <v>7.5190166155949575E-2</v>
      </c>
      <c r="I3352" s="1">
        <f t="shared" si="315"/>
        <v>1.8797541534610749E-2</v>
      </c>
      <c r="J3352" s="1">
        <f>IF(A3352="","",MIN(J3351+I3352,Max_logcfu))</f>
        <v>3.99</v>
      </c>
      <c r="K3352" s="1" cm="1">
        <f t="array" ref="K3352">IF(A3352="","",IF(E3352&lt;_C3_MinTemp.,0,((E3352-Tmin)/(PrefTemp-Tmin))^2))</f>
        <v>28.622685795251797</v>
      </c>
      <c r="L3352" s="1">
        <f t="shared" si="316"/>
        <v>0.29815297696445375</v>
      </c>
      <c r="M3352" s="1">
        <f t="shared" si="317"/>
        <v>65.160558662328413</v>
      </c>
      <c r="N3352" s="3" t="s">
        <v>866</v>
      </c>
      <c r="O3352" s="1" t="s">
        <v>2973</v>
      </c>
      <c r="P3352" s="1" t="s">
        <v>2968</v>
      </c>
      <c r="Q3352" s="1">
        <v>8360</v>
      </c>
      <c r="R3352" s="1" t="s">
        <v>3035</v>
      </c>
      <c r="S3352" s="1">
        <v>89.66</v>
      </c>
    </row>
    <row r="3353" spans="1:19" x14ac:dyDescent="0.3">
      <c r="A3353" s="1" t="s">
        <v>925</v>
      </c>
      <c r="B3353" s="1" t="s">
        <v>1479</v>
      </c>
      <c r="C3353" s="1">
        <f t="shared" si="318"/>
        <v>1.0416666664241347E-2</v>
      </c>
      <c r="D3353" s="1">
        <v>5</v>
      </c>
      <c r="E3353" s="1">
        <v>16.75</v>
      </c>
      <c r="F3353" s="1">
        <f>IF(A3353="","",IF(E3353&lt;_C3_MinTemp.,0,E3353*M_a+M_b))</f>
        <v>0.41653700000000005</v>
      </c>
      <c r="G3353" s="1">
        <f t="shared" si="313"/>
        <v>0.17350307236900003</v>
      </c>
      <c r="H3353" s="1">
        <f t="shared" si="314"/>
        <v>7.540333436288571E-2</v>
      </c>
      <c r="I3353" s="1">
        <f t="shared" si="315"/>
        <v>1.8850833586332376E-2</v>
      </c>
      <c r="J3353" s="1">
        <f>IF(A3353="","",MIN(J3352+I3353,Max_logcfu))</f>
        <v>3.99</v>
      </c>
      <c r="K3353" s="1" cm="1">
        <f t="array" ref="K3353">IF(A3353="","",IF(E3353&lt;_C3_MinTemp.,0,((E3353-Tmin)/(PrefTemp-Tmin))^2))</f>
        <v>28.703832664857263</v>
      </c>
      <c r="L3353" s="1">
        <f t="shared" si="316"/>
        <v>0.29899825685598053</v>
      </c>
      <c r="M3353" s="1">
        <f t="shared" si="317"/>
        <v>64.861560405472432</v>
      </c>
      <c r="N3353" s="3" t="s">
        <v>866</v>
      </c>
      <c r="O3353" s="1" t="s">
        <v>2973</v>
      </c>
      <c r="P3353" s="1" t="s">
        <v>2968</v>
      </c>
      <c r="Q3353" s="1">
        <v>8360</v>
      </c>
      <c r="R3353" s="1" t="s">
        <v>3035</v>
      </c>
      <c r="S3353" s="1">
        <v>89.66</v>
      </c>
    </row>
    <row r="3354" spans="1:19" x14ac:dyDescent="0.3">
      <c r="A3354" s="1" t="s">
        <v>925</v>
      </c>
      <c r="B3354" s="1" t="s">
        <v>1480</v>
      </c>
      <c r="C3354" s="1">
        <f t="shared" si="318"/>
        <v>1.0416666671517305E-2</v>
      </c>
      <c r="D3354" s="1">
        <v>5</v>
      </c>
      <c r="E3354" s="1">
        <v>16.86</v>
      </c>
      <c r="F3354" s="1">
        <f>IF(A3354="","",IF(E3354&lt;_C3_MinTemp.,0,E3354*M_a+M_b))</f>
        <v>0.4186974</v>
      </c>
      <c r="G3354" s="1">
        <f t="shared" si="313"/>
        <v>0.17530751276675999</v>
      </c>
      <c r="H3354" s="1">
        <f t="shared" si="314"/>
        <v>7.6187532710456307E-2</v>
      </c>
      <c r="I3354" s="1">
        <f t="shared" si="315"/>
        <v>1.9046883186483472E-2</v>
      </c>
      <c r="J3354" s="1">
        <f>IF(A3354="","",MIN(J3353+I3354,Max_logcfu))</f>
        <v>3.99</v>
      </c>
      <c r="K3354" s="1" cm="1">
        <f t="array" ref="K3354">IF(A3354="","",IF(E3354&lt;_C3_MinTemp.,0,((E3354-Tmin)/(PrefTemp-Tmin))^2))</f>
        <v>29.00235392170773</v>
      </c>
      <c r="L3354" s="1">
        <f t="shared" si="316"/>
        <v>0.30210785349180214</v>
      </c>
      <c r="M3354" s="1">
        <f t="shared" si="317"/>
        <v>64.559452551980627</v>
      </c>
      <c r="N3354" s="3" t="s">
        <v>866</v>
      </c>
      <c r="O3354" s="1" t="s">
        <v>2973</v>
      </c>
      <c r="P3354" s="1" t="s">
        <v>2968</v>
      </c>
      <c r="Q3354" s="1">
        <v>8360</v>
      </c>
      <c r="R3354" s="1" t="s">
        <v>3035</v>
      </c>
      <c r="S3354" s="1">
        <v>89.66</v>
      </c>
    </row>
    <row r="3355" spans="1:19" x14ac:dyDescent="0.3">
      <c r="A3355" s="1" t="s">
        <v>925</v>
      </c>
      <c r="B3355" s="1" t="s">
        <v>1481</v>
      </c>
      <c r="C3355" s="1">
        <f t="shared" si="318"/>
        <v>1.0416666664241347E-2</v>
      </c>
      <c r="D3355" s="1">
        <v>5</v>
      </c>
      <c r="E3355" s="1">
        <v>16.829999999999998</v>
      </c>
      <c r="F3355" s="1">
        <f>IF(A3355="","",IF(E3355&lt;_C3_MinTemp.,0,E3355*M_a+M_b))</f>
        <v>0.41810819999999999</v>
      </c>
      <c r="G3355" s="1">
        <f t="shared" si="313"/>
        <v>0.17481446690723998</v>
      </c>
      <c r="H3355" s="1">
        <f t="shared" si="314"/>
        <v>7.5973258108318106E-2</v>
      </c>
      <c r="I3355" s="1">
        <f t="shared" si="315"/>
        <v>1.89933145226573E-2</v>
      </c>
      <c r="J3355" s="1">
        <f>IF(A3355="","",MIN(J3354+I3355,Max_logcfu))</f>
        <v>3.99</v>
      </c>
      <c r="K3355" s="1" cm="1">
        <f t="array" ref="K3355">IF(A3355="","",IF(E3355&lt;_C3_MinTemp.,0,((E3355-Tmin)/(PrefTemp-Tmin))^2))</f>
        <v>28.920785879974932</v>
      </c>
      <c r="L3355" s="1">
        <f t="shared" si="316"/>
        <v>0.30125818617959677</v>
      </c>
      <c r="M3355" s="1">
        <f t="shared" si="317"/>
        <v>64.258194365801032</v>
      </c>
      <c r="N3355" s="3" t="s">
        <v>866</v>
      </c>
      <c r="O3355" s="1" t="s">
        <v>2973</v>
      </c>
      <c r="P3355" s="1" t="s">
        <v>2968</v>
      </c>
      <c r="Q3355" s="1">
        <v>8360</v>
      </c>
      <c r="R3355" s="1" t="s">
        <v>3035</v>
      </c>
      <c r="S3355" s="1">
        <v>89.66</v>
      </c>
    </row>
    <row r="3356" spans="1:19" x14ac:dyDescent="0.3">
      <c r="A3356" s="1" t="s">
        <v>925</v>
      </c>
      <c r="B3356" s="1" t="s">
        <v>1482</v>
      </c>
      <c r="C3356" s="1">
        <f t="shared" si="318"/>
        <v>1.0416666664241347E-2</v>
      </c>
      <c r="D3356" s="1">
        <v>5</v>
      </c>
      <c r="E3356" s="1">
        <v>16.77</v>
      </c>
      <c r="F3356" s="1">
        <f>IF(A3356="","",IF(E3356&lt;_C3_MinTemp.,0,E3356*M_a+M_b))</f>
        <v>0.41692980000000002</v>
      </c>
      <c r="G3356" s="1">
        <f t="shared" si="313"/>
        <v>0.17383045812804002</v>
      </c>
      <c r="H3356" s="1">
        <f t="shared" si="314"/>
        <v>7.5545614136479797E-2</v>
      </c>
      <c r="I3356" s="1">
        <f t="shared" si="315"/>
        <v>1.8886403529722616E-2</v>
      </c>
      <c r="J3356" s="1">
        <f>IF(A3356="","",MIN(J3355+I3356,Max_logcfu))</f>
        <v>3.99</v>
      </c>
      <c r="K3356" s="1" cm="1">
        <f t="array" ref="K3356">IF(A3356="","",IF(E3356&lt;_C3_MinTemp.,0,((E3356-Tmin)/(PrefTemp-Tmin))^2))</f>
        <v>28.757994391886257</v>
      </c>
      <c r="L3356" s="1">
        <f t="shared" si="316"/>
        <v>0.29956244151240119</v>
      </c>
      <c r="M3356" s="1">
        <f t="shared" si="317"/>
        <v>63.958631924288632</v>
      </c>
      <c r="N3356" s="3" t="s">
        <v>866</v>
      </c>
      <c r="O3356" s="1" t="s">
        <v>2973</v>
      </c>
      <c r="P3356" s="1" t="s">
        <v>2968</v>
      </c>
      <c r="Q3356" s="1">
        <v>8360</v>
      </c>
      <c r="R3356" s="1" t="s">
        <v>3035</v>
      </c>
      <c r="S3356" s="1">
        <v>89.66</v>
      </c>
    </row>
    <row r="3357" spans="1:19" x14ac:dyDescent="0.3">
      <c r="A3357" s="1" t="s">
        <v>925</v>
      </c>
      <c r="B3357" s="1" t="s">
        <v>1483</v>
      </c>
      <c r="C3357" s="1">
        <f t="shared" si="318"/>
        <v>1.0416666671517305E-2</v>
      </c>
      <c r="D3357" s="1">
        <v>5</v>
      </c>
      <c r="E3357" s="1">
        <v>16.78</v>
      </c>
      <c r="F3357" s="1">
        <f>IF(A3357="","",IF(E3357&lt;_C3_MinTemp.,0,E3357*M_a+M_b))</f>
        <v>0.41712620000000006</v>
      </c>
      <c r="G3357" s="1">
        <f t="shared" si="313"/>
        <v>0.17399426672644006</v>
      </c>
      <c r="H3357" s="1">
        <f t="shared" si="314"/>
        <v>7.5616804313967861E-2</v>
      </c>
      <c r="I3357" s="1">
        <f t="shared" si="315"/>
        <v>1.890420108729492E-2</v>
      </c>
      <c r="J3357" s="1">
        <f>IF(A3357="","",MIN(J3356+I3357,Max_logcfu))</f>
        <v>3.99</v>
      </c>
      <c r="K3357" s="1" cm="1">
        <f t="array" ref="K3357">IF(A3357="","",IF(E3357&lt;_C3_MinTemp.,0,((E3357-Tmin)/(PrefTemp-Tmin))^2))</f>
        <v>28.78509439958836</v>
      </c>
      <c r="L3357" s="1">
        <f t="shared" si="316"/>
        <v>0.29984473346867152</v>
      </c>
      <c r="M3357" s="1">
        <f t="shared" si="317"/>
        <v>63.658787190819957</v>
      </c>
      <c r="N3357" s="3" t="s">
        <v>866</v>
      </c>
      <c r="O3357" s="1" t="s">
        <v>2973</v>
      </c>
      <c r="P3357" s="1" t="s">
        <v>2968</v>
      </c>
      <c r="Q3357" s="1">
        <v>8360</v>
      </c>
      <c r="R3357" s="1" t="s">
        <v>3035</v>
      </c>
      <c r="S3357" s="1">
        <v>89.66</v>
      </c>
    </row>
    <row r="3358" spans="1:19" x14ac:dyDescent="0.3">
      <c r="A3358" s="1" t="s">
        <v>925</v>
      </c>
      <c r="B3358" s="1" t="s">
        <v>1484</v>
      </c>
      <c r="C3358" s="1">
        <f t="shared" si="318"/>
        <v>1.0416666664241347E-2</v>
      </c>
      <c r="D3358" s="1">
        <v>5</v>
      </c>
      <c r="E3358" s="1">
        <v>16.88</v>
      </c>
      <c r="F3358" s="1">
        <f>IF(A3358="","",IF(E3358&lt;_C3_MinTemp.,0,E3358*M_a+M_b))</f>
        <v>0.41909020000000002</v>
      </c>
      <c r="G3358" s="1">
        <f t="shared" si="313"/>
        <v>0.17563659573604001</v>
      </c>
      <c r="H3358" s="1">
        <f t="shared" si="314"/>
        <v>7.6330550080851808E-2</v>
      </c>
      <c r="I3358" s="1">
        <f t="shared" si="315"/>
        <v>1.908263751576993E-2</v>
      </c>
      <c r="J3358" s="1">
        <f>IF(A3358="","",MIN(J3357+I3358,Max_logcfu))</f>
        <v>3.99</v>
      </c>
      <c r="K3358" s="1" cm="1">
        <f t="array" ref="K3358">IF(A3358="","",IF(E3358&lt;_C3_MinTemp.,0,((E3358-Tmin)/(PrefTemp-Tmin))^2))</f>
        <v>29.05679643015494</v>
      </c>
      <c r="L3358" s="1">
        <f t="shared" si="316"/>
        <v>0.30267496274364197</v>
      </c>
      <c r="M3358" s="1">
        <f t="shared" si="317"/>
        <v>63.356112228076313</v>
      </c>
      <c r="N3358" s="3" t="s">
        <v>866</v>
      </c>
      <c r="O3358" s="1" t="s">
        <v>2973</v>
      </c>
      <c r="P3358" s="1" t="s">
        <v>2968</v>
      </c>
      <c r="Q3358" s="1">
        <v>8360</v>
      </c>
      <c r="R3358" s="1" t="s">
        <v>3035</v>
      </c>
      <c r="S3358" s="1">
        <v>89.45</v>
      </c>
    </row>
    <row r="3359" spans="1:19" x14ac:dyDescent="0.3">
      <c r="A3359" s="1" t="s">
        <v>925</v>
      </c>
      <c r="B3359" s="1" t="s">
        <v>1485</v>
      </c>
      <c r="C3359" s="1">
        <f t="shared" si="318"/>
        <v>1.0416666664241347E-2</v>
      </c>
      <c r="D3359" s="1">
        <v>5</v>
      </c>
      <c r="E3359" s="1">
        <v>16.829999999999998</v>
      </c>
      <c r="F3359" s="1">
        <f>IF(A3359="","",IF(E3359&lt;_C3_MinTemp.,0,E3359*M_a+M_b))</f>
        <v>0.41810819999999999</v>
      </c>
      <c r="G3359" s="1">
        <f t="shared" si="313"/>
        <v>0.17481446690723998</v>
      </c>
      <c r="H3359" s="1">
        <f t="shared" si="314"/>
        <v>7.5973258108318106E-2</v>
      </c>
      <c r="I3359" s="1">
        <f t="shared" si="315"/>
        <v>1.89933145226573E-2</v>
      </c>
      <c r="J3359" s="1">
        <f>IF(A3359="","",MIN(J3358+I3359,Max_logcfu))</f>
        <v>3.99</v>
      </c>
      <c r="K3359" s="1" cm="1">
        <f t="array" ref="K3359">IF(A3359="","",IF(E3359&lt;_C3_MinTemp.,0,((E3359-Tmin)/(PrefTemp-Tmin))^2))</f>
        <v>28.920785879974932</v>
      </c>
      <c r="L3359" s="1">
        <f t="shared" si="316"/>
        <v>0.30125818617959677</v>
      </c>
      <c r="M3359" s="1">
        <f t="shared" si="317"/>
        <v>63.054854041896718</v>
      </c>
      <c r="N3359" s="3" t="s">
        <v>866</v>
      </c>
      <c r="O3359" s="1" t="s">
        <v>2973</v>
      </c>
      <c r="P3359" s="1" t="s">
        <v>2968</v>
      </c>
      <c r="Q3359" s="1">
        <v>8360</v>
      </c>
      <c r="R3359" s="1" t="s">
        <v>3035</v>
      </c>
      <c r="S3359" s="1">
        <v>89.45</v>
      </c>
    </row>
    <row r="3360" spans="1:19" x14ac:dyDescent="0.3">
      <c r="A3360" s="1" t="s">
        <v>925</v>
      </c>
      <c r="B3360" s="1" t="s">
        <v>1486</v>
      </c>
      <c r="C3360" s="1">
        <f t="shared" si="318"/>
        <v>1.0416666671517305E-2</v>
      </c>
      <c r="D3360" s="1">
        <v>5</v>
      </c>
      <c r="E3360" s="1">
        <v>16.77</v>
      </c>
      <c r="F3360" s="1">
        <f>IF(A3360="","",IF(E3360&lt;_C3_MinTemp.,0,E3360*M_a+M_b))</f>
        <v>0.41692980000000002</v>
      </c>
      <c r="G3360" s="1">
        <f t="shared" si="313"/>
        <v>0.17383045812804002</v>
      </c>
      <c r="H3360" s="1">
        <f t="shared" si="314"/>
        <v>7.5545614136479797E-2</v>
      </c>
      <c r="I3360" s="1">
        <f t="shared" si="315"/>
        <v>1.8886403542914616E-2</v>
      </c>
      <c r="J3360" s="1">
        <f>IF(A3360="","",MIN(J3359+I3360,Max_logcfu))</f>
        <v>3.99</v>
      </c>
      <c r="K3360" s="1" cm="1">
        <f t="array" ref="K3360">IF(A3360="","",IF(E3360&lt;_C3_MinTemp.,0,((E3360-Tmin)/(PrefTemp-Tmin))^2))</f>
        <v>28.757994391886257</v>
      </c>
      <c r="L3360" s="1">
        <f t="shared" si="316"/>
        <v>0.29956244172164315</v>
      </c>
      <c r="M3360" s="1">
        <f t="shared" si="317"/>
        <v>62.755291600175077</v>
      </c>
      <c r="N3360" s="3" t="s">
        <v>866</v>
      </c>
      <c r="O3360" s="1" t="s">
        <v>2973</v>
      </c>
      <c r="P3360" s="1" t="s">
        <v>2968</v>
      </c>
      <c r="Q3360" s="1">
        <v>8360</v>
      </c>
      <c r="R3360" s="1" t="s">
        <v>3035</v>
      </c>
      <c r="S3360" s="1">
        <v>89.45</v>
      </c>
    </row>
    <row r="3361" spans="1:19" x14ac:dyDescent="0.3">
      <c r="A3361" s="1" t="s">
        <v>925</v>
      </c>
      <c r="B3361" s="1" t="s">
        <v>1487</v>
      </c>
      <c r="C3361" s="1">
        <f t="shared" si="318"/>
        <v>1.0416666664241347E-2</v>
      </c>
      <c r="D3361" s="1">
        <v>5</v>
      </c>
      <c r="E3361" s="1">
        <v>16.739999999999998</v>
      </c>
      <c r="F3361" s="1">
        <f>IF(A3361="","",IF(E3361&lt;_C3_MinTemp.,0,E3361*M_a+M_b))</f>
        <v>0.41634060000000001</v>
      </c>
      <c r="G3361" s="1">
        <f t="shared" si="313"/>
        <v>0.17333949520836001</v>
      </c>
      <c r="H3361" s="1">
        <f t="shared" si="314"/>
        <v>7.533224476677966E-2</v>
      </c>
      <c r="I3361" s="1">
        <f t="shared" si="315"/>
        <v>1.8833061187310002E-2</v>
      </c>
      <c r="J3361" s="1">
        <f>IF(A3361="","",MIN(J3360+I3361,Max_logcfu))</f>
        <v>3.99</v>
      </c>
      <c r="K3361" s="1" cm="1">
        <f t="array" ref="K3361">IF(A3361="","",IF(E3361&lt;_C3_MinTemp.,0,((E3361-Tmin)/(PrefTemp-Tmin))^2))</f>
        <v>28.676770945530368</v>
      </c>
      <c r="L3361" s="1">
        <f t="shared" si="316"/>
        <v>0.29871636394639101</v>
      </c>
      <c r="M3361" s="1">
        <f t="shared" si="317"/>
        <v>62.456575236228687</v>
      </c>
      <c r="N3361" s="3" t="s">
        <v>866</v>
      </c>
      <c r="O3361" s="1" t="s">
        <v>2973</v>
      </c>
      <c r="P3361" s="1" t="s">
        <v>2968</v>
      </c>
      <c r="Q3361" s="1">
        <v>8360</v>
      </c>
      <c r="R3361" s="1" t="s">
        <v>3035</v>
      </c>
      <c r="S3361" s="1">
        <v>89.45</v>
      </c>
    </row>
    <row r="3362" spans="1:19" x14ac:dyDescent="0.3">
      <c r="A3362" s="1" t="s">
        <v>925</v>
      </c>
      <c r="B3362" s="1" t="s">
        <v>1488</v>
      </c>
      <c r="C3362" s="1">
        <f t="shared" si="318"/>
        <v>1.0416666664241347E-2</v>
      </c>
      <c r="D3362" s="1">
        <v>5</v>
      </c>
      <c r="E3362" s="1">
        <v>16.78</v>
      </c>
      <c r="F3362" s="1">
        <f>IF(A3362="","",IF(E3362&lt;_C3_MinTemp.,0,E3362*M_a+M_b))</f>
        <v>0.41712620000000006</v>
      </c>
      <c r="G3362" s="1">
        <f t="shared" si="313"/>
        <v>0.17399426672644006</v>
      </c>
      <c r="H3362" s="1">
        <f t="shared" si="314"/>
        <v>7.5616804313967861E-2</v>
      </c>
      <c r="I3362" s="1">
        <f t="shared" si="315"/>
        <v>1.890420107409049E-2</v>
      </c>
      <c r="J3362" s="1">
        <f>IF(A3362="","",MIN(J3361+I3362,Max_logcfu))</f>
        <v>3.99</v>
      </c>
      <c r="K3362" s="1" cm="1">
        <f t="array" ref="K3362">IF(A3362="","",IF(E3362&lt;_C3_MinTemp.,0,((E3362-Tmin)/(PrefTemp-Tmin))^2))</f>
        <v>28.78509439958836</v>
      </c>
      <c r="L3362" s="1">
        <f t="shared" si="316"/>
        <v>0.29984473325923239</v>
      </c>
      <c r="M3362" s="1">
        <f t="shared" si="317"/>
        <v>62.156730502969452</v>
      </c>
      <c r="N3362" s="3" t="s">
        <v>866</v>
      </c>
      <c r="O3362" s="1" t="s">
        <v>2973</v>
      </c>
      <c r="P3362" s="1" t="s">
        <v>2968</v>
      </c>
      <c r="Q3362" s="1">
        <v>8360</v>
      </c>
      <c r="R3362" s="1" t="s">
        <v>3035</v>
      </c>
      <c r="S3362" s="1">
        <v>89.45</v>
      </c>
    </row>
    <row r="3363" spans="1:19" x14ac:dyDescent="0.3">
      <c r="A3363" s="1" t="s">
        <v>925</v>
      </c>
      <c r="B3363" s="1" t="s">
        <v>1489</v>
      </c>
      <c r="C3363" s="1">
        <f t="shared" si="318"/>
        <v>1.0416666671517305E-2</v>
      </c>
      <c r="D3363" s="1">
        <v>5</v>
      </c>
      <c r="E3363" s="1">
        <v>16.7</v>
      </c>
      <c r="F3363" s="1">
        <f>IF(A3363="","",IF(E3363&lt;_C3_MinTemp.,0,E3363*M_a+M_b))</f>
        <v>0.41555500000000001</v>
      </c>
      <c r="G3363" s="1">
        <f t="shared" si="313"/>
        <v>0.172685958025</v>
      </c>
      <c r="H3363" s="1">
        <f t="shared" si="314"/>
        <v>7.5048221653628858E-2</v>
      </c>
      <c r="I3363" s="1">
        <f t="shared" si="315"/>
        <v>1.8762055422143979E-2</v>
      </c>
      <c r="J3363" s="1">
        <f>IF(A3363="","",MIN(J3362+I3363,Max_logcfu))</f>
        <v>3.99</v>
      </c>
      <c r="K3363" s="1" cm="1">
        <f t="array" ref="K3363">IF(A3363="","",IF(E3363&lt;_C3_MinTemp.,0,((E3363-Tmin)/(PrefTemp-Tmin))^2))</f>
        <v>28.568651696140179</v>
      </c>
      <c r="L3363" s="1">
        <f t="shared" si="316"/>
        <v>0.29759012197336976</v>
      </c>
      <c r="M3363" s="1">
        <f t="shared" si="317"/>
        <v>61.859140380996081</v>
      </c>
      <c r="N3363" s="3" t="s">
        <v>866</v>
      </c>
      <c r="O3363" s="1" t="s">
        <v>2973</v>
      </c>
      <c r="P3363" s="1" t="s">
        <v>2968</v>
      </c>
      <c r="Q3363" s="1">
        <v>8360</v>
      </c>
      <c r="R3363" s="1" t="s">
        <v>3035</v>
      </c>
      <c r="S3363" s="1">
        <v>89.45</v>
      </c>
    </row>
    <row r="3364" spans="1:19" x14ac:dyDescent="0.3">
      <c r="A3364" s="1" t="s">
        <v>925</v>
      </c>
      <c r="B3364" s="1" t="s">
        <v>1490</v>
      </c>
      <c r="C3364" s="1">
        <f t="shared" si="318"/>
        <v>1.0416666664241347E-2</v>
      </c>
      <c r="D3364" s="1">
        <v>5</v>
      </c>
      <c r="E3364" s="1">
        <v>16.64</v>
      </c>
      <c r="F3364" s="1">
        <f>IF(A3364="","",IF(E3364&lt;_C3_MinTemp.,0,E3364*M_a+M_b))</f>
        <v>0.41437660000000004</v>
      </c>
      <c r="G3364" s="1">
        <f t="shared" si="313"/>
        <v>0.17170796662756002</v>
      </c>
      <c r="H3364" s="1">
        <f t="shared" si="314"/>
        <v>7.462319279772274E-2</v>
      </c>
      <c r="I3364" s="1">
        <f t="shared" si="315"/>
        <v>1.8655798195087045E-2</v>
      </c>
      <c r="J3364" s="1">
        <f>IF(A3364="","",MIN(J3363+I3364,Max_logcfu))</f>
        <v>3.99</v>
      </c>
      <c r="K3364" s="1" cm="1">
        <f t="array" ref="K3364">IF(A3364="","",IF(E3364&lt;_C3_MinTemp.,0,((E3364-Tmin)/(PrefTemp-Tmin))^2))</f>
        <v>28.406855705807025</v>
      </c>
      <c r="L3364" s="1">
        <f t="shared" si="316"/>
        <v>0.29590474686659418</v>
      </c>
      <c r="M3364" s="1">
        <f t="shared" si="317"/>
        <v>61.563235634129484</v>
      </c>
      <c r="N3364" s="3" t="s">
        <v>866</v>
      </c>
      <c r="O3364" s="1" t="s">
        <v>2973</v>
      </c>
      <c r="P3364" s="1" t="s">
        <v>2968</v>
      </c>
      <c r="Q3364" s="1">
        <v>8360</v>
      </c>
      <c r="R3364" s="1" t="s">
        <v>3035</v>
      </c>
      <c r="S3364" s="1">
        <v>89.45</v>
      </c>
    </row>
    <row r="3365" spans="1:19" x14ac:dyDescent="0.3">
      <c r="A3365" s="1" t="s">
        <v>925</v>
      </c>
      <c r="B3365" s="1" t="s">
        <v>1491</v>
      </c>
      <c r="C3365" s="1">
        <f t="shared" si="318"/>
        <v>1.0416666664241347E-2</v>
      </c>
      <c r="D3365" s="1">
        <v>5</v>
      </c>
      <c r="E3365" s="1">
        <v>16.579999999999998</v>
      </c>
      <c r="F3365" s="1">
        <f>IF(A3365="","",IF(E3365&lt;_C3_MinTemp.,0,E3365*M_a+M_b))</f>
        <v>0.41319820000000002</v>
      </c>
      <c r="G3365" s="1">
        <f t="shared" si="313"/>
        <v>0.17073275248324002</v>
      </c>
      <c r="H3365" s="1">
        <f t="shared" si="314"/>
        <v>7.4199370918400703E-2</v>
      </c>
      <c r="I3365" s="1">
        <f t="shared" si="315"/>
        <v>1.8549842725281204E-2</v>
      </c>
      <c r="J3365" s="1">
        <f>IF(A3365="","",MIN(J3364+I3365,Max_logcfu))</f>
        <v>3.99</v>
      </c>
      <c r="K3365" s="1" cm="1">
        <f t="array" ref="K3365">IF(A3365="","",IF(E3365&lt;_C3_MinTemp.,0,((E3365-Tmin)/(PrefTemp-Tmin))^2))</f>
        <v>28.245519175976412</v>
      </c>
      <c r="L3365" s="1">
        <f t="shared" si="316"/>
        <v>0.29422415801458324</v>
      </c>
      <c r="M3365" s="1">
        <f t="shared" si="317"/>
        <v>61.269011476114898</v>
      </c>
      <c r="N3365" s="3" t="s">
        <v>866</v>
      </c>
      <c r="O3365" s="1" t="s">
        <v>2973</v>
      </c>
      <c r="P3365" s="1" t="s">
        <v>2968</v>
      </c>
      <c r="Q3365" s="1">
        <v>8360</v>
      </c>
      <c r="R3365" s="1" t="s">
        <v>3035</v>
      </c>
      <c r="S3365" s="1">
        <v>89.45</v>
      </c>
    </row>
    <row r="3366" spans="1:19" x14ac:dyDescent="0.3">
      <c r="A3366" s="1" t="s">
        <v>925</v>
      </c>
      <c r="B3366" s="1" t="s">
        <v>1492</v>
      </c>
      <c r="C3366" s="1">
        <f t="shared" si="318"/>
        <v>1.0416666671517305E-2</v>
      </c>
      <c r="D3366" s="1">
        <v>5</v>
      </c>
      <c r="E3366" s="1">
        <v>16.55</v>
      </c>
      <c r="F3366" s="1">
        <f>IF(A3366="","",IF(E3366&lt;_C3_MinTemp.,0,E3366*M_a+M_b))</f>
        <v>0.41260900000000006</v>
      </c>
      <c r="G3366" s="1">
        <f t="shared" si="313"/>
        <v>0.17024618688100004</v>
      </c>
      <c r="H3366" s="1">
        <f t="shared" si="314"/>
        <v>7.3987912594958724E-2</v>
      </c>
      <c r="I3366" s="1">
        <f t="shared" si="315"/>
        <v>1.8496978157353006E-2</v>
      </c>
      <c r="J3366" s="1">
        <f>IF(A3366="","",MIN(J3365+I3366,Max_logcfu))</f>
        <v>3.99</v>
      </c>
      <c r="K3366" s="1" cm="1">
        <f t="array" ref="K3366">IF(A3366="","",IF(E3366&lt;_C3_MinTemp.,0,((E3366-Tmin)/(PrefTemp-Tmin))^2))</f>
        <v>28.16502320874957</v>
      </c>
      <c r="L3366" s="1">
        <f t="shared" si="316"/>
        <v>0.29338565856109305</v>
      </c>
      <c r="M3366" s="1">
        <f t="shared" si="317"/>
        <v>60.975625817553805</v>
      </c>
      <c r="N3366" s="3" t="s">
        <v>866</v>
      </c>
      <c r="O3366" s="1" t="s">
        <v>2973</v>
      </c>
      <c r="P3366" s="1" t="s">
        <v>2968</v>
      </c>
      <c r="Q3366" s="1">
        <v>8360</v>
      </c>
      <c r="R3366" s="1" t="s">
        <v>3035</v>
      </c>
      <c r="S3366" s="1">
        <v>89.31</v>
      </c>
    </row>
    <row r="3367" spans="1:19" x14ac:dyDescent="0.3">
      <c r="A3367" s="1" t="s">
        <v>925</v>
      </c>
      <c r="B3367" s="1" t="s">
        <v>1493</v>
      </c>
      <c r="C3367" s="1">
        <f t="shared" si="318"/>
        <v>1.0416666664241347E-2</v>
      </c>
      <c r="D3367" s="1">
        <v>5</v>
      </c>
      <c r="E3367" s="1">
        <v>16.47</v>
      </c>
      <c r="F3367" s="1">
        <f>IF(A3367="","",IF(E3367&lt;_C3_MinTemp.,0,E3367*M_a+M_b))</f>
        <v>0.41103780000000001</v>
      </c>
      <c r="G3367" s="1">
        <f t="shared" ref="G3367:G3430" si="319">IF(A3367="","",F3367^2)</f>
        <v>0.16895207302883999</v>
      </c>
      <c r="H3367" s="1">
        <f t="shared" ref="H3367:H3430" si="320">IF(A3367="","",G3367/2.301)</f>
        <v>7.3425498926049534E-2</v>
      </c>
      <c r="I3367" s="1">
        <f t="shared" ref="I3367:I3430" si="321">IF(A3367="","",H3367*24*(B3367-B3366))</f>
        <v>1.8356374727238455E-2</v>
      </c>
      <c r="J3367" s="1">
        <f>IF(A3367="","",MIN(J3366+I3367,Max_logcfu))</f>
        <v>3.99</v>
      </c>
      <c r="K3367" s="1" cm="1">
        <f t="array" ref="K3367">IF(A3367="","",IF(E3367&lt;_C3_MinTemp.,0,((E3367-Tmin)/(PrefTemp-Tmin))^2))</f>
        <v>27.95092885898109</v>
      </c>
      <c r="L3367" s="1">
        <f t="shared" ref="L3367:L3430" si="322">IF(A3367="","",K3367*(B3367-B3366))</f>
        <v>0.29115550887992975</v>
      </c>
      <c r="M3367" s="1">
        <f t="shared" ref="M3367:M3430" si="323">IF(A3367="","",M3366-L3367)</f>
        <v>60.684470308673873</v>
      </c>
      <c r="N3367" s="3" t="s">
        <v>866</v>
      </c>
      <c r="O3367" s="1" t="s">
        <v>2973</v>
      </c>
      <c r="P3367" s="1" t="s">
        <v>2968</v>
      </c>
      <c r="Q3367" s="1">
        <v>8360</v>
      </c>
      <c r="R3367" s="1" t="s">
        <v>3035</v>
      </c>
      <c r="S3367" s="1">
        <v>89.31</v>
      </c>
    </row>
    <row r="3368" spans="1:19" x14ac:dyDescent="0.3">
      <c r="A3368" s="1" t="s">
        <v>925</v>
      </c>
      <c r="B3368" s="1" t="s">
        <v>1494</v>
      </c>
      <c r="C3368" s="1">
        <f t="shared" si="318"/>
        <v>1.0416666664241347E-2</v>
      </c>
      <c r="D3368" s="1">
        <v>5</v>
      </c>
      <c r="E3368" s="1">
        <v>16.36</v>
      </c>
      <c r="F3368" s="1">
        <f>IF(A3368="","",IF(E3368&lt;_C3_MinTemp.,0,E3368*M_a+M_b))</f>
        <v>0.4088774</v>
      </c>
      <c r="G3368" s="1">
        <f t="shared" si="319"/>
        <v>0.16718072823076</v>
      </c>
      <c r="H3368" s="1">
        <f t="shared" si="320"/>
        <v>7.2655683716106034E-2</v>
      </c>
      <c r="I3368" s="1">
        <f t="shared" si="321"/>
        <v>1.8163920924797392E-2</v>
      </c>
      <c r="J3368" s="1">
        <f>IF(A3368="","",MIN(J3367+I3368,Max_logcfu))</f>
        <v>3.99</v>
      </c>
      <c r="K3368" s="1" cm="1">
        <f t="array" ref="K3368">IF(A3368="","",IF(E3368&lt;_C3_MinTemp.,0,((E3368-Tmin)/(PrefTemp-Tmin))^2))</f>
        <v>27.657882839785998</v>
      </c>
      <c r="L3368" s="1">
        <f t="shared" si="322"/>
        <v>0.2881029461806916</v>
      </c>
      <c r="M3368" s="1">
        <f t="shared" si="323"/>
        <v>60.39636736249318</v>
      </c>
      <c r="N3368" s="3" t="s">
        <v>866</v>
      </c>
      <c r="O3368" s="1" t="s">
        <v>2973</v>
      </c>
      <c r="P3368" s="1" t="s">
        <v>2968</v>
      </c>
      <c r="Q3368" s="1">
        <v>8360</v>
      </c>
      <c r="R3368" s="1" t="s">
        <v>3035</v>
      </c>
      <c r="S3368" s="1">
        <v>89.31</v>
      </c>
    </row>
    <row r="3369" spans="1:19" x14ac:dyDescent="0.3">
      <c r="A3369" s="1" t="s">
        <v>925</v>
      </c>
      <c r="B3369" s="1" t="s">
        <v>1495</v>
      </c>
      <c r="C3369" s="1">
        <f t="shared" si="318"/>
        <v>1.0416666671517305E-2</v>
      </c>
      <c r="D3369" s="1">
        <v>5</v>
      </c>
      <c r="E3369" s="1">
        <v>16.25</v>
      </c>
      <c r="F3369" s="1">
        <f>IF(A3369="","",IF(E3369&lt;_C3_MinTemp.,0,E3369*M_a+M_b))</f>
        <v>0.40671700000000005</v>
      </c>
      <c r="G3369" s="1">
        <f t="shared" si="319"/>
        <v>0.16541871808900005</v>
      </c>
      <c r="H3369" s="1">
        <f t="shared" si="320"/>
        <v>7.1889925288570203E-2</v>
      </c>
      <c r="I3369" s="1">
        <f t="shared" si="321"/>
        <v>1.7972481330511641E-2</v>
      </c>
      <c r="J3369" s="1">
        <f>IF(A3369="","",MIN(J3368+I3369,Max_logcfu))</f>
        <v>3.99</v>
      </c>
      <c r="K3369" s="1" cm="1">
        <f t="array" ref="K3369">IF(A3369="","",IF(E3369&lt;_C3_MinTemp.,0,((E3369-Tmin)/(PrefTemp-Tmin))^2))</f>
        <v>27.366381118391143</v>
      </c>
      <c r="L3369" s="1">
        <f t="shared" si="322"/>
        <v>0.28506647011598552</v>
      </c>
      <c r="M3369" s="1">
        <f t="shared" si="323"/>
        <v>60.111300892377194</v>
      </c>
      <c r="N3369" s="3" t="s">
        <v>866</v>
      </c>
      <c r="O3369" s="1" t="s">
        <v>2973</v>
      </c>
      <c r="P3369" s="1" t="s">
        <v>2968</v>
      </c>
      <c r="Q3369" s="1">
        <v>8360</v>
      </c>
      <c r="R3369" s="1" t="s">
        <v>3035</v>
      </c>
      <c r="S3369" s="1">
        <v>89.31</v>
      </c>
    </row>
    <row r="3370" spans="1:19" x14ac:dyDescent="0.3">
      <c r="A3370" s="1" t="s">
        <v>925</v>
      </c>
      <c r="B3370" s="1" t="s">
        <v>1496</v>
      </c>
      <c r="C3370" s="1">
        <f t="shared" si="318"/>
        <v>1.0416666664241347E-2</v>
      </c>
      <c r="D3370" s="1">
        <v>5</v>
      </c>
      <c r="E3370" s="1">
        <v>16.25</v>
      </c>
      <c r="F3370" s="1">
        <f>IF(A3370="","",IF(E3370&lt;_C3_MinTemp.,0,E3370*M_a+M_b))</f>
        <v>0.40671700000000005</v>
      </c>
      <c r="G3370" s="1">
        <f t="shared" si="319"/>
        <v>0.16541871808900005</v>
      </c>
      <c r="H3370" s="1">
        <f t="shared" si="320"/>
        <v>7.1889925288570203E-2</v>
      </c>
      <c r="I3370" s="1">
        <f t="shared" si="321"/>
        <v>1.7972481317958009E-2</v>
      </c>
      <c r="J3370" s="1">
        <f>IF(A3370="","",MIN(J3369+I3370,Max_logcfu))</f>
        <v>3.99</v>
      </c>
      <c r="K3370" s="1" cm="1">
        <f t="array" ref="K3370">IF(A3370="","",IF(E3370&lt;_C3_MinTemp.,0,((E3370-Tmin)/(PrefTemp-Tmin))^2))</f>
        <v>27.366381118391143</v>
      </c>
      <c r="L3370" s="1">
        <f t="shared" si="322"/>
        <v>0.28506646991686885</v>
      </c>
      <c r="M3370" s="1">
        <f t="shared" si="323"/>
        <v>59.826234422460324</v>
      </c>
      <c r="N3370" s="3" t="s">
        <v>866</v>
      </c>
      <c r="O3370" s="1" t="s">
        <v>2973</v>
      </c>
      <c r="P3370" s="1" t="s">
        <v>2968</v>
      </c>
      <c r="Q3370" s="1">
        <v>8360</v>
      </c>
      <c r="R3370" s="1" t="s">
        <v>3035</v>
      </c>
      <c r="S3370" s="1">
        <v>89.31</v>
      </c>
    </row>
    <row r="3371" spans="1:19" x14ac:dyDescent="0.3">
      <c r="A3371" s="1" t="s">
        <v>925</v>
      </c>
      <c r="B3371" s="1" t="s">
        <v>1497</v>
      </c>
      <c r="C3371" s="1">
        <f t="shared" si="318"/>
        <v>1.0416666664241347E-2</v>
      </c>
      <c r="D3371" s="1">
        <v>5</v>
      </c>
      <c r="E3371" s="1">
        <v>16.190000000000001</v>
      </c>
      <c r="F3371" s="1">
        <f>IF(A3371="","",IF(E3371&lt;_C3_MinTemp.,0,E3371*M_a+M_b))</f>
        <v>0.40553860000000003</v>
      </c>
      <c r="G3371" s="1">
        <f t="shared" si="319"/>
        <v>0.16446155608996002</v>
      </c>
      <c r="H3371" s="1">
        <f t="shared" si="320"/>
        <v>7.147394875704477E-2</v>
      </c>
      <c r="I3371" s="1">
        <f t="shared" si="321"/>
        <v>1.7868487185100861E-2</v>
      </c>
      <c r="J3371" s="1">
        <f>IF(A3371="","",MIN(J3370+I3371,Max_logcfu))</f>
        <v>3.99</v>
      </c>
      <c r="K3371" s="1" cm="1">
        <f t="array" ref="K3371">IF(A3371="","",IF(E3371&lt;_C3_MinTemp.,0,((E3371-Tmin)/(PrefTemp-Tmin))^2))</f>
        <v>27.208031081827105</v>
      </c>
      <c r="L3371" s="1">
        <f t="shared" si="322"/>
        <v>0.28341699036971085</v>
      </c>
      <c r="M3371" s="1">
        <f t="shared" si="323"/>
        <v>59.542817432090615</v>
      </c>
      <c r="N3371" s="3" t="s">
        <v>866</v>
      </c>
      <c r="O3371" s="1" t="s">
        <v>2973</v>
      </c>
      <c r="P3371" s="1" t="s">
        <v>2968</v>
      </c>
      <c r="Q3371" s="1">
        <v>8360</v>
      </c>
      <c r="R3371" s="1" t="s">
        <v>3035</v>
      </c>
      <c r="S3371" s="1">
        <v>89.31</v>
      </c>
    </row>
    <row r="3372" spans="1:19" x14ac:dyDescent="0.3">
      <c r="A3372" s="1" t="s">
        <v>925</v>
      </c>
      <c r="B3372" s="1" t="s">
        <v>1498</v>
      </c>
      <c r="C3372" s="1">
        <f t="shared" si="318"/>
        <v>1.0416666671517305E-2</v>
      </c>
      <c r="D3372" s="1">
        <v>6</v>
      </c>
      <c r="E3372" s="1">
        <v>16.059999999999999</v>
      </c>
      <c r="F3372" s="1">
        <f>IF(A3372="","",IF(E3372&lt;_C3_MinTemp.,0,E3372*M_a+M_b))</f>
        <v>0.40298539999999999</v>
      </c>
      <c r="G3372" s="1">
        <f t="shared" si="319"/>
        <v>0.16239723261316</v>
      </c>
      <c r="H3372" s="1">
        <f t="shared" si="320"/>
        <v>7.0576806872298989E-2</v>
      </c>
      <c r="I3372" s="1">
        <f t="shared" si="321"/>
        <v>1.7644201726290967E-2</v>
      </c>
      <c r="J3372" s="1">
        <f>IF(A3372="","",MIN(J3371+I3372,Max_logcfu))</f>
        <v>3.99</v>
      </c>
      <c r="K3372" s="1" cm="1">
        <f t="array" ref="K3372">IF(A3372="","",IF(E3372&lt;_C3_MinTemp.,0,((E3372-Tmin)/(PrefTemp-Tmin))^2))</f>
        <v>26.866515540717916</v>
      </c>
      <c r="L3372" s="1">
        <f t="shared" si="322"/>
        <v>0.27985953701279803</v>
      </c>
      <c r="M3372" s="1">
        <f t="shared" si="323"/>
        <v>59.262957895077818</v>
      </c>
      <c r="N3372" s="3" t="s">
        <v>866</v>
      </c>
      <c r="O3372" s="1" t="s">
        <v>2973</v>
      </c>
      <c r="P3372" s="1" t="s">
        <v>2968</v>
      </c>
      <c r="Q3372" s="1">
        <v>8360</v>
      </c>
      <c r="R3372" s="1" t="s">
        <v>3035</v>
      </c>
      <c r="S3372" s="1">
        <v>89.31</v>
      </c>
    </row>
    <row r="3373" spans="1:19" x14ac:dyDescent="0.3">
      <c r="A3373" s="1" t="s">
        <v>925</v>
      </c>
      <c r="B3373" s="1" t="s">
        <v>1499</v>
      </c>
      <c r="C3373" s="1">
        <f t="shared" si="318"/>
        <v>1.0416666664241347E-2</v>
      </c>
      <c r="D3373" s="1">
        <v>6</v>
      </c>
      <c r="E3373" s="1">
        <v>16.03</v>
      </c>
      <c r="F3373" s="1">
        <f>IF(A3373="","",IF(E3373&lt;_C3_MinTemp.,0,E3373*M_a+M_b))</f>
        <v>0.40239620000000004</v>
      </c>
      <c r="G3373" s="1">
        <f t="shared" si="319"/>
        <v>0.16192270177444004</v>
      </c>
      <c r="H3373" s="1">
        <f t="shared" si="320"/>
        <v>7.0370578780721435E-2</v>
      </c>
      <c r="I3373" s="1">
        <f t="shared" si="321"/>
        <v>1.759264469108425E-2</v>
      </c>
      <c r="J3373" s="1">
        <f>IF(A3373="","",MIN(J3372+I3373,Max_logcfu))</f>
        <v>3.99</v>
      </c>
      <c r="K3373" s="1" cm="1">
        <f t="array" ref="K3373">IF(A3373="","",IF(E3373&lt;_C3_MinTemp.,0,((E3373-Tmin)/(PrefTemp-Tmin))^2))</f>
        <v>26.788010569002122</v>
      </c>
      <c r="L3373" s="1">
        <f t="shared" si="322"/>
        <v>0.27904177669546931</v>
      </c>
      <c r="M3373" s="1">
        <f t="shared" si="323"/>
        <v>58.983916118382346</v>
      </c>
      <c r="N3373" s="3" t="s">
        <v>866</v>
      </c>
      <c r="O3373" s="1" t="s">
        <v>2973</v>
      </c>
      <c r="P3373" s="1" t="s">
        <v>2968</v>
      </c>
      <c r="Q3373" s="1">
        <v>8360</v>
      </c>
      <c r="R3373" s="1" t="s">
        <v>3035</v>
      </c>
      <c r="S3373" s="1">
        <v>89.31</v>
      </c>
    </row>
    <row r="3374" spans="1:19" x14ac:dyDescent="0.3">
      <c r="A3374" s="1" t="s">
        <v>925</v>
      </c>
      <c r="B3374" s="1" t="s">
        <v>1500</v>
      </c>
      <c r="C3374" s="1">
        <f t="shared" si="318"/>
        <v>1.0416666664241347E-2</v>
      </c>
      <c r="D3374" s="1">
        <v>6</v>
      </c>
      <c r="E3374" s="1">
        <v>16.059999999999999</v>
      </c>
      <c r="F3374" s="1">
        <f>IF(A3374="","",IF(E3374&lt;_C3_MinTemp.,0,E3374*M_a+M_b))</f>
        <v>0.40298539999999999</v>
      </c>
      <c r="G3374" s="1">
        <f t="shared" si="319"/>
        <v>0.16239723261316</v>
      </c>
      <c r="H3374" s="1">
        <f t="shared" si="320"/>
        <v>7.0576806872298989E-2</v>
      </c>
      <c r="I3374" s="1">
        <f t="shared" si="321"/>
        <v>1.7644201713966634E-2</v>
      </c>
      <c r="J3374" s="1">
        <f>IF(A3374="","",MIN(J3373+I3374,Max_logcfu))</f>
        <v>3.99</v>
      </c>
      <c r="K3374" s="1" cm="1">
        <f t="array" ref="K3374">IF(A3374="","",IF(E3374&lt;_C3_MinTemp.,0,((E3374-Tmin)/(PrefTemp-Tmin))^2))</f>
        <v>26.866515540717916</v>
      </c>
      <c r="L3374" s="1">
        <f t="shared" si="322"/>
        <v>0.2798595368173184</v>
      </c>
      <c r="M3374" s="1">
        <f t="shared" si="323"/>
        <v>58.704056581565027</v>
      </c>
      <c r="N3374" s="3" t="s">
        <v>866</v>
      </c>
      <c r="O3374" s="1" t="s">
        <v>2973</v>
      </c>
      <c r="P3374" s="1" t="s">
        <v>2968</v>
      </c>
      <c r="Q3374" s="1">
        <v>8360</v>
      </c>
      <c r="R3374" s="1" t="s">
        <v>3035</v>
      </c>
      <c r="S3374" s="1">
        <v>89.31</v>
      </c>
    </row>
    <row r="3375" spans="1:19" x14ac:dyDescent="0.3">
      <c r="A3375" s="1" t="s">
        <v>925</v>
      </c>
      <c r="B3375" s="1" t="s">
        <v>1501</v>
      </c>
      <c r="C3375" s="1">
        <f t="shared" si="318"/>
        <v>1.0416666671517305E-2</v>
      </c>
      <c r="D3375" s="1">
        <v>6</v>
      </c>
      <c r="E3375" s="1">
        <v>16.05</v>
      </c>
      <c r="F3375" s="1">
        <f>IF(A3375="","",IF(E3375&lt;_C3_MinTemp.,0,E3375*M_a+M_b))</f>
        <v>0.40278900000000006</v>
      </c>
      <c r="G3375" s="1">
        <f t="shared" si="319"/>
        <v>0.16223897852100005</v>
      </c>
      <c r="H3375" s="1">
        <f t="shared" si="320"/>
        <v>7.0508030647979156E-2</v>
      </c>
      <c r="I3375" s="1">
        <f t="shared" si="321"/>
        <v>1.7627007670203004E-2</v>
      </c>
      <c r="J3375" s="1">
        <f>IF(A3375="","",MIN(J3374+I3375,Max_logcfu))</f>
        <v>3.99</v>
      </c>
      <c r="K3375" s="1" cm="1">
        <f t="array" ref="K3375">IF(A3375="","",IF(E3375&lt;_C3_MinTemp.,0,((E3375-Tmin)/(PrefTemp-Tmin))^2))</f>
        <v>26.840334454020919</v>
      </c>
      <c r="L3375" s="1">
        <f t="shared" si="322"/>
        <v>0.27958681735957736</v>
      </c>
      <c r="M3375" s="1">
        <f t="shared" si="323"/>
        <v>58.424469764205448</v>
      </c>
      <c r="N3375" s="3" t="s">
        <v>866</v>
      </c>
      <c r="O3375" s="1" t="s">
        <v>2973</v>
      </c>
      <c r="P3375" s="1" t="s">
        <v>2968</v>
      </c>
      <c r="Q3375" s="1">
        <v>8360</v>
      </c>
      <c r="R3375" s="1" t="s">
        <v>3035</v>
      </c>
      <c r="S3375" s="1">
        <v>89.31</v>
      </c>
    </row>
    <row r="3376" spans="1:19" x14ac:dyDescent="0.3">
      <c r="A3376" s="1" t="s">
        <v>925</v>
      </c>
      <c r="B3376" s="1" t="s">
        <v>1502</v>
      </c>
      <c r="C3376" s="1">
        <f t="shared" si="318"/>
        <v>1.0416666664241347E-2</v>
      </c>
      <c r="D3376" s="1">
        <v>6</v>
      </c>
      <c r="E3376" s="1">
        <v>16.02</v>
      </c>
      <c r="F3376" s="1">
        <f>IF(A3376="","",IF(E3376&lt;_C3_MinTemp.,0,E3376*M_a+M_b))</f>
        <v>0.4021998</v>
      </c>
      <c r="G3376" s="1">
        <f t="shared" si="319"/>
        <v>0.16176467912004</v>
      </c>
      <c r="H3376" s="1">
        <f t="shared" si="320"/>
        <v>7.0301903137783561E-2</v>
      </c>
      <c r="I3376" s="1">
        <f t="shared" si="321"/>
        <v>1.7575475780353782E-2</v>
      </c>
      <c r="J3376" s="1">
        <f>IF(A3376="","",MIN(J3375+I3376,Max_logcfu))</f>
        <v>3.99</v>
      </c>
      <c r="K3376" s="1" cm="1">
        <f t="array" ref="K3376">IF(A3376="","",IF(E3376&lt;_C3_MinTemp.,0,((E3376-Tmin)/(PrefTemp-Tmin))^2))</f>
        <v>26.761867770680329</v>
      </c>
      <c r="L3376" s="1">
        <f t="shared" si="322"/>
        <v>0.27876945587968066</v>
      </c>
      <c r="M3376" s="1">
        <f t="shared" si="323"/>
        <v>58.145700308325765</v>
      </c>
      <c r="N3376" s="3" t="s">
        <v>866</v>
      </c>
      <c r="O3376" s="1" t="s">
        <v>2973</v>
      </c>
      <c r="P3376" s="1" t="s">
        <v>2968</v>
      </c>
      <c r="Q3376" s="1">
        <v>8360</v>
      </c>
      <c r="R3376" s="1" t="s">
        <v>3035</v>
      </c>
      <c r="S3376" s="1">
        <v>89.31</v>
      </c>
    </row>
    <row r="3377" spans="1:19" x14ac:dyDescent="0.3">
      <c r="A3377" s="1" t="s">
        <v>925</v>
      </c>
      <c r="B3377" s="1" t="s">
        <v>1503</v>
      </c>
      <c r="C3377" s="1">
        <f t="shared" si="318"/>
        <v>1.0416666664241347E-2</v>
      </c>
      <c r="D3377" s="1">
        <v>6</v>
      </c>
      <c r="E3377" s="1">
        <v>16</v>
      </c>
      <c r="F3377" s="1">
        <f>IF(A3377="","",IF(E3377&lt;_C3_MinTemp.,0,E3377*M_a+M_b))</f>
        <v>0.40180700000000003</v>
      </c>
      <c r="G3377" s="1">
        <f t="shared" si="319"/>
        <v>0.16144886524900001</v>
      </c>
      <c r="H3377" s="1">
        <f t="shared" si="320"/>
        <v>7.016465243328987E-2</v>
      </c>
      <c r="I3377" s="1">
        <f t="shared" si="321"/>
        <v>1.7541163104238346E-2</v>
      </c>
      <c r="J3377" s="1">
        <f>IF(A3377="","",MIN(J3376+I3377,Max_logcfu))</f>
        <v>3.99</v>
      </c>
      <c r="K3377" s="1" cm="1">
        <f t="array" ref="K3377">IF(A3377="","",IF(E3377&lt;_C3_MinTemp.,0,((E3377-Tmin)/(PrefTemp-Tmin))^2))</f>
        <v>26.709620462411952</v>
      </c>
      <c r="L3377" s="1">
        <f t="shared" si="322"/>
        <v>0.27822521308534515</v>
      </c>
      <c r="M3377" s="1">
        <f t="shared" si="323"/>
        <v>57.867475095240422</v>
      </c>
      <c r="N3377" s="3" t="s">
        <v>866</v>
      </c>
      <c r="O3377" s="1" t="s">
        <v>2973</v>
      </c>
      <c r="P3377" s="1" t="s">
        <v>2968</v>
      </c>
      <c r="Q3377" s="1">
        <v>8360</v>
      </c>
      <c r="R3377" s="1" t="s">
        <v>3035</v>
      </c>
      <c r="S3377" s="1">
        <v>89.31</v>
      </c>
    </row>
    <row r="3378" spans="1:19" x14ac:dyDescent="0.3">
      <c r="A3378" s="1" t="s">
        <v>925</v>
      </c>
      <c r="B3378" s="1" t="s">
        <v>1504</v>
      </c>
      <c r="C3378" s="1">
        <f t="shared" si="318"/>
        <v>1.0416666671517305E-2</v>
      </c>
      <c r="D3378" s="1">
        <v>6</v>
      </c>
      <c r="E3378" s="1">
        <v>16.100000000000001</v>
      </c>
      <c r="F3378" s="1">
        <f>IF(A3378="","",IF(E3378&lt;_C3_MinTemp.,0,E3378*M_a+M_b))</f>
        <v>0.40377100000000005</v>
      </c>
      <c r="G3378" s="1">
        <f t="shared" si="319"/>
        <v>0.16303102044100004</v>
      </c>
      <c r="H3378" s="1">
        <f t="shared" si="320"/>
        <v>7.0852247040851815E-2</v>
      </c>
      <c r="I3378" s="1">
        <f t="shared" si="321"/>
        <v>1.7713061768461241E-2</v>
      </c>
      <c r="J3378" s="1">
        <f>IF(A3378="","",MIN(J3377+I3378,Max_logcfu))</f>
        <v>3.99</v>
      </c>
      <c r="K3378" s="1" cm="1">
        <f t="array" ref="K3378">IF(A3378="","",IF(E3378&lt;_C3_MinTemp.,0,((E3378-Tmin)/(PrefTemp-Tmin))^2))</f>
        <v>26.971367515423324</v>
      </c>
      <c r="L3378" s="1">
        <f t="shared" si="322"/>
        <v>0.28095174508315462</v>
      </c>
      <c r="M3378" s="1">
        <f t="shared" si="323"/>
        <v>57.586523350157265</v>
      </c>
      <c r="N3378" s="3" t="s">
        <v>866</v>
      </c>
      <c r="O3378" s="1" t="s">
        <v>2973</v>
      </c>
      <c r="P3378" s="1" t="s">
        <v>2968</v>
      </c>
      <c r="Q3378" s="1">
        <v>8360</v>
      </c>
      <c r="R3378" s="1" t="s">
        <v>3035</v>
      </c>
      <c r="S3378" s="1">
        <v>89.2</v>
      </c>
    </row>
    <row r="3379" spans="1:19" x14ac:dyDescent="0.3">
      <c r="A3379" s="1" t="s">
        <v>925</v>
      </c>
      <c r="B3379" s="1" t="s">
        <v>1505</v>
      </c>
      <c r="C3379" s="1">
        <f t="shared" si="318"/>
        <v>1.0416666664241347E-2</v>
      </c>
      <c r="D3379" s="1">
        <v>6</v>
      </c>
      <c r="E3379" s="1">
        <v>16.059999999999999</v>
      </c>
      <c r="F3379" s="1">
        <f>IF(A3379="","",IF(E3379&lt;_C3_MinTemp.,0,E3379*M_a+M_b))</f>
        <v>0.40298539999999999</v>
      </c>
      <c r="G3379" s="1">
        <f t="shared" si="319"/>
        <v>0.16239723261316</v>
      </c>
      <c r="H3379" s="1">
        <f t="shared" si="320"/>
        <v>7.0576806872298989E-2</v>
      </c>
      <c r="I3379" s="1">
        <f t="shared" si="321"/>
        <v>1.7644201713966634E-2</v>
      </c>
      <c r="J3379" s="1">
        <f>IF(A3379="","",MIN(J3378+I3379,Max_logcfu))</f>
        <v>3.99</v>
      </c>
      <c r="K3379" s="1" cm="1">
        <f t="array" ref="K3379">IF(A3379="","",IF(E3379&lt;_C3_MinTemp.,0,((E3379-Tmin)/(PrefTemp-Tmin))^2))</f>
        <v>26.866515540717916</v>
      </c>
      <c r="L3379" s="1">
        <f t="shared" si="322"/>
        <v>0.2798595368173184</v>
      </c>
      <c r="M3379" s="1">
        <f t="shared" si="323"/>
        <v>57.306663813339945</v>
      </c>
      <c r="N3379" s="3" t="s">
        <v>866</v>
      </c>
      <c r="O3379" s="1" t="s">
        <v>2973</v>
      </c>
      <c r="P3379" s="1" t="s">
        <v>2968</v>
      </c>
      <c r="Q3379" s="1">
        <v>8360</v>
      </c>
      <c r="R3379" s="1" t="s">
        <v>3035</v>
      </c>
      <c r="S3379" s="1">
        <v>89.2</v>
      </c>
    </row>
    <row r="3380" spans="1:19" x14ac:dyDescent="0.3">
      <c r="A3380" s="1" t="s">
        <v>925</v>
      </c>
      <c r="B3380" s="1" t="s">
        <v>1506</v>
      </c>
      <c r="C3380" s="1">
        <f t="shared" si="318"/>
        <v>1.0416666664241347E-2</v>
      </c>
      <c r="D3380" s="1">
        <v>6</v>
      </c>
      <c r="E3380" s="1">
        <v>16.02</v>
      </c>
      <c r="F3380" s="1">
        <f>IF(A3380="","",IF(E3380&lt;_C3_MinTemp.,0,E3380*M_a+M_b))</f>
        <v>0.4021998</v>
      </c>
      <c r="G3380" s="1">
        <f t="shared" si="319"/>
        <v>0.16176467912004</v>
      </c>
      <c r="H3380" s="1">
        <f t="shared" si="320"/>
        <v>7.0301903137783561E-2</v>
      </c>
      <c r="I3380" s="1">
        <f t="shared" si="321"/>
        <v>1.7575475780353782E-2</v>
      </c>
      <c r="J3380" s="1">
        <f>IF(A3380="","",MIN(J3379+I3380,Max_logcfu))</f>
        <v>3.99</v>
      </c>
      <c r="K3380" s="1" cm="1">
        <f t="array" ref="K3380">IF(A3380="","",IF(E3380&lt;_C3_MinTemp.,0,((E3380-Tmin)/(PrefTemp-Tmin))^2))</f>
        <v>26.761867770680329</v>
      </c>
      <c r="L3380" s="1">
        <f t="shared" si="322"/>
        <v>0.27876945587968066</v>
      </c>
      <c r="M3380" s="1">
        <f t="shared" si="323"/>
        <v>57.027894357460262</v>
      </c>
      <c r="N3380" s="3" t="s">
        <v>866</v>
      </c>
      <c r="O3380" s="1" t="s">
        <v>2973</v>
      </c>
      <c r="P3380" s="1" t="s">
        <v>2968</v>
      </c>
      <c r="Q3380" s="1">
        <v>8360</v>
      </c>
      <c r="R3380" s="1" t="s">
        <v>3035</v>
      </c>
      <c r="S3380" s="1">
        <v>89.2</v>
      </c>
    </row>
    <row r="3381" spans="1:19" x14ac:dyDescent="0.3">
      <c r="A3381" s="1" t="s">
        <v>925</v>
      </c>
      <c r="B3381" s="1" t="s">
        <v>1507</v>
      </c>
      <c r="C3381" s="1">
        <f t="shared" si="318"/>
        <v>1.0416666671517305E-2</v>
      </c>
      <c r="D3381" s="1">
        <v>6</v>
      </c>
      <c r="E3381" s="1">
        <v>15.97</v>
      </c>
      <c r="F3381" s="1">
        <f>IF(A3381="","",IF(E3381&lt;_C3_MinTemp.,0,E3381*M_a+M_b))</f>
        <v>0.40121780000000001</v>
      </c>
      <c r="G3381" s="1">
        <f t="shared" si="319"/>
        <v>0.16097572303684002</v>
      </c>
      <c r="H3381" s="1">
        <f t="shared" si="320"/>
        <v>6.995902783000435E-2</v>
      </c>
      <c r="I3381" s="1">
        <f t="shared" si="321"/>
        <v>1.7489756965645389E-2</v>
      </c>
      <c r="J3381" s="1">
        <f>IF(A3381="","",MIN(J3380+I3381,Max_logcfu))</f>
        <v>3.99</v>
      </c>
      <c r="K3381" s="1" cm="1">
        <f t="array" ref="K3381">IF(A3381="","",IF(E3381&lt;_C3_MinTemp.,0,((E3381-Tmin)/(PrefTemp-Tmin))^2))</f>
        <v>26.63134522094742</v>
      </c>
      <c r="L3381" s="1">
        <f t="shared" si="322"/>
        <v>0.27740984618071463</v>
      </c>
      <c r="M3381" s="1">
        <f t="shared" si="323"/>
        <v>56.750484511279545</v>
      </c>
      <c r="N3381" s="3" t="s">
        <v>866</v>
      </c>
      <c r="O3381" s="1" t="s">
        <v>2973</v>
      </c>
      <c r="P3381" s="1" t="s">
        <v>2968</v>
      </c>
      <c r="Q3381" s="1">
        <v>8360</v>
      </c>
      <c r="R3381" s="1" t="s">
        <v>3035</v>
      </c>
      <c r="S3381" s="1">
        <v>89.2</v>
      </c>
    </row>
    <row r="3382" spans="1:19" x14ac:dyDescent="0.3">
      <c r="A3382" s="1" t="s">
        <v>925</v>
      </c>
      <c r="B3382" s="1" t="s">
        <v>2802</v>
      </c>
      <c r="C3382" s="1">
        <f t="shared" si="318"/>
        <v>1.0405092587461695E-2</v>
      </c>
      <c r="D3382" s="1">
        <v>6</v>
      </c>
      <c r="E3382" s="1">
        <v>16</v>
      </c>
      <c r="F3382" s="1">
        <f>IF(A3382="","",IF(E3382&lt;_C3_MinTemp.,0,E3382*M_a+M_b))</f>
        <v>0.40180700000000003</v>
      </c>
      <c r="G3382" s="1">
        <f t="shared" si="319"/>
        <v>0.16144886524900001</v>
      </c>
      <c r="H3382" s="1">
        <f t="shared" si="320"/>
        <v>7.016465243328987E-2</v>
      </c>
      <c r="I3382" s="1">
        <f t="shared" si="321"/>
        <v>1.7521672918450814E-2</v>
      </c>
      <c r="J3382" s="1">
        <f>IF(A3382="","",MIN(J3381+I3382,Max_logcfu))</f>
        <v>3.99</v>
      </c>
      <c r="K3382" s="1" cm="1">
        <f t="array" ref="K3382">IF(A3382="","",IF(E3382&lt;_C3_MinTemp.,0,((E3382-Tmin)/(PrefTemp-Tmin))^2))</f>
        <v>26.709620462411952</v>
      </c>
      <c r="L3382" s="1">
        <f t="shared" si="322"/>
        <v>0.27791607388735778</v>
      </c>
      <c r="M3382" s="1">
        <f t="shared" si="323"/>
        <v>56.472568437392191</v>
      </c>
      <c r="N3382" s="3" t="s">
        <v>866</v>
      </c>
      <c r="O3382" s="1" t="s">
        <v>2973</v>
      </c>
      <c r="P3382" s="1" t="s">
        <v>2968</v>
      </c>
      <c r="Q3382" s="1">
        <v>8360</v>
      </c>
      <c r="R3382" s="1" t="s">
        <v>3035</v>
      </c>
      <c r="S3382" s="1">
        <v>89.09</v>
      </c>
    </row>
    <row r="3383" spans="1:19" x14ac:dyDescent="0.3">
      <c r="A3383" s="1" t="s">
        <v>925</v>
      </c>
      <c r="B3383" s="1" t="s">
        <v>2803</v>
      </c>
      <c r="C3383" s="1">
        <f t="shared" si="318"/>
        <v>1.0416666671517305E-2</v>
      </c>
      <c r="D3383" s="1">
        <v>6</v>
      </c>
      <c r="E3383" s="1">
        <v>15.88</v>
      </c>
      <c r="F3383" s="1">
        <f>IF(A3383="","",IF(E3383&lt;_C3_MinTemp.,0,E3383*M_a+M_b))</f>
        <v>0.39945020000000003</v>
      </c>
      <c r="G3383" s="1">
        <f t="shared" si="319"/>
        <v>0.15956046228004003</v>
      </c>
      <c r="H3383" s="1">
        <f t="shared" si="320"/>
        <v>6.9343964485023918E-2</v>
      </c>
      <c r="I3383" s="1">
        <f t="shared" si="321"/>
        <v>1.7335991129328678E-2</v>
      </c>
      <c r="J3383" s="1">
        <f>IF(A3383="","",MIN(J3382+I3383,Max_logcfu))</f>
        <v>3.99</v>
      </c>
      <c r="K3383" s="1" cm="1">
        <f t="array" ref="K3383">IF(A3383="","",IF(E3383&lt;_C3_MinTemp.,0,((E3383-Tmin)/(PrefTemp-Tmin))^2))</f>
        <v>26.397208687307657</v>
      </c>
      <c r="L3383" s="1">
        <f t="shared" si="322"/>
        <v>0.27497092395416473</v>
      </c>
      <c r="M3383" s="1">
        <f t="shared" si="323"/>
        <v>56.197597513438026</v>
      </c>
      <c r="N3383" s="3" t="s">
        <v>866</v>
      </c>
      <c r="O3383" s="1" t="s">
        <v>2973</v>
      </c>
      <c r="P3383" s="1" t="s">
        <v>2968</v>
      </c>
      <c r="Q3383" s="1">
        <v>8360</v>
      </c>
      <c r="R3383" s="1" t="s">
        <v>3035</v>
      </c>
      <c r="S3383" s="1">
        <v>89.09</v>
      </c>
    </row>
    <row r="3384" spans="1:19" x14ac:dyDescent="0.3">
      <c r="A3384" s="1" t="s">
        <v>925</v>
      </c>
      <c r="B3384" s="1" t="s">
        <v>2804</v>
      </c>
      <c r="C3384" s="1">
        <f t="shared" si="318"/>
        <v>1.0416666664241347E-2</v>
      </c>
      <c r="D3384" s="1">
        <v>6</v>
      </c>
      <c r="E3384" s="1">
        <v>15.83</v>
      </c>
      <c r="F3384" s="1">
        <f>IF(A3384="","",IF(E3384&lt;_C3_MinTemp.,0,E3384*M_a+M_b))</f>
        <v>0.39846820000000005</v>
      </c>
      <c r="G3384" s="1">
        <f t="shared" si="319"/>
        <v>0.15877690641124004</v>
      </c>
      <c r="H3384" s="1">
        <f t="shared" si="320"/>
        <v>6.9003436076158206E-2</v>
      </c>
      <c r="I3384" s="1">
        <f t="shared" si="321"/>
        <v>1.7250859015023021E-2</v>
      </c>
      <c r="J3384" s="1">
        <f>IF(A3384="","",MIN(J3383+I3384,Max_logcfu))</f>
        <v>3.99</v>
      </c>
      <c r="K3384" s="1" cm="1">
        <f t="array" ref="K3384">IF(A3384="","",IF(E3384&lt;_C3_MinTemp.,0,((E3384-Tmin)/(PrefTemp-Tmin))^2))</f>
        <v>26.267579532996383</v>
      </c>
      <c r="L3384" s="1">
        <f t="shared" si="322"/>
        <v>0.27362062007167171</v>
      </c>
      <c r="M3384" s="1">
        <f t="shared" si="323"/>
        <v>55.923976893366351</v>
      </c>
      <c r="N3384" s="3" t="s">
        <v>866</v>
      </c>
      <c r="O3384" s="1" t="s">
        <v>2973</v>
      </c>
      <c r="P3384" s="1" t="s">
        <v>2968</v>
      </c>
      <c r="Q3384" s="1">
        <v>8360</v>
      </c>
      <c r="R3384" s="1" t="s">
        <v>3035</v>
      </c>
      <c r="S3384" s="1">
        <v>89.09</v>
      </c>
    </row>
    <row r="3385" spans="1:19" x14ac:dyDescent="0.3">
      <c r="A3385" s="1" t="s">
        <v>925</v>
      </c>
      <c r="B3385" s="1" t="s">
        <v>2805</v>
      </c>
      <c r="C3385" s="1">
        <f t="shared" si="318"/>
        <v>1.0416666664241347E-2</v>
      </c>
      <c r="D3385" s="1">
        <v>6</v>
      </c>
      <c r="E3385" s="1">
        <v>15.83</v>
      </c>
      <c r="F3385" s="1">
        <f>IF(A3385="","",IF(E3385&lt;_C3_MinTemp.,0,E3385*M_a+M_b))</f>
        <v>0.39846820000000005</v>
      </c>
      <c r="G3385" s="1">
        <f t="shared" si="319"/>
        <v>0.15877690641124004</v>
      </c>
      <c r="H3385" s="1">
        <f t="shared" si="320"/>
        <v>6.9003436076158206E-2</v>
      </c>
      <c r="I3385" s="1">
        <f t="shared" si="321"/>
        <v>1.7250859015023021E-2</v>
      </c>
      <c r="J3385" s="1">
        <f>IF(A3385="","",MIN(J3384+I3385,Max_logcfu))</f>
        <v>3.99</v>
      </c>
      <c r="K3385" s="1" cm="1">
        <f t="array" ref="K3385">IF(A3385="","",IF(E3385&lt;_C3_MinTemp.,0,((E3385-Tmin)/(PrefTemp-Tmin))^2))</f>
        <v>26.267579532996383</v>
      </c>
      <c r="L3385" s="1">
        <f t="shared" si="322"/>
        <v>0.27362062007167171</v>
      </c>
      <c r="M3385" s="1">
        <f t="shared" si="323"/>
        <v>55.650356273294676</v>
      </c>
      <c r="N3385" s="3" t="s">
        <v>866</v>
      </c>
      <c r="O3385" s="1" t="s">
        <v>2973</v>
      </c>
      <c r="P3385" s="1" t="s">
        <v>2968</v>
      </c>
      <c r="Q3385" s="1">
        <v>8360</v>
      </c>
      <c r="R3385" s="1" t="s">
        <v>3035</v>
      </c>
      <c r="S3385" s="1">
        <v>89.09</v>
      </c>
    </row>
    <row r="3386" spans="1:19" x14ac:dyDescent="0.3">
      <c r="A3386" s="1" t="s">
        <v>925</v>
      </c>
      <c r="B3386" s="1" t="s">
        <v>1512</v>
      </c>
      <c r="C3386" s="1">
        <f t="shared" si="318"/>
        <v>1.0428240741021E-2</v>
      </c>
      <c r="D3386" s="1">
        <v>6</v>
      </c>
      <c r="E3386" s="1">
        <v>15.89</v>
      </c>
      <c r="F3386" s="1">
        <f>IF(A3386="","",IF(E3386&lt;_C3_MinTemp.,0,E3386*M_a+M_b))</f>
        <v>0.39964660000000002</v>
      </c>
      <c r="G3386" s="1">
        <f t="shared" si="319"/>
        <v>0.15971740489156003</v>
      </c>
      <c r="H3386" s="1">
        <f t="shared" si="320"/>
        <v>6.9412170748179056E-2</v>
      </c>
      <c r="I3386" s="1">
        <f t="shared" si="321"/>
        <v>1.7372323846052806E-2</v>
      </c>
      <c r="J3386" s="1">
        <f>IF(A3386="","",MIN(J3385+I3386,Max_logcfu))</f>
        <v>3.99</v>
      </c>
      <c r="K3386" s="1" cm="1">
        <f t="array" ref="K3386">IF(A3386="","",IF(E3386&lt;_C3_MinTemp.,0,((E3386-Tmin)/(PrefTemp-Tmin))^2))</f>
        <v>26.423172806545136</v>
      </c>
      <c r="L3386" s="1">
        <f t="shared" si="322"/>
        <v>0.27554720716825215</v>
      </c>
      <c r="M3386" s="1">
        <f t="shared" si="323"/>
        <v>55.374809066126424</v>
      </c>
      <c r="N3386" s="3" t="s">
        <v>866</v>
      </c>
      <c r="O3386" s="1" t="s">
        <v>2973</v>
      </c>
      <c r="P3386" s="1" t="s">
        <v>2968</v>
      </c>
      <c r="Q3386" s="1">
        <v>8360</v>
      </c>
      <c r="R3386" s="1" t="s">
        <v>3035</v>
      </c>
      <c r="S3386" s="1">
        <v>89.09</v>
      </c>
    </row>
    <row r="3387" spans="1:19" x14ac:dyDescent="0.3">
      <c r="A3387" s="1" t="s">
        <v>925</v>
      </c>
      <c r="B3387" s="1" t="s">
        <v>1513</v>
      </c>
      <c r="C3387" s="1">
        <f t="shared" si="318"/>
        <v>1.0416666671517305E-2</v>
      </c>
      <c r="D3387" s="1">
        <v>6</v>
      </c>
      <c r="E3387" s="1">
        <v>15.83</v>
      </c>
      <c r="F3387" s="1">
        <f>IF(A3387="","",IF(E3387&lt;_C3_MinTemp.,0,E3387*M_a+M_b))</f>
        <v>0.39846820000000005</v>
      </c>
      <c r="G3387" s="1">
        <f t="shared" si="319"/>
        <v>0.15877690641124004</v>
      </c>
      <c r="H3387" s="1">
        <f t="shared" si="320"/>
        <v>6.9003436076158206E-2</v>
      </c>
      <c r="I3387" s="1">
        <f t="shared" si="321"/>
        <v>1.7250859027072608E-2</v>
      </c>
      <c r="J3387" s="1">
        <f>IF(A3387="","",MIN(J3386+I3387,Max_logcfu))</f>
        <v>3.99</v>
      </c>
      <c r="K3387" s="1" cm="1">
        <f t="array" ref="K3387">IF(A3387="","",IF(E3387&lt;_C3_MinTemp.,0,((E3387-Tmin)/(PrefTemp-Tmin))^2))</f>
        <v>26.267579532996383</v>
      </c>
      <c r="L3387" s="1">
        <f t="shared" si="322"/>
        <v>0.27362062026279349</v>
      </c>
      <c r="M3387" s="1">
        <f t="shared" si="323"/>
        <v>55.101188445863627</v>
      </c>
      <c r="N3387" s="3" t="s">
        <v>866</v>
      </c>
      <c r="O3387" s="1" t="s">
        <v>2973</v>
      </c>
      <c r="P3387" s="1" t="s">
        <v>2968</v>
      </c>
      <c r="Q3387" s="1">
        <v>8360</v>
      </c>
      <c r="R3387" s="1" t="s">
        <v>3035</v>
      </c>
      <c r="S3387" s="1">
        <v>89.09</v>
      </c>
    </row>
    <row r="3388" spans="1:19" x14ac:dyDescent="0.3">
      <c r="A3388" s="1" t="s">
        <v>925</v>
      </c>
      <c r="B3388" s="1" t="s">
        <v>1514</v>
      </c>
      <c r="C3388" s="1">
        <f t="shared" si="318"/>
        <v>1.0416666664241347E-2</v>
      </c>
      <c r="D3388" s="1">
        <v>6</v>
      </c>
      <c r="E3388" s="1">
        <v>15.83</v>
      </c>
      <c r="F3388" s="1">
        <f>IF(A3388="","",IF(E3388&lt;_C3_MinTemp.,0,E3388*M_a+M_b))</f>
        <v>0.39846820000000005</v>
      </c>
      <c r="G3388" s="1">
        <f t="shared" si="319"/>
        <v>0.15877690641124004</v>
      </c>
      <c r="H3388" s="1">
        <f t="shared" si="320"/>
        <v>6.9003436076158206E-2</v>
      </c>
      <c r="I3388" s="1">
        <f t="shared" si="321"/>
        <v>1.7250859015023021E-2</v>
      </c>
      <c r="J3388" s="1">
        <f>IF(A3388="","",MIN(J3387+I3388,Max_logcfu))</f>
        <v>3.99</v>
      </c>
      <c r="K3388" s="1" cm="1">
        <f t="array" ref="K3388">IF(A3388="","",IF(E3388&lt;_C3_MinTemp.,0,((E3388-Tmin)/(PrefTemp-Tmin))^2))</f>
        <v>26.267579532996383</v>
      </c>
      <c r="L3388" s="1">
        <f t="shared" si="322"/>
        <v>0.27362062007167171</v>
      </c>
      <c r="M3388" s="1">
        <f t="shared" si="323"/>
        <v>54.827567825791952</v>
      </c>
      <c r="N3388" s="3" t="s">
        <v>866</v>
      </c>
      <c r="O3388" s="1" t="s">
        <v>2973</v>
      </c>
      <c r="P3388" s="1" t="s">
        <v>2968</v>
      </c>
      <c r="Q3388" s="1">
        <v>8360</v>
      </c>
      <c r="R3388" s="1" t="s">
        <v>3035</v>
      </c>
      <c r="S3388" s="1">
        <v>89.09</v>
      </c>
    </row>
    <row r="3389" spans="1:19" x14ac:dyDescent="0.3">
      <c r="A3389" s="1" t="s">
        <v>925</v>
      </c>
      <c r="B3389" s="1" t="s">
        <v>1515</v>
      </c>
      <c r="C3389" s="1">
        <f t="shared" si="318"/>
        <v>1.0416666664241347E-2</v>
      </c>
      <c r="D3389" s="1">
        <v>6</v>
      </c>
      <c r="E3389" s="1">
        <v>15.88</v>
      </c>
      <c r="F3389" s="1">
        <f>IF(A3389="","",IF(E3389&lt;_C3_MinTemp.,0,E3389*M_a+M_b))</f>
        <v>0.39945020000000003</v>
      </c>
      <c r="G3389" s="1">
        <f t="shared" si="319"/>
        <v>0.15956046228004003</v>
      </c>
      <c r="H3389" s="1">
        <f t="shared" si="320"/>
        <v>6.9343964485023918E-2</v>
      </c>
      <c r="I3389" s="1">
        <f t="shared" si="321"/>
        <v>1.7335991117219628E-2</v>
      </c>
      <c r="J3389" s="1">
        <f>IF(A3389="","",MIN(J3388+I3389,Max_logcfu))</f>
        <v>3.99</v>
      </c>
      <c r="K3389" s="1" cm="1">
        <f t="array" ref="K3389">IF(A3389="","",IF(E3389&lt;_C3_MinTemp.,0,((E3389-Tmin)/(PrefTemp-Tmin))^2))</f>
        <v>26.397208687307657</v>
      </c>
      <c r="L3389" s="1">
        <f t="shared" si="322"/>
        <v>0.27497092376209975</v>
      </c>
      <c r="M3389" s="1">
        <f t="shared" si="323"/>
        <v>54.552596902029855</v>
      </c>
      <c r="N3389" s="3" t="s">
        <v>866</v>
      </c>
      <c r="O3389" s="1" t="s">
        <v>2973</v>
      </c>
      <c r="P3389" s="1" t="s">
        <v>2968</v>
      </c>
      <c r="Q3389" s="1">
        <v>8360</v>
      </c>
      <c r="R3389" s="1" t="s">
        <v>3035</v>
      </c>
      <c r="S3389" s="1">
        <v>89.09</v>
      </c>
    </row>
    <row r="3390" spans="1:19" x14ac:dyDescent="0.3">
      <c r="A3390" s="1" t="s">
        <v>925</v>
      </c>
      <c r="B3390" s="1" t="s">
        <v>1516</v>
      </c>
      <c r="C3390" s="1">
        <f t="shared" si="318"/>
        <v>1.0416666671517305E-2</v>
      </c>
      <c r="D3390" s="1">
        <v>6</v>
      </c>
      <c r="E3390" s="1">
        <v>15.95</v>
      </c>
      <c r="F3390" s="1">
        <f>IF(A3390="","",IF(E3390&lt;_C3_MinTemp.,0,E3390*M_a+M_b))</f>
        <v>0.40082499999999999</v>
      </c>
      <c r="G3390" s="1">
        <f t="shared" si="319"/>
        <v>0.160660680625</v>
      </c>
      <c r="H3390" s="1">
        <f t="shared" si="320"/>
        <v>6.9822112396784E-2</v>
      </c>
      <c r="I3390" s="1">
        <f t="shared" si="321"/>
        <v>1.7455528107324366E-2</v>
      </c>
      <c r="J3390" s="1">
        <f>IF(A3390="","",MIN(J3389+I3390,Max_logcfu))</f>
        <v>3.99</v>
      </c>
      <c r="K3390" s="1" cm="1">
        <f t="array" ref="K3390">IF(A3390="","",IF(E3390&lt;_C3_MinTemp.,0,((E3390-Tmin)/(PrefTemp-Tmin))^2))</f>
        <v>26.579225540596429</v>
      </c>
      <c r="L3390" s="1">
        <f t="shared" si="322"/>
        <v>0.27686693284347236</v>
      </c>
      <c r="M3390" s="1">
        <f t="shared" si="323"/>
        <v>54.275729969186379</v>
      </c>
      <c r="N3390" s="3" t="s">
        <v>866</v>
      </c>
      <c r="O3390" s="1" t="s">
        <v>2973</v>
      </c>
      <c r="P3390" s="1" t="s">
        <v>2968</v>
      </c>
      <c r="Q3390" s="1">
        <v>8360</v>
      </c>
      <c r="R3390" s="1" t="s">
        <v>3035</v>
      </c>
      <c r="S3390" s="1">
        <v>88.96</v>
      </c>
    </row>
    <row r="3391" spans="1:19" x14ac:dyDescent="0.3">
      <c r="A3391" s="1" t="s">
        <v>925</v>
      </c>
      <c r="B3391" s="1" t="s">
        <v>1517</v>
      </c>
      <c r="C3391" s="1">
        <f t="shared" si="318"/>
        <v>1.0416666664241347E-2</v>
      </c>
      <c r="D3391" s="1">
        <v>6</v>
      </c>
      <c r="E3391" s="1">
        <v>15.92</v>
      </c>
      <c r="F3391" s="1">
        <f>IF(A3391="","",IF(E3391&lt;_C3_MinTemp.,0,E3391*M_a+M_b))</f>
        <v>0.40023580000000003</v>
      </c>
      <c r="G3391" s="1">
        <f t="shared" si="319"/>
        <v>0.16018869560164004</v>
      </c>
      <c r="H3391" s="1">
        <f t="shared" si="320"/>
        <v>6.9616990700408526E-2</v>
      </c>
      <c r="I3391" s="1">
        <f t="shared" si="321"/>
        <v>1.740424767104989E-2</v>
      </c>
      <c r="J3391" s="1">
        <f>IF(A3391="","",MIN(J3390+I3391,Max_logcfu))</f>
        <v>3.99</v>
      </c>
      <c r="K3391" s="1" cm="1">
        <f t="array" ref="K3391">IF(A3391="","",IF(E3391&lt;_C3_MinTemp.,0,((E3391-Tmin)/(PrefTemp-Tmin))^2))</f>
        <v>26.501141741007959</v>
      </c>
      <c r="L3391" s="1">
        <f t="shared" si="322"/>
        <v>0.27605355973789253</v>
      </c>
      <c r="M3391" s="1">
        <f t="shared" si="323"/>
        <v>53.99967640944849</v>
      </c>
      <c r="N3391" s="3" t="s">
        <v>866</v>
      </c>
      <c r="O3391" s="1" t="s">
        <v>2973</v>
      </c>
      <c r="P3391" s="1" t="s">
        <v>2968</v>
      </c>
      <c r="Q3391" s="1">
        <v>8360</v>
      </c>
      <c r="R3391" s="1" t="s">
        <v>3035</v>
      </c>
      <c r="S3391" s="1">
        <v>88.96</v>
      </c>
    </row>
    <row r="3392" spans="1:19" x14ac:dyDescent="0.3">
      <c r="A3392" s="1" t="s">
        <v>925</v>
      </c>
      <c r="B3392" s="1" t="s">
        <v>1518</v>
      </c>
      <c r="C3392" s="1">
        <f t="shared" si="318"/>
        <v>1.0416666664241347E-2</v>
      </c>
      <c r="D3392" s="1">
        <v>6</v>
      </c>
      <c r="E3392" s="1">
        <v>15.91</v>
      </c>
      <c r="F3392" s="1">
        <f>IF(A3392="","",IF(E3392&lt;_C3_MinTemp.,0,E3392*M_a+M_b))</f>
        <v>0.40003940000000004</v>
      </c>
      <c r="G3392" s="1">
        <f t="shared" si="319"/>
        <v>0.16003152155236003</v>
      </c>
      <c r="H3392" s="1">
        <f t="shared" si="320"/>
        <v>6.9548683855871374E-2</v>
      </c>
      <c r="I3392" s="1">
        <f t="shared" si="321"/>
        <v>1.7387170959919578E-2</v>
      </c>
      <c r="J3392" s="1">
        <f>IF(A3392="","",MIN(J3391+I3392,Max_logcfu))</f>
        <v>3.99</v>
      </c>
      <c r="K3392" s="1" cm="1">
        <f t="array" ref="K3392">IF(A3392="","",IF(E3392&lt;_C3_MinTemp.,0,((E3392-Tmin)/(PrefTemp-Tmin))^2))</f>
        <v>26.47513933339528</v>
      </c>
      <c r="L3392" s="1">
        <f t="shared" si="322"/>
        <v>0.27578270132532351</v>
      </c>
      <c r="M3392" s="1">
        <f t="shared" si="323"/>
        <v>53.723893708123164</v>
      </c>
      <c r="N3392" s="3" t="s">
        <v>866</v>
      </c>
      <c r="O3392" s="1" t="s">
        <v>2973</v>
      </c>
      <c r="P3392" s="1" t="s">
        <v>2968</v>
      </c>
      <c r="Q3392" s="1">
        <v>8360</v>
      </c>
      <c r="R3392" s="1" t="s">
        <v>3035</v>
      </c>
      <c r="S3392" s="1">
        <v>88.96</v>
      </c>
    </row>
    <row r="3393" spans="1:19" x14ac:dyDescent="0.3">
      <c r="A3393" s="1" t="s">
        <v>925</v>
      </c>
      <c r="B3393" s="1" t="s">
        <v>1519</v>
      </c>
      <c r="C3393" s="1">
        <f t="shared" si="318"/>
        <v>1.0416666671517305E-2</v>
      </c>
      <c r="D3393" s="1">
        <v>6</v>
      </c>
      <c r="E3393" s="1">
        <v>15.88</v>
      </c>
      <c r="F3393" s="1">
        <f>IF(A3393="","",IF(E3393&lt;_C3_MinTemp.,0,E3393*M_a+M_b))</f>
        <v>0.39945020000000003</v>
      </c>
      <c r="G3393" s="1">
        <f t="shared" si="319"/>
        <v>0.15956046228004003</v>
      </c>
      <c r="H3393" s="1">
        <f t="shared" si="320"/>
        <v>6.9343964485023918E-2</v>
      </c>
      <c r="I3393" s="1">
        <f t="shared" si="321"/>
        <v>1.7335991129328678E-2</v>
      </c>
      <c r="J3393" s="1">
        <f>IF(A3393="","",MIN(J3392+I3393,Max_logcfu))</f>
        <v>3.99</v>
      </c>
      <c r="K3393" s="1" cm="1">
        <f t="array" ref="K3393">IF(A3393="","",IF(E3393&lt;_C3_MinTemp.,0,((E3393-Tmin)/(PrefTemp-Tmin))^2))</f>
        <v>26.397208687307657</v>
      </c>
      <c r="L3393" s="1">
        <f t="shared" si="322"/>
        <v>0.27497092395416473</v>
      </c>
      <c r="M3393" s="1">
        <f t="shared" si="323"/>
        <v>53.448922784169</v>
      </c>
      <c r="N3393" s="3" t="s">
        <v>866</v>
      </c>
      <c r="O3393" s="1" t="s">
        <v>2973</v>
      </c>
      <c r="P3393" s="1" t="s">
        <v>2968</v>
      </c>
      <c r="Q3393" s="1">
        <v>8360</v>
      </c>
      <c r="R3393" s="1" t="s">
        <v>3035</v>
      </c>
      <c r="S3393" s="1">
        <v>88.96</v>
      </c>
    </row>
    <row r="3394" spans="1:19" x14ac:dyDescent="0.3">
      <c r="A3394" s="1" t="s">
        <v>925</v>
      </c>
      <c r="B3394" s="1" t="s">
        <v>1520</v>
      </c>
      <c r="C3394" s="1">
        <f t="shared" ref="C3394:C3457" si="324">IF(A3394="","",B3394-B3393)</f>
        <v>1.0416666664241347E-2</v>
      </c>
      <c r="D3394" s="1">
        <v>6</v>
      </c>
      <c r="E3394" s="1">
        <v>16.02</v>
      </c>
      <c r="F3394" s="1">
        <f>IF(A3394="","",IF(E3394&lt;_C3_MinTemp.,0,E3394*M_a+M_b))</f>
        <v>0.4021998</v>
      </c>
      <c r="G3394" s="1">
        <f t="shared" si="319"/>
        <v>0.16176467912004</v>
      </c>
      <c r="H3394" s="1">
        <f t="shared" si="320"/>
        <v>7.0301903137783561E-2</v>
      </c>
      <c r="I3394" s="1">
        <f t="shared" si="321"/>
        <v>1.7575475780353782E-2</v>
      </c>
      <c r="J3394" s="1">
        <f>IF(A3394="","",MIN(J3393+I3394,Max_logcfu))</f>
        <v>3.99</v>
      </c>
      <c r="K3394" s="1" cm="1">
        <f t="array" ref="K3394">IF(A3394="","",IF(E3394&lt;_C3_MinTemp.,0,((E3394-Tmin)/(PrefTemp-Tmin))^2))</f>
        <v>26.761867770680329</v>
      </c>
      <c r="L3394" s="1">
        <f t="shared" si="322"/>
        <v>0.27876945587968066</v>
      </c>
      <c r="M3394" s="1">
        <f t="shared" si="323"/>
        <v>53.170153328289317</v>
      </c>
      <c r="N3394" s="3" t="s">
        <v>866</v>
      </c>
      <c r="O3394" s="1" t="s">
        <v>2973</v>
      </c>
      <c r="P3394" s="1" t="s">
        <v>2968</v>
      </c>
      <c r="Q3394" s="1">
        <v>8360</v>
      </c>
      <c r="R3394" s="1" t="s">
        <v>3035</v>
      </c>
      <c r="S3394" s="1">
        <v>88.96</v>
      </c>
    </row>
    <row r="3395" spans="1:19" x14ac:dyDescent="0.3">
      <c r="A3395" s="1" t="s">
        <v>925</v>
      </c>
      <c r="B3395" s="1" t="s">
        <v>1521</v>
      </c>
      <c r="C3395" s="1">
        <f t="shared" si="324"/>
        <v>1.0416666664241347E-2</v>
      </c>
      <c r="D3395" s="1">
        <v>6</v>
      </c>
      <c r="E3395" s="1">
        <v>16.03</v>
      </c>
      <c r="F3395" s="1">
        <f>IF(A3395="","",IF(E3395&lt;_C3_MinTemp.,0,E3395*M_a+M_b))</f>
        <v>0.40239620000000004</v>
      </c>
      <c r="G3395" s="1">
        <f t="shared" si="319"/>
        <v>0.16192270177444004</v>
      </c>
      <c r="H3395" s="1">
        <f t="shared" si="320"/>
        <v>7.0370578780721435E-2</v>
      </c>
      <c r="I3395" s="1">
        <f t="shared" si="321"/>
        <v>1.759264469108425E-2</v>
      </c>
      <c r="J3395" s="1">
        <f>IF(A3395="","",MIN(J3394+I3395,Max_logcfu))</f>
        <v>3.99</v>
      </c>
      <c r="K3395" s="1" cm="1">
        <f t="array" ref="K3395">IF(A3395="","",IF(E3395&lt;_C3_MinTemp.,0,((E3395-Tmin)/(PrefTemp-Tmin))^2))</f>
        <v>26.788010569002122</v>
      </c>
      <c r="L3395" s="1">
        <f t="shared" si="322"/>
        <v>0.27904177669546931</v>
      </c>
      <c r="M3395" s="1">
        <f t="shared" si="323"/>
        <v>52.891111551593845</v>
      </c>
      <c r="N3395" s="3" t="s">
        <v>866</v>
      </c>
      <c r="O3395" s="1" t="s">
        <v>2973</v>
      </c>
      <c r="P3395" s="1" t="s">
        <v>2968</v>
      </c>
      <c r="Q3395" s="1">
        <v>8360</v>
      </c>
      <c r="R3395" s="1" t="s">
        <v>3035</v>
      </c>
      <c r="S3395" s="1">
        <v>88.96</v>
      </c>
    </row>
    <row r="3396" spans="1:19" x14ac:dyDescent="0.3">
      <c r="A3396" s="1" t="s">
        <v>925</v>
      </c>
      <c r="B3396" s="1" t="s">
        <v>2806</v>
      </c>
      <c r="C3396" s="1">
        <f t="shared" si="324"/>
        <v>1.0416666671517305E-2</v>
      </c>
      <c r="D3396" s="1">
        <v>6</v>
      </c>
      <c r="E3396" s="1">
        <v>16.02</v>
      </c>
      <c r="F3396" s="1">
        <f>IF(A3396="","",IF(E3396&lt;_C3_MinTemp.,0,E3396*M_a+M_b))</f>
        <v>0.4021998</v>
      </c>
      <c r="G3396" s="1">
        <f t="shared" si="319"/>
        <v>0.16176467912004</v>
      </c>
      <c r="H3396" s="1">
        <f t="shared" si="320"/>
        <v>7.0301903137783561E-2</v>
      </c>
      <c r="I3396" s="1">
        <f t="shared" si="321"/>
        <v>1.7575475792630108E-2</v>
      </c>
      <c r="J3396" s="1">
        <f>IF(A3396="","",MIN(J3395+I3396,Max_logcfu))</f>
        <v>3.99</v>
      </c>
      <c r="K3396" s="1" cm="1">
        <f t="array" ref="K3396">IF(A3396="","",IF(E3396&lt;_C3_MinTemp.,0,((E3396-Tmin)/(PrefTemp-Tmin))^2))</f>
        <v>26.761867770680329</v>
      </c>
      <c r="L3396" s="1">
        <f t="shared" si="322"/>
        <v>0.2787694560743989</v>
      </c>
      <c r="M3396" s="1">
        <f t="shared" si="323"/>
        <v>52.612342095519445</v>
      </c>
      <c r="N3396" s="3" t="s">
        <v>866</v>
      </c>
      <c r="O3396" s="1" t="s">
        <v>2973</v>
      </c>
      <c r="P3396" s="1" t="s">
        <v>2968</v>
      </c>
      <c r="Q3396" s="1">
        <v>8360</v>
      </c>
      <c r="R3396" s="1" t="s">
        <v>3035</v>
      </c>
      <c r="S3396" s="1">
        <v>88.96</v>
      </c>
    </row>
    <row r="3397" spans="1:19" x14ac:dyDescent="0.3">
      <c r="A3397" s="1" t="s">
        <v>925</v>
      </c>
      <c r="B3397" s="1" t="s">
        <v>2807</v>
      </c>
      <c r="C3397" s="1">
        <f t="shared" si="324"/>
        <v>1.0416666664241347E-2</v>
      </c>
      <c r="D3397" s="1">
        <v>6</v>
      </c>
      <c r="E3397" s="1">
        <v>16.05</v>
      </c>
      <c r="F3397" s="1">
        <f>IF(A3397="","",IF(E3397&lt;_C3_MinTemp.,0,E3397*M_a+M_b))</f>
        <v>0.40278900000000006</v>
      </c>
      <c r="G3397" s="1">
        <f t="shared" si="319"/>
        <v>0.16223897852100005</v>
      </c>
      <c r="H3397" s="1">
        <f t="shared" si="320"/>
        <v>7.0508030647979156E-2</v>
      </c>
      <c r="I3397" s="1">
        <f t="shared" si="321"/>
        <v>1.762700765789068E-2</v>
      </c>
      <c r="J3397" s="1">
        <f>IF(A3397="","",MIN(J3396+I3397,Max_logcfu))</f>
        <v>3.99</v>
      </c>
      <c r="K3397" s="1" cm="1">
        <f t="array" ref="K3397">IF(A3397="","",IF(E3397&lt;_C3_MinTemp.,0,((E3397-Tmin)/(PrefTemp-Tmin))^2))</f>
        <v>26.840334454020919</v>
      </c>
      <c r="L3397" s="1">
        <f t="shared" si="322"/>
        <v>0.27958681716428818</v>
      </c>
      <c r="M3397" s="1">
        <f t="shared" si="323"/>
        <v>52.332755278355158</v>
      </c>
      <c r="N3397" s="3" t="s">
        <v>866</v>
      </c>
      <c r="O3397" s="1" t="s">
        <v>2973</v>
      </c>
      <c r="P3397" s="1" t="s">
        <v>2968</v>
      </c>
      <c r="Q3397" s="1">
        <v>8360</v>
      </c>
      <c r="R3397" s="1" t="s">
        <v>3035</v>
      </c>
      <c r="S3397" s="1">
        <v>88.96</v>
      </c>
    </row>
    <row r="3398" spans="1:19" x14ac:dyDescent="0.3">
      <c r="A3398" s="1" t="s">
        <v>925</v>
      </c>
      <c r="B3398" s="1" t="s">
        <v>2808</v>
      </c>
      <c r="C3398" s="1">
        <f t="shared" si="324"/>
        <v>1.0416666664241347E-2</v>
      </c>
      <c r="D3398" s="1">
        <v>6</v>
      </c>
      <c r="E3398" s="1">
        <v>16.190000000000001</v>
      </c>
      <c r="F3398" s="1">
        <f>IF(A3398="","",IF(E3398&lt;_C3_MinTemp.,0,E3398*M_a+M_b))</f>
        <v>0.40553860000000003</v>
      </c>
      <c r="G3398" s="1">
        <f t="shared" si="319"/>
        <v>0.16446155608996002</v>
      </c>
      <c r="H3398" s="1">
        <f t="shared" si="320"/>
        <v>7.147394875704477E-2</v>
      </c>
      <c r="I3398" s="1">
        <f t="shared" si="321"/>
        <v>1.7868487185100861E-2</v>
      </c>
      <c r="J3398" s="1">
        <f>IF(A3398="","",MIN(J3397+I3398,Max_logcfu))</f>
        <v>3.99</v>
      </c>
      <c r="K3398" s="1" cm="1">
        <f t="array" ref="K3398">IF(A3398="","",IF(E3398&lt;_C3_MinTemp.,0,((E3398-Tmin)/(PrefTemp-Tmin))^2))</f>
        <v>27.208031081827105</v>
      </c>
      <c r="L3398" s="1">
        <f t="shared" si="322"/>
        <v>0.28341699036971085</v>
      </c>
      <c r="M3398" s="1">
        <f t="shared" si="323"/>
        <v>52.049338287985449</v>
      </c>
      <c r="N3398" s="3" t="s">
        <v>866</v>
      </c>
      <c r="O3398" s="1" t="s">
        <v>2973</v>
      </c>
      <c r="P3398" s="1" t="s">
        <v>2968</v>
      </c>
      <c r="Q3398" s="1">
        <v>8360</v>
      </c>
      <c r="R3398" s="1" t="s">
        <v>3035</v>
      </c>
      <c r="S3398" s="1">
        <v>88.82</v>
      </c>
    </row>
    <row r="3399" spans="1:19" x14ac:dyDescent="0.3">
      <c r="A3399" s="1" t="s">
        <v>925</v>
      </c>
      <c r="B3399" s="1" t="s">
        <v>2496</v>
      </c>
      <c r="C3399" s="1">
        <f t="shared" si="324"/>
        <v>1.0416666671517305E-2</v>
      </c>
      <c r="D3399" s="1">
        <v>6</v>
      </c>
      <c r="E3399" s="1">
        <v>16.239999999999998</v>
      </c>
      <c r="F3399" s="1">
        <f>IF(A3399="","",IF(E3399&lt;_C3_MinTemp.,0,E3399*M_a+M_b))</f>
        <v>0.40652060000000001</v>
      </c>
      <c r="G3399" s="1">
        <f t="shared" si="319"/>
        <v>0.16525899822436002</v>
      </c>
      <c r="H3399" s="1">
        <f t="shared" si="320"/>
        <v>7.1820512048830942E-2</v>
      </c>
      <c r="I3399" s="1">
        <f t="shared" si="321"/>
        <v>1.7955128020568742E-2</v>
      </c>
      <c r="J3399" s="1">
        <f>IF(A3399="","",MIN(J3398+I3399,Max_logcfu))</f>
        <v>3.99</v>
      </c>
      <c r="K3399" s="1" cm="1">
        <f t="array" ref="K3399">IF(A3399="","",IF(E3399&lt;_C3_MinTemp.,0,((E3399-Tmin)/(PrefTemp-Tmin))^2))</f>
        <v>27.339957538651117</v>
      </c>
      <c r="L3399" s="1">
        <f t="shared" si="322"/>
        <v>0.28479122449356536</v>
      </c>
      <c r="M3399" s="1">
        <f t="shared" si="323"/>
        <v>51.764547063491882</v>
      </c>
      <c r="N3399" s="3" t="s">
        <v>866</v>
      </c>
      <c r="O3399" s="1" t="s">
        <v>2973</v>
      </c>
      <c r="P3399" s="1" t="s">
        <v>2968</v>
      </c>
      <c r="Q3399" s="1">
        <v>8360</v>
      </c>
      <c r="R3399" s="1" t="s">
        <v>3035</v>
      </c>
      <c r="S3399" s="1">
        <v>88.82</v>
      </c>
    </row>
    <row r="3400" spans="1:19" x14ac:dyDescent="0.3">
      <c r="A3400" s="1" t="s">
        <v>925</v>
      </c>
      <c r="B3400" s="1" t="s">
        <v>1526</v>
      </c>
      <c r="C3400" s="1">
        <f t="shared" si="324"/>
        <v>1.0416666664241347E-2</v>
      </c>
      <c r="D3400" s="1">
        <v>6</v>
      </c>
      <c r="E3400" s="1">
        <v>16.3</v>
      </c>
      <c r="F3400" s="1">
        <f>IF(A3400="","",IF(E3400&lt;_C3_MinTemp.,0,E3400*M_a+M_b))</f>
        <v>0.40769900000000003</v>
      </c>
      <c r="G3400" s="1">
        <f t="shared" si="319"/>
        <v>0.16621847460100003</v>
      </c>
      <c r="H3400" s="1">
        <f t="shared" si="320"/>
        <v>7.2237494394176455E-2</v>
      </c>
      <c r="I3400" s="1">
        <f t="shared" si="321"/>
        <v>1.8059373594339338E-2</v>
      </c>
      <c r="J3400" s="1">
        <f>IF(A3400="","",MIN(J3399+I3400,Max_logcfu))</f>
        <v>3.99</v>
      </c>
      <c r="K3400" s="1" cm="1">
        <f t="array" ref="K3400">IF(A3400="","",IF(E3400&lt;_C3_MinTemp.,0,((E3400-Tmin)/(PrefTemp-Tmin))^2))</f>
        <v>27.498690458967285</v>
      </c>
      <c r="L3400" s="1">
        <f t="shared" si="322"/>
        <v>0.28644469221421615</v>
      </c>
      <c r="M3400" s="1">
        <f t="shared" si="323"/>
        <v>51.478102371277664</v>
      </c>
      <c r="N3400" s="3" t="s">
        <v>866</v>
      </c>
      <c r="O3400" s="1" t="s">
        <v>2973</v>
      </c>
      <c r="P3400" s="1" t="s">
        <v>2968</v>
      </c>
      <c r="Q3400" s="1">
        <v>8360</v>
      </c>
      <c r="R3400" s="1" t="s">
        <v>3035</v>
      </c>
      <c r="S3400" s="1">
        <v>88.82</v>
      </c>
    </row>
    <row r="3401" spans="1:19" x14ac:dyDescent="0.3">
      <c r="A3401" s="1" t="s">
        <v>925</v>
      </c>
      <c r="B3401" s="1" t="s">
        <v>1527</v>
      </c>
      <c r="C3401" s="1">
        <f t="shared" si="324"/>
        <v>1.0416666664241347E-2</v>
      </c>
      <c r="D3401" s="1">
        <v>6</v>
      </c>
      <c r="E3401" s="1">
        <v>16.36</v>
      </c>
      <c r="F3401" s="1">
        <f>IF(A3401="","",IF(E3401&lt;_C3_MinTemp.,0,E3401*M_a+M_b))</f>
        <v>0.4088774</v>
      </c>
      <c r="G3401" s="1">
        <f t="shared" si="319"/>
        <v>0.16718072823076</v>
      </c>
      <c r="H3401" s="1">
        <f t="shared" si="320"/>
        <v>7.2655683716106034E-2</v>
      </c>
      <c r="I3401" s="1">
        <f t="shared" si="321"/>
        <v>1.8163920924797392E-2</v>
      </c>
      <c r="J3401" s="1">
        <f>IF(A3401="","",MIN(J3400+I3401,Max_logcfu))</f>
        <v>3.99</v>
      </c>
      <c r="K3401" s="1" cm="1">
        <f t="array" ref="K3401">IF(A3401="","",IF(E3401&lt;_C3_MinTemp.,0,((E3401-Tmin)/(PrefTemp-Tmin))^2))</f>
        <v>27.657882839785998</v>
      </c>
      <c r="L3401" s="1">
        <f t="shared" si="322"/>
        <v>0.2881029461806916</v>
      </c>
      <c r="M3401" s="1">
        <f t="shared" si="323"/>
        <v>51.189999425096971</v>
      </c>
      <c r="N3401" s="3" t="s">
        <v>866</v>
      </c>
      <c r="O3401" s="1" t="s">
        <v>2973</v>
      </c>
      <c r="P3401" s="1" t="s">
        <v>2968</v>
      </c>
      <c r="Q3401" s="1">
        <v>8360</v>
      </c>
      <c r="R3401" s="1" t="s">
        <v>3035</v>
      </c>
      <c r="S3401" s="1">
        <v>88.82</v>
      </c>
    </row>
    <row r="3402" spans="1:19" x14ac:dyDescent="0.3">
      <c r="A3402" s="1" t="s">
        <v>925</v>
      </c>
      <c r="B3402" s="1" t="s">
        <v>1528</v>
      </c>
      <c r="C3402" s="1">
        <f t="shared" si="324"/>
        <v>1.0416666671517305E-2</v>
      </c>
      <c r="D3402" s="1">
        <v>6</v>
      </c>
      <c r="E3402" s="1">
        <v>16.55</v>
      </c>
      <c r="F3402" s="1">
        <f>IF(A3402="","",IF(E3402&lt;_C3_MinTemp.,0,E3402*M_a+M_b))</f>
        <v>0.41260900000000006</v>
      </c>
      <c r="G3402" s="1">
        <f t="shared" si="319"/>
        <v>0.17024618688100004</v>
      </c>
      <c r="H3402" s="1">
        <f t="shared" si="320"/>
        <v>7.3987912594958724E-2</v>
      </c>
      <c r="I3402" s="1">
        <f t="shared" si="321"/>
        <v>1.8496978157353006E-2</v>
      </c>
      <c r="J3402" s="1">
        <f>IF(A3402="","",MIN(J3401+I3402,Max_logcfu))</f>
        <v>3.99</v>
      </c>
      <c r="K3402" s="1" cm="1">
        <f t="array" ref="K3402">IF(A3402="","",IF(E3402&lt;_C3_MinTemp.,0,((E3402-Tmin)/(PrefTemp-Tmin))^2))</f>
        <v>28.16502320874957</v>
      </c>
      <c r="L3402" s="1">
        <f t="shared" si="322"/>
        <v>0.29338565856109305</v>
      </c>
      <c r="M3402" s="1">
        <f t="shared" si="323"/>
        <v>50.896613766535879</v>
      </c>
      <c r="N3402" s="3" t="s">
        <v>866</v>
      </c>
      <c r="O3402" s="1" t="s">
        <v>2973</v>
      </c>
      <c r="P3402" s="1" t="s">
        <v>2968</v>
      </c>
      <c r="Q3402" s="1">
        <v>8360</v>
      </c>
      <c r="R3402" s="1" t="s">
        <v>3035</v>
      </c>
      <c r="S3402" s="1">
        <v>88.82</v>
      </c>
    </row>
    <row r="3403" spans="1:19" x14ac:dyDescent="0.3">
      <c r="A3403" s="1" t="s">
        <v>925</v>
      </c>
      <c r="B3403" s="1" t="s">
        <v>1529</v>
      </c>
      <c r="C3403" s="1">
        <f t="shared" si="324"/>
        <v>1.0416666664241347E-2</v>
      </c>
      <c r="D3403" s="1">
        <v>6</v>
      </c>
      <c r="E3403" s="1">
        <v>16.63</v>
      </c>
      <c r="F3403" s="1">
        <f>IF(A3403="","",IF(E3403&lt;_C3_MinTemp.,0,E3403*M_a+M_b))</f>
        <v>0.4141802</v>
      </c>
      <c r="G3403" s="1">
        <f t="shared" si="319"/>
        <v>0.17154523807204</v>
      </c>
      <c r="H3403" s="1">
        <f t="shared" si="320"/>
        <v>7.4552472000017384E-2</v>
      </c>
      <c r="I3403" s="1">
        <f t="shared" si="321"/>
        <v>1.8638117995664821E-2</v>
      </c>
      <c r="J3403" s="1">
        <f>IF(A3403="","",MIN(J3402+I3403,Max_logcfu))</f>
        <v>3.99</v>
      </c>
      <c r="K3403" s="1" cm="1">
        <f t="array" ref="K3403">IF(A3403="","",IF(E3403&lt;_C3_MinTemp.,0,((E3403-Tmin)/(PrefTemp-Tmin))^2))</f>
        <v>28.379934377189247</v>
      </c>
      <c r="L3403" s="1">
        <f t="shared" si="322"/>
        <v>0.29562431636022424</v>
      </c>
      <c r="M3403" s="1">
        <f t="shared" si="323"/>
        <v>50.600989450175653</v>
      </c>
      <c r="N3403" s="3" t="s">
        <v>866</v>
      </c>
      <c r="O3403" s="1" t="s">
        <v>2973</v>
      </c>
      <c r="P3403" s="1" t="s">
        <v>2968</v>
      </c>
      <c r="Q3403" s="1">
        <v>8360</v>
      </c>
      <c r="R3403" s="1" t="s">
        <v>3035</v>
      </c>
      <c r="S3403" s="1">
        <v>88.82</v>
      </c>
    </row>
    <row r="3404" spans="1:19" x14ac:dyDescent="0.3">
      <c r="A3404" s="1" t="s">
        <v>925</v>
      </c>
      <c r="B3404" s="1" t="s">
        <v>2497</v>
      </c>
      <c r="C3404" s="1">
        <f t="shared" si="324"/>
        <v>1.0416666664241347E-2</v>
      </c>
      <c r="D3404" s="1">
        <v>6</v>
      </c>
      <c r="E3404" s="1">
        <v>16.690000000000001</v>
      </c>
      <c r="F3404" s="1">
        <f>IF(A3404="","",IF(E3404&lt;_C3_MinTemp.,0,E3404*M_a+M_b))</f>
        <v>0.41535860000000008</v>
      </c>
      <c r="G3404" s="1">
        <f t="shared" si="319"/>
        <v>0.17252276659396007</v>
      </c>
      <c r="H3404" s="1">
        <f t="shared" si="320"/>
        <v>7.4977299693159527E-2</v>
      </c>
      <c r="I3404" s="1">
        <f t="shared" si="321"/>
        <v>1.874432491892563E-2</v>
      </c>
      <c r="J3404" s="1">
        <f>IF(A3404="","",MIN(J3403+I3404,Max_logcfu))</f>
        <v>3.99</v>
      </c>
      <c r="K3404" s="1" cm="1">
        <f t="array" ref="K3404">IF(A3404="","",IF(E3404&lt;_C3_MinTemp.,0,((E3404-Tmin)/(PrefTemp-Tmin))^2))</f>
        <v>28.541653790771985</v>
      </c>
      <c r="L3404" s="1">
        <f t="shared" si="322"/>
        <v>0.29730889358465223</v>
      </c>
      <c r="M3404" s="1">
        <f t="shared" si="323"/>
        <v>50.303680556591004</v>
      </c>
      <c r="N3404" s="3" t="s">
        <v>866</v>
      </c>
      <c r="O3404" s="1" t="s">
        <v>2973</v>
      </c>
      <c r="P3404" s="1" t="s">
        <v>2968</v>
      </c>
      <c r="Q3404" s="1">
        <v>8360</v>
      </c>
      <c r="R3404" s="1" t="s">
        <v>3035</v>
      </c>
      <c r="S3404" s="1">
        <v>88.82</v>
      </c>
    </row>
    <row r="3405" spans="1:19" x14ac:dyDescent="0.3">
      <c r="A3405" s="1" t="s">
        <v>925</v>
      </c>
      <c r="B3405" s="1" t="s">
        <v>2498</v>
      </c>
      <c r="C3405" s="1">
        <f t="shared" si="324"/>
        <v>1.0416666671517305E-2</v>
      </c>
      <c r="D3405" s="1">
        <v>6</v>
      </c>
      <c r="E3405" s="1">
        <v>16.78</v>
      </c>
      <c r="F3405" s="1">
        <f>IF(A3405="","",IF(E3405&lt;_C3_MinTemp.,0,E3405*M_a+M_b))</f>
        <v>0.41712620000000006</v>
      </c>
      <c r="G3405" s="1">
        <f t="shared" si="319"/>
        <v>0.17399426672644006</v>
      </c>
      <c r="H3405" s="1">
        <f t="shared" si="320"/>
        <v>7.5616804313967861E-2</v>
      </c>
      <c r="I3405" s="1">
        <f t="shared" si="321"/>
        <v>1.890420108729492E-2</v>
      </c>
      <c r="J3405" s="1">
        <f>IF(A3405="","",MIN(J3404+I3405,Max_logcfu))</f>
        <v>3.99</v>
      </c>
      <c r="K3405" s="1" cm="1">
        <f t="array" ref="K3405">IF(A3405="","",IF(E3405&lt;_C3_MinTemp.,0,((E3405-Tmin)/(PrefTemp-Tmin))^2))</f>
        <v>28.78509439958836</v>
      </c>
      <c r="L3405" s="1">
        <f t="shared" si="322"/>
        <v>0.29984473346867152</v>
      </c>
      <c r="M3405" s="1">
        <f t="shared" si="323"/>
        <v>50.00383582312233</v>
      </c>
      <c r="N3405" s="3" t="s">
        <v>866</v>
      </c>
      <c r="O3405" s="1" t="s">
        <v>2973</v>
      </c>
      <c r="P3405" s="1" t="s">
        <v>2968</v>
      </c>
      <c r="Q3405" s="1">
        <v>8360</v>
      </c>
      <c r="R3405" s="1" t="s">
        <v>3035</v>
      </c>
      <c r="S3405" s="1">
        <v>88.82</v>
      </c>
    </row>
    <row r="3406" spans="1:19" x14ac:dyDescent="0.3">
      <c r="A3406" s="1" t="s">
        <v>925</v>
      </c>
      <c r="B3406" s="1" t="s">
        <v>1532</v>
      </c>
      <c r="C3406" s="1">
        <f t="shared" si="324"/>
        <v>1.0405092587461695E-2</v>
      </c>
      <c r="D3406" s="1">
        <v>6</v>
      </c>
      <c r="E3406" s="1">
        <v>16.920000000000002</v>
      </c>
      <c r="F3406" s="1">
        <f>IF(A3406="","",IF(E3406&lt;_C3_MinTemp.,0,E3406*M_a+M_b))</f>
        <v>0.41987580000000008</v>
      </c>
      <c r="G3406" s="1">
        <f t="shared" si="319"/>
        <v>0.17629568742564006</v>
      </c>
      <c r="H3406" s="1">
        <f t="shared" si="320"/>
        <v>7.6616987147170815E-2</v>
      </c>
      <c r="I3406" s="1">
        <f t="shared" si="321"/>
        <v>1.91329642809282E-2</v>
      </c>
      <c r="J3406" s="1">
        <f>IF(A3406="","",MIN(J3405+I3406,Max_logcfu))</f>
        <v>3.99</v>
      </c>
      <c r="K3406" s="1" cm="1">
        <f t="array" ref="K3406">IF(A3406="","",IF(E3406&lt;_C3_MinTemp.,0,((E3406-Tmin)/(PrefTemp-Tmin))^2))</f>
        <v>29.165834600550241</v>
      </c>
      <c r="L3406" s="1">
        <f t="shared" si="322"/>
        <v>0.30347320940931916</v>
      </c>
      <c r="M3406" s="1">
        <f t="shared" si="323"/>
        <v>49.700362613713011</v>
      </c>
      <c r="N3406" s="3" t="s">
        <v>866</v>
      </c>
      <c r="O3406" s="1" t="s">
        <v>2973</v>
      </c>
      <c r="P3406" s="1" t="s">
        <v>2968</v>
      </c>
      <c r="Q3406" s="1">
        <v>8360</v>
      </c>
      <c r="R3406" s="1" t="s">
        <v>3035</v>
      </c>
      <c r="S3406" s="1">
        <v>88.82</v>
      </c>
    </row>
    <row r="3407" spans="1:19" x14ac:dyDescent="0.3">
      <c r="A3407" s="1" t="s">
        <v>925</v>
      </c>
      <c r="B3407" s="1" t="s">
        <v>1533</v>
      </c>
      <c r="C3407" s="1">
        <f t="shared" si="324"/>
        <v>1.0416666671517305E-2</v>
      </c>
      <c r="D3407" s="1">
        <v>6</v>
      </c>
      <c r="E3407" s="1">
        <v>16.95</v>
      </c>
      <c r="F3407" s="1">
        <f>IF(A3407="","",IF(E3407&lt;_C3_MinTemp.,0,E3407*M_a+M_b))</f>
        <v>0.42046500000000003</v>
      </c>
      <c r="G3407" s="1">
        <f t="shared" si="319"/>
        <v>0.17679081622500004</v>
      </c>
      <c r="H3407" s="1">
        <f t="shared" si="320"/>
        <v>7.683216698174708E-2</v>
      </c>
      <c r="I3407" s="1">
        <f t="shared" si="321"/>
        <v>1.9208041754381212E-2</v>
      </c>
      <c r="J3407" s="1">
        <f>IF(A3407="","",MIN(J3406+I3407,Max_logcfu))</f>
        <v>3.99</v>
      </c>
      <c r="K3407" s="1" cm="1">
        <f t="array" ref="K3407">IF(A3407="","",IF(E3407&lt;_C3_MinTemp.,0,((E3407-Tmin)/(PrefTemp-Tmin))^2))</f>
        <v>29.24774723765994</v>
      </c>
      <c r="L3407" s="1">
        <f t="shared" si="322"/>
        <v>0.30466403386749463</v>
      </c>
      <c r="M3407" s="1">
        <f t="shared" si="323"/>
        <v>49.395698579845515</v>
      </c>
      <c r="N3407" s="3" t="s">
        <v>866</v>
      </c>
      <c r="O3407" s="1" t="s">
        <v>2973</v>
      </c>
      <c r="P3407" s="1" t="s">
        <v>2968</v>
      </c>
      <c r="Q3407" s="1">
        <v>8360</v>
      </c>
      <c r="R3407" s="1" t="s">
        <v>3035</v>
      </c>
      <c r="S3407" s="1">
        <v>88.82</v>
      </c>
    </row>
    <row r="3408" spans="1:19" x14ac:dyDescent="0.3">
      <c r="A3408" s="1" t="s">
        <v>925</v>
      </c>
      <c r="B3408" s="1" t="s">
        <v>2809</v>
      </c>
      <c r="C3408" s="1">
        <f t="shared" si="324"/>
        <v>1.0416666664241347E-2</v>
      </c>
      <c r="D3408" s="1">
        <v>6</v>
      </c>
      <c r="E3408" s="1">
        <v>17</v>
      </c>
      <c r="F3408" s="1">
        <f>IF(A3408="","",IF(E3408&lt;_C3_MinTemp.,0,E3408*M_a+M_b))</f>
        <v>0.42144700000000002</v>
      </c>
      <c r="G3408" s="1">
        <f t="shared" si="319"/>
        <v>0.17761757380900001</v>
      </c>
      <c r="H3408" s="1">
        <f t="shared" si="320"/>
        <v>7.7191470581920898E-2</v>
      </c>
      <c r="I3408" s="1">
        <f t="shared" si="321"/>
        <v>1.929786764098709E-2</v>
      </c>
      <c r="J3408" s="1">
        <f>IF(A3408="","",MIN(J3407+I3408,Max_logcfu))</f>
        <v>3.99</v>
      </c>
      <c r="K3408" s="1" cm="1">
        <f t="array" ref="K3408">IF(A3408="","",IF(E3408&lt;_C3_MinTemp.,0,((E3408-Tmin)/(PrefTemp-Tmin))^2))</f>
        <v>29.384523555344195</v>
      </c>
      <c r="L3408" s="1">
        <f t="shared" si="322"/>
        <v>0.3060887869635685</v>
      </c>
      <c r="M3408" s="1">
        <f t="shared" si="323"/>
        <v>49.089609792881944</v>
      </c>
      <c r="N3408" s="3" t="s">
        <v>866</v>
      </c>
      <c r="O3408" s="1" t="s">
        <v>2973</v>
      </c>
      <c r="P3408" s="1" t="s">
        <v>2968</v>
      </c>
      <c r="Q3408" s="1">
        <v>8360</v>
      </c>
      <c r="R3408" s="1" t="s">
        <v>3035</v>
      </c>
      <c r="S3408" s="1">
        <v>88.82</v>
      </c>
    </row>
    <row r="3409" spans="1:19" x14ac:dyDescent="0.3">
      <c r="A3409" s="1" t="s">
        <v>925</v>
      </c>
      <c r="B3409" s="1" t="s">
        <v>2810</v>
      </c>
      <c r="C3409" s="1">
        <f t="shared" si="324"/>
        <v>1.0416666664241347E-2</v>
      </c>
      <c r="D3409" s="1">
        <v>6</v>
      </c>
      <c r="E3409" s="1">
        <v>17.05</v>
      </c>
      <c r="F3409" s="1">
        <f>IF(A3409="","",IF(E3409&lt;_C3_MinTemp.,0,E3409*M_a+M_b))</f>
        <v>0.42242900000000005</v>
      </c>
      <c r="G3409" s="1">
        <f t="shared" si="319"/>
        <v>0.17844626004100003</v>
      </c>
      <c r="H3409" s="1">
        <f t="shared" si="320"/>
        <v>7.7551612360278147E-2</v>
      </c>
      <c r="I3409" s="1">
        <f t="shared" si="321"/>
        <v>1.9387903085555439E-2</v>
      </c>
      <c r="J3409" s="1">
        <f>IF(A3409="","",MIN(J3408+I3409,Max_logcfu))</f>
        <v>3.99</v>
      </c>
      <c r="K3409" s="1" cm="1">
        <f t="array" ref="K3409">IF(A3409="","",IF(E3409&lt;_C3_MinTemp.,0,((E3409-Tmin)/(PrefTemp-Tmin))^2))</f>
        <v>29.521618942821899</v>
      </c>
      <c r="L3409" s="1">
        <f t="shared" si="322"/>
        <v>0.30751686391612876</v>
      </c>
      <c r="M3409" s="1">
        <f t="shared" si="323"/>
        <v>48.782092928965817</v>
      </c>
      <c r="N3409" s="3" t="s">
        <v>866</v>
      </c>
      <c r="O3409" s="1" t="s">
        <v>2973</v>
      </c>
      <c r="P3409" s="1" t="s">
        <v>2968</v>
      </c>
      <c r="Q3409" s="1">
        <v>8360</v>
      </c>
      <c r="R3409" s="1" t="s">
        <v>3035</v>
      </c>
      <c r="S3409" s="1">
        <v>88.82</v>
      </c>
    </row>
    <row r="3410" spans="1:19" x14ac:dyDescent="0.3">
      <c r="A3410" s="1" t="s">
        <v>925</v>
      </c>
      <c r="B3410" s="1" t="s">
        <v>1536</v>
      </c>
      <c r="C3410" s="1">
        <f t="shared" si="324"/>
        <v>1.0428240741021E-2</v>
      </c>
      <c r="D3410" s="1">
        <v>6</v>
      </c>
      <c r="E3410" s="1">
        <v>17.14</v>
      </c>
      <c r="F3410" s="1">
        <f>IF(A3410="","",IF(E3410&lt;_C3_MinTemp.,0,E3410*M_a+M_b))</f>
        <v>0.42419660000000003</v>
      </c>
      <c r="G3410" s="1">
        <f t="shared" si="319"/>
        <v>0.17994275545156002</v>
      </c>
      <c r="H3410" s="1">
        <f t="shared" si="320"/>
        <v>7.8201979770343336E-2</v>
      </c>
      <c r="I3410" s="1">
        <f t="shared" si="321"/>
        <v>1.9572217715270266E-2</v>
      </c>
      <c r="J3410" s="1">
        <f>IF(A3410="","",MIN(J3409+I3410,Max_logcfu))</f>
        <v>3.99</v>
      </c>
      <c r="K3410" s="1" cm="1">
        <f t="array" ref="K3410">IF(A3410="","",IF(E3410&lt;_C3_MinTemp.,0,((E3410-Tmin)/(PrefTemp-Tmin))^2))</f>
        <v>29.769194696161215</v>
      </c>
      <c r="L3410" s="1">
        <f t="shared" si="322"/>
        <v>0.31044032895789464</v>
      </c>
      <c r="M3410" s="1">
        <f t="shared" si="323"/>
        <v>48.471652600007921</v>
      </c>
      <c r="N3410" s="3" t="s">
        <v>866</v>
      </c>
      <c r="O3410" s="1" t="s">
        <v>2973</v>
      </c>
      <c r="P3410" s="1" t="s">
        <v>2968</v>
      </c>
      <c r="Q3410" s="1">
        <v>8360</v>
      </c>
      <c r="R3410" s="1" t="s">
        <v>3035</v>
      </c>
      <c r="S3410" s="1">
        <v>88.82</v>
      </c>
    </row>
    <row r="3411" spans="1:19" x14ac:dyDescent="0.3">
      <c r="A3411" s="1" t="s">
        <v>925</v>
      </c>
      <c r="B3411" s="1" t="s">
        <v>1537</v>
      </c>
      <c r="C3411" s="1">
        <f t="shared" si="324"/>
        <v>1.0416666671517305E-2</v>
      </c>
      <c r="D3411" s="1">
        <v>6</v>
      </c>
      <c r="E3411" s="1">
        <v>17.16</v>
      </c>
      <c r="F3411" s="1">
        <f>IF(A3411="","",IF(E3411&lt;_C3_MinTemp.,0,E3411*M_a+M_b))</f>
        <v>0.42458940000000001</v>
      </c>
      <c r="G3411" s="1">
        <f t="shared" si="319"/>
        <v>0.18027615859236001</v>
      </c>
      <c r="H3411" s="1">
        <f t="shared" si="320"/>
        <v>7.8346874659869628E-2</v>
      </c>
      <c r="I3411" s="1">
        <f t="shared" si="321"/>
        <v>1.9586718674088184E-2</v>
      </c>
      <c r="J3411" s="1">
        <f>IF(A3411="","",MIN(J3410+I3411,Max_logcfu))</f>
        <v>3.99</v>
      </c>
      <c r="K3411" s="1" cm="1">
        <f t="array" ref="K3411">IF(A3411="","",IF(E3411&lt;_C3_MinTemp.,0,((E3411-Tmin)/(PrefTemp-Tmin))^2))</f>
        <v>29.824351920945734</v>
      </c>
      <c r="L3411" s="1">
        <f t="shared" si="322"/>
        <v>0.31067033265451854</v>
      </c>
      <c r="M3411" s="1">
        <f t="shared" si="323"/>
        <v>48.160982267353404</v>
      </c>
      <c r="N3411" s="3" t="s">
        <v>866</v>
      </c>
      <c r="O3411" s="1" t="s">
        <v>2973</v>
      </c>
      <c r="P3411" s="1" t="s">
        <v>2968</v>
      </c>
      <c r="Q3411" s="1">
        <v>8360</v>
      </c>
      <c r="R3411" s="1" t="s">
        <v>3035</v>
      </c>
      <c r="S3411" s="1">
        <v>88.82</v>
      </c>
    </row>
    <row r="3412" spans="1:19" x14ac:dyDescent="0.3">
      <c r="A3412" s="1" t="s">
        <v>925</v>
      </c>
      <c r="B3412" s="1" t="s">
        <v>1538</v>
      </c>
      <c r="C3412" s="1">
        <f t="shared" si="324"/>
        <v>1.0416666664241347E-2</v>
      </c>
      <c r="D3412" s="1">
        <v>6</v>
      </c>
      <c r="E3412" s="1">
        <v>17.16</v>
      </c>
      <c r="F3412" s="1">
        <f>IF(A3412="","",IF(E3412&lt;_C3_MinTemp.,0,E3412*M_a+M_b))</f>
        <v>0.42458940000000001</v>
      </c>
      <c r="G3412" s="1">
        <f t="shared" si="319"/>
        <v>0.18027615859236001</v>
      </c>
      <c r="H3412" s="1">
        <f t="shared" si="320"/>
        <v>7.8346874659869628E-2</v>
      </c>
      <c r="I3412" s="1">
        <f t="shared" si="321"/>
        <v>1.958671866040702E-2</v>
      </c>
      <c r="J3412" s="1">
        <f>IF(A3412="","",MIN(J3411+I3412,Max_logcfu))</f>
        <v>3.99</v>
      </c>
      <c r="K3412" s="1" cm="1">
        <f t="array" ref="K3412">IF(A3412="","",IF(E3412&lt;_C3_MinTemp.,0,((E3412-Tmin)/(PrefTemp-Tmin))^2))</f>
        <v>29.824351920945734</v>
      </c>
      <c r="L3412" s="1">
        <f t="shared" si="322"/>
        <v>0.31067033243751785</v>
      </c>
      <c r="M3412" s="1">
        <f t="shared" si="323"/>
        <v>47.850311934915887</v>
      </c>
      <c r="N3412" s="3" t="s">
        <v>866</v>
      </c>
      <c r="O3412" s="1" t="s">
        <v>2973</v>
      </c>
      <c r="P3412" s="1" t="s">
        <v>2968</v>
      </c>
      <c r="Q3412" s="1">
        <v>8360</v>
      </c>
      <c r="R3412" s="1" t="s">
        <v>3035</v>
      </c>
      <c r="S3412" s="1">
        <v>88.82</v>
      </c>
    </row>
    <row r="3413" spans="1:19" x14ac:dyDescent="0.3">
      <c r="A3413" s="1" t="s">
        <v>925</v>
      </c>
      <c r="B3413" s="1" t="s">
        <v>1539</v>
      </c>
      <c r="C3413" s="1">
        <f t="shared" si="324"/>
        <v>1.0416666664241347E-2</v>
      </c>
      <c r="D3413" s="1">
        <v>6</v>
      </c>
      <c r="E3413" s="1">
        <v>17.100000000000001</v>
      </c>
      <c r="F3413" s="1">
        <f>IF(A3413="","",IF(E3413&lt;_C3_MinTemp.,0,E3413*M_a+M_b))</f>
        <v>0.42341100000000004</v>
      </c>
      <c r="G3413" s="1">
        <f t="shared" si="319"/>
        <v>0.17927687492100003</v>
      </c>
      <c r="H3413" s="1">
        <f t="shared" si="320"/>
        <v>7.7912592316818782E-2</v>
      </c>
      <c r="I3413" s="1">
        <f t="shared" si="321"/>
        <v>1.9478148074669584E-2</v>
      </c>
      <c r="J3413" s="1">
        <f>IF(A3413="","",MIN(J3412+I3413,Max_logcfu))</f>
        <v>3.99</v>
      </c>
      <c r="K3413" s="1" cm="1">
        <f t="array" ref="K3413">IF(A3413="","",IF(E3413&lt;_C3_MinTemp.,0,((E3413-Tmin)/(PrefTemp-Tmin))^2))</f>
        <v>29.65903340009304</v>
      </c>
      <c r="L3413" s="1">
        <f t="shared" si="322"/>
        <v>0.3089482645123699</v>
      </c>
      <c r="M3413" s="1">
        <f t="shared" si="323"/>
        <v>47.54136367040352</v>
      </c>
      <c r="N3413" s="3" t="s">
        <v>866</v>
      </c>
      <c r="O3413" s="1" t="s">
        <v>2973</v>
      </c>
      <c r="P3413" s="1" t="s">
        <v>2968</v>
      </c>
      <c r="Q3413" s="1">
        <v>8360</v>
      </c>
      <c r="R3413" s="1" t="s">
        <v>3035</v>
      </c>
      <c r="S3413" s="1">
        <v>88.82</v>
      </c>
    </row>
    <row r="3414" spans="1:19" x14ac:dyDescent="0.3">
      <c r="A3414" s="1" t="s">
        <v>925</v>
      </c>
      <c r="B3414" s="1" t="s">
        <v>1540</v>
      </c>
      <c r="C3414" s="1">
        <f t="shared" si="324"/>
        <v>1.0416666671517305E-2</v>
      </c>
      <c r="D3414" s="1">
        <v>6</v>
      </c>
      <c r="E3414" s="1">
        <v>17.100000000000001</v>
      </c>
      <c r="F3414" s="1">
        <f>IF(A3414="","",IF(E3414&lt;_C3_MinTemp.,0,E3414*M_a+M_b))</f>
        <v>0.42341100000000004</v>
      </c>
      <c r="G3414" s="1">
        <f t="shared" si="319"/>
        <v>0.17927687492100003</v>
      </c>
      <c r="H3414" s="1">
        <f t="shared" si="320"/>
        <v>7.7912592316818782E-2</v>
      </c>
      <c r="I3414" s="1">
        <f t="shared" si="321"/>
        <v>1.9478148088274912E-2</v>
      </c>
      <c r="J3414" s="1">
        <f>IF(A3414="","",MIN(J3413+I3414,Max_logcfu))</f>
        <v>3.99</v>
      </c>
      <c r="K3414" s="1" cm="1">
        <f t="array" ref="K3414">IF(A3414="","",IF(E3414&lt;_C3_MinTemp.,0,((E3414-Tmin)/(PrefTemp-Tmin))^2))</f>
        <v>29.65903340009304</v>
      </c>
      <c r="L3414" s="1">
        <f t="shared" si="322"/>
        <v>0.30894826472816778</v>
      </c>
      <c r="M3414" s="1">
        <f t="shared" si="323"/>
        <v>47.232415405675354</v>
      </c>
      <c r="N3414" s="3" t="s">
        <v>866</v>
      </c>
      <c r="O3414" s="1" t="s">
        <v>2973</v>
      </c>
      <c r="P3414" s="1" t="s">
        <v>2968</v>
      </c>
      <c r="Q3414" s="1">
        <v>8360</v>
      </c>
      <c r="R3414" s="1" t="s">
        <v>3035</v>
      </c>
      <c r="S3414" s="1">
        <v>88.6</v>
      </c>
    </row>
    <row r="3415" spans="1:19" x14ac:dyDescent="0.3">
      <c r="A3415" s="1" t="s">
        <v>925</v>
      </c>
      <c r="B3415" s="1" t="s">
        <v>1541</v>
      </c>
      <c r="C3415" s="1">
        <f t="shared" si="324"/>
        <v>1.0416666664241347E-2</v>
      </c>
      <c r="D3415" s="1">
        <v>6</v>
      </c>
      <c r="E3415" s="1">
        <v>17.03</v>
      </c>
      <c r="F3415" s="1">
        <f>IF(A3415="","",IF(E3415&lt;_C3_MinTemp.,0,E3415*M_a+M_b))</f>
        <v>0.42203620000000003</v>
      </c>
      <c r="G3415" s="1">
        <f t="shared" si="319"/>
        <v>0.17811455411044003</v>
      </c>
      <c r="H3415" s="1">
        <f t="shared" si="320"/>
        <v>7.7407455067553241E-2</v>
      </c>
      <c r="I3415" s="1">
        <f t="shared" si="321"/>
        <v>1.9351863762382602E-2</v>
      </c>
      <c r="J3415" s="1">
        <f>IF(A3415="","",MIN(J3414+I3415,Max_logcfu))</f>
        <v>3.99</v>
      </c>
      <c r="K3415" s="1" cm="1">
        <f t="array" ref="K3415">IF(A3415="","",IF(E3415&lt;_C3_MinTemp.,0,((E3415-Tmin)/(PrefTemp-Tmin))^2))</f>
        <v>29.466742499455606</v>
      </c>
      <c r="L3415" s="1">
        <f t="shared" si="322"/>
        <v>0.30694523429786297</v>
      </c>
      <c r="M3415" s="1">
        <f t="shared" si="323"/>
        <v>46.925470171377491</v>
      </c>
      <c r="N3415" s="3" t="s">
        <v>866</v>
      </c>
      <c r="O3415" s="1" t="s">
        <v>2973</v>
      </c>
      <c r="P3415" s="1" t="s">
        <v>2968</v>
      </c>
      <c r="Q3415" s="1">
        <v>8360</v>
      </c>
      <c r="R3415" s="1" t="s">
        <v>3035</v>
      </c>
      <c r="S3415" s="1">
        <v>88.6</v>
      </c>
    </row>
    <row r="3416" spans="1:19" x14ac:dyDescent="0.3">
      <c r="A3416" s="1" t="s">
        <v>925</v>
      </c>
      <c r="B3416" s="1" t="s">
        <v>1542</v>
      </c>
      <c r="C3416" s="1">
        <f t="shared" si="324"/>
        <v>1.0416666664241347E-2</v>
      </c>
      <c r="D3416" s="1">
        <v>6</v>
      </c>
      <c r="E3416" s="1">
        <v>17.02</v>
      </c>
      <c r="F3416" s="1">
        <f>IF(A3416="","",IF(E3416&lt;_C3_MinTemp.,0,E3416*M_a+M_b))</f>
        <v>0.42183980000000004</v>
      </c>
      <c r="G3416" s="1">
        <f t="shared" si="319"/>
        <v>0.17794881686404004</v>
      </c>
      <c r="H3416" s="1">
        <f t="shared" si="320"/>
        <v>7.7335426711881802E-2</v>
      </c>
      <c r="I3416" s="1">
        <f t="shared" si="321"/>
        <v>1.9333856673468937E-2</v>
      </c>
      <c r="J3416" s="1">
        <f>IF(A3416="","",MIN(J3415+I3416,Max_logcfu))</f>
        <v>3.99</v>
      </c>
      <c r="K3416" s="1" cm="1">
        <f t="array" ref="K3416">IF(A3416="","",IF(E3416&lt;_C3_MinTemp.,0,((E3416-Tmin)/(PrefTemp-Tmin))^2))</f>
        <v>29.439323421960065</v>
      </c>
      <c r="L3416" s="1">
        <f t="shared" si="322"/>
        <v>0.30665961890735094</v>
      </c>
      <c r="M3416" s="1">
        <f t="shared" si="323"/>
        <v>46.618810552470137</v>
      </c>
      <c r="N3416" s="3" t="s">
        <v>866</v>
      </c>
      <c r="O3416" s="1" t="s">
        <v>2973</v>
      </c>
      <c r="P3416" s="1" t="s">
        <v>2968</v>
      </c>
      <c r="Q3416" s="1">
        <v>8360</v>
      </c>
      <c r="R3416" s="1" t="s">
        <v>3035</v>
      </c>
      <c r="S3416" s="1">
        <v>88.6</v>
      </c>
    </row>
    <row r="3417" spans="1:19" x14ac:dyDescent="0.3">
      <c r="A3417" s="1" t="s">
        <v>925</v>
      </c>
      <c r="B3417" s="1" t="s">
        <v>1543</v>
      </c>
      <c r="C3417" s="1">
        <f t="shared" si="324"/>
        <v>1.0416666671517305E-2</v>
      </c>
      <c r="D3417" s="1">
        <v>6</v>
      </c>
      <c r="E3417" s="1">
        <v>16.95</v>
      </c>
      <c r="F3417" s="1">
        <f>IF(A3417="","",IF(E3417&lt;_C3_MinTemp.,0,E3417*M_a+M_b))</f>
        <v>0.42046500000000003</v>
      </c>
      <c r="G3417" s="1">
        <f t="shared" si="319"/>
        <v>0.17679081622500004</v>
      </c>
      <c r="H3417" s="1">
        <f t="shared" si="320"/>
        <v>7.683216698174708E-2</v>
      </c>
      <c r="I3417" s="1">
        <f t="shared" si="321"/>
        <v>1.9208041754381212E-2</v>
      </c>
      <c r="J3417" s="1">
        <f>IF(A3417="","",MIN(J3416+I3417,Max_logcfu))</f>
        <v>3.99</v>
      </c>
      <c r="K3417" s="1" cm="1">
        <f t="array" ref="K3417">IF(A3417="","",IF(E3417&lt;_C3_MinTemp.,0,((E3417-Tmin)/(PrefTemp-Tmin))^2))</f>
        <v>29.24774723765994</v>
      </c>
      <c r="L3417" s="1">
        <f t="shared" si="322"/>
        <v>0.30466403386749463</v>
      </c>
      <c r="M3417" s="1">
        <f t="shared" si="323"/>
        <v>46.314146518602641</v>
      </c>
      <c r="N3417" s="3" t="s">
        <v>866</v>
      </c>
      <c r="O3417" s="1" t="s">
        <v>2973</v>
      </c>
      <c r="P3417" s="1" t="s">
        <v>2968</v>
      </c>
      <c r="Q3417" s="1">
        <v>8360</v>
      </c>
      <c r="R3417" s="1" t="s">
        <v>3035</v>
      </c>
      <c r="S3417" s="1">
        <v>88.6</v>
      </c>
    </row>
    <row r="3418" spans="1:19" x14ac:dyDescent="0.3">
      <c r="A3418" s="1" t="s">
        <v>925</v>
      </c>
      <c r="B3418" s="1" t="s">
        <v>1544</v>
      </c>
      <c r="C3418" s="1">
        <f t="shared" si="324"/>
        <v>1.0416666664241347E-2</v>
      </c>
      <c r="D3418" s="1">
        <v>6</v>
      </c>
      <c r="E3418" s="1">
        <v>17.05</v>
      </c>
      <c r="F3418" s="1">
        <f>IF(A3418="","",IF(E3418&lt;_C3_MinTemp.,0,E3418*M_a+M_b))</f>
        <v>0.42242900000000005</v>
      </c>
      <c r="G3418" s="1">
        <f t="shared" si="319"/>
        <v>0.17844626004100003</v>
      </c>
      <c r="H3418" s="1">
        <f t="shared" si="320"/>
        <v>7.7551612360278147E-2</v>
      </c>
      <c r="I3418" s="1">
        <f t="shared" si="321"/>
        <v>1.9387903085555439E-2</v>
      </c>
      <c r="J3418" s="1">
        <f>IF(A3418="","",MIN(J3417+I3418,Max_logcfu))</f>
        <v>3.99</v>
      </c>
      <c r="K3418" s="1" cm="1">
        <f t="array" ref="K3418">IF(A3418="","",IF(E3418&lt;_C3_MinTemp.,0,((E3418-Tmin)/(PrefTemp-Tmin))^2))</f>
        <v>29.521618942821899</v>
      </c>
      <c r="L3418" s="1">
        <f t="shared" si="322"/>
        <v>0.30751686391612876</v>
      </c>
      <c r="M3418" s="1">
        <f t="shared" si="323"/>
        <v>46.006629654686513</v>
      </c>
      <c r="N3418" s="3" t="s">
        <v>866</v>
      </c>
      <c r="O3418" s="1" t="s">
        <v>2973</v>
      </c>
      <c r="P3418" s="1" t="s">
        <v>2968</v>
      </c>
      <c r="Q3418" s="1">
        <v>8360</v>
      </c>
      <c r="R3418" s="1" t="s">
        <v>3035</v>
      </c>
      <c r="S3418" s="1">
        <v>88.6</v>
      </c>
    </row>
    <row r="3419" spans="1:19" x14ac:dyDescent="0.3">
      <c r="A3419" s="1" t="s">
        <v>925</v>
      </c>
      <c r="B3419" s="1" t="s">
        <v>1545</v>
      </c>
      <c r="C3419" s="1">
        <f t="shared" si="324"/>
        <v>1.0416666664241347E-2</v>
      </c>
      <c r="D3419" s="1">
        <v>6</v>
      </c>
      <c r="E3419" s="1">
        <v>17</v>
      </c>
      <c r="F3419" s="1">
        <f>IF(A3419="","",IF(E3419&lt;_C3_MinTemp.,0,E3419*M_a+M_b))</f>
        <v>0.42144700000000002</v>
      </c>
      <c r="G3419" s="1">
        <f t="shared" si="319"/>
        <v>0.17761757380900001</v>
      </c>
      <c r="H3419" s="1">
        <f t="shared" si="320"/>
        <v>7.7191470581920898E-2</v>
      </c>
      <c r="I3419" s="1">
        <f t="shared" si="321"/>
        <v>1.929786764098709E-2</v>
      </c>
      <c r="J3419" s="1">
        <f>IF(A3419="","",MIN(J3418+I3419,Max_logcfu))</f>
        <v>3.99</v>
      </c>
      <c r="K3419" s="1" cm="1">
        <f t="array" ref="K3419">IF(A3419="","",IF(E3419&lt;_C3_MinTemp.,0,((E3419-Tmin)/(PrefTemp-Tmin))^2))</f>
        <v>29.384523555344195</v>
      </c>
      <c r="L3419" s="1">
        <f t="shared" si="322"/>
        <v>0.3060887869635685</v>
      </c>
      <c r="M3419" s="1">
        <f t="shared" si="323"/>
        <v>45.700540867722943</v>
      </c>
      <c r="N3419" s="3" t="s">
        <v>866</v>
      </c>
      <c r="O3419" s="1" t="s">
        <v>2973</v>
      </c>
      <c r="P3419" s="1" t="s">
        <v>2968</v>
      </c>
      <c r="Q3419" s="1">
        <v>8360</v>
      </c>
      <c r="R3419" s="1" t="s">
        <v>3035</v>
      </c>
      <c r="S3419" s="1">
        <v>88.6</v>
      </c>
    </row>
    <row r="3420" spans="1:19" x14ac:dyDescent="0.3">
      <c r="A3420" s="1" t="s">
        <v>925</v>
      </c>
      <c r="B3420" s="1" t="s">
        <v>2501</v>
      </c>
      <c r="C3420" s="1">
        <f t="shared" si="324"/>
        <v>1.0416666671517305E-2</v>
      </c>
      <c r="D3420" s="1">
        <v>6</v>
      </c>
      <c r="E3420" s="1">
        <v>16.97</v>
      </c>
      <c r="F3420" s="1">
        <f>IF(A3420="","",IF(E3420&lt;_C3_MinTemp.,0,E3420*M_a+M_b))</f>
        <v>0.4208578</v>
      </c>
      <c r="G3420" s="1">
        <f t="shared" si="319"/>
        <v>0.17712128782084</v>
      </c>
      <c r="H3420" s="1">
        <f t="shared" si="320"/>
        <v>7.6975787840434587E-2</v>
      </c>
      <c r="I3420" s="1">
        <f t="shared" si="321"/>
        <v>1.9243946969069808E-2</v>
      </c>
      <c r="J3420" s="1">
        <f>IF(A3420="","",MIN(J3419+I3420,Max_logcfu))</f>
        <v>3.99</v>
      </c>
      <c r="K3420" s="1" cm="1">
        <f t="array" ref="K3420">IF(A3420="","",IF(E3420&lt;_C3_MinTemp.,0,((E3420-Tmin)/(PrefTemp-Tmin))^2))</f>
        <v>29.302419476358423</v>
      </c>
      <c r="L3420" s="1">
        <f t="shared" si="322"/>
        <v>0.30523353635420236</v>
      </c>
      <c r="M3420" s="1">
        <f t="shared" si="323"/>
        <v>45.395307331368741</v>
      </c>
      <c r="N3420" s="3" t="s">
        <v>866</v>
      </c>
      <c r="O3420" s="1" t="s">
        <v>2973</v>
      </c>
      <c r="P3420" s="1" t="s">
        <v>2968</v>
      </c>
      <c r="Q3420" s="1">
        <v>8360</v>
      </c>
      <c r="R3420" s="1" t="s">
        <v>3035</v>
      </c>
      <c r="S3420" s="1">
        <v>88.6</v>
      </c>
    </row>
    <row r="3421" spans="1:19" x14ac:dyDescent="0.3">
      <c r="A3421" s="1" t="s">
        <v>925</v>
      </c>
      <c r="B3421" s="1" t="s">
        <v>2502</v>
      </c>
      <c r="C3421" s="1">
        <f t="shared" si="324"/>
        <v>1.0416666664241347E-2</v>
      </c>
      <c r="D3421" s="1">
        <v>6</v>
      </c>
      <c r="E3421" s="1">
        <v>16.95</v>
      </c>
      <c r="F3421" s="1">
        <f>IF(A3421="","",IF(E3421&lt;_C3_MinTemp.,0,E3421*M_a+M_b))</f>
        <v>0.42046500000000003</v>
      </c>
      <c r="G3421" s="1">
        <f t="shared" si="319"/>
        <v>0.17679081622500004</v>
      </c>
      <c r="H3421" s="1">
        <f t="shared" si="320"/>
        <v>7.683216698174708E-2</v>
      </c>
      <c r="I3421" s="1">
        <f t="shared" si="321"/>
        <v>1.9208041740964549E-2</v>
      </c>
      <c r="J3421" s="1">
        <f>IF(A3421="","",MIN(J3420+I3421,Max_logcfu))</f>
        <v>3.99</v>
      </c>
      <c r="K3421" s="1" cm="1">
        <f t="array" ref="K3421">IF(A3421="","",IF(E3421&lt;_C3_MinTemp.,0,((E3421-Tmin)/(PrefTemp-Tmin))^2))</f>
        <v>29.24774723765994</v>
      </c>
      <c r="L3421" s="1">
        <f t="shared" si="322"/>
        <v>0.30466403365468925</v>
      </c>
      <c r="M3421" s="1">
        <f t="shared" si="323"/>
        <v>45.090643297714053</v>
      </c>
      <c r="N3421" s="3" t="s">
        <v>866</v>
      </c>
      <c r="O3421" s="1" t="s">
        <v>2973</v>
      </c>
      <c r="P3421" s="1" t="s">
        <v>2968</v>
      </c>
      <c r="Q3421" s="1">
        <v>8360</v>
      </c>
      <c r="R3421" s="1" t="s">
        <v>3035</v>
      </c>
      <c r="S3421" s="1">
        <v>88.6</v>
      </c>
    </row>
    <row r="3422" spans="1:19" x14ac:dyDescent="0.3">
      <c r="A3422" s="1" t="s">
        <v>925</v>
      </c>
      <c r="B3422" s="1" t="s">
        <v>2503</v>
      </c>
      <c r="C3422" s="1">
        <f t="shared" si="324"/>
        <v>1.0416666664241347E-2</v>
      </c>
      <c r="D3422" s="1">
        <v>6</v>
      </c>
      <c r="E3422" s="1">
        <v>16.989999999999998</v>
      </c>
      <c r="F3422" s="1">
        <f>IF(A3422="","",IF(E3422&lt;_C3_MinTemp.,0,E3422*M_a+M_b))</f>
        <v>0.42125059999999998</v>
      </c>
      <c r="G3422" s="1">
        <f t="shared" si="319"/>
        <v>0.17745206800035998</v>
      </c>
      <c r="H3422" s="1">
        <f t="shared" si="320"/>
        <v>7.7119542807631447E-2</v>
      </c>
      <c r="I3422" s="1">
        <f t="shared" si="321"/>
        <v>1.9279885697418914E-2</v>
      </c>
      <c r="J3422" s="1">
        <f>IF(A3422="","",MIN(J3421+I3422,Max_logcfu))</f>
        <v>3.99</v>
      </c>
      <c r="K3422" s="1" cm="1">
        <f t="array" ref="K3422">IF(A3422="","",IF(E3422&lt;_C3_MinTemp.,0,((E3422-Tmin)/(PrefTemp-Tmin))^2))</f>
        <v>29.35714276622387</v>
      </c>
      <c r="L3422" s="1">
        <f t="shared" si="322"/>
        <v>0.30580357041029821</v>
      </c>
      <c r="M3422" s="1">
        <f t="shared" si="323"/>
        <v>44.784839727303755</v>
      </c>
      <c r="N3422" s="3" t="s">
        <v>866</v>
      </c>
      <c r="O3422" s="1" t="s">
        <v>2973</v>
      </c>
      <c r="P3422" s="1" t="s">
        <v>2968</v>
      </c>
      <c r="Q3422" s="1">
        <v>8360</v>
      </c>
      <c r="R3422" s="1" t="s">
        <v>3035</v>
      </c>
      <c r="S3422" s="1">
        <v>88.48</v>
      </c>
    </row>
    <row r="3423" spans="1:19" x14ac:dyDescent="0.3">
      <c r="A3423" s="1" t="s">
        <v>925</v>
      </c>
      <c r="B3423" s="1" t="s">
        <v>2504</v>
      </c>
      <c r="C3423" s="1">
        <f t="shared" si="324"/>
        <v>1.0416666671517305E-2</v>
      </c>
      <c r="D3423" s="1">
        <v>6</v>
      </c>
      <c r="E3423" s="1">
        <v>16.95</v>
      </c>
      <c r="F3423" s="1">
        <f>IF(A3423="","",IF(E3423&lt;_C3_MinTemp.,0,E3423*M_a+M_b))</f>
        <v>0.42046500000000003</v>
      </c>
      <c r="G3423" s="1">
        <f t="shared" si="319"/>
        <v>0.17679081622500004</v>
      </c>
      <c r="H3423" s="1">
        <f t="shared" si="320"/>
        <v>7.683216698174708E-2</v>
      </c>
      <c r="I3423" s="1">
        <f t="shared" si="321"/>
        <v>1.9208041754381212E-2</v>
      </c>
      <c r="J3423" s="1">
        <f>IF(A3423="","",MIN(J3422+I3423,Max_logcfu))</f>
        <v>3.99</v>
      </c>
      <c r="K3423" s="1" cm="1">
        <f t="array" ref="K3423">IF(A3423="","",IF(E3423&lt;_C3_MinTemp.,0,((E3423-Tmin)/(PrefTemp-Tmin))^2))</f>
        <v>29.24774723765994</v>
      </c>
      <c r="L3423" s="1">
        <f t="shared" si="322"/>
        <v>0.30466403386749463</v>
      </c>
      <c r="M3423" s="1">
        <f t="shared" si="323"/>
        <v>44.480175693436259</v>
      </c>
      <c r="N3423" s="3" t="s">
        <v>866</v>
      </c>
      <c r="O3423" s="1" t="s">
        <v>2973</v>
      </c>
      <c r="P3423" s="1" t="s">
        <v>2968</v>
      </c>
      <c r="Q3423" s="1">
        <v>8360</v>
      </c>
      <c r="R3423" s="1" t="s">
        <v>3035</v>
      </c>
      <c r="S3423" s="1">
        <v>88.48</v>
      </c>
    </row>
    <row r="3424" spans="1:19" x14ac:dyDescent="0.3">
      <c r="A3424" s="1" t="s">
        <v>925</v>
      </c>
      <c r="B3424" s="1" t="s">
        <v>1550</v>
      </c>
      <c r="C3424" s="1">
        <f t="shared" si="324"/>
        <v>1.0416666664241347E-2</v>
      </c>
      <c r="D3424" s="1">
        <v>6</v>
      </c>
      <c r="E3424" s="1">
        <v>16.920000000000002</v>
      </c>
      <c r="F3424" s="1">
        <f>IF(A3424="","",IF(E3424&lt;_C3_MinTemp.,0,E3424*M_a+M_b))</f>
        <v>0.41987580000000008</v>
      </c>
      <c r="G3424" s="1">
        <f t="shared" si="319"/>
        <v>0.17629568742564006</v>
      </c>
      <c r="H3424" s="1">
        <f t="shared" si="320"/>
        <v>7.6616987147170815E-2</v>
      </c>
      <c r="I3424" s="1">
        <f t="shared" si="321"/>
        <v>1.9154246782333011E-2</v>
      </c>
      <c r="J3424" s="1">
        <f>IF(A3424="","",MIN(J3423+I3424,Max_logcfu))</f>
        <v>3.99</v>
      </c>
      <c r="K3424" s="1" cm="1">
        <f t="array" ref="K3424">IF(A3424="","",IF(E3424&lt;_C3_MinTemp.,0,((E3424-Tmin)/(PrefTemp-Tmin))^2))</f>
        <v>29.165834600550241</v>
      </c>
      <c r="L3424" s="1">
        <f t="shared" si="322"/>
        <v>0.30381077701832854</v>
      </c>
      <c r="M3424" s="1">
        <f t="shared" si="323"/>
        <v>44.176364916417931</v>
      </c>
      <c r="N3424" s="3" t="s">
        <v>866</v>
      </c>
      <c r="O3424" s="1" t="s">
        <v>2973</v>
      </c>
      <c r="P3424" s="1" t="s">
        <v>2968</v>
      </c>
      <c r="Q3424" s="1">
        <v>8360</v>
      </c>
      <c r="R3424" s="1" t="s">
        <v>3035</v>
      </c>
      <c r="S3424" s="1">
        <v>88.48</v>
      </c>
    </row>
    <row r="3425" spans="1:19" x14ac:dyDescent="0.3">
      <c r="A3425" s="1" t="s">
        <v>925</v>
      </c>
      <c r="B3425" s="1" t="s">
        <v>1551</v>
      </c>
      <c r="C3425" s="1">
        <f t="shared" si="324"/>
        <v>1.0416666664241347E-2</v>
      </c>
      <c r="D3425" s="1">
        <v>6</v>
      </c>
      <c r="E3425" s="1">
        <v>16.88</v>
      </c>
      <c r="F3425" s="1">
        <f>IF(A3425="","",IF(E3425&lt;_C3_MinTemp.,0,E3425*M_a+M_b))</f>
        <v>0.41909020000000002</v>
      </c>
      <c r="G3425" s="1">
        <f t="shared" si="319"/>
        <v>0.17563659573604001</v>
      </c>
      <c r="H3425" s="1">
        <f t="shared" si="320"/>
        <v>7.6330550080851808E-2</v>
      </c>
      <c r="I3425" s="1">
        <f t="shared" si="321"/>
        <v>1.908263751576993E-2</v>
      </c>
      <c r="J3425" s="1">
        <f>IF(A3425="","",MIN(J3424+I3425,Max_logcfu))</f>
        <v>3.99</v>
      </c>
      <c r="K3425" s="1" cm="1">
        <f t="array" ref="K3425">IF(A3425="","",IF(E3425&lt;_C3_MinTemp.,0,((E3425-Tmin)/(PrefTemp-Tmin))^2))</f>
        <v>29.05679643015494</v>
      </c>
      <c r="L3425" s="1">
        <f t="shared" si="322"/>
        <v>0.30267496274364197</v>
      </c>
      <c r="M3425" s="1">
        <f t="shared" si="323"/>
        <v>43.873689953674287</v>
      </c>
      <c r="N3425" s="3" t="s">
        <v>866</v>
      </c>
      <c r="O3425" s="1" t="s">
        <v>2973</v>
      </c>
      <c r="P3425" s="1" t="s">
        <v>2968</v>
      </c>
      <c r="Q3425" s="1">
        <v>8360</v>
      </c>
      <c r="R3425" s="1" t="s">
        <v>3035</v>
      </c>
      <c r="S3425" s="1">
        <v>88.48</v>
      </c>
    </row>
    <row r="3426" spans="1:19" x14ac:dyDescent="0.3">
      <c r="A3426" s="1" t="s">
        <v>925</v>
      </c>
      <c r="B3426" s="1" t="s">
        <v>1552</v>
      </c>
      <c r="C3426" s="1">
        <f t="shared" si="324"/>
        <v>1.0416666671517305E-2</v>
      </c>
      <c r="D3426" s="1">
        <v>6</v>
      </c>
      <c r="E3426" s="1">
        <v>16.97</v>
      </c>
      <c r="F3426" s="1">
        <f>IF(A3426="","",IF(E3426&lt;_C3_MinTemp.,0,E3426*M_a+M_b))</f>
        <v>0.4208578</v>
      </c>
      <c r="G3426" s="1">
        <f t="shared" si="319"/>
        <v>0.17712128782084</v>
      </c>
      <c r="H3426" s="1">
        <f t="shared" si="320"/>
        <v>7.6975787840434587E-2</v>
      </c>
      <c r="I3426" s="1">
        <f t="shared" si="321"/>
        <v>1.9243946969069808E-2</v>
      </c>
      <c r="J3426" s="1">
        <f>IF(A3426="","",MIN(J3425+I3426,Max_logcfu))</f>
        <v>3.99</v>
      </c>
      <c r="K3426" s="1" cm="1">
        <f t="array" ref="K3426">IF(A3426="","",IF(E3426&lt;_C3_MinTemp.,0,((E3426-Tmin)/(PrefTemp-Tmin))^2))</f>
        <v>29.302419476358423</v>
      </c>
      <c r="L3426" s="1">
        <f t="shared" si="322"/>
        <v>0.30523353635420236</v>
      </c>
      <c r="M3426" s="1">
        <f t="shared" si="323"/>
        <v>43.568456417320085</v>
      </c>
      <c r="N3426" s="3" t="s">
        <v>866</v>
      </c>
      <c r="O3426" s="1" t="s">
        <v>2973</v>
      </c>
      <c r="P3426" s="1" t="s">
        <v>2968</v>
      </c>
      <c r="Q3426" s="1">
        <v>8360</v>
      </c>
      <c r="R3426" s="1" t="s">
        <v>3035</v>
      </c>
      <c r="S3426" s="1">
        <v>88.37</v>
      </c>
    </row>
    <row r="3427" spans="1:19" x14ac:dyDescent="0.3">
      <c r="A3427" s="1" t="s">
        <v>925</v>
      </c>
      <c r="B3427" s="1" t="s">
        <v>1553</v>
      </c>
      <c r="C3427" s="1">
        <f t="shared" si="324"/>
        <v>1.0416666664241347E-2</v>
      </c>
      <c r="D3427" s="1">
        <v>6</v>
      </c>
      <c r="E3427" s="1">
        <v>16.920000000000002</v>
      </c>
      <c r="F3427" s="1">
        <f>IF(A3427="","",IF(E3427&lt;_C3_MinTemp.,0,E3427*M_a+M_b))</f>
        <v>0.41987580000000008</v>
      </c>
      <c r="G3427" s="1">
        <f t="shared" si="319"/>
        <v>0.17629568742564006</v>
      </c>
      <c r="H3427" s="1">
        <f t="shared" si="320"/>
        <v>7.6616987147170815E-2</v>
      </c>
      <c r="I3427" s="1">
        <f t="shared" si="321"/>
        <v>1.9154246782333011E-2</v>
      </c>
      <c r="J3427" s="1">
        <f>IF(A3427="","",MIN(J3426+I3427,Max_logcfu))</f>
        <v>3.99</v>
      </c>
      <c r="K3427" s="1" cm="1">
        <f t="array" ref="K3427">IF(A3427="","",IF(E3427&lt;_C3_MinTemp.,0,((E3427-Tmin)/(PrefTemp-Tmin))^2))</f>
        <v>29.165834600550241</v>
      </c>
      <c r="L3427" s="1">
        <f t="shared" si="322"/>
        <v>0.30381077701832854</v>
      </c>
      <c r="M3427" s="1">
        <f t="shared" si="323"/>
        <v>43.264645640301758</v>
      </c>
      <c r="N3427" s="3" t="s">
        <v>866</v>
      </c>
      <c r="O3427" s="1" t="s">
        <v>2973</v>
      </c>
      <c r="P3427" s="1" t="s">
        <v>2968</v>
      </c>
      <c r="Q3427" s="1">
        <v>8360</v>
      </c>
      <c r="R3427" s="1" t="s">
        <v>3035</v>
      </c>
      <c r="S3427" s="1">
        <v>88.37</v>
      </c>
    </row>
    <row r="3428" spans="1:19" x14ac:dyDescent="0.3">
      <c r="A3428" s="1" t="s">
        <v>925</v>
      </c>
      <c r="B3428" s="1" t="s">
        <v>1554</v>
      </c>
      <c r="C3428" s="1">
        <f t="shared" si="324"/>
        <v>1.0416666664241347E-2</v>
      </c>
      <c r="D3428" s="1">
        <v>6</v>
      </c>
      <c r="E3428" s="1">
        <v>16.91</v>
      </c>
      <c r="F3428" s="1">
        <f>IF(A3428="","",IF(E3428&lt;_C3_MinTemp.,0,E3428*M_a+M_b))</f>
        <v>0.41967940000000004</v>
      </c>
      <c r="G3428" s="1">
        <f t="shared" si="319"/>
        <v>0.17613079878436003</v>
      </c>
      <c r="H3428" s="1">
        <f t="shared" si="320"/>
        <v>7.6545327589900056E-2</v>
      </c>
      <c r="I3428" s="1">
        <f t="shared" si="321"/>
        <v>1.9136331893019488E-2</v>
      </c>
      <c r="J3428" s="1">
        <f>IF(A3428="","",MIN(J3427+I3428,Max_logcfu))</f>
        <v>3.99</v>
      </c>
      <c r="K3428" s="1" cm="1">
        <f t="array" ref="K3428">IF(A3428="","",IF(E3428&lt;_C3_MinTemp.,0,((E3428-Tmin)/(PrefTemp-Tmin))^2))</f>
        <v>29.138555913763803</v>
      </c>
      <c r="L3428" s="1">
        <f t="shared" si="322"/>
        <v>0.30352662403103597</v>
      </c>
      <c r="M3428" s="1">
        <f t="shared" si="323"/>
        <v>42.961119016270722</v>
      </c>
      <c r="N3428" s="3" t="s">
        <v>866</v>
      </c>
      <c r="O3428" s="1" t="s">
        <v>2973</v>
      </c>
      <c r="P3428" s="1" t="s">
        <v>2968</v>
      </c>
      <c r="Q3428" s="1">
        <v>8360</v>
      </c>
      <c r="R3428" s="1" t="s">
        <v>3035</v>
      </c>
      <c r="S3428" s="1">
        <v>88.37</v>
      </c>
    </row>
    <row r="3429" spans="1:19" x14ac:dyDescent="0.3">
      <c r="A3429" s="1" t="s">
        <v>925</v>
      </c>
      <c r="B3429" s="1" t="s">
        <v>1555</v>
      </c>
      <c r="C3429" s="1">
        <f t="shared" si="324"/>
        <v>1.0416666671517305E-2</v>
      </c>
      <c r="D3429" s="1">
        <v>6</v>
      </c>
      <c r="E3429" s="1">
        <v>16.89</v>
      </c>
      <c r="F3429" s="1">
        <f>IF(A3429="","",IF(E3429&lt;_C3_MinTemp.,0,E3429*M_a+M_b))</f>
        <v>0.41928660000000006</v>
      </c>
      <c r="G3429" s="1">
        <f t="shared" si="319"/>
        <v>0.17580125293956006</v>
      </c>
      <c r="H3429" s="1">
        <f t="shared" si="320"/>
        <v>7.6402109056740566E-2</v>
      </c>
      <c r="I3429" s="1">
        <f t="shared" si="321"/>
        <v>1.910052727307952E-2</v>
      </c>
      <c r="J3429" s="1">
        <f>IF(A3429="","",MIN(J3428+I3429,Max_logcfu))</f>
        <v>3.99</v>
      </c>
      <c r="K3429" s="1" cm="1">
        <f t="array" ref="K3429">IF(A3429="","",IF(E3429&lt;_C3_MinTemp.,0,((E3429-Tmin)/(PrefTemp-Tmin))^2))</f>
        <v>29.084036828566166</v>
      </c>
      <c r="L3429" s="1">
        <f t="shared" si="322"/>
        <v>0.30295871710530703</v>
      </c>
      <c r="M3429" s="1">
        <f t="shared" si="323"/>
        <v>42.658160299165417</v>
      </c>
      <c r="N3429" s="3" t="s">
        <v>866</v>
      </c>
      <c r="O3429" s="1" t="s">
        <v>2973</v>
      </c>
      <c r="P3429" s="1" t="s">
        <v>2968</v>
      </c>
      <c r="Q3429" s="1">
        <v>8360</v>
      </c>
      <c r="R3429" s="1" t="s">
        <v>3035</v>
      </c>
      <c r="S3429" s="1">
        <v>88.37</v>
      </c>
    </row>
    <row r="3430" spans="1:19" x14ac:dyDescent="0.3">
      <c r="A3430" s="1" t="s">
        <v>925</v>
      </c>
      <c r="B3430" s="1" t="s">
        <v>1556</v>
      </c>
      <c r="C3430" s="1">
        <f t="shared" si="324"/>
        <v>1.0416666664241347E-2</v>
      </c>
      <c r="D3430" s="1">
        <v>6</v>
      </c>
      <c r="E3430" s="1">
        <v>16.97</v>
      </c>
      <c r="F3430" s="1">
        <f>IF(A3430="","",IF(E3430&lt;_C3_MinTemp.,0,E3430*M_a+M_b))</f>
        <v>0.4208578</v>
      </c>
      <c r="G3430" s="1">
        <f t="shared" si="319"/>
        <v>0.17712128782084</v>
      </c>
      <c r="H3430" s="1">
        <f t="shared" si="320"/>
        <v>7.6975787840434587E-2</v>
      </c>
      <c r="I3430" s="1">
        <f t="shared" si="321"/>
        <v>1.9243946955628068E-2</v>
      </c>
      <c r="J3430" s="1">
        <f>IF(A3430="","",MIN(J3429+I3430,Max_logcfu))</f>
        <v>3.99</v>
      </c>
      <c r="K3430" s="1" cm="1">
        <f t="array" ref="K3430">IF(A3430="","",IF(E3430&lt;_C3_MinTemp.,0,((E3430-Tmin)/(PrefTemp-Tmin))^2))</f>
        <v>29.302419476358423</v>
      </c>
      <c r="L3430" s="1">
        <f t="shared" si="322"/>
        <v>0.30523353614099918</v>
      </c>
      <c r="M3430" s="1">
        <f t="shared" si="323"/>
        <v>42.352926763024421</v>
      </c>
      <c r="N3430" s="3" t="s">
        <v>866</v>
      </c>
      <c r="O3430" s="1" t="s">
        <v>2973</v>
      </c>
      <c r="P3430" s="1" t="s">
        <v>2968</v>
      </c>
      <c r="Q3430" s="1">
        <v>8360</v>
      </c>
      <c r="R3430" s="1" t="s">
        <v>3035</v>
      </c>
      <c r="S3430" s="1">
        <v>88.37</v>
      </c>
    </row>
    <row r="3431" spans="1:19" x14ac:dyDescent="0.3">
      <c r="A3431" s="1" t="s">
        <v>925</v>
      </c>
      <c r="B3431" s="1" t="s">
        <v>1557</v>
      </c>
      <c r="C3431" s="1">
        <f t="shared" si="324"/>
        <v>1.0416666664241347E-2</v>
      </c>
      <c r="D3431" s="1">
        <v>6</v>
      </c>
      <c r="E3431" s="1">
        <v>16.89</v>
      </c>
      <c r="F3431" s="1">
        <f>IF(A3431="","",IF(E3431&lt;_C3_MinTemp.,0,E3431*M_a+M_b))</f>
        <v>0.41928660000000006</v>
      </c>
      <c r="G3431" s="1">
        <f t="shared" ref="G3431:G3494" si="325">IF(A3431="","",F3431^2)</f>
        <v>0.17580125293956006</v>
      </c>
      <c r="H3431" s="1">
        <f t="shared" ref="H3431:H3494" si="326">IF(A3431="","",G3431/2.301)</f>
        <v>7.6402109056740566E-2</v>
      </c>
      <c r="I3431" s="1">
        <f t="shared" ref="I3431:I3494" si="327">IF(A3431="","",H3431*24*(B3431-B3430))</f>
        <v>1.9100527259737956E-2</v>
      </c>
      <c r="J3431" s="1">
        <f>IF(A3431="","",MIN(J3430+I3431,Max_logcfu))</f>
        <v>3.99</v>
      </c>
      <c r="K3431" s="1" cm="1">
        <f t="array" ref="K3431">IF(A3431="","",IF(E3431&lt;_C3_MinTemp.,0,((E3431-Tmin)/(PrefTemp-Tmin))^2))</f>
        <v>29.084036828566166</v>
      </c>
      <c r="L3431" s="1">
        <f t="shared" ref="L3431:L3494" si="328">IF(A3431="","",K3431*(B3431-B3430))</f>
        <v>0.3029587168936928</v>
      </c>
      <c r="M3431" s="1">
        <f t="shared" ref="M3431:M3494" si="329">IF(A3431="","",M3430-L3431)</f>
        <v>42.049968046130729</v>
      </c>
      <c r="N3431" s="3" t="s">
        <v>866</v>
      </c>
      <c r="O3431" s="1" t="s">
        <v>2973</v>
      </c>
      <c r="P3431" s="1" t="s">
        <v>2968</v>
      </c>
      <c r="Q3431" s="1">
        <v>8360</v>
      </c>
      <c r="R3431" s="1" t="s">
        <v>3035</v>
      </c>
      <c r="S3431" s="1">
        <v>88.37</v>
      </c>
    </row>
    <row r="3432" spans="1:19" x14ac:dyDescent="0.3">
      <c r="A3432" s="1" t="s">
        <v>925</v>
      </c>
      <c r="B3432" s="1" t="s">
        <v>1558</v>
      </c>
      <c r="C3432" s="1">
        <f t="shared" si="324"/>
        <v>1.0416666671517305E-2</v>
      </c>
      <c r="D3432" s="1">
        <v>6</v>
      </c>
      <c r="E3432" s="1">
        <v>16.809999999999999</v>
      </c>
      <c r="F3432" s="1">
        <f>IF(A3432="","",IF(E3432&lt;_C3_MinTemp.,0,E3432*M_a+M_b))</f>
        <v>0.41771540000000001</v>
      </c>
      <c r="G3432" s="1">
        <f t="shared" si="325"/>
        <v>0.17448615539716</v>
      </c>
      <c r="H3432" s="1">
        <f t="shared" si="326"/>
        <v>7.5830576009196002E-2</v>
      </c>
      <c r="I3432" s="1">
        <f t="shared" si="327"/>
        <v>1.8957644011126842E-2</v>
      </c>
      <c r="J3432" s="1">
        <f>IF(A3432="","",MIN(J3431+I3432,Max_logcfu))</f>
        <v>3.99</v>
      </c>
      <c r="K3432" s="1" cm="1">
        <f t="array" ref="K3432">IF(A3432="","",IF(E3432&lt;_C3_MinTemp.,0,((E3432-Tmin)/(PrefTemp-Tmin))^2))</f>
        <v>28.866470999445088</v>
      </c>
      <c r="L3432" s="1">
        <f t="shared" si="328"/>
        <v>0.3006924063842405</v>
      </c>
      <c r="M3432" s="1">
        <f t="shared" si="329"/>
        <v>41.749275639746486</v>
      </c>
      <c r="N3432" s="3" t="s">
        <v>866</v>
      </c>
      <c r="O3432" s="1" t="s">
        <v>2973</v>
      </c>
      <c r="P3432" s="1" t="s">
        <v>2968</v>
      </c>
      <c r="Q3432" s="1">
        <v>8360</v>
      </c>
      <c r="R3432" s="1" t="s">
        <v>3035</v>
      </c>
      <c r="S3432" s="1">
        <v>88.37</v>
      </c>
    </row>
    <row r="3433" spans="1:19" x14ac:dyDescent="0.3">
      <c r="A3433" s="1" t="s">
        <v>925</v>
      </c>
      <c r="B3433" s="1" t="s">
        <v>1559</v>
      </c>
      <c r="C3433" s="1">
        <f t="shared" si="324"/>
        <v>1.0416666664241347E-2</v>
      </c>
      <c r="D3433" s="1">
        <v>6</v>
      </c>
      <c r="E3433" s="1">
        <v>16.739999999999998</v>
      </c>
      <c r="F3433" s="1">
        <f>IF(A3433="","",IF(E3433&lt;_C3_MinTemp.,0,E3433*M_a+M_b))</f>
        <v>0.41634060000000001</v>
      </c>
      <c r="G3433" s="1">
        <f t="shared" si="325"/>
        <v>0.17333949520836001</v>
      </c>
      <c r="H3433" s="1">
        <f t="shared" si="326"/>
        <v>7.533224476677966E-2</v>
      </c>
      <c r="I3433" s="1">
        <f t="shared" si="327"/>
        <v>1.8833061187310002E-2</v>
      </c>
      <c r="J3433" s="1">
        <f>IF(A3433="","",MIN(J3432+I3433,Max_logcfu))</f>
        <v>3.99</v>
      </c>
      <c r="K3433" s="1" cm="1">
        <f t="array" ref="K3433">IF(A3433="","",IF(E3433&lt;_C3_MinTemp.,0,((E3433-Tmin)/(PrefTemp-Tmin))^2))</f>
        <v>28.676770945530368</v>
      </c>
      <c r="L3433" s="1">
        <f t="shared" si="328"/>
        <v>0.29871636394639101</v>
      </c>
      <c r="M3433" s="1">
        <f t="shared" si="329"/>
        <v>41.450559275800096</v>
      </c>
      <c r="N3433" s="3" t="s">
        <v>866</v>
      </c>
      <c r="O3433" s="1" t="s">
        <v>2973</v>
      </c>
      <c r="P3433" s="1" t="s">
        <v>2968</v>
      </c>
      <c r="Q3433" s="1">
        <v>8360</v>
      </c>
      <c r="R3433" s="1" t="s">
        <v>3035</v>
      </c>
      <c r="S3433" s="1">
        <v>88.37</v>
      </c>
    </row>
    <row r="3434" spans="1:19" x14ac:dyDescent="0.3">
      <c r="A3434" s="1" t="s">
        <v>925</v>
      </c>
      <c r="B3434" s="1" t="s">
        <v>1560</v>
      </c>
      <c r="C3434" s="1">
        <f t="shared" si="324"/>
        <v>1.0416666664241347E-2</v>
      </c>
      <c r="D3434" s="1">
        <v>6</v>
      </c>
      <c r="E3434" s="1">
        <v>16.809999999999999</v>
      </c>
      <c r="F3434" s="1">
        <f>IF(A3434="","",IF(E3434&lt;_C3_MinTemp.,0,E3434*M_a+M_b))</f>
        <v>0.41771540000000001</v>
      </c>
      <c r="G3434" s="1">
        <f t="shared" si="325"/>
        <v>0.17448615539716</v>
      </c>
      <c r="H3434" s="1">
        <f t="shared" si="326"/>
        <v>7.5830576009196002E-2</v>
      </c>
      <c r="I3434" s="1">
        <f t="shared" si="327"/>
        <v>1.895764399788508E-2</v>
      </c>
      <c r="J3434" s="1">
        <f>IF(A3434="","",MIN(J3433+I3434,Max_logcfu))</f>
        <v>3.99</v>
      </c>
      <c r="K3434" s="1" cm="1">
        <f t="array" ref="K3434">IF(A3434="","",IF(E3434&lt;_C3_MinTemp.,0,((E3434-Tmin)/(PrefTemp-Tmin))^2))</f>
        <v>28.866470999445088</v>
      </c>
      <c r="L3434" s="1">
        <f t="shared" si="328"/>
        <v>0.30069240617420928</v>
      </c>
      <c r="M3434" s="1">
        <f t="shared" si="329"/>
        <v>41.149866869625889</v>
      </c>
      <c r="N3434" s="3" t="s">
        <v>866</v>
      </c>
      <c r="O3434" s="1" t="s">
        <v>2973</v>
      </c>
      <c r="P3434" s="1" t="s">
        <v>2968</v>
      </c>
      <c r="Q3434" s="1">
        <v>8360</v>
      </c>
      <c r="R3434" s="1" t="s">
        <v>3035</v>
      </c>
      <c r="S3434" s="1">
        <v>88.37</v>
      </c>
    </row>
    <row r="3435" spans="1:19" x14ac:dyDescent="0.3">
      <c r="A3435" s="1" t="s">
        <v>925</v>
      </c>
      <c r="B3435" s="1" t="s">
        <v>1561</v>
      </c>
      <c r="C3435" s="1">
        <f t="shared" si="324"/>
        <v>1.0416666671517305E-2</v>
      </c>
      <c r="D3435" s="1">
        <v>6</v>
      </c>
      <c r="E3435" s="1">
        <v>16.77</v>
      </c>
      <c r="F3435" s="1">
        <f>IF(A3435="","",IF(E3435&lt;_C3_MinTemp.,0,E3435*M_a+M_b))</f>
        <v>0.41692980000000002</v>
      </c>
      <c r="G3435" s="1">
        <f t="shared" si="325"/>
        <v>0.17383045812804002</v>
      </c>
      <c r="H3435" s="1">
        <f t="shared" si="326"/>
        <v>7.5545614136479797E-2</v>
      </c>
      <c r="I3435" s="1">
        <f t="shared" si="327"/>
        <v>1.8886403542914616E-2</v>
      </c>
      <c r="J3435" s="1">
        <f>IF(A3435="","",MIN(J3434+I3435,Max_logcfu))</f>
        <v>3.99</v>
      </c>
      <c r="K3435" s="1" cm="1">
        <f t="array" ref="K3435">IF(A3435="","",IF(E3435&lt;_C3_MinTemp.,0,((E3435-Tmin)/(PrefTemp-Tmin))^2))</f>
        <v>28.757994391886257</v>
      </c>
      <c r="L3435" s="1">
        <f t="shared" si="328"/>
        <v>0.29956244172164315</v>
      </c>
      <c r="M3435" s="1">
        <f t="shared" si="329"/>
        <v>40.850304427904248</v>
      </c>
      <c r="N3435" s="3" t="s">
        <v>866</v>
      </c>
      <c r="O3435" s="1" t="s">
        <v>2973</v>
      </c>
      <c r="P3435" s="1" t="s">
        <v>2968</v>
      </c>
      <c r="Q3435" s="1">
        <v>8360</v>
      </c>
      <c r="R3435" s="1" t="s">
        <v>3035</v>
      </c>
      <c r="S3435" s="1">
        <v>88.37</v>
      </c>
    </row>
    <row r="3436" spans="1:19" x14ac:dyDescent="0.3">
      <c r="A3436" s="1" t="s">
        <v>925</v>
      </c>
      <c r="B3436" s="1" t="s">
        <v>1562</v>
      </c>
      <c r="C3436" s="1">
        <f t="shared" si="324"/>
        <v>1.0416666664241347E-2</v>
      </c>
      <c r="D3436" s="1">
        <v>6</v>
      </c>
      <c r="E3436" s="1">
        <v>16.72</v>
      </c>
      <c r="F3436" s="1">
        <f>IF(A3436="","",IF(E3436&lt;_C3_MinTemp.,0,E3436*M_a+M_b))</f>
        <v>0.41594779999999998</v>
      </c>
      <c r="G3436" s="1">
        <f t="shared" si="325"/>
        <v>0.17301257232483999</v>
      </c>
      <c r="H3436" s="1">
        <f t="shared" si="326"/>
        <v>7.5190166155949575E-2</v>
      </c>
      <c r="I3436" s="1">
        <f t="shared" si="327"/>
        <v>1.8797541534610749E-2</v>
      </c>
      <c r="J3436" s="1">
        <f>IF(A3436="","",MIN(J3435+I3436,Max_logcfu))</f>
        <v>3.99</v>
      </c>
      <c r="K3436" s="1" cm="1">
        <f t="array" ref="K3436">IF(A3436="","",IF(E3436&lt;_C3_MinTemp.,0,((E3436-Tmin)/(PrefTemp-Tmin))^2))</f>
        <v>28.622685795251797</v>
      </c>
      <c r="L3436" s="1">
        <f t="shared" si="328"/>
        <v>0.29815297696445375</v>
      </c>
      <c r="M3436" s="1">
        <f t="shared" si="329"/>
        <v>40.552151450939796</v>
      </c>
      <c r="N3436" s="3" t="s">
        <v>866</v>
      </c>
      <c r="O3436" s="1" t="s">
        <v>2973</v>
      </c>
      <c r="P3436" s="1" t="s">
        <v>2968</v>
      </c>
      <c r="Q3436" s="1">
        <v>8360</v>
      </c>
      <c r="R3436" s="1" t="s">
        <v>3035</v>
      </c>
      <c r="S3436" s="1">
        <v>88.37</v>
      </c>
    </row>
    <row r="3437" spans="1:19" x14ac:dyDescent="0.3">
      <c r="A3437" s="1" t="s">
        <v>925</v>
      </c>
      <c r="B3437" s="1" t="s">
        <v>1563</v>
      </c>
      <c r="C3437" s="1">
        <f t="shared" si="324"/>
        <v>1.0416666664241347E-2</v>
      </c>
      <c r="D3437" s="1">
        <v>6</v>
      </c>
      <c r="E3437" s="1">
        <v>16.690000000000001</v>
      </c>
      <c r="F3437" s="1">
        <f>IF(A3437="","",IF(E3437&lt;_C3_MinTemp.,0,E3437*M_a+M_b))</f>
        <v>0.41535860000000008</v>
      </c>
      <c r="G3437" s="1">
        <f t="shared" si="325"/>
        <v>0.17252276659396007</v>
      </c>
      <c r="H3437" s="1">
        <f t="shared" si="326"/>
        <v>7.4977299693159527E-2</v>
      </c>
      <c r="I3437" s="1">
        <f t="shared" si="327"/>
        <v>1.874432491892563E-2</v>
      </c>
      <c r="J3437" s="1">
        <f>IF(A3437="","",MIN(J3436+I3437,Max_logcfu))</f>
        <v>3.99</v>
      </c>
      <c r="K3437" s="1" cm="1">
        <f t="array" ref="K3437">IF(A3437="","",IF(E3437&lt;_C3_MinTemp.,0,((E3437-Tmin)/(PrefTemp-Tmin))^2))</f>
        <v>28.541653790771985</v>
      </c>
      <c r="L3437" s="1">
        <f t="shared" si="328"/>
        <v>0.29730889358465223</v>
      </c>
      <c r="M3437" s="1">
        <f t="shared" si="329"/>
        <v>40.254842557355147</v>
      </c>
      <c r="N3437" s="3" t="s">
        <v>866</v>
      </c>
      <c r="O3437" s="1" t="s">
        <v>2973</v>
      </c>
      <c r="P3437" s="1" t="s">
        <v>2968</v>
      </c>
      <c r="Q3437" s="1">
        <v>8360</v>
      </c>
      <c r="R3437" s="1" t="s">
        <v>3035</v>
      </c>
      <c r="S3437" s="1">
        <v>88.37</v>
      </c>
    </row>
    <row r="3438" spans="1:19" x14ac:dyDescent="0.3">
      <c r="A3438" s="1" t="s">
        <v>925</v>
      </c>
      <c r="B3438" s="1" t="s">
        <v>2811</v>
      </c>
      <c r="C3438" s="1">
        <f t="shared" si="324"/>
        <v>1.0405092594737653E-2</v>
      </c>
      <c r="D3438" s="1">
        <v>6</v>
      </c>
      <c r="E3438" s="1">
        <v>16.77</v>
      </c>
      <c r="F3438" s="1">
        <f>IF(A3438="","",IF(E3438&lt;_C3_MinTemp.,0,E3438*M_a+M_b))</f>
        <v>0.41692980000000002</v>
      </c>
      <c r="G3438" s="1">
        <f t="shared" si="325"/>
        <v>0.17383045812804002</v>
      </c>
      <c r="H3438" s="1">
        <f t="shared" si="326"/>
        <v>7.5545614136479797E-2</v>
      </c>
      <c r="I3438" s="1">
        <f t="shared" si="327"/>
        <v>1.8865418645193456E-2</v>
      </c>
      <c r="J3438" s="1">
        <f>IF(A3438="","",MIN(J3437+I3438,Max_logcfu))</f>
        <v>3.99</v>
      </c>
      <c r="K3438" s="1" cm="1">
        <f t="array" ref="K3438">IF(A3438="","",IF(E3438&lt;_C3_MinTemp.,0,((E3438-Tmin)/(PrefTemp-Tmin))^2))</f>
        <v>28.757994391886257</v>
      </c>
      <c r="L3438" s="1">
        <f t="shared" si="328"/>
        <v>0.29922959448652264</v>
      </c>
      <c r="M3438" s="1">
        <f t="shared" si="329"/>
        <v>39.955612962868628</v>
      </c>
      <c r="N3438" s="3" t="s">
        <v>866</v>
      </c>
      <c r="O3438" s="1" t="s">
        <v>2973</v>
      </c>
      <c r="P3438" s="1" t="s">
        <v>2968</v>
      </c>
      <c r="Q3438" s="1">
        <v>8360</v>
      </c>
      <c r="R3438" s="1" t="s">
        <v>3035</v>
      </c>
      <c r="S3438" s="1">
        <v>88.25</v>
      </c>
    </row>
    <row r="3439" spans="1:19" x14ac:dyDescent="0.3">
      <c r="A3439" s="1" t="s">
        <v>925</v>
      </c>
      <c r="B3439" s="1" t="s">
        <v>2812</v>
      </c>
      <c r="C3439" s="1">
        <f t="shared" si="324"/>
        <v>1.0416666664241347E-2</v>
      </c>
      <c r="D3439" s="1">
        <v>6</v>
      </c>
      <c r="E3439" s="1">
        <v>16.739999999999998</v>
      </c>
      <c r="F3439" s="1">
        <f>IF(A3439="","",IF(E3439&lt;_C3_MinTemp.,0,E3439*M_a+M_b))</f>
        <v>0.41634060000000001</v>
      </c>
      <c r="G3439" s="1">
        <f t="shared" si="325"/>
        <v>0.17333949520836001</v>
      </c>
      <c r="H3439" s="1">
        <f t="shared" si="326"/>
        <v>7.533224476677966E-2</v>
      </c>
      <c r="I3439" s="1">
        <f t="shared" si="327"/>
        <v>1.8833061187310002E-2</v>
      </c>
      <c r="J3439" s="1">
        <f>IF(A3439="","",MIN(J3438+I3439,Max_logcfu))</f>
        <v>3.99</v>
      </c>
      <c r="K3439" s="1" cm="1">
        <f t="array" ref="K3439">IF(A3439="","",IF(E3439&lt;_C3_MinTemp.,0,((E3439-Tmin)/(PrefTemp-Tmin))^2))</f>
        <v>28.676770945530368</v>
      </c>
      <c r="L3439" s="1">
        <f t="shared" si="328"/>
        <v>0.29871636394639101</v>
      </c>
      <c r="M3439" s="1">
        <f t="shared" si="329"/>
        <v>39.656896598922238</v>
      </c>
      <c r="N3439" s="3" t="s">
        <v>866</v>
      </c>
      <c r="O3439" s="1" t="s">
        <v>2973</v>
      </c>
      <c r="P3439" s="1" t="s">
        <v>2968</v>
      </c>
      <c r="Q3439" s="1">
        <v>8360</v>
      </c>
      <c r="R3439" s="1" t="s">
        <v>3035</v>
      </c>
      <c r="S3439" s="1">
        <v>88.25</v>
      </c>
    </row>
    <row r="3440" spans="1:19" x14ac:dyDescent="0.3">
      <c r="A3440" s="1" t="s">
        <v>925</v>
      </c>
      <c r="B3440" s="1" t="s">
        <v>2813</v>
      </c>
      <c r="C3440" s="1">
        <f t="shared" si="324"/>
        <v>1.0416666671517305E-2</v>
      </c>
      <c r="D3440" s="1">
        <v>6</v>
      </c>
      <c r="E3440" s="1">
        <v>16.64</v>
      </c>
      <c r="F3440" s="1">
        <f>IF(A3440="","",IF(E3440&lt;_C3_MinTemp.,0,E3440*M_a+M_b))</f>
        <v>0.41437660000000004</v>
      </c>
      <c r="G3440" s="1">
        <f t="shared" si="325"/>
        <v>0.17170796662756002</v>
      </c>
      <c r="H3440" s="1">
        <f t="shared" si="326"/>
        <v>7.462319279772274E-2</v>
      </c>
      <c r="I3440" s="1">
        <f t="shared" si="327"/>
        <v>1.8655798208117969E-2</v>
      </c>
      <c r="J3440" s="1">
        <f>IF(A3440="","",MIN(J3439+I3440,Max_logcfu))</f>
        <v>3.99</v>
      </c>
      <c r="K3440" s="1" cm="1">
        <f t="array" ref="K3440">IF(A3440="","",IF(E3440&lt;_C3_MinTemp.,0,((E3440-Tmin)/(PrefTemp-Tmin))^2))</f>
        <v>28.406855705807025</v>
      </c>
      <c r="L3440" s="1">
        <f t="shared" si="328"/>
        <v>0.29590474707328124</v>
      </c>
      <c r="M3440" s="1">
        <f t="shared" si="329"/>
        <v>39.360991851848958</v>
      </c>
      <c r="N3440" s="3" t="s">
        <v>866</v>
      </c>
      <c r="O3440" s="1" t="s">
        <v>2973</v>
      </c>
      <c r="P3440" s="1" t="s">
        <v>2968</v>
      </c>
      <c r="Q3440" s="1">
        <v>8360</v>
      </c>
      <c r="R3440" s="1" t="s">
        <v>3035</v>
      </c>
      <c r="S3440" s="1">
        <v>88.25</v>
      </c>
    </row>
    <row r="3441" spans="1:19" x14ac:dyDescent="0.3">
      <c r="A3441" s="1" t="s">
        <v>925</v>
      </c>
      <c r="B3441" s="1" t="s">
        <v>2814</v>
      </c>
      <c r="C3441" s="1">
        <f t="shared" si="324"/>
        <v>1.0416666664241347E-2</v>
      </c>
      <c r="D3441" s="1">
        <v>6</v>
      </c>
      <c r="E3441" s="1">
        <v>16.579999999999998</v>
      </c>
      <c r="F3441" s="1">
        <f>IF(A3441="","",IF(E3441&lt;_C3_MinTemp.,0,E3441*M_a+M_b))</f>
        <v>0.41319820000000002</v>
      </c>
      <c r="G3441" s="1">
        <f t="shared" si="325"/>
        <v>0.17073275248324002</v>
      </c>
      <c r="H3441" s="1">
        <f t="shared" si="326"/>
        <v>7.4199370918400703E-2</v>
      </c>
      <c r="I3441" s="1">
        <f t="shared" si="327"/>
        <v>1.8549842725281204E-2</v>
      </c>
      <c r="J3441" s="1">
        <f>IF(A3441="","",MIN(J3440+I3441,Max_logcfu))</f>
        <v>3.99</v>
      </c>
      <c r="K3441" s="1" cm="1">
        <f t="array" ref="K3441">IF(A3441="","",IF(E3441&lt;_C3_MinTemp.,0,((E3441-Tmin)/(PrefTemp-Tmin))^2))</f>
        <v>28.245519175976412</v>
      </c>
      <c r="L3441" s="1">
        <f t="shared" si="328"/>
        <v>0.29422415801458324</v>
      </c>
      <c r="M3441" s="1">
        <f t="shared" si="329"/>
        <v>39.066767693834372</v>
      </c>
      <c r="N3441" s="3" t="s">
        <v>866</v>
      </c>
      <c r="O3441" s="1" t="s">
        <v>2973</v>
      </c>
      <c r="P3441" s="1" t="s">
        <v>2968</v>
      </c>
      <c r="Q3441" s="1">
        <v>8360</v>
      </c>
      <c r="R3441" s="1" t="s">
        <v>3035</v>
      </c>
      <c r="S3441" s="1">
        <v>88.25</v>
      </c>
    </row>
    <row r="3442" spans="1:19" x14ac:dyDescent="0.3">
      <c r="A3442" s="1" t="s">
        <v>925</v>
      </c>
      <c r="B3442" s="1" t="s">
        <v>2815</v>
      </c>
      <c r="C3442" s="1">
        <f t="shared" si="324"/>
        <v>1.0416666664241347E-2</v>
      </c>
      <c r="D3442" s="1">
        <v>6</v>
      </c>
      <c r="E3442" s="1">
        <v>16.579999999999998</v>
      </c>
      <c r="F3442" s="1">
        <f>IF(A3442="","",IF(E3442&lt;_C3_MinTemp.,0,E3442*M_a+M_b))</f>
        <v>0.41319820000000002</v>
      </c>
      <c r="G3442" s="1">
        <f t="shared" si="325"/>
        <v>0.17073275248324002</v>
      </c>
      <c r="H3442" s="1">
        <f t="shared" si="326"/>
        <v>7.4199370918400703E-2</v>
      </c>
      <c r="I3442" s="1">
        <f t="shared" si="327"/>
        <v>1.8549842725281204E-2</v>
      </c>
      <c r="J3442" s="1">
        <f>IF(A3442="","",MIN(J3441+I3442,Max_logcfu))</f>
        <v>3.99</v>
      </c>
      <c r="K3442" s="1" cm="1">
        <f t="array" ref="K3442">IF(A3442="","",IF(E3442&lt;_C3_MinTemp.,0,((E3442-Tmin)/(PrefTemp-Tmin))^2))</f>
        <v>28.245519175976412</v>
      </c>
      <c r="L3442" s="1">
        <f t="shared" si="328"/>
        <v>0.29422415801458324</v>
      </c>
      <c r="M3442" s="1">
        <f t="shared" si="329"/>
        <v>38.772543535819786</v>
      </c>
      <c r="N3442" s="3" t="s">
        <v>866</v>
      </c>
      <c r="O3442" s="1" t="s">
        <v>2973</v>
      </c>
      <c r="P3442" s="1" t="s">
        <v>2968</v>
      </c>
      <c r="Q3442" s="1">
        <v>8360</v>
      </c>
      <c r="R3442" s="1" t="s">
        <v>3035</v>
      </c>
      <c r="S3442" s="1">
        <v>88.25</v>
      </c>
    </row>
    <row r="3443" spans="1:19" x14ac:dyDescent="0.3">
      <c r="A3443" s="1" t="s">
        <v>925</v>
      </c>
      <c r="B3443" s="1" t="s">
        <v>2816</v>
      </c>
      <c r="C3443" s="1">
        <f t="shared" si="324"/>
        <v>1.0416666671517305E-2</v>
      </c>
      <c r="D3443" s="1">
        <v>6</v>
      </c>
      <c r="E3443" s="1">
        <v>16.5</v>
      </c>
      <c r="F3443" s="1">
        <f>IF(A3443="","",IF(E3443&lt;_C3_MinTemp.,0,E3443*M_a+M_b))</f>
        <v>0.41162700000000002</v>
      </c>
      <c r="G3443" s="1">
        <f t="shared" si="325"/>
        <v>0.16943678712900001</v>
      </c>
      <c r="H3443" s="1">
        <f t="shared" si="326"/>
        <v>7.3636152598435464E-2</v>
      </c>
      <c r="I3443" s="1">
        <f t="shared" si="327"/>
        <v>1.8409038158181242E-2</v>
      </c>
      <c r="J3443" s="1">
        <f>IF(A3443="","",MIN(J3442+I3443,Max_logcfu))</f>
        <v>3.99</v>
      </c>
      <c r="K3443" s="1" cm="1">
        <f t="array" ref="K3443">IF(A3443="","",IF(E3443&lt;_C3_MinTemp.,0,((E3443-Tmin)/(PrefTemp-Tmin))^2))</f>
        <v>28.031118519206245</v>
      </c>
      <c r="L3443" s="1">
        <f t="shared" si="328"/>
        <v>0.29199081804436722</v>
      </c>
      <c r="M3443" s="1">
        <f t="shared" si="329"/>
        <v>38.480552717775417</v>
      </c>
      <c r="N3443" s="3" t="s">
        <v>866</v>
      </c>
      <c r="O3443" s="1" t="s">
        <v>2973</v>
      </c>
      <c r="P3443" s="1" t="s">
        <v>2968</v>
      </c>
      <c r="Q3443" s="1">
        <v>8360</v>
      </c>
      <c r="R3443" s="1" t="s">
        <v>3035</v>
      </c>
      <c r="S3443" s="1">
        <v>88.25</v>
      </c>
    </row>
    <row r="3444" spans="1:19" x14ac:dyDescent="0.3">
      <c r="A3444" s="1" t="s">
        <v>925</v>
      </c>
      <c r="B3444" s="1" t="s">
        <v>2817</v>
      </c>
      <c r="C3444" s="1">
        <f t="shared" si="324"/>
        <v>1.0416666664241347E-2</v>
      </c>
      <c r="D3444" s="1">
        <v>6</v>
      </c>
      <c r="E3444" s="1">
        <v>16.47</v>
      </c>
      <c r="F3444" s="1">
        <f>IF(A3444="","",IF(E3444&lt;_C3_MinTemp.,0,E3444*M_a+M_b))</f>
        <v>0.41103780000000001</v>
      </c>
      <c r="G3444" s="1">
        <f t="shared" si="325"/>
        <v>0.16895207302883999</v>
      </c>
      <c r="H3444" s="1">
        <f t="shared" si="326"/>
        <v>7.3425498926049534E-2</v>
      </c>
      <c r="I3444" s="1">
        <f t="shared" si="327"/>
        <v>1.8356374727238455E-2</v>
      </c>
      <c r="J3444" s="1">
        <f>IF(A3444="","",MIN(J3443+I3444,Max_logcfu))</f>
        <v>3.99</v>
      </c>
      <c r="K3444" s="1" cm="1">
        <f t="array" ref="K3444">IF(A3444="","",IF(E3444&lt;_C3_MinTemp.,0,((E3444-Tmin)/(PrefTemp-Tmin))^2))</f>
        <v>27.95092885898109</v>
      </c>
      <c r="L3444" s="1">
        <f t="shared" si="328"/>
        <v>0.29115550887992975</v>
      </c>
      <c r="M3444" s="1">
        <f t="shared" si="329"/>
        <v>38.189397208895485</v>
      </c>
      <c r="N3444" s="3" t="s">
        <v>866</v>
      </c>
      <c r="O3444" s="1" t="s">
        <v>2973</v>
      </c>
      <c r="P3444" s="1" t="s">
        <v>2968</v>
      </c>
      <c r="Q3444" s="1">
        <v>8360</v>
      </c>
      <c r="R3444" s="1" t="s">
        <v>3035</v>
      </c>
      <c r="S3444" s="1">
        <v>88.25</v>
      </c>
    </row>
    <row r="3445" spans="1:19" x14ac:dyDescent="0.3">
      <c r="A3445" s="1" t="s">
        <v>925</v>
      </c>
      <c r="B3445" s="1" t="s">
        <v>2818</v>
      </c>
      <c r="C3445" s="1">
        <f t="shared" si="324"/>
        <v>1.0416666664241347E-2</v>
      </c>
      <c r="D3445" s="1">
        <v>6</v>
      </c>
      <c r="E3445" s="1">
        <v>16.45</v>
      </c>
      <c r="F3445" s="1">
        <f>IF(A3445="","",IF(E3445&lt;_C3_MinTemp.,0,E3445*M_a+M_b))</f>
        <v>0.41064500000000004</v>
      </c>
      <c r="G3445" s="1">
        <f t="shared" si="325"/>
        <v>0.16862931602500003</v>
      </c>
      <c r="H3445" s="1">
        <f t="shared" si="326"/>
        <v>7.328523078009562E-2</v>
      </c>
      <c r="I3445" s="1">
        <f t="shared" si="327"/>
        <v>1.8321307690758144E-2</v>
      </c>
      <c r="J3445" s="1">
        <f>IF(A3445="","",MIN(J3444+I3445,Max_logcfu))</f>
        <v>3.99</v>
      </c>
      <c r="K3445" s="1" cm="1">
        <f t="array" ref="K3445">IF(A3445="","",IF(E3445&lt;_C3_MinTemp.,0,((E3445-Tmin)/(PrefTemp-Tmin))^2))</f>
        <v>27.897532899456344</v>
      </c>
      <c r="L3445" s="1">
        <f t="shared" si="328"/>
        <v>0.29059930096834319</v>
      </c>
      <c r="M3445" s="1">
        <f t="shared" si="329"/>
        <v>37.89879790792714</v>
      </c>
      <c r="N3445" s="3" t="s">
        <v>866</v>
      </c>
      <c r="O3445" s="1" t="s">
        <v>2973</v>
      </c>
      <c r="P3445" s="1" t="s">
        <v>2968</v>
      </c>
      <c r="Q3445" s="1">
        <v>8360</v>
      </c>
      <c r="R3445" s="1" t="s">
        <v>3035</v>
      </c>
      <c r="S3445" s="1">
        <v>88.25</v>
      </c>
    </row>
    <row r="3446" spans="1:19" x14ac:dyDescent="0.3">
      <c r="A3446" s="1" t="s">
        <v>925</v>
      </c>
      <c r="B3446" s="1" t="s">
        <v>1572</v>
      </c>
      <c r="C3446" s="1">
        <f t="shared" si="324"/>
        <v>1.0428240741021E-2</v>
      </c>
      <c r="D3446" s="1">
        <v>6</v>
      </c>
      <c r="E3446" s="1">
        <v>16.5</v>
      </c>
      <c r="F3446" s="1">
        <f>IF(A3446="","",IF(E3446&lt;_C3_MinTemp.,0,E3446*M_a+M_b))</f>
        <v>0.41162700000000002</v>
      </c>
      <c r="G3446" s="1">
        <f t="shared" si="325"/>
        <v>0.16943678712900001</v>
      </c>
      <c r="H3446" s="1">
        <f t="shared" si="326"/>
        <v>7.3636152598435464E-2</v>
      </c>
      <c r="I3446" s="1">
        <f t="shared" si="327"/>
        <v>1.8429492636937057E-2</v>
      </c>
      <c r="J3446" s="1">
        <f>IF(A3446="","",MIN(J3445+I3446,Max_logcfu))</f>
        <v>3.99</v>
      </c>
      <c r="K3446" s="1" cm="1">
        <f t="array" ref="K3446">IF(A3446="","",IF(E3446&lt;_C3_MinTemp.,0,((E3446-Tmin)/(PrefTemp-Tmin))^2))</f>
        <v>28.031118519206245</v>
      </c>
      <c r="L3446" s="1">
        <f t="shared" si="328"/>
        <v>0.29231525215837478</v>
      </c>
      <c r="M3446" s="1">
        <f t="shared" si="329"/>
        <v>37.606482655768765</v>
      </c>
      <c r="N3446" s="3" t="s">
        <v>866</v>
      </c>
      <c r="O3446" s="1" t="s">
        <v>2973</v>
      </c>
      <c r="P3446" s="1" t="s">
        <v>2968</v>
      </c>
      <c r="Q3446" s="1">
        <v>8360</v>
      </c>
      <c r="R3446" s="1" t="s">
        <v>3035</v>
      </c>
      <c r="S3446" s="1">
        <v>88.13</v>
      </c>
    </row>
    <row r="3447" spans="1:19" x14ac:dyDescent="0.3">
      <c r="A3447" s="1" t="s">
        <v>925</v>
      </c>
      <c r="B3447" s="1" t="s">
        <v>1573</v>
      </c>
      <c r="C3447" s="1">
        <f t="shared" si="324"/>
        <v>1.0416666671517305E-2</v>
      </c>
      <c r="D3447" s="1">
        <v>6</v>
      </c>
      <c r="E3447" s="1">
        <v>16.440000000000001</v>
      </c>
      <c r="F3447" s="1">
        <f>IF(A3447="","",IF(E3447&lt;_C3_MinTemp.,0,E3447*M_a+M_b))</f>
        <v>0.41044860000000005</v>
      </c>
      <c r="G3447" s="1">
        <f t="shared" si="325"/>
        <v>0.16846805324196004</v>
      </c>
      <c r="H3447" s="1">
        <f t="shared" si="326"/>
        <v>7.3215146997809663E-2</v>
      </c>
      <c r="I3447" s="1">
        <f t="shared" si="327"/>
        <v>1.8303786757975778E-2</v>
      </c>
      <c r="J3447" s="1">
        <f>IF(A3447="","",MIN(J3446+I3447,Max_logcfu))</f>
        <v>3.99</v>
      </c>
      <c r="K3447" s="1" cm="1">
        <f t="array" ref="K3447">IF(A3447="","",IF(E3447&lt;_C3_MinTemp.,0,((E3447-Tmin)/(PrefTemp-Tmin))^2))</f>
        <v>27.870854063881588</v>
      </c>
      <c r="L3447" s="1">
        <f t="shared" si="328"/>
        <v>0.29032139663395795</v>
      </c>
      <c r="M3447" s="1">
        <f t="shared" si="329"/>
        <v>37.316161259134809</v>
      </c>
      <c r="N3447" s="3" t="s">
        <v>866</v>
      </c>
      <c r="O3447" s="1" t="s">
        <v>2973</v>
      </c>
      <c r="P3447" s="1" t="s">
        <v>2968</v>
      </c>
      <c r="Q3447" s="1">
        <v>8360</v>
      </c>
      <c r="R3447" s="1" t="s">
        <v>3035</v>
      </c>
      <c r="S3447" s="1">
        <v>88.13</v>
      </c>
    </row>
    <row r="3448" spans="1:19" x14ac:dyDescent="0.3">
      <c r="A3448" s="1" t="s">
        <v>925</v>
      </c>
      <c r="B3448" s="1" t="s">
        <v>1574</v>
      </c>
      <c r="C3448" s="1">
        <f t="shared" si="324"/>
        <v>1.0416666664241347E-2</v>
      </c>
      <c r="D3448" s="1">
        <v>6</v>
      </c>
      <c r="E3448" s="1">
        <v>16.420000000000002</v>
      </c>
      <c r="F3448" s="1">
        <f>IF(A3448="","",IF(E3448&lt;_C3_MinTemp.,0,E3448*M_a+M_b))</f>
        <v>0.41005580000000008</v>
      </c>
      <c r="G3448" s="1">
        <f t="shared" si="325"/>
        <v>0.16814575911364008</v>
      </c>
      <c r="H3448" s="1">
        <f t="shared" si="326"/>
        <v>7.3075080014619764E-2</v>
      </c>
      <c r="I3448" s="1">
        <f t="shared" si="327"/>
        <v>1.8268769999401413E-2</v>
      </c>
      <c r="J3448" s="1">
        <f>IF(A3448="","",MIN(J3447+I3448,Max_logcfu))</f>
        <v>3.99</v>
      </c>
      <c r="K3448" s="1" cm="1">
        <f t="array" ref="K3448">IF(A3448="","",IF(E3448&lt;_C3_MinTemp.,0,((E3448-Tmin)/(PrefTemp-Tmin))^2))</f>
        <v>27.817534681107265</v>
      </c>
      <c r="L3448" s="1">
        <f t="shared" si="328"/>
        <v>0.28976598619406763</v>
      </c>
      <c r="M3448" s="1">
        <f t="shared" si="329"/>
        <v>37.026395272940739</v>
      </c>
      <c r="N3448" s="3" t="s">
        <v>866</v>
      </c>
      <c r="O3448" s="1" t="s">
        <v>2973</v>
      </c>
      <c r="P3448" s="1" t="s">
        <v>2968</v>
      </c>
      <c r="Q3448" s="1">
        <v>8360</v>
      </c>
      <c r="R3448" s="1" t="s">
        <v>3035</v>
      </c>
      <c r="S3448" s="1">
        <v>88.13</v>
      </c>
    </row>
    <row r="3449" spans="1:19" x14ac:dyDescent="0.3">
      <c r="A3449" s="1" t="s">
        <v>925</v>
      </c>
      <c r="B3449" s="1" t="s">
        <v>1575</v>
      </c>
      <c r="C3449" s="1">
        <f t="shared" si="324"/>
        <v>1.0416666664241347E-2</v>
      </c>
      <c r="D3449" s="1">
        <v>6</v>
      </c>
      <c r="E3449" s="1">
        <v>16.41</v>
      </c>
      <c r="F3449" s="1">
        <f>IF(A3449="","",IF(E3449&lt;_C3_MinTemp.,0,E3449*M_a+M_b))</f>
        <v>0.40985940000000004</v>
      </c>
      <c r="G3449" s="1">
        <f t="shared" si="325"/>
        <v>0.16798472776836004</v>
      </c>
      <c r="H3449" s="1">
        <f t="shared" si="326"/>
        <v>7.3005096813715795E-2</v>
      </c>
      <c r="I3449" s="1">
        <f t="shared" si="327"/>
        <v>1.825127419917949E-2</v>
      </c>
      <c r="J3449" s="1">
        <f>IF(A3449="","",MIN(J3448+I3449,Max_logcfu))</f>
        <v>3.99</v>
      </c>
      <c r="K3449" s="1" cm="1">
        <f t="array" ref="K3449">IF(A3449="","",IF(E3449&lt;_C3_MinTemp.,0,((E3449-Tmin)/(PrefTemp-Tmin))^2))</f>
        <v>27.79089413390771</v>
      </c>
      <c r="L3449" s="1">
        <f t="shared" si="328"/>
        <v>0.28948848049413684</v>
      </c>
      <c r="M3449" s="1">
        <f t="shared" si="329"/>
        <v>36.736906792446604</v>
      </c>
      <c r="N3449" s="3" t="s">
        <v>866</v>
      </c>
      <c r="O3449" s="1" t="s">
        <v>2973</v>
      </c>
      <c r="P3449" s="1" t="s">
        <v>2968</v>
      </c>
      <c r="Q3449" s="1">
        <v>8360</v>
      </c>
      <c r="R3449" s="1" t="s">
        <v>3035</v>
      </c>
      <c r="S3449" s="1">
        <v>88.13</v>
      </c>
    </row>
    <row r="3450" spans="1:19" x14ac:dyDescent="0.3">
      <c r="A3450" s="1" t="s">
        <v>925</v>
      </c>
      <c r="B3450" s="1" t="s">
        <v>1576</v>
      </c>
      <c r="C3450" s="1">
        <f t="shared" si="324"/>
        <v>1.0416666671517305E-2</v>
      </c>
      <c r="D3450" s="1">
        <v>6</v>
      </c>
      <c r="E3450" s="1">
        <v>16.489999999999998</v>
      </c>
      <c r="F3450" s="1">
        <f>IF(A3450="","",IF(E3450&lt;_C3_MinTemp.,0,E3450*M_a+M_b))</f>
        <v>0.41143059999999998</v>
      </c>
      <c r="G3450" s="1">
        <f t="shared" si="325"/>
        <v>0.16927513861635998</v>
      </c>
      <c r="H3450" s="1">
        <f t="shared" si="326"/>
        <v>7.3565901180512802E-2</v>
      </c>
      <c r="I3450" s="1">
        <f t="shared" si="327"/>
        <v>1.8391475303692398E-2</v>
      </c>
      <c r="J3450" s="1">
        <f>IF(A3450="","",MIN(J3449+I3450,Max_logcfu))</f>
        <v>3.99</v>
      </c>
      <c r="K3450" s="1" cm="1">
        <f t="array" ref="K3450">IF(A3450="","",IF(E3450&lt;_C3_MinTemp.,0,((E3450-Tmin)/(PrefTemp-Tmin))^2))</f>
        <v>28.004375869672778</v>
      </c>
      <c r="L3450" s="1">
        <f t="shared" si="328"/>
        <v>0.29171224877826385</v>
      </c>
      <c r="M3450" s="1">
        <f t="shared" si="329"/>
        <v>36.445194543668343</v>
      </c>
      <c r="N3450" s="3" t="s">
        <v>866</v>
      </c>
      <c r="O3450" s="1" t="s">
        <v>2973</v>
      </c>
      <c r="P3450" s="1" t="s">
        <v>2968</v>
      </c>
      <c r="Q3450" s="1">
        <v>8360</v>
      </c>
      <c r="R3450" s="1" t="s">
        <v>3035</v>
      </c>
      <c r="S3450" s="1">
        <v>88.13</v>
      </c>
    </row>
    <row r="3451" spans="1:19" x14ac:dyDescent="0.3">
      <c r="A3451" s="1" t="s">
        <v>925</v>
      </c>
      <c r="B3451" s="1" t="s">
        <v>1577</v>
      </c>
      <c r="C3451" s="1">
        <f t="shared" si="324"/>
        <v>1.0416666664241347E-2</v>
      </c>
      <c r="D3451" s="1">
        <v>6</v>
      </c>
      <c r="E3451" s="1">
        <v>16.489999999999998</v>
      </c>
      <c r="F3451" s="1">
        <f>IF(A3451="","",IF(E3451&lt;_C3_MinTemp.,0,E3451*M_a+M_b))</f>
        <v>0.41143059999999998</v>
      </c>
      <c r="G3451" s="1">
        <f t="shared" si="325"/>
        <v>0.16927513861635998</v>
      </c>
      <c r="H3451" s="1">
        <f t="shared" si="326"/>
        <v>7.3565901180512802E-2</v>
      </c>
      <c r="I3451" s="1">
        <f t="shared" si="327"/>
        <v>1.8391475290846102E-2</v>
      </c>
      <c r="J3451" s="1">
        <f>IF(A3451="","",MIN(J3450+I3451,Max_logcfu))</f>
        <v>3.99</v>
      </c>
      <c r="K3451" s="1" cm="1">
        <f t="array" ref="K3451">IF(A3451="","",IF(E3451&lt;_C3_MinTemp.,0,((E3451-Tmin)/(PrefTemp-Tmin))^2))</f>
        <v>28.004375869672778</v>
      </c>
      <c r="L3451" s="1">
        <f t="shared" si="328"/>
        <v>0.29171224857450523</v>
      </c>
      <c r="M3451" s="1">
        <f t="shared" si="329"/>
        <v>36.153482295093838</v>
      </c>
      <c r="N3451" s="3" t="s">
        <v>866</v>
      </c>
      <c r="O3451" s="1" t="s">
        <v>2973</v>
      </c>
      <c r="P3451" s="1" t="s">
        <v>2968</v>
      </c>
      <c r="Q3451" s="1">
        <v>8360</v>
      </c>
      <c r="R3451" s="1" t="s">
        <v>3035</v>
      </c>
      <c r="S3451" s="1">
        <v>88.13</v>
      </c>
    </row>
    <row r="3452" spans="1:19" x14ac:dyDescent="0.3">
      <c r="A3452" s="1" t="s">
        <v>925</v>
      </c>
      <c r="B3452" s="1" t="s">
        <v>1578</v>
      </c>
      <c r="C3452" s="1">
        <f t="shared" si="324"/>
        <v>1.0416666664241347E-2</v>
      </c>
      <c r="D3452" s="1">
        <v>6</v>
      </c>
      <c r="E3452" s="1">
        <v>16.53</v>
      </c>
      <c r="F3452" s="1">
        <f>IF(A3452="","",IF(E3452&lt;_C3_MinTemp.,0,E3452*M_a+M_b))</f>
        <v>0.41221620000000003</v>
      </c>
      <c r="G3452" s="1">
        <f t="shared" si="325"/>
        <v>0.16992219554244004</v>
      </c>
      <c r="H3452" s="1">
        <f t="shared" si="326"/>
        <v>7.3847108014967411E-2</v>
      </c>
      <c r="I3452" s="1">
        <f t="shared" si="327"/>
        <v>1.8461776999443385E-2</v>
      </c>
      <c r="J3452" s="1">
        <f>IF(A3452="","",MIN(J3451+I3452,Max_logcfu))</f>
        <v>3.99</v>
      </c>
      <c r="K3452" s="1" cm="1">
        <f t="array" ref="K3452">IF(A3452="","",IF(E3452&lt;_C3_MinTemp.,0,((E3452-Tmin)/(PrefTemp-Tmin))^2))</f>
        <v>28.111423044557032</v>
      </c>
      <c r="L3452" s="1">
        <f t="shared" si="328"/>
        <v>0.29282732331262323</v>
      </c>
      <c r="M3452" s="1">
        <f t="shared" si="329"/>
        <v>35.860654971781216</v>
      </c>
      <c r="N3452" s="3" t="s">
        <v>866</v>
      </c>
      <c r="O3452" s="1" t="s">
        <v>2973</v>
      </c>
      <c r="P3452" s="1" t="s">
        <v>2968</v>
      </c>
      <c r="Q3452" s="1">
        <v>8360</v>
      </c>
      <c r="R3452" s="1" t="s">
        <v>3035</v>
      </c>
      <c r="S3452" s="1">
        <v>88.13</v>
      </c>
    </row>
    <row r="3453" spans="1:19" x14ac:dyDescent="0.3">
      <c r="A3453" s="1" t="s">
        <v>925</v>
      </c>
      <c r="B3453" s="1" t="s">
        <v>1579</v>
      </c>
      <c r="C3453" s="1">
        <f t="shared" si="324"/>
        <v>1.0416666671517305E-2</v>
      </c>
      <c r="D3453" s="1">
        <v>6</v>
      </c>
      <c r="E3453" s="1">
        <v>16.63</v>
      </c>
      <c r="F3453" s="1">
        <f>IF(A3453="","",IF(E3453&lt;_C3_MinTemp.,0,E3453*M_a+M_b))</f>
        <v>0.4141802</v>
      </c>
      <c r="G3453" s="1">
        <f t="shared" si="325"/>
        <v>0.17154523807204</v>
      </c>
      <c r="H3453" s="1">
        <f t="shared" si="326"/>
        <v>7.4552472000017384E-2</v>
      </c>
      <c r="I3453" s="1">
        <f t="shared" si="327"/>
        <v>1.8638118008683396E-2</v>
      </c>
      <c r="J3453" s="1">
        <f>IF(A3453="","",MIN(J3452+I3453,Max_logcfu))</f>
        <v>3.99</v>
      </c>
      <c r="K3453" s="1" cm="1">
        <f t="array" ref="K3453">IF(A3453="","",IF(E3453&lt;_C3_MinTemp.,0,((E3453-Tmin)/(PrefTemp-Tmin))^2))</f>
        <v>28.379934377189247</v>
      </c>
      <c r="L3453" s="1">
        <f t="shared" si="328"/>
        <v>0.29562431656671545</v>
      </c>
      <c r="M3453" s="1">
        <f t="shared" si="329"/>
        <v>35.5650306552145</v>
      </c>
      <c r="N3453" s="3" t="s">
        <v>866</v>
      </c>
      <c r="O3453" s="1" t="s">
        <v>2973</v>
      </c>
      <c r="P3453" s="1" t="s">
        <v>2968</v>
      </c>
      <c r="Q3453" s="1">
        <v>8360</v>
      </c>
      <c r="R3453" s="1" t="s">
        <v>3035</v>
      </c>
      <c r="S3453" s="1">
        <v>88.13</v>
      </c>
    </row>
    <row r="3454" spans="1:19" x14ac:dyDescent="0.3">
      <c r="A3454" s="1" t="s">
        <v>925</v>
      </c>
      <c r="B3454" s="1" t="s">
        <v>1580</v>
      </c>
      <c r="C3454" s="1">
        <f t="shared" si="324"/>
        <v>1.0416666664241347E-2</v>
      </c>
      <c r="D3454" s="1">
        <v>6</v>
      </c>
      <c r="E3454" s="1">
        <v>16.809999999999999</v>
      </c>
      <c r="F3454" s="1">
        <f>IF(A3454="","",IF(E3454&lt;_C3_MinTemp.,0,E3454*M_a+M_b))</f>
        <v>0.41771540000000001</v>
      </c>
      <c r="G3454" s="1">
        <f t="shared" si="325"/>
        <v>0.17448615539716</v>
      </c>
      <c r="H3454" s="1">
        <f t="shared" si="326"/>
        <v>7.5830576009196002E-2</v>
      </c>
      <c r="I3454" s="1">
        <f t="shared" si="327"/>
        <v>1.895764399788508E-2</v>
      </c>
      <c r="J3454" s="1">
        <f>IF(A3454="","",MIN(J3453+I3454,Max_logcfu))</f>
        <v>3.99</v>
      </c>
      <c r="K3454" s="1" cm="1">
        <f t="array" ref="K3454">IF(A3454="","",IF(E3454&lt;_C3_MinTemp.,0,((E3454-Tmin)/(PrefTemp-Tmin))^2))</f>
        <v>28.866470999445088</v>
      </c>
      <c r="L3454" s="1">
        <f t="shared" si="328"/>
        <v>0.30069240617420928</v>
      </c>
      <c r="M3454" s="1">
        <f t="shared" si="329"/>
        <v>35.264338249040293</v>
      </c>
      <c r="N3454" s="3" t="s">
        <v>866</v>
      </c>
      <c r="O3454" s="1" t="s">
        <v>2973</v>
      </c>
      <c r="P3454" s="1" t="s">
        <v>2968</v>
      </c>
      <c r="Q3454" s="1">
        <v>8360</v>
      </c>
      <c r="R3454" s="1" t="s">
        <v>3035</v>
      </c>
      <c r="S3454" s="1">
        <v>88.13</v>
      </c>
    </row>
    <row r="3455" spans="1:19" x14ac:dyDescent="0.3">
      <c r="A3455" s="1" t="s">
        <v>925</v>
      </c>
      <c r="B3455" s="1" t="s">
        <v>1581</v>
      </c>
      <c r="C3455" s="1">
        <f t="shared" si="324"/>
        <v>1.0416666664241347E-2</v>
      </c>
      <c r="D3455" s="1">
        <v>6</v>
      </c>
      <c r="E3455" s="1">
        <v>16.88</v>
      </c>
      <c r="F3455" s="1">
        <f>IF(A3455="","",IF(E3455&lt;_C3_MinTemp.,0,E3455*M_a+M_b))</f>
        <v>0.41909020000000002</v>
      </c>
      <c r="G3455" s="1">
        <f t="shared" si="325"/>
        <v>0.17563659573604001</v>
      </c>
      <c r="H3455" s="1">
        <f t="shared" si="326"/>
        <v>7.6330550080851808E-2</v>
      </c>
      <c r="I3455" s="1">
        <f t="shared" si="327"/>
        <v>1.908263751576993E-2</v>
      </c>
      <c r="J3455" s="1">
        <f>IF(A3455="","",MIN(J3454+I3455,Max_logcfu))</f>
        <v>3.99</v>
      </c>
      <c r="K3455" s="1" cm="1">
        <f t="array" ref="K3455">IF(A3455="","",IF(E3455&lt;_C3_MinTemp.,0,((E3455-Tmin)/(PrefTemp-Tmin))^2))</f>
        <v>29.05679643015494</v>
      </c>
      <c r="L3455" s="1">
        <f t="shared" si="328"/>
        <v>0.30267496274364197</v>
      </c>
      <c r="M3455" s="1">
        <f t="shared" si="329"/>
        <v>34.961663286296648</v>
      </c>
      <c r="N3455" s="3" t="s">
        <v>866</v>
      </c>
      <c r="O3455" s="1" t="s">
        <v>2973</v>
      </c>
      <c r="P3455" s="1" t="s">
        <v>2968</v>
      </c>
      <c r="Q3455" s="1">
        <v>8360</v>
      </c>
      <c r="R3455" s="1" t="s">
        <v>3035</v>
      </c>
      <c r="S3455" s="1">
        <v>88.13</v>
      </c>
    </row>
    <row r="3456" spans="1:19" x14ac:dyDescent="0.3">
      <c r="A3456" s="1" t="s">
        <v>925</v>
      </c>
      <c r="B3456" s="1" t="s">
        <v>1582</v>
      </c>
      <c r="C3456" s="1">
        <f t="shared" si="324"/>
        <v>1.0416666671517305E-2</v>
      </c>
      <c r="D3456" s="1">
        <v>6</v>
      </c>
      <c r="E3456" s="1">
        <v>16.97</v>
      </c>
      <c r="F3456" s="1">
        <f>IF(A3456="","",IF(E3456&lt;_C3_MinTemp.,0,E3456*M_a+M_b))</f>
        <v>0.4208578</v>
      </c>
      <c r="G3456" s="1">
        <f t="shared" si="325"/>
        <v>0.17712128782084</v>
      </c>
      <c r="H3456" s="1">
        <f t="shared" si="326"/>
        <v>7.6975787840434587E-2</v>
      </c>
      <c r="I3456" s="1">
        <f t="shared" si="327"/>
        <v>1.9243946969069808E-2</v>
      </c>
      <c r="J3456" s="1">
        <f>IF(A3456="","",MIN(J3455+I3456,Max_logcfu))</f>
        <v>3.99</v>
      </c>
      <c r="K3456" s="1" cm="1">
        <f t="array" ref="K3456">IF(A3456="","",IF(E3456&lt;_C3_MinTemp.,0,((E3456-Tmin)/(PrefTemp-Tmin))^2))</f>
        <v>29.302419476358423</v>
      </c>
      <c r="L3456" s="1">
        <f t="shared" si="328"/>
        <v>0.30523353635420236</v>
      </c>
      <c r="M3456" s="1">
        <f t="shared" si="329"/>
        <v>34.656429749942447</v>
      </c>
      <c r="N3456" s="3" t="s">
        <v>866</v>
      </c>
      <c r="O3456" s="1" t="s">
        <v>2973</v>
      </c>
      <c r="P3456" s="1" t="s">
        <v>2968</v>
      </c>
      <c r="Q3456" s="1">
        <v>8360</v>
      </c>
      <c r="R3456" s="1" t="s">
        <v>3035</v>
      </c>
      <c r="S3456" s="1">
        <v>88.13</v>
      </c>
    </row>
    <row r="3457" spans="1:19" x14ac:dyDescent="0.3">
      <c r="A3457" s="1" t="s">
        <v>925</v>
      </c>
      <c r="B3457" s="1" t="s">
        <v>1583</v>
      </c>
      <c r="C3457" s="1">
        <f t="shared" si="324"/>
        <v>1.0416666664241347E-2</v>
      </c>
      <c r="D3457" s="1">
        <v>6</v>
      </c>
      <c r="E3457" s="1">
        <v>17.100000000000001</v>
      </c>
      <c r="F3457" s="1">
        <f>IF(A3457="","",IF(E3457&lt;_C3_MinTemp.,0,E3457*M_a+M_b))</f>
        <v>0.42341100000000004</v>
      </c>
      <c r="G3457" s="1">
        <f t="shared" si="325"/>
        <v>0.17927687492100003</v>
      </c>
      <c r="H3457" s="1">
        <f t="shared" si="326"/>
        <v>7.7912592316818782E-2</v>
      </c>
      <c r="I3457" s="1">
        <f t="shared" si="327"/>
        <v>1.9478148074669584E-2</v>
      </c>
      <c r="J3457" s="1">
        <f>IF(A3457="","",MIN(J3456+I3457,Max_logcfu))</f>
        <v>3.99</v>
      </c>
      <c r="K3457" s="1" cm="1">
        <f t="array" ref="K3457">IF(A3457="","",IF(E3457&lt;_C3_MinTemp.,0,((E3457-Tmin)/(PrefTemp-Tmin))^2))</f>
        <v>29.65903340009304</v>
      </c>
      <c r="L3457" s="1">
        <f t="shared" si="328"/>
        <v>0.3089482645123699</v>
      </c>
      <c r="M3457" s="1">
        <f t="shared" si="329"/>
        <v>34.34748148543008</v>
      </c>
      <c r="N3457" s="3" t="s">
        <v>866</v>
      </c>
      <c r="O3457" s="1" t="s">
        <v>2973</v>
      </c>
      <c r="P3457" s="1" t="s">
        <v>2968</v>
      </c>
      <c r="Q3457" s="1">
        <v>8360</v>
      </c>
      <c r="R3457" s="1" t="s">
        <v>3035</v>
      </c>
      <c r="S3457" s="1">
        <v>88.13</v>
      </c>
    </row>
    <row r="3458" spans="1:19" x14ac:dyDescent="0.3">
      <c r="A3458" s="1" t="s">
        <v>925</v>
      </c>
      <c r="B3458" s="1" t="s">
        <v>1584</v>
      </c>
      <c r="C3458" s="1">
        <f t="shared" ref="C3458:C3521" si="330">IF(A3458="","",B3458-B3457)</f>
        <v>1.0416666664241347E-2</v>
      </c>
      <c r="D3458" s="1">
        <v>6</v>
      </c>
      <c r="E3458" s="1">
        <v>17.38</v>
      </c>
      <c r="F3458" s="1">
        <f>IF(A3458="","",IF(E3458&lt;_C3_MinTemp.,0,E3458*M_a+M_b))</f>
        <v>0.42891020000000002</v>
      </c>
      <c r="G3458" s="1">
        <f t="shared" si="325"/>
        <v>0.18396395966404003</v>
      </c>
      <c r="H3458" s="1">
        <f t="shared" si="326"/>
        <v>7.9949569606275542E-2</v>
      </c>
      <c r="I3458" s="1">
        <f t="shared" si="327"/>
        <v>1.9987392396915209E-2</v>
      </c>
      <c r="J3458" s="1">
        <f>IF(A3458="","",MIN(J3457+I3458,Max_logcfu))</f>
        <v>3.99</v>
      </c>
      <c r="K3458" s="1" cm="1">
        <f t="array" ref="K3458">IF(A3458="","",IF(E3458&lt;_C3_MinTemp.,0,((E3458-Tmin)/(PrefTemp-Tmin))^2))</f>
        <v>30.434450770594093</v>
      </c>
      <c r="L3458" s="1">
        <f t="shared" si="328"/>
        <v>0.31702552878654189</v>
      </c>
      <c r="M3458" s="1">
        <f t="shared" si="329"/>
        <v>34.030455956643536</v>
      </c>
      <c r="N3458" s="3" t="s">
        <v>866</v>
      </c>
      <c r="O3458" s="1" t="s">
        <v>2973</v>
      </c>
      <c r="P3458" s="1" t="s">
        <v>2968</v>
      </c>
      <c r="Q3458" s="1">
        <v>8360</v>
      </c>
      <c r="R3458" s="1" t="s">
        <v>3035</v>
      </c>
      <c r="S3458" s="1">
        <v>87.99</v>
      </c>
    </row>
    <row r="3459" spans="1:19" x14ac:dyDescent="0.3">
      <c r="A3459" s="1" t="s">
        <v>925</v>
      </c>
      <c r="B3459" s="1" t="s">
        <v>1585</v>
      </c>
      <c r="C3459" s="1">
        <f t="shared" si="330"/>
        <v>1.0416666671517305E-2</v>
      </c>
      <c r="D3459" s="1">
        <v>6</v>
      </c>
      <c r="E3459" s="1">
        <v>17.5</v>
      </c>
      <c r="F3459" s="1">
        <f>IF(A3459="","",IF(E3459&lt;_C3_MinTemp.,0,E3459*M_a+M_b))</f>
        <v>0.43126700000000001</v>
      </c>
      <c r="G3459" s="1">
        <f t="shared" si="325"/>
        <v>0.185991225289</v>
      </c>
      <c r="H3459" s="1">
        <f t="shared" si="326"/>
        <v>8.0830606383746187E-2</v>
      </c>
      <c r="I3459" s="1">
        <f t="shared" si="327"/>
        <v>2.0207651605346467E-2</v>
      </c>
      <c r="J3459" s="1">
        <f>IF(A3459="","",MIN(J3458+I3459,Max_logcfu))</f>
        <v>3.99</v>
      </c>
      <c r="K3459" s="1" cm="1">
        <f t="array" ref="K3459">IF(A3459="","",IF(E3459&lt;_C3_MinTemp.,0,((E3459-Tmin)/(PrefTemp-Tmin))^2))</f>
        <v>30.76983557082583</v>
      </c>
      <c r="L3459" s="1">
        <f t="shared" si="328"/>
        <v>0.3205191206786891</v>
      </c>
      <c r="M3459" s="1">
        <f t="shared" si="329"/>
        <v>33.709936835964847</v>
      </c>
      <c r="N3459" s="3" t="s">
        <v>866</v>
      </c>
      <c r="O3459" s="1" t="s">
        <v>2973</v>
      </c>
      <c r="P3459" s="1" t="s">
        <v>2968</v>
      </c>
      <c r="Q3459" s="1">
        <v>8360</v>
      </c>
      <c r="R3459" s="1" t="s">
        <v>3035</v>
      </c>
      <c r="S3459" s="1">
        <v>87.99</v>
      </c>
    </row>
    <row r="3460" spans="1:19" x14ac:dyDescent="0.3">
      <c r="A3460" s="1" t="s">
        <v>925</v>
      </c>
      <c r="B3460" s="1" t="s">
        <v>1586</v>
      </c>
      <c r="C3460" s="1">
        <f t="shared" si="330"/>
        <v>1.0416666664241347E-2</v>
      </c>
      <c r="D3460" s="1">
        <v>6</v>
      </c>
      <c r="E3460" s="1">
        <v>17.78</v>
      </c>
      <c r="F3460" s="1">
        <f>IF(A3460="","",IF(E3460&lt;_C3_MinTemp.,0,E3460*M_a+M_b))</f>
        <v>0.43676620000000005</v>
      </c>
      <c r="G3460" s="1">
        <f t="shared" si="325"/>
        <v>0.19076471346244003</v>
      </c>
      <c r="H3460" s="1">
        <f t="shared" si="326"/>
        <v>8.2905134055819216E-2</v>
      </c>
      <c r="I3460" s="1">
        <f t="shared" si="327"/>
        <v>2.0726283509129088E-2</v>
      </c>
      <c r="J3460" s="1">
        <f>IF(A3460="","",MIN(J3459+I3460,Max_logcfu))</f>
        <v>3.99</v>
      </c>
      <c r="K3460" s="1" cm="1">
        <f t="array" ref="K3460">IF(A3460="","",IF(E3460&lt;_C3_MinTemp.,0,((E3460-Tmin)/(PrefTemp-Tmin))^2))</f>
        <v>31.559547268072858</v>
      </c>
      <c r="L3460" s="1">
        <f t="shared" si="328"/>
        <v>0.32874528396588365</v>
      </c>
      <c r="M3460" s="1">
        <f t="shared" si="329"/>
        <v>33.38119155199896</v>
      </c>
      <c r="N3460" s="3" t="s">
        <v>866</v>
      </c>
      <c r="O3460" s="1" t="s">
        <v>2973</v>
      </c>
      <c r="P3460" s="1" t="s">
        <v>2968</v>
      </c>
      <c r="Q3460" s="1">
        <v>8360</v>
      </c>
      <c r="R3460" s="1" t="s">
        <v>3035</v>
      </c>
      <c r="S3460" s="1">
        <v>87.99</v>
      </c>
    </row>
    <row r="3461" spans="1:19" x14ac:dyDescent="0.3">
      <c r="A3461" s="1" t="s">
        <v>925</v>
      </c>
      <c r="B3461" s="1" t="s">
        <v>1587</v>
      </c>
      <c r="C3461" s="1">
        <f t="shared" si="330"/>
        <v>1.0416666664241347E-2</v>
      </c>
      <c r="D3461" s="1">
        <v>6</v>
      </c>
      <c r="E3461" s="1">
        <v>17.91</v>
      </c>
      <c r="F3461" s="1">
        <f>IF(A3461="","",IF(E3461&lt;_C3_MinTemp.,0,E3461*M_a+M_b))</f>
        <v>0.43931940000000003</v>
      </c>
      <c r="G3461" s="1">
        <f t="shared" si="325"/>
        <v>0.19300153521636002</v>
      </c>
      <c r="H3461" s="1">
        <f t="shared" si="326"/>
        <v>8.387724259728814E-2</v>
      </c>
      <c r="I3461" s="1">
        <f t="shared" si="327"/>
        <v>2.0969310644439739E-2</v>
      </c>
      <c r="J3461" s="1">
        <f>IF(A3461="","",MIN(J3460+I3461,Max_logcfu))</f>
        <v>3.99</v>
      </c>
      <c r="K3461" s="1" cm="1">
        <f t="array" ref="K3461">IF(A3461="","",IF(E3461&lt;_C3_MinTemp.,0,((E3461-Tmin)/(PrefTemp-Tmin))^2))</f>
        <v>31.92960041150701</v>
      </c>
      <c r="L3461" s="1">
        <f t="shared" si="328"/>
        <v>0.33260000420909186</v>
      </c>
      <c r="M3461" s="1">
        <f t="shared" si="329"/>
        <v>33.048591547789869</v>
      </c>
      <c r="N3461" s="3" t="s">
        <v>866</v>
      </c>
      <c r="O3461" s="1" t="s">
        <v>2973</v>
      </c>
      <c r="P3461" s="1" t="s">
        <v>2968</v>
      </c>
      <c r="Q3461" s="1">
        <v>8360</v>
      </c>
      <c r="R3461" s="1" t="s">
        <v>3035</v>
      </c>
      <c r="S3461" s="1">
        <v>87.99</v>
      </c>
    </row>
    <row r="3462" spans="1:19" x14ac:dyDescent="0.3">
      <c r="A3462" s="1" t="s">
        <v>925</v>
      </c>
      <c r="B3462" s="1" t="s">
        <v>1588</v>
      </c>
      <c r="C3462" s="1">
        <f t="shared" si="330"/>
        <v>1.0416666671517305E-2</v>
      </c>
      <c r="D3462" s="1">
        <v>6</v>
      </c>
      <c r="E3462" s="1">
        <v>18.059999999999999</v>
      </c>
      <c r="F3462" s="1">
        <f>IF(A3462="","",IF(E3462&lt;_C3_MinTemp.,0,E3462*M_a+M_b))</f>
        <v>0.44226539999999998</v>
      </c>
      <c r="G3462" s="1">
        <f t="shared" si="325"/>
        <v>0.19559868403715996</v>
      </c>
      <c r="H3462" s="1">
        <f t="shared" si="326"/>
        <v>8.5005946995723572E-2</v>
      </c>
      <c r="I3462" s="1">
        <f t="shared" si="327"/>
        <v>2.125148675882689E-2</v>
      </c>
      <c r="J3462" s="1">
        <f>IF(A3462="","",MIN(J3461+I3462,Max_logcfu))</f>
        <v>3.99</v>
      </c>
      <c r="K3462" s="1" cm="1">
        <f t="array" ref="K3462">IF(A3462="","",IF(E3462&lt;_C3_MinTemp.,0,((E3462-Tmin)/(PrefTemp-Tmin))^2))</f>
        <v>32.35926499404205</v>
      </c>
      <c r="L3462" s="1">
        <f t="shared" si="328"/>
        <v>0.33707567717823445</v>
      </c>
      <c r="M3462" s="1">
        <f t="shared" si="329"/>
        <v>32.711515870611635</v>
      </c>
      <c r="N3462" s="3" t="s">
        <v>866</v>
      </c>
      <c r="O3462" s="1" t="s">
        <v>2973</v>
      </c>
      <c r="P3462" s="1" t="s">
        <v>2968</v>
      </c>
      <c r="Q3462" s="1">
        <v>8360</v>
      </c>
      <c r="R3462" s="1" t="s">
        <v>3035</v>
      </c>
      <c r="S3462" s="1">
        <v>87.99</v>
      </c>
    </row>
    <row r="3463" spans="1:19" x14ac:dyDescent="0.3">
      <c r="A3463" s="1" t="s">
        <v>925</v>
      </c>
      <c r="B3463" s="1" t="s">
        <v>1589</v>
      </c>
      <c r="C3463" s="1">
        <f t="shared" si="330"/>
        <v>1.0416666664241347E-2</v>
      </c>
      <c r="D3463" s="1">
        <v>6</v>
      </c>
      <c r="E3463" s="1">
        <v>18.13</v>
      </c>
      <c r="F3463" s="1">
        <f>IF(A3463="","",IF(E3463&lt;_C3_MinTemp.,0,E3463*M_a+M_b))</f>
        <v>0.44364019999999998</v>
      </c>
      <c r="G3463" s="1">
        <f t="shared" si="325"/>
        <v>0.19681662705604</v>
      </c>
      <c r="H3463" s="1">
        <f t="shared" si="326"/>
        <v>8.5535257303798337E-2</v>
      </c>
      <c r="I3463" s="1">
        <f t="shared" si="327"/>
        <v>2.1383814320970775E-2</v>
      </c>
      <c r="J3463" s="1">
        <f>IF(A3463="","",MIN(J3462+I3463,Max_logcfu))</f>
        <v>3.99</v>
      </c>
      <c r="K3463" s="1" cm="1">
        <f t="array" ref="K3463">IF(A3463="","",IF(E3463&lt;_C3_MinTemp.,0,((E3463-Tmin)/(PrefTemp-Tmin))^2))</f>
        <v>32.560757867522199</v>
      </c>
      <c r="L3463" s="1">
        <f t="shared" si="328"/>
        <v>0.33917456104105265</v>
      </c>
      <c r="M3463" s="1">
        <f t="shared" si="329"/>
        <v>32.372341309570579</v>
      </c>
      <c r="N3463" s="3" t="s">
        <v>866</v>
      </c>
      <c r="O3463" s="1" t="s">
        <v>2973</v>
      </c>
      <c r="P3463" s="1" t="s">
        <v>2968</v>
      </c>
      <c r="Q3463" s="1">
        <v>8360</v>
      </c>
      <c r="R3463" s="1" t="s">
        <v>3035</v>
      </c>
      <c r="S3463" s="1">
        <v>87.99</v>
      </c>
    </row>
    <row r="3464" spans="1:19" x14ac:dyDescent="0.3">
      <c r="A3464" s="1" t="s">
        <v>925</v>
      </c>
      <c r="B3464" s="1" t="s">
        <v>1590</v>
      </c>
      <c r="C3464" s="1">
        <f t="shared" si="330"/>
        <v>1.0416666664241347E-2</v>
      </c>
      <c r="D3464" s="1">
        <v>6</v>
      </c>
      <c r="E3464" s="1">
        <v>18.190000000000001</v>
      </c>
      <c r="F3464" s="1">
        <f>IF(A3464="","",IF(E3464&lt;_C3_MinTemp.,0,E3464*M_a+M_b))</f>
        <v>0.44481860000000006</v>
      </c>
      <c r="G3464" s="1">
        <f t="shared" si="325"/>
        <v>0.19786358690596006</v>
      </c>
      <c r="H3464" s="1">
        <f t="shared" si="326"/>
        <v>8.5990259411542827E-2</v>
      </c>
      <c r="I3464" s="1">
        <f t="shared" si="327"/>
        <v>2.1497564847880415E-2</v>
      </c>
      <c r="J3464" s="1">
        <f>IF(A3464="","",MIN(J3463+I3464,Max_logcfu))</f>
        <v>3.99</v>
      </c>
      <c r="K3464" s="1" cm="1">
        <f t="array" ref="K3464">IF(A3464="","",IF(E3464&lt;_C3_MinTemp.,0,((E3464-Tmin)/(PrefTemp-Tmin))^2))</f>
        <v>32.733963793668664</v>
      </c>
      <c r="L3464" s="1">
        <f t="shared" si="328"/>
        <v>0.34097878943799159</v>
      </c>
      <c r="M3464" s="1">
        <f t="shared" si="329"/>
        <v>32.031362520132589</v>
      </c>
      <c r="N3464" s="3" t="s">
        <v>866</v>
      </c>
      <c r="O3464" s="1" t="s">
        <v>2973</v>
      </c>
      <c r="P3464" s="1" t="s">
        <v>2968</v>
      </c>
      <c r="Q3464" s="1">
        <v>8360</v>
      </c>
      <c r="R3464" s="1" t="s">
        <v>3035</v>
      </c>
      <c r="S3464" s="1">
        <v>87.99</v>
      </c>
    </row>
    <row r="3465" spans="1:19" x14ac:dyDescent="0.3">
      <c r="A3465" s="1" t="s">
        <v>925</v>
      </c>
      <c r="B3465" s="1" t="s">
        <v>1591</v>
      </c>
      <c r="C3465" s="1">
        <f t="shared" si="330"/>
        <v>1.0416666671517305E-2</v>
      </c>
      <c r="D3465" s="1">
        <v>6</v>
      </c>
      <c r="E3465" s="1">
        <v>18.25</v>
      </c>
      <c r="F3465" s="1">
        <f>IF(A3465="","",IF(E3465&lt;_C3_MinTemp.,0,E3465*M_a+M_b))</f>
        <v>0.44599700000000003</v>
      </c>
      <c r="G3465" s="1">
        <f t="shared" si="325"/>
        <v>0.19891332400900003</v>
      </c>
      <c r="H3465" s="1">
        <f t="shared" si="326"/>
        <v>8.644646849587137E-2</v>
      </c>
      <c r="I3465" s="1">
        <f t="shared" si="327"/>
        <v>2.1611617134031539E-2</v>
      </c>
      <c r="J3465" s="1">
        <f>IF(A3465="","",MIN(J3464+I3465,Max_logcfu))</f>
        <v>3.99</v>
      </c>
      <c r="K3465" s="1" cm="1">
        <f t="array" ref="K3465">IF(A3465="","",IF(E3465&lt;_C3_MinTemp.,0,((E3465-Tmin)/(PrefTemp-Tmin))^2))</f>
        <v>32.907629180317663</v>
      </c>
      <c r="L3465" s="1">
        <f t="shared" si="328"/>
        <v>0.34278780412126536</v>
      </c>
      <c r="M3465" s="1">
        <f t="shared" si="329"/>
        <v>31.688574716011324</v>
      </c>
      <c r="N3465" s="3" t="s">
        <v>866</v>
      </c>
      <c r="O3465" s="1" t="s">
        <v>2973</v>
      </c>
      <c r="P3465" s="1" t="s">
        <v>2968</v>
      </c>
      <c r="Q3465" s="1">
        <v>8360</v>
      </c>
      <c r="R3465" s="1" t="s">
        <v>3035</v>
      </c>
      <c r="S3465" s="1">
        <v>87.99</v>
      </c>
    </row>
    <row r="3466" spans="1:19" x14ac:dyDescent="0.3">
      <c r="A3466" s="1" t="s">
        <v>925</v>
      </c>
      <c r="B3466" s="1" t="s">
        <v>2819</v>
      </c>
      <c r="C3466" s="1">
        <f t="shared" si="330"/>
        <v>1.0405092587461695E-2</v>
      </c>
      <c r="D3466" s="1">
        <v>6</v>
      </c>
      <c r="E3466" s="1">
        <v>18.39</v>
      </c>
      <c r="F3466" s="1">
        <f>IF(A3466="","",IF(E3466&lt;_C3_MinTemp.,0,E3466*M_a+M_b))</f>
        <v>0.44874660000000005</v>
      </c>
      <c r="G3466" s="1">
        <f t="shared" si="325"/>
        <v>0.20137351101156004</v>
      </c>
      <c r="H3466" s="1">
        <f t="shared" si="326"/>
        <v>8.7515650157131697E-2</v>
      </c>
      <c r="I3466" s="1">
        <f t="shared" si="327"/>
        <v>2.1854602625684685E-2</v>
      </c>
      <c r="J3466" s="1">
        <f>IF(A3466="","",MIN(J3465+I3466,Max_logcfu))</f>
        <v>3.99</v>
      </c>
      <c r="K3466" s="1" cm="1">
        <f t="array" ref="K3466">IF(A3466="","",IF(E3466&lt;_C3_MinTemp.,0,((E3466-Tmin)/(PrefTemp-Tmin))^2))</f>
        <v>33.314635206675241</v>
      </c>
      <c r="L3466" s="1">
        <f t="shared" si="328"/>
        <v>0.34664186384296697</v>
      </c>
      <c r="M3466" s="1">
        <f t="shared" si="329"/>
        <v>31.341932852168355</v>
      </c>
      <c r="N3466" s="3" t="s">
        <v>866</v>
      </c>
      <c r="O3466" s="1" t="s">
        <v>2973</v>
      </c>
      <c r="P3466" s="1" t="s">
        <v>2968</v>
      </c>
      <c r="Q3466" s="1">
        <v>8360</v>
      </c>
      <c r="R3466" s="1" t="s">
        <v>3035</v>
      </c>
      <c r="S3466" s="1">
        <v>87.88</v>
      </c>
    </row>
    <row r="3467" spans="1:19" x14ac:dyDescent="0.3">
      <c r="A3467" s="1" t="s">
        <v>925</v>
      </c>
      <c r="B3467" s="1" t="s">
        <v>2505</v>
      </c>
      <c r="C3467" s="1">
        <f t="shared" si="330"/>
        <v>1.0416666671517305E-2</v>
      </c>
      <c r="D3467" s="1">
        <v>6</v>
      </c>
      <c r="E3467" s="1">
        <v>18.420000000000002</v>
      </c>
      <c r="F3467" s="1">
        <f>IF(A3467="","",IF(E3467&lt;_C3_MinTemp.,0,E3467*M_a+M_b))</f>
        <v>0.44933580000000006</v>
      </c>
      <c r="G3467" s="1">
        <f t="shared" si="325"/>
        <v>0.20190266116164005</v>
      </c>
      <c r="H3467" s="1">
        <f t="shared" si="326"/>
        <v>8.7745615454863118E-2</v>
      </c>
      <c r="I3467" s="1">
        <f t="shared" si="327"/>
        <v>2.1936403873930713E-2</v>
      </c>
      <c r="J3467" s="1">
        <f>IF(A3467="","",MIN(J3466+I3467,Max_logcfu))</f>
        <v>3.99</v>
      </c>
      <c r="K3467" s="1" cm="1">
        <f t="array" ref="K3467">IF(A3467="","",IF(E3467&lt;_C3_MinTemp.,0,((E3467-Tmin)/(PrefTemp-Tmin))^2))</f>
        <v>33.402176234941173</v>
      </c>
      <c r="L3467" s="1">
        <f t="shared" si="328"/>
        <v>0.34793933594265908</v>
      </c>
      <c r="M3467" s="1">
        <f t="shared" si="329"/>
        <v>30.993993516225697</v>
      </c>
      <c r="N3467" s="3" t="s">
        <v>866</v>
      </c>
      <c r="O3467" s="1" t="s">
        <v>2973</v>
      </c>
      <c r="P3467" s="1" t="s">
        <v>2968</v>
      </c>
      <c r="Q3467" s="1">
        <v>8360</v>
      </c>
      <c r="R3467" s="1" t="s">
        <v>3035</v>
      </c>
      <c r="S3467" s="1">
        <v>87.88</v>
      </c>
    </row>
    <row r="3468" spans="1:19" x14ac:dyDescent="0.3">
      <c r="A3468" s="1" t="s">
        <v>925</v>
      </c>
      <c r="B3468" s="1" t="s">
        <v>2506</v>
      </c>
      <c r="C3468" s="1">
        <f t="shared" si="330"/>
        <v>1.0416666664241347E-2</v>
      </c>
      <c r="D3468" s="1">
        <v>7</v>
      </c>
      <c r="E3468" s="1">
        <v>18.5</v>
      </c>
      <c r="F3468" s="1">
        <f>IF(A3468="","",IF(E3468&lt;_C3_MinTemp.,0,E3468*M_a+M_b))</f>
        <v>0.450907</v>
      </c>
      <c r="G3468" s="1">
        <f t="shared" si="325"/>
        <v>0.20331712264900001</v>
      </c>
      <c r="H3468" s="1">
        <f t="shared" si="326"/>
        <v>8.836033144241634E-2</v>
      </c>
      <c r="I3468" s="1">
        <f t="shared" si="327"/>
        <v>2.2090082855460838E-2</v>
      </c>
      <c r="J3468" s="1">
        <f>IF(A3468="","",MIN(J3467+I3468,Max_logcfu))</f>
        <v>3.99</v>
      </c>
      <c r="K3468" s="1" cm="1">
        <f t="array" ref="K3468">IF(A3468="","",IF(E3468&lt;_C3_MinTemp.,0,((E3468-Tmin)/(PrefTemp-Tmin))^2))</f>
        <v>33.636180539820103</v>
      </c>
      <c r="L3468" s="1">
        <f t="shared" si="328"/>
        <v>0.35037688054154759</v>
      </c>
      <c r="M3468" s="1">
        <f t="shared" si="329"/>
        <v>30.64361663568415</v>
      </c>
      <c r="N3468" s="3" t="s">
        <v>866</v>
      </c>
      <c r="O3468" s="1" t="s">
        <v>2973</v>
      </c>
      <c r="P3468" s="1" t="s">
        <v>2968</v>
      </c>
      <c r="Q3468" s="1">
        <v>8360</v>
      </c>
      <c r="R3468" s="1" t="s">
        <v>3035</v>
      </c>
      <c r="S3468" s="1">
        <v>87.88</v>
      </c>
    </row>
    <row r="3469" spans="1:19" x14ac:dyDescent="0.3">
      <c r="A3469" s="1" t="s">
        <v>925</v>
      </c>
      <c r="B3469" s="1" t="s">
        <v>2507</v>
      </c>
      <c r="C3469" s="1">
        <f t="shared" si="330"/>
        <v>1.0416666664241347E-2</v>
      </c>
      <c r="D3469" s="1">
        <v>7</v>
      </c>
      <c r="E3469" s="1">
        <v>18.52</v>
      </c>
      <c r="F3469" s="1">
        <f>IF(A3469="","",IF(E3469&lt;_C3_MinTemp.,0,E3469*M_a+M_b))</f>
        <v>0.45129980000000003</v>
      </c>
      <c r="G3469" s="1">
        <f t="shared" si="325"/>
        <v>0.20367150948004004</v>
      </c>
      <c r="H3469" s="1">
        <f t="shared" si="326"/>
        <v>8.8514345710578021E-2</v>
      </c>
      <c r="I3469" s="1">
        <f t="shared" si="327"/>
        <v>2.212858642249229E-2</v>
      </c>
      <c r="J3469" s="1">
        <f>IF(A3469="","",MIN(J3468+I3469,Max_logcfu))</f>
        <v>3.99</v>
      </c>
      <c r="K3469" s="1" cm="1">
        <f t="array" ref="K3469">IF(A3469="","",IF(E3469&lt;_C3_MinTemp.,0,((E3469-Tmin)/(PrefTemp-Tmin))^2))</f>
        <v>33.694809243957209</v>
      </c>
      <c r="L3469" s="1">
        <f t="shared" si="328"/>
        <v>0.35098759620950026</v>
      </c>
      <c r="M3469" s="1">
        <f t="shared" si="329"/>
        <v>30.292629039474651</v>
      </c>
      <c r="N3469" s="3" t="s">
        <v>866</v>
      </c>
      <c r="O3469" s="1" t="s">
        <v>2973</v>
      </c>
      <c r="P3469" s="1" t="s">
        <v>2968</v>
      </c>
      <c r="Q3469" s="1">
        <v>8360</v>
      </c>
      <c r="R3469" s="1" t="s">
        <v>3035</v>
      </c>
      <c r="S3469" s="1">
        <v>87.88</v>
      </c>
    </row>
    <row r="3470" spans="1:19" x14ac:dyDescent="0.3">
      <c r="A3470" s="1" t="s">
        <v>925</v>
      </c>
      <c r="B3470" s="1" t="s">
        <v>2508</v>
      </c>
      <c r="C3470" s="1">
        <f t="shared" si="330"/>
        <v>1.0416666671517305E-2</v>
      </c>
      <c r="D3470" s="1">
        <v>7</v>
      </c>
      <c r="E3470" s="1">
        <v>18.670000000000002</v>
      </c>
      <c r="F3470" s="1">
        <f>IF(A3470="","",IF(E3470&lt;_C3_MinTemp.,0,E3470*M_a+M_b))</f>
        <v>0.45424580000000009</v>
      </c>
      <c r="G3470" s="1">
        <f t="shared" si="325"/>
        <v>0.20633924681764007</v>
      </c>
      <c r="H3470" s="1">
        <f t="shared" si="326"/>
        <v>8.9673727430525887E-2</v>
      </c>
      <c r="I3470" s="1">
        <f t="shared" si="327"/>
        <v>2.2418431868070868E-2</v>
      </c>
      <c r="J3470" s="1">
        <f>IF(A3470="","",MIN(J3469+I3470,Max_logcfu))</f>
        <v>3.99</v>
      </c>
      <c r="K3470" s="1" cm="1">
        <f t="array" ref="K3470">IF(A3470="","",IF(E3470&lt;_C3_MinTemp.,0,((E3470-Tmin)/(PrefTemp-Tmin))^2))</f>
        <v>34.136151780932046</v>
      </c>
      <c r="L3470" s="1">
        <f t="shared" si="328"/>
        <v>0.35558491455029095</v>
      </c>
      <c r="M3470" s="1">
        <f t="shared" si="329"/>
        <v>29.937044124924359</v>
      </c>
      <c r="N3470" s="3" t="s">
        <v>866</v>
      </c>
      <c r="O3470" s="1" t="s">
        <v>2973</v>
      </c>
      <c r="P3470" s="1" t="s">
        <v>2968</v>
      </c>
      <c r="Q3470" s="1">
        <v>8360</v>
      </c>
      <c r="R3470" s="1" t="s">
        <v>3035</v>
      </c>
      <c r="S3470" s="1">
        <v>87.65</v>
      </c>
    </row>
    <row r="3471" spans="1:19" x14ac:dyDescent="0.3">
      <c r="A3471" s="1" t="s">
        <v>925</v>
      </c>
      <c r="B3471" s="1" t="s">
        <v>2820</v>
      </c>
      <c r="C3471" s="1">
        <f t="shared" si="330"/>
        <v>1.0416666664241347E-2</v>
      </c>
      <c r="D3471" s="1">
        <v>7</v>
      </c>
      <c r="E3471" s="1">
        <v>18.64</v>
      </c>
      <c r="F3471" s="1">
        <f>IF(A3471="","",IF(E3471&lt;_C3_MinTemp.,0,E3471*M_a+M_b))</f>
        <v>0.45365660000000002</v>
      </c>
      <c r="G3471" s="1">
        <f t="shared" si="325"/>
        <v>0.20580431072356001</v>
      </c>
      <c r="H3471" s="1">
        <f t="shared" si="326"/>
        <v>8.9441247598244233E-2</v>
      </c>
      <c r="I3471" s="1">
        <f t="shared" si="327"/>
        <v>2.2360311894354893E-2</v>
      </c>
      <c r="J3471" s="1">
        <f>IF(A3471="","",MIN(J3470+I3471,Max_logcfu))</f>
        <v>3.99</v>
      </c>
      <c r="K3471" s="1" cm="1">
        <f t="array" ref="K3471">IF(A3471="","",IF(E3471&lt;_C3_MinTemp.,0,((E3471-Tmin)/(PrefTemp-Tmin))^2))</f>
        <v>34.047653543285804</v>
      </c>
      <c r="L3471" s="1">
        <f t="shared" si="328"/>
        <v>0.35466305765998402</v>
      </c>
      <c r="M3471" s="1">
        <f t="shared" si="329"/>
        <v>29.582381067264375</v>
      </c>
      <c r="N3471" s="3" t="s">
        <v>866</v>
      </c>
      <c r="O3471" s="1" t="s">
        <v>2973</v>
      </c>
      <c r="P3471" s="1" t="s">
        <v>2968</v>
      </c>
      <c r="Q3471" s="1">
        <v>8360</v>
      </c>
      <c r="R3471" s="1" t="s">
        <v>3035</v>
      </c>
      <c r="S3471" s="1">
        <v>87.65</v>
      </c>
    </row>
    <row r="3472" spans="1:19" x14ac:dyDescent="0.3">
      <c r="A3472" s="1" t="s">
        <v>925</v>
      </c>
      <c r="B3472" s="1" t="s">
        <v>2821</v>
      </c>
      <c r="C3472" s="1">
        <f t="shared" si="330"/>
        <v>1.0416666664241347E-2</v>
      </c>
      <c r="D3472" s="1">
        <v>7</v>
      </c>
      <c r="E3472" s="1">
        <v>18.64</v>
      </c>
      <c r="F3472" s="1">
        <f>IF(A3472="","",IF(E3472&lt;_C3_MinTemp.,0,E3472*M_a+M_b))</f>
        <v>0.45365660000000002</v>
      </c>
      <c r="G3472" s="1">
        <f t="shared" si="325"/>
        <v>0.20580431072356001</v>
      </c>
      <c r="H3472" s="1">
        <f t="shared" si="326"/>
        <v>8.9441247598244233E-2</v>
      </c>
      <c r="I3472" s="1">
        <f t="shared" si="327"/>
        <v>2.2360311894354893E-2</v>
      </c>
      <c r="J3472" s="1">
        <f>IF(A3472="","",MIN(J3471+I3472,Max_logcfu))</f>
        <v>3.99</v>
      </c>
      <c r="K3472" s="1" cm="1">
        <f t="array" ref="K3472">IF(A3472="","",IF(E3472&lt;_C3_MinTemp.,0,((E3472-Tmin)/(PrefTemp-Tmin))^2))</f>
        <v>34.047653543285804</v>
      </c>
      <c r="L3472" s="1">
        <f t="shared" si="328"/>
        <v>0.35466305765998402</v>
      </c>
      <c r="M3472" s="1">
        <f t="shared" si="329"/>
        <v>29.227718009604391</v>
      </c>
      <c r="N3472" s="3" t="s">
        <v>866</v>
      </c>
      <c r="O3472" s="1" t="s">
        <v>2973</v>
      </c>
      <c r="P3472" s="1" t="s">
        <v>2968</v>
      </c>
      <c r="Q3472" s="1">
        <v>8360</v>
      </c>
      <c r="R3472" s="1" t="s">
        <v>3035</v>
      </c>
      <c r="S3472" s="1">
        <v>87.65</v>
      </c>
    </row>
    <row r="3473" spans="1:19" x14ac:dyDescent="0.3">
      <c r="A3473" s="1" t="s">
        <v>925</v>
      </c>
      <c r="B3473" s="1" t="s">
        <v>2822</v>
      </c>
      <c r="C3473" s="1">
        <f t="shared" si="330"/>
        <v>1.0416666671517305E-2</v>
      </c>
      <c r="D3473" s="1">
        <v>7</v>
      </c>
      <c r="E3473" s="1">
        <v>18.690000000000001</v>
      </c>
      <c r="F3473" s="1">
        <f>IF(A3473="","",IF(E3473&lt;_C3_MinTemp.,0,E3473*M_a+M_b))</f>
        <v>0.45463860000000006</v>
      </c>
      <c r="G3473" s="1">
        <f t="shared" si="325"/>
        <v>0.20669625660996005</v>
      </c>
      <c r="H3473" s="1">
        <f t="shared" si="326"/>
        <v>8.9828881621016959E-2</v>
      </c>
      <c r="I3473" s="1">
        <f t="shared" si="327"/>
        <v>2.2457220415711694E-2</v>
      </c>
      <c r="J3473" s="1">
        <f>IF(A3473="","",MIN(J3472+I3473,Max_logcfu))</f>
        <v>3.99</v>
      </c>
      <c r="K3473" s="1" cm="1">
        <f t="array" ref="K3473">IF(A3473="","",IF(E3473&lt;_C3_MinTemp.,0,((E3473-Tmin)/(PrefTemp-Tmin))^2))</f>
        <v>34.195214419988226</v>
      </c>
      <c r="L3473" s="1">
        <f t="shared" si="328"/>
        <v>0.35620015037407932</v>
      </c>
      <c r="M3473" s="1">
        <f t="shared" si="329"/>
        <v>28.871517859230313</v>
      </c>
      <c r="N3473" s="3" t="s">
        <v>866</v>
      </c>
      <c r="O3473" s="1" t="s">
        <v>2973</v>
      </c>
      <c r="P3473" s="1" t="s">
        <v>2968</v>
      </c>
      <c r="Q3473" s="1">
        <v>8360</v>
      </c>
      <c r="R3473" s="1" t="s">
        <v>3035</v>
      </c>
      <c r="S3473" s="1">
        <v>87.65</v>
      </c>
    </row>
    <row r="3474" spans="1:19" x14ac:dyDescent="0.3">
      <c r="A3474" s="1" t="s">
        <v>925</v>
      </c>
      <c r="B3474" s="1" t="s">
        <v>1600</v>
      </c>
      <c r="C3474" s="1">
        <f t="shared" si="330"/>
        <v>1.0428240741021E-2</v>
      </c>
      <c r="D3474" s="1">
        <v>7</v>
      </c>
      <c r="E3474" s="1">
        <v>18.86</v>
      </c>
      <c r="F3474" s="1">
        <f>IF(A3474="","",IF(E3474&lt;_C3_MinTemp.,0,E3474*M_a+M_b))</f>
        <v>0.45797740000000003</v>
      </c>
      <c r="G3474" s="1">
        <f t="shared" si="325"/>
        <v>0.20974329891076005</v>
      </c>
      <c r="H3474" s="1">
        <f t="shared" si="326"/>
        <v>9.1153106871255996E-2</v>
      </c>
      <c r="I3474" s="1">
        <f t="shared" si="327"/>
        <v>2.2813597025891353E-2</v>
      </c>
      <c r="J3474" s="1">
        <f>IF(A3474="","",MIN(J3473+I3474,Max_logcfu))</f>
        <v>3.99</v>
      </c>
      <c r="K3474" s="1" cm="1">
        <f t="array" ref="K3474">IF(A3474="","",IF(E3474&lt;_C3_MinTemp.,0,((E3474-Tmin)/(PrefTemp-Tmin))^2))</f>
        <v>34.699308042831362</v>
      </c>
      <c r="L3474" s="1">
        <f t="shared" si="328"/>
        <v>0.36185273781749167</v>
      </c>
      <c r="M3474" s="1">
        <f t="shared" si="329"/>
        <v>28.509665121412819</v>
      </c>
      <c r="N3474" s="3" t="s">
        <v>866</v>
      </c>
      <c r="O3474" s="1" t="s">
        <v>2973</v>
      </c>
      <c r="P3474" s="1" t="s">
        <v>2968</v>
      </c>
      <c r="Q3474" s="1">
        <v>8360</v>
      </c>
      <c r="R3474" s="1" t="s">
        <v>3035</v>
      </c>
      <c r="S3474" s="1">
        <v>87.65</v>
      </c>
    </row>
    <row r="3475" spans="1:19" x14ac:dyDescent="0.3">
      <c r="A3475" s="1" t="s">
        <v>925</v>
      </c>
      <c r="B3475" s="1" t="s">
        <v>1601</v>
      </c>
      <c r="C3475" s="1">
        <f t="shared" si="330"/>
        <v>1.0416666664241347E-2</v>
      </c>
      <c r="D3475" s="1">
        <v>7</v>
      </c>
      <c r="E3475" s="1">
        <v>18.88</v>
      </c>
      <c r="F3475" s="1">
        <f>IF(A3475="","",IF(E3475&lt;_C3_MinTemp.,0,E3475*M_a+M_b))</f>
        <v>0.45837020000000001</v>
      </c>
      <c r="G3475" s="1">
        <f t="shared" si="325"/>
        <v>0.21010324024804</v>
      </c>
      <c r="H3475" s="1">
        <f t="shared" si="326"/>
        <v>9.1309535092585825E-2</v>
      </c>
      <c r="I3475" s="1">
        <f t="shared" si="327"/>
        <v>2.2827383767831541E-2</v>
      </c>
      <c r="J3475" s="1">
        <f>IF(A3475="","",MIN(J3474+I3475,Max_logcfu))</f>
        <v>3.99</v>
      </c>
      <c r="K3475" s="1" cm="1">
        <f t="array" ref="K3475">IF(A3475="","",IF(E3475&lt;_C3_MinTemp.,0,((E3475-Tmin)/(PrefTemp-Tmin))^2))</f>
        <v>34.758855667973556</v>
      </c>
      <c r="L3475" s="1">
        <f t="shared" si="328"/>
        <v>0.36207141312375657</v>
      </c>
      <c r="M3475" s="1">
        <f t="shared" si="329"/>
        <v>28.147593708289062</v>
      </c>
      <c r="N3475" s="3" t="s">
        <v>866</v>
      </c>
      <c r="O3475" s="1" t="s">
        <v>2973</v>
      </c>
      <c r="P3475" s="1" t="s">
        <v>2968</v>
      </c>
      <c r="Q3475" s="1">
        <v>8360</v>
      </c>
      <c r="R3475" s="1" t="s">
        <v>3035</v>
      </c>
      <c r="S3475" s="1">
        <v>87.65</v>
      </c>
    </row>
    <row r="3476" spans="1:19" x14ac:dyDescent="0.3">
      <c r="A3476" s="1" t="s">
        <v>925</v>
      </c>
      <c r="B3476" s="1" t="s">
        <v>1602</v>
      </c>
      <c r="C3476" s="1">
        <f t="shared" si="330"/>
        <v>1.0416666664241347E-2</v>
      </c>
      <c r="D3476" s="1">
        <v>7</v>
      </c>
      <c r="E3476" s="1">
        <v>18.850000000000001</v>
      </c>
      <c r="F3476" s="1">
        <f>IF(A3476="","",IF(E3476&lt;_C3_MinTemp.,0,E3476*M_a+M_b))</f>
        <v>0.45778100000000005</v>
      </c>
      <c r="G3476" s="1">
        <f t="shared" si="325"/>
        <v>0.20956344396100005</v>
      </c>
      <c r="H3476" s="1">
        <f t="shared" si="326"/>
        <v>9.1074943051282067E-2</v>
      </c>
      <c r="I3476" s="1">
        <f t="shared" si="327"/>
        <v>2.2768735757519257E-2</v>
      </c>
      <c r="J3476" s="1">
        <f>IF(A3476="","",MIN(J3475+I3476,Max_logcfu))</f>
        <v>3.99</v>
      </c>
      <c r="K3476" s="1" cm="1">
        <f t="array" ref="K3476">IF(A3476="","",IF(E3476&lt;_C3_MinTemp.,0,((E3476-Tmin)/(PrefTemp-Tmin))^2))</f>
        <v>34.669553374447865</v>
      </c>
      <c r="L3476" s="1">
        <f t="shared" si="328"/>
        <v>0.36114118089974717</v>
      </c>
      <c r="M3476" s="1">
        <f t="shared" si="329"/>
        <v>27.786452527389315</v>
      </c>
      <c r="N3476" s="3" t="s">
        <v>866</v>
      </c>
      <c r="O3476" s="1" t="s">
        <v>2973</v>
      </c>
      <c r="P3476" s="1" t="s">
        <v>2968</v>
      </c>
      <c r="Q3476" s="1">
        <v>8360</v>
      </c>
      <c r="R3476" s="1" t="s">
        <v>3035</v>
      </c>
      <c r="S3476" s="1">
        <v>87.65</v>
      </c>
    </row>
    <row r="3477" spans="1:19" x14ac:dyDescent="0.3">
      <c r="A3477" s="1" t="s">
        <v>925</v>
      </c>
      <c r="B3477" s="1" t="s">
        <v>1603</v>
      </c>
      <c r="C3477" s="1">
        <f t="shared" si="330"/>
        <v>1.0416666671517305E-2</v>
      </c>
      <c r="D3477" s="1">
        <v>7</v>
      </c>
      <c r="E3477" s="1">
        <v>18.86</v>
      </c>
      <c r="F3477" s="1">
        <f>IF(A3477="","",IF(E3477&lt;_C3_MinTemp.,0,E3477*M_a+M_b))</f>
        <v>0.45797740000000003</v>
      </c>
      <c r="G3477" s="1">
        <f t="shared" si="325"/>
        <v>0.20974329891076005</v>
      </c>
      <c r="H3477" s="1">
        <f t="shared" si="326"/>
        <v>9.1153106871255996E-2</v>
      </c>
      <c r="I3477" s="1">
        <f t="shared" si="327"/>
        <v>2.2788276728425618E-2</v>
      </c>
      <c r="J3477" s="1">
        <f>IF(A3477="","",MIN(J3476+I3477,Max_logcfu))</f>
        <v>3.99</v>
      </c>
      <c r="K3477" s="1" cm="1">
        <f t="array" ref="K3477">IF(A3477="","",IF(E3477&lt;_C3_MinTemp.,0,((E3477-Tmin)/(PrefTemp-Tmin))^2))</f>
        <v>34.699308042831362</v>
      </c>
      <c r="L3477" s="1">
        <f t="shared" si="328"/>
        <v>0.36145112561447379</v>
      </c>
      <c r="M3477" s="1">
        <f t="shared" si="329"/>
        <v>27.425001401774843</v>
      </c>
      <c r="N3477" s="3" t="s">
        <v>866</v>
      </c>
      <c r="O3477" s="1" t="s">
        <v>2973</v>
      </c>
      <c r="P3477" s="1" t="s">
        <v>2968</v>
      </c>
      <c r="Q3477" s="1">
        <v>8360</v>
      </c>
      <c r="R3477" s="1" t="s">
        <v>3035</v>
      </c>
      <c r="S3477" s="1">
        <v>87.65</v>
      </c>
    </row>
    <row r="3478" spans="1:19" x14ac:dyDescent="0.3">
      <c r="A3478" s="1" t="s">
        <v>925</v>
      </c>
      <c r="B3478" s="1" t="s">
        <v>2823</v>
      </c>
      <c r="C3478" s="1">
        <f t="shared" si="330"/>
        <v>1.0405092587461695E-2</v>
      </c>
      <c r="D3478" s="1">
        <v>7</v>
      </c>
      <c r="E3478" s="1">
        <v>18.989999999999998</v>
      </c>
      <c r="F3478" s="1">
        <f>IF(A3478="","",IF(E3478&lt;_C3_MinTemp.,0,E3478*M_a+M_b))</f>
        <v>0.46053060000000001</v>
      </c>
      <c r="G3478" s="1">
        <f t="shared" si="325"/>
        <v>0.21208843353636</v>
      </c>
      <c r="H3478" s="1">
        <f t="shared" si="326"/>
        <v>9.2172287499504554E-2</v>
      </c>
      <c r="I3478" s="1">
        <f t="shared" si="327"/>
        <v>2.3017468450331594E-2</v>
      </c>
      <c r="J3478" s="1">
        <f>IF(A3478="","",MIN(J3477+I3478,Max_logcfu))</f>
        <v>3.99</v>
      </c>
      <c r="K3478" s="1" cm="1">
        <f t="array" ref="K3478">IF(A3478="","",IF(E3478&lt;_C3_MinTemp.,0,((E3478-Tmin)/(PrefTemp-Tmin))^2))</f>
        <v>35.087280145864916</v>
      </c>
      <c r="L3478" s="1">
        <f t="shared" si="328"/>
        <v>0.36508639855993097</v>
      </c>
      <c r="M3478" s="1">
        <f t="shared" si="329"/>
        <v>27.059915003214911</v>
      </c>
      <c r="N3478" s="3" t="s">
        <v>866</v>
      </c>
      <c r="O3478" s="1" t="s">
        <v>2973</v>
      </c>
      <c r="P3478" s="1" t="s">
        <v>2968</v>
      </c>
      <c r="Q3478" s="1">
        <v>8360</v>
      </c>
      <c r="R3478" s="1" t="s">
        <v>3035</v>
      </c>
      <c r="S3478" s="1">
        <v>87.65</v>
      </c>
    </row>
    <row r="3479" spans="1:19" x14ac:dyDescent="0.3">
      <c r="A3479" s="1" t="s">
        <v>925</v>
      </c>
      <c r="B3479" s="1" t="s">
        <v>2824</v>
      </c>
      <c r="C3479" s="1">
        <f t="shared" si="330"/>
        <v>1.0416666671517305E-2</v>
      </c>
      <c r="D3479" s="1">
        <v>7</v>
      </c>
      <c r="E3479" s="1">
        <v>19</v>
      </c>
      <c r="F3479" s="1">
        <f>IF(A3479="","",IF(E3479&lt;_C3_MinTemp.,0,E3479*M_a+M_b))</f>
        <v>0.46072700000000005</v>
      </c>
      <c r="G3479" s="1">
        <f t="shared" si="325"/>
        <v>0.21226936852900005</v>
      </c>
      <c r="H3479" s="1">
        <f t="shared" si="326"/>
        <v>9.2250920699261205E-2</v>
      </c>
      <c r="I3479" s="1">
        <f t="shared" si="327"/>
        <v>2.3062730185554721E-2</v>
      </c>
      <c r="J3479" s="1">
        <f>IF(A3479="","",MIN(J3478+I3479,Max_logcfu))</f>
        <v>3.99</v>
      </c>
      <c r="K3479" s="1" cm="1">
        <f t="array" ref="K3479">IF(A3479="","",IF(E3479&lt;_C3_MinTemp.,0,((E3479-Tmin)/(PrefTemp-Tmin))^2))</f>
        <v>35.117213493332741</v>
      </c>
      <c r="L3479" s="1">
        <f t="shared" si="328"/>
        <v>0.36580430739255698</v>
      </c>
      <c r="M3479" s="1">
        <f t="shared" si="329"/>
        <v>26.694110695822353</v>
      </c>
      <c r="N3479" s="3" t="s">
        <v>866</v>
      </c>
      <c r="O3479" s="1" t="s">
        <v>2973</v>
      </c>
      <c r="P3479" s="1" t="s">
        <v>2968</v>
      </c>
      <c r="Q3479" s="1">
        <v>8360</v>
      </c>
      <c r="R3479" s="1" t="s">
        <v>3035</v>
      </c>
      <c r="S3479" s="1">
        <v>87.65</v>
      </c>
    </row>
    <row r="3480" spans="1:19" x14ac:dyDescent="0.3">
      <c r="A3480" s="1" t="s">
        <v>925</v>
      </c>
      <c r="B3480" s="1" t="s">
        <v>2825</v>
      </c>
      <c r="C3480" s="1">
        <f t="shared" si="330"/>
        <v>1.0416666664241347E-2</v>
      </c>
      <c r="D3480" s="1">
        <v>7</v>
      </c>
      <c r="E3480" s="1">
        <v>18.940000000000001</v>
      </c>
      <c r="F3480" s="1">
        <f>IF(A3480="","",IF(E3480&lt;_C3_MinTemp.,0,E3480*M_a+M_b))</f>
        <v>0.45954860000000003</v>
      </c>
      <c r="G3480" s="1">
        <f t="shared" si="325"/>
        <v>0.21118491576196002</v>
      </c>
      <c r="H3480" s="1">
        <f t="shared" si="326"/>
        <v>9.1779624407631474E-2</v>
      </c>
      <c r="I3480" s="1">
        <f t="shared" si="327"/>
        <v>2.294490609656559E-2</v>
      </c>
      <c r="J3480" s="1">
        <f>IF(A3480="","",MIN(J3479+I3480,Max_logcfu))</f>
        <v>3.99</v>
      </c>
      <c r="K3480" s="1" cm="1">
        <f t="array" ref="K3480">IF(A3480="","",IF(E3480&lt;_C3_MinTemp.,0,((E3480-Tmin)/(PrefTemp-Tmin))^2))</f>
        <v>34.937804850401882</v>
      </c>
      <c r="L3480" s="1">
        <f t="shared" si="328"/>
        <v>0.36393546710695096</v>
      </c>
      <c r="M3480" s="1">
        <f t="shared" si="329"/>
        <v>26.330175228715401</v>
      </c>
      <c r="N3480" s="3" t="s">
        <v>866</v>
      </c>
      <c r="O3480" s="1" t="s">
        <v>2973</v>
      </c>
      <c r="P3480" s="1" t="s">
        <v>2968</v>
      </c>
      <c r="Q3480" s="1">
        <v>8360</v>
      </c>
      <c r="R3480" s="1" t="s">
        <v>3035</v>
      </c>
      <c r="S3480" s="1">
        <v>87.65</v>
      </c>
    </row>
    <row r="3481" spans="1:19" x14ac:dyDescent="0.3">
      <c r="A3481" s="1" t="s">
        <v>925</v>
      </c>
      <c r="B3481" s="1" t="s">
        <v>2826</v>
      </c>
      <c r="C3481" s="1">
        <f t="shared" si="330"/>
        <v>1.0416666664241347E-2</v>
      </c>
      <c r="D3481" s="1">
        <v>7</v>
      </c>
      <c r="E3481" s="1">
        <v>18.940000000000001</v>
      </c>
      <c r="F3481" s="1">
        <f>IF(A3481="","",IF(E3481&lt;_C3_MinTemp.,0,E3481*M_a+M_b))</f>
        <v>0.45954860000000003</v>
      </c>
      <c r="G3481" s="1">
        <f t="shared" si="325"/>
        <v>0.21118491576196002</v>
      </c>
      <c r="H3481" s="1">
        <f t="shared" si="326"/>
        <v>9.1779624407631474E-2</v>
      </c>
      <c r="I3481" s="1">
        <f t="shared" si="327"/>
        <v>2.294490609656559E-2</v>
      </c>
      <c r="J3481" s="1">
        <f>IF(A3481="","",MIN(J3480+I3481,Max_logcfu))</f>
        <v>3.99</v>
      </c>
      <c r="K3481" s="1" cm="1">
        <f t="array" ref="K3481">IF(A3481="","",IF(E3481&lt;_C3_MinTemp.,0,((E3481-Tmin)/(PrefTemp-Tmin))^2))</f>
        <v>34.937804850401882</v>
      </c>
      <c r="L3481" s="1">
        <f t="shared" si="328"/>
        <v>0.36393546710695096</v>
      </c>
      <c r="M3481" s="1">
        <f t="shared" si="329"/>
        <v>25.966239761608449</v>
      </c>
      <c r="N3481" s="3" t="s">
        <v>866</v>
      </c>
      <c r="O3481" s="1" t="s">
        <v>2973</v>
      </c>
      <c r="P3481" s="1" t="s">
        <v>2968</v>
      </c>
      <c r="Q3481" s="1">
        <v>8360</v>
      </c>
      <c r="R3481" s="1" t="s">
        <v>3035</v>
      </c>
      <c r="S3481" s="1">
        <v>87.65</v>
      </c>
    </row>
    <row r="3482" spans="1:19" x14ac:dyDescent="0.3">
      <c r="A3482" s="1" t="s">
        <v>925</v>
      </c>
      <c r="B3482" s="1" t="s">
        <v>1608</v>
      </c>
      <c r="C3482" s="1">
        <f t="shared" si="330"/>
        <v>1.0428240741021E-2</v>
      </c>
      <c r="D3482" s="1">
        <v>7</v>
      </c>
      <c r="E3482" s="1">
        <v>19.02</v>
      </c>
      <c r="F3482" s="1">
        <f>IF(A3482="","",IF(E3482&lt;_C3_MinTemp.,0,E3482*M_a+M_b))</f>
        <v>0.46111980000000002</v>
      </c>
      <c r="G3482" s="1">
        <f t="shared" si="325"/>
        <v>0.21263146995204002</v>
      </c>
      <c r="H3482" s="1">
        <f t="shared" si="326"/>
        <v>9.2408287680156451E-2</v>
      </c>
      <c r="I3482" s="1">
        <f t="shared" si="327"/>
        <v>2.3127740889460714E-2</v>
      </c>
      <c r="J3482" s="1">
        <f>IF(A3482="","",MIN(J3481+I3482,Max_logcfu))</f>
        <v>3.99</v>
      </c>
      <c r="K3482" s="1" cm="1">
        <f t="array" ref="K3482">IF(A3482="","",IF(E3482&lt;_C3_MinTemp.,0,((E3482-Tmin)/(PrefTemp-Tmin))^2))</f>
        <v>35.177118476643592</v>
      </c>
      <c r="L3482" s="1">
        <f t="shared" si="328"/>
        <v>0.36683546004985729</v>
      </c>
      <c r="M3482" s="1">
        <f t="shared" si="329"/>
        <v>25.599404301558593</v>
      </c>
      <c r="N3482" s="3" t="s">
        <v>866</v>
      </c>
      <c r="O3482" s="1" t="s">
        <v>2973</v>
      </c>
      <c r="P3482" s="1" t="s">
        <v>2968</v>
      </c>
      <c r="Q3482" s="1">
        <v>8360</v>
      </c>
      <c r="R3482" s="1" t="s">
        <v>3035</v>
      </c>
      <c r="S3482" s="1">
        <v>87.65</v>
      </c>
    </row>
    <row r="3483" spans="1:19" x14ac:dyDescent="0.3">
      <c r="A3483" s="1" t="s">
        <v>925</v>
      </c>
      <c r="B3483" s="1" t="s">
        <v>1609</v>
      </c>
      <c r="C3483" s="1">
        <f t="shared" si="330"/>
        <v>1.0416666671517305E-2</v>
      </c>
      <c r="D3483" s="1">
        <v>7</v>
      </c>
      <c r="E3483" s="1">
        <v>19</v>
      </c>
      <c r="F3483" s="1">
        <f>IF(A3483="","",IF(E3483&lt;_C3_MinTemp.,0,E3483*M_a+M_b))</f>
        <v>0.46072700000000005</v>
      </c>
      <c r="G3483" s="1">
        <f t="shared" si="325"/>
        <v>0.21226936852900005</v>
      </c>
      <c r="H3483" s="1">
        <f t="shared" si="326"/>
        <v>9.2250920699261205E-2</v>
      </c>
      <c r="I3483" s="1">
        <f t="shared" si="327"/>
        <v>2.3062730185554721E-2</v>
      </c>
      <c r="J3483" s="1">
        <f>IF(A3483="","",MIN(J3482+I3483,Max_logcfu))</f>
        <v>3.99</v>
      </c>
      <c r="K3483" s="1" cm="1">
        <f t="array" ref="K3483">IF(A3483="","",IF(E3483&lt;_C3_MinTemp.,0,((E3483-Tmin)/(PrefTemp-Tmin))^2))</f>
        <v>35.117213493332741</v>
      </c>
      <c r="L3483" s="1">
        <f t="shared" si="328"/>
        <v>0.36580430739255698</v>
      </c>
      <c r="M3483" s="1">
        <f t="shared" si="329"/>
        <v>25.233599994166035</v>
      </c>
      <c r="N3483" s="3" t="s">
        <v>866</v>
      </c>
      <c r="O3483" s="1" t="s">
        <v>2973</v>
      </c>
      <c r="P3483" s="1" t="s">
        <v>2968</v>
      </c>
      <c r="Q3483" s="1">
        <v>8360</v>
      </c>
      <c r="R3483" s="1" t="s">
        <v>3035</v>
      </c>
      <c r="S3483" s="1">
        <v>87.65</v>
      </c>
    </row>
    <row r="3484" spans="1:19" x14ac:dyDescent="0.3">
      <c r="A3484" s="1" t="s">
        <v>925</v>
      </c>
      <c r="B3484" s="1" t="s">
        <v>1610</v>
      </c>
      <c r="C3484" s="1">
        <f t="shared" si="330"/>
        <v>1.0416666664241347E-2</v>
      </c>
      <c r="D3484" s="1">
        <v>7</v>
      </c>
      <c r="E3484" s="1">
        <v>18.97</v>
      </c>
      <c r="F3484" s="1">
        <f>IF(A3484="","",IF(E3484&lt;_C3_MinTemp.,0,E3484*M_a+M_b))</f>
        <v>0.46013779999999999</v>
      </c>
      <c r="G3484" s="1">
        <f t="shared" si="325"/>
        <v>0.21172679498883998</v>
      </c>
      <c r="H3484" s="1">
        <f t="shared" si="326"/>
        <v>9.2015121681373296E-2</v>
      </c>
      <c r="I3484" s="1">
        <f t="shared" si="327"/>
        <v>2.3003780414987341E-2</v>
      </c>
      <c r="J3484" s="1">
        <f>IF(A3484="","",MIN(J3483+I3484,Max_logcfu))</f>
        <v>3.99</v>
      </c>
      <c r="K3484" s="1" cm="1">
        <f t="array" ref="K3484">IF(A3484="","",IF(E3484&lt;_C3_MinTemp.,0,((E3484-Tmin)/(PrefTemp-Tmin))^2))</f>
        <v>35.027451739304489</v>
      </c>
      <c r="L3484" s="1">
        <f t="shared" si="328"/>
        <v>0.36486928886613568</v>
      </c>
      <c r="M3484" s="1">
        <f t="shared" si="329"/>
        <v>24.8687307052999</v>
      </c>
      <c r="N3484" s="3" t="s">
        <v>866</v>
      </c>
      <c r="O3484" s="1" t="s">
        <v>2973</v>
      </c>
      <c r="P3484" s="1" t="s">
        <v>2968</v>
      </c>
      <c r="Q3484" s="1">
        <v>8360</v>
      </c>
      <c r="R3484" s="1" t="s">
        <v>3035</v>
      </c>
      <c r="S3484" s="1">
        <v>87.65</v>
      </c>
    </row>
    <row r="3485" spans="1:19" x14ac:dyDescent="0.3">
      <c r="A3485" s="1" t="s">
        <v>925</v>
      </c>
      <c r="B3485" s="1" t="s">
        <v>1611</v>
      </c>
      <c r="C3485" s="1">
        <f t="shared" si="330"/>
        <v>1.0416666664241347E-2</v>
      </c>
      <c r="D3485" s="1">
        <v>7</v>
      </c>
      <c r="E3485" s="1">
        <v>19</v>
      </c>
      <c r="F3485" s="1">
        <f>IF(A3485="","",IF(E3485&lt;_C3_MinTemp.,0,E3485*M_a+M_b))</f>
        <v>0.46072700000000005</v>
      </c>
      <c r="G3485" s="1">
        <f t="shared" si="325"/>
        <v>0.21226936852900005</v>
      </c>
      <c r="H3485" s="1">
        <f t="shared" si="326"/>
        <v>9.2250920699261205E-2</v>
      </c>
      <c r="I3485" s="1">
        <f t="shared" si="327"/>
        <v>2.306273016944559E-2</v>
      </c>
      <c r="J3485" s="1">
        <f>IF(A3485="","",MIN(J3484+I3485,Max_logcfu))</f>
        <v>3.99</v>
      </c>
      <c r="K3485" s="1" cm="1">
        <f t="array" ref="K3485">IF(A3485="","",IF(E3485&lt;_C3_MinTemp.,0,((E3485-Tmin)/(PrefTemp-Tmin))^2))</f>
        <v>35.117213493332741</v>
      </c>
      <c r="L3485" s="1">
        <f t="shared" si="328"/>
        <v>0.36580430713704559</v>
      </c>
      <c r="M3485" s="1">
        <f t="shared" si="329"/>
        <v>24.502926398162852</v>
      </c>
      <c r="N3485" s="3" t="s">
        <v>866</v>
      </c>
      <c r="O3485" s="1" t="s">
        <v>2973</v>
      </c>
      <c r="P3485" s="1" t="s">
        <v>2968</v>
      </c>
      <c r="Q3485" s="1">
        <v>8360</v>
      </c>
      <c r="R3485" s="1" t="s">
        <v>3035</v>
      </c>
      <c r="S3485" s="1">
        <v>87.65</v>
      </c>
    </row>
    <row r="3486" spans="1:19" x14ac:dyDescent="0.3">
      <c r="A3486" s="1" t="s">
        <v>925</v>
      </c>
      <c r="B3486" s="1" t="s">
        <v>1612</v>
      </c>
      <c r="C3486" s="1">
        <f t="shared" si="330"/>
        <v>1.0416666671517305E-2</v>
      </c>
      <c r="D3486" s="1">
        <v>7</v>
      </c>
      <c r="E3486" s="1">
        <v>19.100000000000001</v>
      </c>
      <c r="F3486" s="1">
        <f>IF(A3486="","",IF(E3486&lt;_C3_MinTemp.,0,E3486*M_a+M_b))</f>
        <v>0.46269100000000007</v>
      </c>
      <c r="G3486" s="1">
        <f t="shared" si="325"/>
        <v>0.21408296148100006</v>
      </c>
      <c r="H3486" s="1">
        <f t="shared" si="326"/>
        <v>9.3039096688830966E-2</v>
      </c>
      <c r="I3486" s="1">
        <f t="shared" si="327"/>
        <v>2.3259774183038918E-2</v>
      </c>
      <c r="J3486" s="1">
        <f>IF(A3486="","",MIN(J3485+I3486,Max_logcfu))</f>
        <v>3.99</v>
      </c>
      <c r="K3486" s="1" cm="1">
        <f t="array" ref="K3486">IF(A3486="","",IF(E3486&lt;_C3_MinTemp.,0,((E3486-Tmin)/(PrefTemp-Tmin))^2))</f>
        <v>35.417248921556521</v>
      </c>
      <c r="L3486" s="1">
        <f t="shared" si="328"/>
        <v>0.36892967643801</v>
      </c>
      <c r="M3486" s="1">
        <f t="shared" si="329"/>
        <v>24.133996721724841</v>
      </c>
      <c r="N3486" s="3" t="s">
        <v>866</v>
      </c>
      <c r="O3486" s="1" t="s">
        <v>2973</v>
      </c>
      <c r="P3486" s="1" t="s">
        <v>2968</v>
      </c>
      <c r="Q3486" s="1">
        <v>8360</v>
      </c>
      <c r="R3486" s="1" t="s">
        <v>3035</v>
      </c>
      <c r="S3486" s="1">
        <v>87.54</v>
      </c>
    </row>
    <row r="3487" spans="1:19" x14ac:dyDescent="0.3">
      <c r="A3487" s="1" t="s">
        <v>925</v>
      </c>
      <c r="B3487" s="1" t="s">
        <v>1613</v>
      </c>
      <c r="C3487" s="1">
        <f t="shared" si="330"/>
        <v>1.0416666664241347E-2</v>
      </c>
      <c r="D3487" s="1">
        <v>7</v>
      </c>
      <c r="E3487" s="1">
        <v>19.100000000000001</v>
      </c>
      <c r="F3487" s="1">
        <f>IF(A3487="","",IF(E3487&lt;_C3_MinTemp.,0,E3487*M_a+M_b))</f>
        <v>0.46269100000000007</v>
      </c>
      <c r="G3487" s="1">
        <f t="shared" si="325"/>
        <v>0.21408296148100006</v>
      </c>
      <c r="H3487" s="1">
        <f t="shared" si="326"/>
        <v>9.3039096688830966E-2</v>
      </c>
      <c r="I3487" s="1">
        <f t="shared" si="327"/>
        <v>2.3259774166792153E-2</v>
      </c>
      <c r="J3487" s="1">
        <f>IF(A3487="","",MIN(J3486+I3487,Max_logcfu))</f>
        <v>3.99</v>
      </c>
      <c r="K3487" s="1" cm="1">
        <f t="array" ref="K3487">IF(A3487="","",IF(E3487&lt;_C3_MinTemp.,0,((E3487-Tmin)/(PrefTemp-Tmin))^2))</f>
        <v>35.417248921556521</v>
      </c>
      <c r="L3487" s="1">
        <f t="shared" si="328"/>
        <v>0.36892967618031564</v>
      </c>
      <c r="M3487" s="1">
        <f t="shared" si="329"/>
        <v>23.765067045544527</v>
      </c>
      <c r="N3487" s="3" t="s">
        <v>866</v>
      </c>
      <c r="O3487" s="1" t="s">
        <v>2973</v>
      </c>
      <c r="P3487" s="1" t="s">
        <v>2968</v>
      </c>
      <c r="Q3487" s="1">
        <v>8360</v>
      </c>
      <c r="R3487" s="1" t="s">
        <v>3035</v>
      </c>
      <c r="S3487" s="1">
        <v>87.54</v>
      </c>
    </row>
    <row r="3488" spans="1:19" x14ac:dyDescent="0.3">
      <c r="A3488" s="1" t="s">
        <v>925</v>
      </c>
      <c r="B3488" s="1" t="s">
        <v>2509</v>
      </c>
      <c r="C3488" s="1">
        <f t="shared" si="330"/>
        <v>1.0416666664241347E-2</v>
      </c>
      <c r="D3488" s="1">
        <v>7</v>
      </c>
      <c r="E3488" s="1">
        <v>19.100000000000001</v>
      </c>
      <c r="F3488" s="1">
        <f>IF(A3488="","",IF(E3488&lt;_C3_MinTemp.,0,E3488*M_a+M_b))</f>
        <v>0.46269100000000007</v>
      </c>
      <c r="G3488" s="1">
        <f t="shared" si="325"/>
        <v>0.21408296148100006</v>
      </c>
      <c r="H3488" s="1">
        <f t="shared" si="326"/>
        <v>9.3039096688830966E-2</v>
      </c>
      <c r="I3488" s="1">
        <f t="shared" si="327"/>
        <v>2.3259774166792153E-2</v>
      </c>
      <c r="J3488" s="1">
        <f>IF(A3488="","",MIN(J3487+I3488,Max_logcfu))</f>
        <v>3.99</v>
      </c>
      <c r="K3488" s="1" cm="1">
        <f t="array" ref="K3488">IF(A3488="","",IF(E3488&lt;_C3_MinTemp.,0,((E3488-Tmin)/(PrefTemp-Tmin))^2))</f>
        <v>35.417248921556521</v>
      </c>
      <c r="L3488" s="1">
        <f t="shared" si="328"/>
        <v>0.36892967618031564</v>
      </c>
      <c r="M3488" s="1">
        <f t="shared" si="329"/>
        <v>23.396137369364212</v>
      </c>
      <c r="N3488" s="3" t="s">
        <v>866</v>
      </c>
      <c r="O3488" s="1" t="s">
        <v>2973</v>
      </c>
      <c r="P3488" s="1" t="s">
        <v>2968</v>
      </c>
      <c r="Q3488" s="1">
        <v>8360</v>
      </c>
      <c r="R3488" s="1" t="s">
        <v>3035</v>
      </c>
      <c r="S3488" s="1">
        <v>87.54</v>
      </c>
    </row>
    <row r="3489" spans="1:19" x14ac:dyDescent="0.3">
      <c r="A3489" s="1" t="s">
        <v>925</v>
      </c>
      <c r="B3489" s="1" t="s">
        <v>2510</v>
      </c>
      <c r="C3489" s="1">
        <f t="shared" si="330"/>
        <v>1.0416666671517305E-2</v>
      </c>
      <c r="D3489" s="1">
        <v>7</v>
      </c>
      <c r="E3489" s="1">
        <v>19.13</v>
      </c>
      <c r="F3489" s="1">
        <f>IF(A3489="","",IF(E3489&lt;_C3_MinTemp.,0,E3489*M_a+M_b))</f>
        <v>0.46328020000000003</v>
      </c>
      <c r="G3489" s="1">
        <f t="shared" si="325"/>
        <v>0.21462854371204002</v>
      </c>
      <c r="H3489" s="1">
        <f t="shared" si="326"/>
        <v>9.3276203264684915E-2</v>
      </c>
      <c r="I3489" s="1">
        <f t="shared" si="327"/>
        <v>2.3319050827030011E-2</v>
      </c>
      <c r="J3489" s="1">
        <f>IF(A3489="","",MIN(J3488+I3489,Max_logcfu))</f>
        <v>3.99</v>
      </c>
      <c r="K3489" s="1" cm="1">
        <f t="array" ref="K3489">IF(A3489="","",IF(E3489&lt;_C3_MinTemp.,0,((E3489-Tmin)/(PrefTemp-Tmin))^2))</f>
        <v>35.507508424462522</v>
      </c>
      <c r="L3489" s="1">
        <f t="shared" si="328"/>
        <v>0.3698698795937187</v>
      </c>
      <c r="M3489" s="1">
        <f t="shared" si="329"/>
        <v>23.026267489770493</v>
      </c>
      <c r="N3489" s="3" t="s">
        <v>866</v>
      </c>
      <c r="O3489" s="1" t="s">
        <v>2973</v>
      </c>
      <c r="P3489" s="1" t="s">
        <v>2968</v>
      </c>
      <c r="Q3489" s="1">
        <v>8360</v>
      </c>
      <c r="R3489" s="1" t="s">
        <v>3035</v>
      </c>
      <c r="S3489" s="1">
        <v>87.54</v>
      </c>
    </row>
    <row r="3490" spans="1:19" x14ac:dyDescent="0.3">
      <c r="A3490" s="1" t="s">
        <v>925</v>
      </c>
      <c r="B3490" s="1" t="s">
        <v>2511</v>
      </c>
      <c r="C3490" s="1">
        <f t="shared" si="330"/>
        <v>1.0416666664241347E-2</v>
      </c>
      <c r="D3490" s="1">
        <v>7</v>
      </c>
      <c r="E3490" s="1">
        <v>19.3</v>
      </c>
      <c r="F3490" s="1">
        <f>IF(A3490="","",IF(E3490&lt;_C3_MinTemp.,0,E3490*M_a+M_b))</f>
        <v>0.46661900000000006</v>
      </c>
      <c r="G3490" s="1">
        <f t="shared" si="325"/>
        <v>0.21773329116100007</v>
      </c>
      <c r="H3490" s="1">
        <f t="shared" si="326"/>
        <v>9.4625506806171253E-2</v>
      </c>
      <c r="I3490" s="1">
        <f t="shared" si="327"/>
        <v>2.3656376696034882E-2</v>
      </c>
      <c r="J3490" s="1">
        <f>IF(A3490="","",MIN(J3489+I3490,Max_logcfu))</f>
        <v>3.99</v>
      </c>
      <c r="K3490" s="1" cm="1">
        <f t="array" ref="K3490">IF(A3490="","",IF(E3490&lt;_C3_MinTemp.,0,((E3490-Tmin)/(PrefTemp-Tmin))^2))</f>
        <v>36.021148615525291</v>
      </c>
      <c r="L3490" s="1">
        <f t="shared" si="328"/>
        <v>0.37522029799102569</v>
      </c>
      <c r="M3490" s="1">
        <f t="shared" si="329"/>
        <v>22.651047191779469</v>
      </c>
      <c r="N3490" s="3" t="s">
        <v>866</v>
      </c>
      <c r="O3490" s="1" t="s">
        <v>2973</v>
      </c>
      <c r="P3490" s="1" t="s">
        <v>2968</v>
      </c>
      <c r="Q3490" s="1">
        <v>8360</v>
      </c>
      <c r="R3490" s="1" t="s">
        <v>3035</v>
      </c>
      <c r="S3490" s="1">
        <v>87.42</v>
      </c>
    </row>
    <row r="3491" spans="1:19" x14ac:dyDescent="0.3">
      <c r="A3491" s="1" t="s">
        <v>925</v>
      </c>
      <c r="B3491" s="1" t="s">
        <v>2512</v>
      </c>
      <c r="C3491" s="1">
        <f t="shared" si="330"/>
        <v>1.0416666664241347E-2</v>
      </c>
      <c r="D3491" s="1">
        <v>7</v>
      </c>
      <c r="E3491" s="1">
        <v>19.27</v>
      </c>
      <c r="F3491" s="1">
        <f>IF(A3491="","",IF(E3491&lt;_C3_MinTemp.,0,E3491*M_a+M_b))</f>
        <v>0.46602979999999999</v>
      </c>
      <c r="G3491" s="1">
        <f t="shared" si="325"/>
        <v>0.21718377448803999</v>
      </c>
      <c r="H3491" s="1">
        <f t="shared" si="326"/>
        <v>9.4386690346823107E-2</v>
      </c>
      <c r="I3491" s="1">
        <f t="shared" si="327"/>
        <v>2.3596672581211748E-2</v>
      </c>
      <c r="J3491" s="1">
        <f>IF(A3491="","",MIN(J3490+I3491,Max_logcfu))</f>
        <v>3.99</v>
      </c>
      <c r="K3491" s="1" cm="1">
        <f t="array" ref="K3491">IF(A3491="","",IF(E3491&lt;_C3_MinTemp.,0,((E3491-Tmin)/(PrefTemp-Tmin))^2))</f>
        <v>35.930238210240667</v>
      </c>
      <c r="L3491" s="1">
        <f t="shared" si="328"/>
        <v>0.37427331460286467</v>
      </c>
      <c r="M3491" s="1">
        <f t="shared" si="329"/>
        <v>22.276773877176606</v>
      </c>
      <c r="N3491" s="3" t="s">
        <v>866</v>
      </c>
      <c r="O3491" s="1" t="s">
        <v>2973</v>
      </c>
      <c r="P3491" s="1" t="s">
        <v>2968</v>
      </c>
      <c r="Q3491" s="1">
        <v>8360</v>
      </c>
      <c r="R3491" s="1" t="s">
        <v>3035</v>
      </c>
      <c r="S3491" s="1">
        <v>87.42</v>
      </c>
    </row>
    <row r="3492" spans="1:19" x14ac:dyDescent="0.3">
      <c r="A3492" s="1" t="s">
        <v>925</v>
      </c>
      <c r="B3492" s="1" t="s">
        <v>1618</v>
      </c>
      <c r="C3492" s="1">
        <f t="shared" si="330"/>
        <v>1.0416666671517305E-2</v>
      </c>
      <c r="D3492" s="1">
        <v>7</v>
      </c>
      <c r="E3492" s="1">
        <v>19.420000000000002</v>
      </c>
      <c r="F3492" s="1">
        <f>IF(A3492="","",IF(E3492&lt;_C3_MinTemp.,0,E3492*M_a+M_b))</f>
        <v>0.46897580000000005</v>
      </c>
      <c r="G3492" s="1">
        <f t="shared" si="325"/>
        <v>0.21993830098564005</v>
      </c>
      <c r="H3492" s="1">
        <f t="shared" si="326"/>
        <v>9.558379008502392E-2</v>
      </c>
      <c r="I3492" s="1">
        <f t="shared" si="327"/>
        <v>2.3895947532383395E-2</v>
      </c>
      <c r="J3492" s="1">
        <f>IF(A3492="","",MIN(J3491+I3492,Max_logcfu))</f>
        <v>3.99</v>
      </c>
      <c r="K3492" s="1" cm="1">
        <f t="array" ref="K3492">IF(A3492="","",IF(E3492&lt;_C3_MinTemp.,0,((E3492-Tmin)/(PrefTemp-Tmin))^2))</f>
        <v>36.385938887920155</v>
      </c>
      <c r="L3492" s="1">
        <f t="shared" si="328"/>
        <v>0.3790201969256633</v>
      </c>
      <c r="M3492" s="1">
        <f t="shared" si="329"/>
        <v>21.897753680250943</v>
      </c>
      <c r="N3492" s="3" t="s">
        <v>866</v>
      </c>
      <c r="O3492" s="1" t="s">
        <v>2973</v>
      </c>
      <c r="P3492" s="1" t="s">
        <v>2968</v>
      </c>
      <c r="Q3492" s="1">
        <v>8360</v>
      </c>
      <c r="R3492" s="1" t="s">
        <v>3035</v>
      </c>
      <c r="S3492" s="1">
        <v>87.42</v>
      </c>
    </row>
    <row r="3493" spans="1:19" x14ac:dyDescent="0.3">
      <c r="A3493" s="1" t="s">
        <v>925</v>
      </c>
      <c r="B3493" s="1" t="s">
        <v>1619</v>
      </c>
      <c r="C3493" s="1">
        <f t="shared" si="330"/>
        <v>1.0416666664241347E-2</v>
      </c>
      <c r="D3493" s="1">
        <v>7</v>
      </c>
      <c r="E3493" s="1">
        <v>19.5</v>
      </c>
      <c r="F3493" s="1">
        <f>IF(A3493="","",IF(E3493&lt;_C3_MinTemp.,0,E3493*M_a+M_b))</f>
        <v>0.47054700000000005</v>
      </c>
      <c r="G3493" s="1">
        <f t="shared" si="325"/>
        <v>0.22141447920900004</v>
      </c>
      <c r="H3493" s="1">
        <f t="shared" si="326"/>
        <v>9.6225327774445896E-2</v>
      </c>
      <c r="I3493" s="1">
        <f t="shared" si="327"/>
        <v>2.405633193801042E-2</v>
      </c>
      <c r="J3493" s="1">
        <f>IF(A3493="","",MIN(J3492+I3493,Max_logcfu))</f>
        <v>3.99</v>
      </c>
      <c r="K3493" s="1" cm="1">
        <f t="array" ref="K3493">IF(A3493="","",IF(E3493&lt;_C3_MinTemp.,0,((E3493-Tmin)/(PrefTemp-Tmin))^2))</f>
        <v>36.630153426189061</v>
      </c>
      <c r="L3493" s="1">
        <f t="shared" si="328"/>
        <v>0.38156409810062958</v>
      </c>
      <c r="M3493" s="1">
        <f t="shared" si="329"/>
        <v>21.516189582150314</v>
      </c>
      <c r="N3493" s="3" t="s">
        <v>866</v>
      </c>
      <c r="O3493" s="1" t="s">
        <v>2973</v>
      </c>
      <c r="P3493" s="1" t="s">
        <v>2968</v>
      </c>
      <c r="Q3493" s="1">
        <v>8360</v>
      </c>
      <c r="R3493" s="1" t="s">
        <v>3035</v>
      </c>
      <c r="S3493" s="1">
        <v>87.42</v>
      </c>
    </row>
    <row r="3494" spans="1:19" x14ac:dyDescent="0.3">
      <c r="A3494" s="1" t="s">
        <v>925</v>
      </c>
      <c r="B3494" s="1" t="s">
        <v>1620</v>
      </c>
      <c r="C3494" s="1">
        <f t="shared" si="330"/>
        <v>1.0416666664241347E-2</v>
      </c>
      <c r="D3494" s="1">
        <v>7</v>
      </c>
      <c r="E3494" s="1">
        <v>19.66</v>
      </c>
      <c r="F3494" s="1">
        <f>IF(A3494="","",IF(E3494&lt;_C3_MinTemp.,0,E3494*M_a+M_b))</f>
        <v>0.47368940000000004</v>
      </c>
      <c r="G3494" s="1">
        <f t="shared" si="325"/>
        <v>0.22438164767236005</v>
      </c>
      <c r="H3494" s="1">
        <f t="shared" si="326"/>
        <v>9.7514840361738395E-2</v>
      </c>
      <c r="I3494" s="1">
        <f t="shared" si="327"/>
        <v>2.4378710084758486E-2</v>
      </c>
      <c r="J3494" s="1">
        <f>IF(A3494="","",MIN(J3493+I3494,Max_logcfu))</f>
        <v>3.99</v>
      </c>
      <c r="K3494" s="1" cm="1">
        <f t="array" ref="K3494">IF(A3494="","",IF(E3494&lt;_C3_MinTemp.,0,((E3494-Tmin)/(PrefTemp-Tmin))^2))</f>
        <v>37.121032958740457</v>
      </c>
      <c r="L3494" s="1">
        <f t="shared" si="328"/>
        <v>0.38667742656351606</v>
      </c>
      <c r="M3494" s="1">
        <f t="shared" si="329"/>
        <v>21.129512155586799</v>
      </c>
      <c r="N3494" s="3" t="s">
        <v>866</v>
      </c>
      <c r="O3494" s="1" t="s">
        <v>2973</v>
      </c>
      <c r="P3494" s="1" t="s">
        <v>2968</v>
      </c>
      <c r="Q3494" s="1">
        <v>8360</v>
      </c>
      <c r="R3494" s="1" t="s">
        <v>3035</v>
      </c>
      <c r="S3494" s="1">
        <v>87.42</v>
      </c>
    </row>
    <row r="3495" spans="1:19" x14ac:dyDescent="0.3">
      <c r="A3495" s="1" t="s">
        <v>925</v>
      </c>
      <c r="B3495" s="1" t="s">
        <v>1621</v>
      </c>
      <c r="C3495" s="1">
        <f t="shared" si="330"/>
        <v>1.0416666671517305E-2</v>
      </c>
      <c r="D3495" s="1">
        <v>7</v>
      </c>
      <c r="E3495" s="1">
        <v>19.7</v>
      </c>
      <c r="F3495" s="1">
        <f>IF(A3495="","",IF(E3495&lt;_C3_MinTemp.,0,E3495*M_a+M_b))</f>
        <v>0.47447500000000004</v>
      </c>
      <c r="G3495" s="1">
        <f t="shared" ref="G3495:G3558" si="331">IF(A3495="","",F3495^2)</f>
        <v>0.22512652562500005</v>
      </c>
      <c r="H3495" s="1">
        <f t="shared" ref="H3495:H3558" si="332">IF(A3495="","",G3495/2.301)</f>
        <v>9.783855959365495E-2</v>
      </c>
      <c r="I3495" s="1">
        <f t="shared" ref="I3495:I3558" si="333">IF(A3495="","",H3495*24*(B3495-B3494))</f>
        <v>2.4459639909803644E-2</v>
      </c>
      <c r="J3495" s="1">
        <f>IF(A3495="","",MIN(J3494+I3495,Max_logcfu))</f>
        <v>3.99</v>
      </c>
      <c r="K3495" s="1" cm="1">
        <f t="array" ref="K3495">IF(A3495="","",IF(E3495&lt;_C3_MinTemp.,0,((E3495-Tmin)/(PrefTemp-Tmin))^2))</f>
        <v>37.244263353547815</v>
      </c>
      <c r="L3495" s="1">
        <f t="shared" ref="L3495:L3558" si="334">IF(A3495="","",K3495*(B3495-B3494))</f>
        <v>0.38796107678011488</v>
      </c>
      <c r="M3495" s="1">
        <f t="shared" ref="M3495:M3558" si="335">IF(A3495="","",M3494-L3495)</f>
        <v>20.741551078806683</v>
      </c>
      <c r="N3495" s="3" t="s">
        <v>866</v>
      </c>
      <c r="O3495" s="1" t="s">
        <v>2973</v>
      </c>
      <c r="P3495" s="1" t="s">
        <v>2968</v>
      </c>
      <c r="Q3495" s="1">
        <v>8360</v>
      </c>
      <c r="R3495" s="1" t="s">
        <v>3035</v>
      </c>
      <c r="S3495" s="1">
        <v>87.42</v>
      </c>
    </row>
    <row r="3496" spans="1:19" x14ac:dyDescent="0.3">
      <c r="A3496" s="1" t="s">
        <v>925</v>
      </c>
      <c r="B3496" s="1" t="s">
        <v>1622</v>
      </c>
      <c r="C3496" s="1">
        <f t="shared" si="330"/>
        <v>1.0416666664241347E-2</v>
      </c>
      <c r="D3496" s="1">
        <v>7</v>
      </c>
      <c r="E3496" s="1">
        <v>19.78</v>
      </c>
      <c r="F3496" s="1">
        <f>IF(A3496="","",IF(E3496&lt;_C3_MinTemp.,0,E3496*M_a+M_b))</f>
        <v>0.47604620000000003</v>
      </c>
      <c r="G3496" s="1">
        <f t="shared" si="331"/>
        <v>0.22661998453444002</v>
      </c>
      <c r="H3496" s="1">
        <f t="shared" si="332"/>
        <v>9.8487607359600174E-2</v>
      </c>
      <c r="I3496" s="1">
        <f t="shared" si="333"/>
        <v>2.462190183416731E-2</v>
      </c>
      <c r="J3496" s="1">
        <f>IF(A3496="","",MIN(J3495+I3496,Max_logcfu))</f>
        <v>3.99</v>
      </c>
      <c r="K3496" s="1" cm="1">
        <f t="array" ref="K3496">IF(A3496="","",IF(E3496&lt;_C3_MinTemp.,0,((E3496-Tmin)/(PrefTemp-Tmin))^2))</f>
        <v>37.491336757165911</v>
      </c>
      <c r="L3496" s="1">
        <f t="shared" si="334"/>
        <v>0.39053475779621644</v>
      </c>
      <c r="M3496" s="1">
        <f t="shared" si="335"/>
        <v>20.351016321010466</v>
      </c>
      <c r="N3496" s="3" t="s">
        <v>866</v>
      </c>
      <c r="O3496" s="1" t="s">
        <v>2973</v>
      </c>
      <c r="P3496" s="1" t="s">
        <v>2968</v>
      </c>
      <c r="Q3496" s="1">
        <v>8360</v>
      </c>
      <c r="R3496" s="1" t="s">
        <v>3035</v>
      </c>
      <c r="S3496" s="1">
        <v>87.42</v>
      </c>
    </row>
    <row r="3497" spans="1:19" x14ac:dyDescent="0.3">
      <c r="A3497" s="1" t="s">
        <v>925</v>
      </c>
      <c r="B3497" s="1" t="s">
        <v>1623</v>
      </c>
      <c r="C3497" s="1">
        <f t="shared" si="330"/>
        <v>1.0416666664241347E-2</v>
      </c>
      <c r="D3497" s="1">
        <v>7</v>
      </c>
      <c r="E3497" s="1">
        <v>19.829999999999998</v>
      </c>
      <c r="F3497" s="1">
        <f>IF(A3497="","",IF(E3497&lt;_C3_MinTemp.,0,E3497*M_a+M_b))</f>
        <v>0.47702820000000001</v>
      </c>
      <c r="G3497" s="1">
        <f t="shared" si="331"/>
        <v>0.22755590359524</v>
      </c>
      <c r="H3497" s="1">
        <f t="shared" si="332"/>
        <v>9.8894351844954362E-2</v>
      </c>
      <c r="I3497" s="1">
        <f t="shared" si="333"/>
        <v>2.4723587955482181E-2</v>
      </c>
      <c r="J3497" s="1">
        <f>IF(A3497="","",MIN(J3496+I3497,Max_logcfu))</f>
        <v>3.99</v>
      </c>
      <c r="K3497" s="1" cm="1">
        <f t="array" ref="K3497">IF(A3497="","",IF(E3497&lt;_C3_MinTemp.,0,((E3497-Tmin)/(PrefTemp-Tmin))^2))</f>
        <v>37.646172425158682</v>
      </c>
      <c r="L3497" s="1">
        <f t="shared" si="334"/>
        <v>0.3921476293374323</v>
      </c>
      <c r="M3497" s="1">
        <f t="shared" si="335"/>
        <v>19.958868691673032</v>
      </c>
      <c r="N3497" s="3" t="s">
        <v>866</v>
      </c>
      <c r="O3497" s="1" t="s">
        <v>2973</v>
      </c>
      <c r="P3497" s="1" t="s">
        <v>2968</v>
      </c>
      <c r="Q3497" s="1">
        <v>8360</v>
      </c>
      <c r="R3497" s="1" t="s">
        <v>3035</v>
      </c>
      <c r="S3497" s="1">
        <v>87.42</v>
      </c>
    </row>
    <row r="3498" spans="1:19" x14ac:dyDescent="0.3">
      <c r="A3498" s="1" t="s">
        <v>925</v>
      </c>
      <c r="B3498" s="1" t="s">
        <v>1624</v>
      </c>
      <c r="C3498" s="1">
        <f t="shared" si="330"/>
        <v>1.0416666671517305E-2</v>
      </c>
      <c r="D3498" s="1">
        <v>7</v>
      </c>
      <c r="E3498" s="1">
        <v>19.95</v>
      </c>
      <c r="F3498" s="1">
        <f>IF(A3498="","",IF(E3498&lt;_C3_MinTemp.,0,E3498*M_a+M_b))</f>
        <v>0.47938500000000001</v>
      </c>
      <c r="G3498" s="1">
        <f t="shared" si="331"/>
        <v>0.22980997822500002</v>
      </c>
      <c r="H3498" s="1">
        <f t="shared" si="332"/>
        <v>9.9873958376792693E-2</v>
      </c>
      <c r="I3498" s="1">
        <f t="shared" si="333"/>
        <v>2.4968489605825032E-2</v>
      </c>
      <c r="J3498" s="1">
        <f>IF(A3498="","",MIN(J3497+I3498,Max_logcfu))</f>
        <v>3.99</v>
      </c>
      <c r="K3498" s="1" cm="1">
        <f t="array" ref="K3498">IF(A3498="","",IF(E3498&lt;_C3_MinTemp.,0,((E3498-Tmin)/(PrefTemp-Tmin))^2))</f>
        <v>38.01907983309858</v>
      </c>
      <c r="L3498" s="1">
        <f t="shared" si="334"/>
        <v>0.39603208177919369</v>
      </c>
      <c r="M3498" s="1">
        <f t="shared" si="335"/>
        <v>19.562836609893839</v>
      </c>
      <c r="N3498" s="3" t="s">
        <v>866</v>
      </c>
      <c r="O3498" s="1" t="s">
        <v>2973</v>
      </c>
      <c r="P3498" s="1" t="s">
        <v>2968</v>
      </c>
      <c r="Q3498" s="1">
        <v>8360</v>
      </c>
      <c r="R3498" s="1" t="s">
        <v>3035</v>
      </c>
      <c r="S3498" s="1">
        <v>87.42</v>
      </c>
    </row>
    <row r="3499" spans="1:19" x14ac:dyDescent="0.3">
      <c r="A3499" s="1" t="s">
        <v>925</v>
      </c>
      <c r="B3499" s="1" t="s">
        <v>1625</v>
      </c>
      <c r="C3499" s="1">
        <f t="shared" si="330"/>
        <v>1.0416666664241347E-2</v>
      </c>
      <c r="D3499" s="1">
        <v>7</v>
      </c>
      <c r="E3499" s="1">
        <v>19.97</v>
      </c>
      <c r="F3499" s="1">
        <f>IF(A3499="","",IF(E3499&lt;_C3_MinTemp.,0,E3499*M_a+M_b))</f>
        <v>0.47977780000000003</v>
      </c>
      <c r="G3499" s="1">
        <f t="shared" si="331"/>
        <v>0.23018673737284004</v>
      </c>
      <c r="H3499" s="1">
        <f t="shared" si="332"/>
        <v>0.1000376955118818</v>
      </c>
      <c r="I3499" s="1">
        <f t="shared" si="333"/>
        <v>2.5009423872147489E-2</v>
      </c>
      <c r="J3499" s="1">
        <f>IF(A3499="","",MIN(J3498+I3499,Max_logcfu))</f>
        <v>3.99</v>
      </c>
      <c r="K3499" s="1" cm="1">
        <f t="array" ref="K3499">IF(A3499="","",IF(E3499&lt;_C3_MinTemp.,0,((E3499-Tmin)/(PrefTemp-Tmin))^2))</f>
        <v>38.08140974683954</v>
      </c>
      <c r="L3499" s="1">
        <f t="shared" si="334"/>
        <v>0.39668135143721894</v>
      </c>
      <c r="M3499" s="1">
        <f t="shared" si="335"/>
        <v>19.166155258456619</v>
      </c>
      <c r="N3499" s="3" t="s">
        <v>866</v>
      </c>
      <c r="O3499" s="1" t="s">
        <v>2973</v>
      </c>
      <c r="P3499" s="1" t="s">
        <v>2968</v>
      </c>
      <c r="Q3499" s="1">
        <v>8360</v>
      </c>
      <c r="R3499" s="1" t="s">
        <v>3035</v>
      </c>
      <c r="S3499" s="1">
        <v>87.42</v>
      </c>
    </row>
    <row r="3500" spans="1:19" x14ac:dyDescent="0.3">
      <c r="A3500" s="1" t="s">
        <v>925</v>
      </c>
      <c r="B3500" s="1" t="s">
        <v>1626</v>
      </c>
      <c r="C3500" s="1">
        <f t="shared" si="330"/>
        <v>1.0416666664241347E-2</v>
      </c>
      <c r="D3500" s="1">
        <v>7</v>
      </c>
      <c r="E3500" s="1">
        <v>19.989999999999998</v>
      </c>
      <c r="F3500" s="1">
        <f>IF(A3500="","",IF(E3500&lt;_C3_MinTemp.,0,E3500*M_a+M_b))</f>
        <v>0.4801706</v>
      </c>
      <c r="G3500" s="1">
        <f t="shared" si="331"/>
        <v>0.23056380510436</v>
      </c>
      <c r="H3500" s="1">
        <f t="shared" si="332"/>
        <v>0.10020156675548023</v>
      </c>
      <c r="I3500" s="1">
        <f t="shared" si="333"/>
        <v>2.5050391683037559E-2</v>
      </c>
      <c r="J3500" s="1">
        <f>IF(A3500="","",MIN(J3499+I3500,Max_logcfu))</f>
        <v>3.99</v>
      </c>
      <c r="K3500" s="1" cm="1">
        <f t="array" ref="K3500">IF(A3500="","",IF(E3500&lt;_C3_MinTemp.,0,((E3500-Tmin)/(PrefTemp-Tmin))^2))</f>
        <v>38.143790711747471</v>
      </c>
      <c r="L3500" s="1">
        <f t="shared" si="334"/>
        <v>0.39733115315485862</v>
      </c>
      <c r="M3500" s="1">
        <f t="shared" si="335"/>
        <v>18.768824105301761</v>
      </c>
      <c r="N3500" s="3" t="s">
        <v>866</v>
      </c>
      <c r="O3500" s="1" t="s">
        <v>2973</v>
      </c>
      <c r="P3500" s="1" t="s">
        <v>2968</v>
      </c>
      <c r="Q3500" s="1">
        <v>8360</v>
      </c>
      <c r="R3500" s="1" t="s">
        <v>3035</v>
      </c>
      <c r="S3500" s="1">
        <v>87.42</v>
      </c>
    </row>
    <row r="3501" spans="1:19" x14ac:dyDescent="0.3">
      <c r="A3501" s="1" t="s">
        <v>925</v>
      </c>
      <c r="B3501" s="1" t="s">
        <v>1627</v>
      </c>
      <c r="C3501" s="1">
        <f t="shared" si="330"/>
        <v>1.0416666671517305E-2</v>
      </c>
      <c r="D3501" s="1">
        <v>7</v>
      </c>
      <c r="E3501" s="1">
        <v>19.989999999999998</v>
      </c>
      <c r="F3501" s="1">
        <f>IF(A3501="","",IF(E3501&lt;_C3_MinTemp.,0,E3501*M_a+M_b))</f>
        <v>0.4801706</v>
      </c>
      <c r="G3501" s="1">
        <f t="shared" si="331"/>
        <v>0.23056380510436</v>
      </c>
      <c r="H3501" s="1">
        <f t="shared" si="332"/>
        <v>0.10020156675548023</v>
      </c>
      <c r="I3501" s="1">
        <f t="shared" si="333"/>
        <v>2.5050391700535055E-2</v>
      </c>
      <c r="J3501" s="1">
        <f>IF(A3501="","",MIN(J3500+I3501,Max_logcfu))</f>
        <v>3.99</v>
      </c>
      <c r="K3501" s="1" cm="1">
        <f t="array" ref="K3501">IF(A3501="","",IF(E3501&lt;_C3_MinTemp.,0,((E3501-Tmin)/(PrefTemp-Tmin))^2))</f>
        <v>38.143790711747471</v>
      </c>
      <c r="L3501" s="1">
        <f t="shared" si="334"/>
        <v>0.39733115343239123</v>
      </c>
      <c r="M3501" s="1">
        <f t="shared" si="335"/>
        <v>18.371492951869371</v>
      </c>
      <c r="N3501" s="3" t="s">
        <v>866</v>
      </c>
      <c r="O3501" s="1" t="s">
        <v>2973</v>
      </c>
      <c r="P3501" s="1" t="s">
        <v>2968</v>
      </c>
      <c r="Q3501" s="1">
        <v>8360</v>
      </c>
      <c r="R3501" s="1" t="s">
        <v>3035</v>
      </c>
      <c r="S3501" s="1">
        <v>87.42</v>
      </c>
    </row>
    <row r="3502" spans="1:19" x14ac:dyDescent="0.3">
      <c r="A3502" s="1" t="s">
        <v>925</v>
      </c>
      <c r="B3502" s="1" t="s">
        <v>1628</v>
      </c>
      <c r="C3502" s="1">
        <f t="shared" si="330"/>
        <v>1.0416666664241347E-2</v>
      </c>
      <c r="D3502" s="1">
        <v>7</v>
      </c>
      <c r="E3502" s="1">
        <v>20.03</v>
      </c>
      <c r="F3502" s="1">
        <f>IF(A3502="","",IF(E3502&lt;_C3_MinTemp.,0,E3502*M_a+M_b))</f>
        <v>0.48095620000000006</v>
      </c>
      <c r="G3502" s="1">
        <f t="shared" si="331"/>
        <v>0.23131886631844006</v>
      </c>
      <c r="H3502" s="1">
        <f t="shared" si="332"/>
        <v>0.10052971156820514</v>
      </c>
      <c r="I3502" s="1">
        <f t="shared" si="333"/>
        <v>2.5132427886199689E-2</v>
      </c>
      <c r="J3502" s="1">
        <f>IF(A3502="","",MIN(J3501+I3502,Max_logcfu))</f>
        <v>3.99</v>
      </c>
      <c r="K3502" s="1" cm="1">
        <f t="array" ref="K3502">IF(A3502="","",IF(E3502&lt;_C3_MinTemp.,0,((E3502-Tmin)/(PrefTemp-Tmin))^2))</f>
        <v>38.268705795064172</v>
      </c>
      <c r="L3502" s="1">
        <f t="shared" si="334"/>
        <v>0.39863235193910462</v>
      </c>
      <c r="M3502" s="1">
        <f t="shared" si="335"/>
        <v>17.972860599930264</v>
      </c>
      <c r="N3502" s="3" t="s">
        <v>866</v>
      </c>
      <c r="O3502" s="1" t="s">
        <v>2973</v>
      </c>
      <c r="P3502" s="1" t="s">
        <v>2968</v>
      </c>
      <c r="Q3502" s="1">
        <v>8360</v>
      </c>
      <c r="R3502" s="1" t="s">
        <v>3035</v>
      </c>
      <c r="S3502" s="1">
        <v>87.42</v>
      </c>
    </row>
    <row r="3503" spans="1:19" x14ac:dyDescent="0.3">
      <c r="A3503" s="1" t="s">
        <v>925</v>
      </c>
      <c r="B3503" s="1" t="s">
        <v>1629</v>
      </c>
      <c r="C3503" s="1">
        <f t="shared" si="330"/>
        <v>1.0416666664241347E-2</v>
      </c>
      <c r="D3503" s="1">
        <v>7</v>
      </c>
      <c r="E3503" s="1">
        <v>19.989999999999998</v>
      </c>
      <c r="F3503" s="1">
        <f>IF(A3503="","",IF(E3503&lt;_C3_MinTemp.,0,E3503*M_a+M_b))</f>
        <v>0.4801706</v>
      </c>
      <c r="G3503" s="1">
        <f t="shared" si="331"/>
        <v>0.23056380510436</v>
      </c>
      <c r="H3503" s="1">
        <f t="shared" si="332"/>
        <v>0.10020156675548023</v>
      </c>
      <c r="I3503" s="1">
        <f t="shared" si="333"/>
        <v>2.5050391683037559E-2</v>
      </c>
      <c r="J3503" s="1">
        <f>IF(A3503="","",MIN(J3502+I3503,Max_logcfu))</f>
        <v>3.99</v>
      </c>
      <c r="K3503" s="1" cm="1">
        <f t="array" ref="K3503">IF(A3503="","",IF(E3503&lt;_C3_MinTemp.,0,((E3503-Tmin)/(PrefTemp-Tmin))^2))</f>
        <v>38.143790711747471</v>
      </c>
      <c r="L3503" s="1">
        <f t="shared" si="334"/>
        <v>0.39733115315485862</v>
      </c>
      <c r="M3503" s="1">
        <f t="shared" si="335"/>
        <v>17.575529446775406</v>
      </c>
      <c r="N3503" s="3" t="s">
        <v>866</v>
      </c>
      <c r="O3503" s="1" t="s">
        <v>2973</v>
      </c>
      <c r="P3503" s="1" t="s">
        <v>2968</v>
      </c>
      <c r="Q3503" s="1">
        <v>8360</v>
      </c>
      <c r="R3503" s="1" t="s">
        <v>3035</v>
      </c>
      <c r="S3503" s="1">
        <v>87.42</v>
      </c>
    </row>
    <row r="3504" spans="1:19" x14ac:dyDescent="0.3">
      <c r="A3504" s="1" t="s">
        <v>925</v>
      </c>
      <c r="B3504" s="1" t="s">
        <v>1630</v>
      </c>
      <c r="C3504" s="1">
        <f t="shared" si="330"/>
        <v>1.0416666671517305E-2</v>
      </c>
      <c r="D3504" s="1">
        <v>7</v>
      </c>
      <c r="E3504" s="1">
        <v>19.97</v>
      </c>
      <c r="F3504" s="1">
        <f>IF(A3504="","",IF(E3504&lt;_C3_MinTemp.,0,E3504*M_a+M_b))</f>
        <v>0.47977780000000003</v>
      </c>
      <c r="G3504" s="1">
        <f t="shared" si="331"/>
        <v>0.23018673737284004</v>
      </c>
      <c r="H3504" s="1">
        <f t="shared" si="332"/>
        <v>0.1000376955118818</v>
      </c>
      <c r="I3504" s="1">
        <f t="shared" si="333"/>
        <v>2.500942388961637E-2</v>
      </c>
      <c r="J3504" s="1">
        <f>IF(A3504="","",MIN(J3503+I3504,Max_logcfu))</f>
        <v>3.99</v>
      </c>
      <c r="K3504" s="1" cm="1">
        <f t="array" ref="K3504">IF(A3504="","",IF(E3504&lt;_C3_MinTemp.,0,((E3504-Tmin)/(PrefTemp-Tmin))^2))</f>
        <v>38.08140974683954</v>
      </c>
      <c r="L3504" s="1">
        <f t="shared" si="334"/>
        <v>0.39668135171429769</v>
      </c>
      <c r="M3504" s="1">
        <f t="shared" si="335"/>
        <v>17.17884809506111</v>
      </c>
      <c r="N3504" s="3" t="s">
        <v>866</v>
      </c>
      <c r="O3504" s="1" t="s">
        <v>2973</v>
      </c>
      <c r="P3504" s="1" t="s">
        <v>2968</v>
      </c>
      <c r="Q3504" s="1">
        <v>8360</v>
      </c>
      <c r="R3504" s="1" t="s">
        <v>3035</v>
      </c>
      <c r="S3504" s="1">
        <v>87.42</v>
      </c>
    </row>
    <row r="3505" spans="1:19" x14ac:dyDescent="0.3">
      <c r="A3505" s="1" t="s">
        <v>925</v>
      </c>
      <c r="B3505" s="1" t="s">
        <v>1631</v>
      </c>
      <c r="C3505" s="1">
        <f t="shared" si="330"/>
        <v>1.0416666664241347E-2</v>
      </c>
      <c r="D3505" s="1">
        <v>7</v>
      </c>
      <c r="E3505" s="1">
        <v>19.91</v>
      </c>
      <c r="F3505" s="1">
        <f>IF(A3505="","",IF(E3505&lt;_C3_MinTemp.,0,E3505*M_a+M_b))</f>
        <v>0.47859940000000001</v>
      </c>
      <c r="G3505" s="1">
        <f t="shared" si="331"/>
        <v>0.22905738568036002</v>
      </c>
      <c r="H3505" s="1">
        <f t="shared" si="332"/>
        <v>9.9546886432142545E-2</v>
      </c>
      <c r="I3505" s="1">
        <f t="shared" si="333"/>
        <v>2.4886721602241244E-2</v>
      </c>
      <c r="J3505" s="1">
        <f>IF(A3505="","",MIN(J3504+I3505,Max_logcfu))</f>
        <v>3.99</v>
      </c>
      <c r="K3505" s="1" cm="1">
        <f t="array" ref="K3505">IF(A3505="","",IF(E3505&lt;_C3_MinTemp.,0,((E3505-Tmin)/(PrefTemp-Tmin))^2))</f>
        <v>37.894573159117478</v>
      </c>
      <c r="L3505" s="1">
        <f t="shared" si="334"/>
        <v>0.39473513698223395</v>
      </c>
      <c r="M3505" s="1">
        <f t="shared" si="335"/>
        <v>16.784112958078875</v>
      </c>
      <c r="N3505" s="3" t="s">
        <v>866</v>
      </c>
      <c r="O3505" s="1" t="s">
        <v>2973</v>
      </c>
      <c r="P3505" s="1" t="s">
        <v>2968</v>
      </c>
      <c r="Q3505" s="1">
        <v>8360</v>
      </c>
      <c r="R3505" s="1" t="s">
        <v>3035</v>
      </c>
      <c r="S3505" s="1">
        <v>87.42</v>
      </c>
    </row>
    <row r="3506" spans="1:19" x14ac:dyDescent="0.3">
      <c r="A3506" s="1" t="s">
        <v>925</v>
      </c>
      <c r="B3506" s="1" t="s">
        <v>2827</v>
      </c>
      <c r="C3506" s="1">
        <f t="shared" si="330"/>
        <v>1.0428240741021E-2</v>
      </c>
      <c r="D3506" s="1">
        <v>7</v>
      </c>
      <c r="E3506" s="1">
        <v>19.91</v>
      </c>
      <c r="F3506" s="1">
        <f>IF(A3506="","",IF(E3506&lt;_C3_MinTemp.,0,E3506*M_a+M_b))</f>
        <v>0.47859940000000001</v>
      </c>
      <c r="G3506" s="1">
        <f t="shared" si="331"/>
        <v>0.22905738568036002</v>
      </c>
      <c r="H3506" s="1">
        <f t="shared" si="332"/>
        <v>9.9546886432142545E-2</v>
      </c>
      <c r="I3506" s="1">
        <f t="shared" si="333"/>
        <v>2.4914373521603028E-2</v>
      </c>
      <c r="J3506" s="1">
        <f>IF(A3506="","",MIN(J3505+I3506,Max_logcfu))</f>
        <v>3.99</v>
      </c>
      <c r="K3506" s="1" cm="1">
        <f t="array" ref="K3506">IF(A3506="","",IF(E3506&lt;_C3_MinTemp.,0,((E3506-Tmin)/(PrefTemp-Tmin))^2))</f>
        <v>37.894573159117478</v>
      </c>
      <c r="L3506" s="1">
        <f t="shared" si="334"/>
        <v>0.39517373168150971</v>
      </c>
      <c r="M3506" s="1">
        <f t="shared" si="335"/>
        <v>16.388939226397365</v>
      </c>
      <c r="N3506" s="3" t="s">
        <v>866</v>
      </c>
      <c r="O3506" s="1" t="s">
        <v>2973</v>
      </c>
      <c r="P3506" s="1" t="s">
        <v>2968</v>
      </c>
      <c r="Q3506" s="1">
        <v>8360</v>
      </c>
      <c r="R3506" s="1" t="s">
        <v>3035</v>
      </c>
      <c r="S3506" s="1">
        <v>87.35</v>
      </c>
    </row>
    <row r="3507" spans="1:19" x14ac:dyDescent="0.3">
      <c r="A3507" s="1" t="s">
        <v>925</v>
      </c>
      <c r="B3507" s="1" t="s">
        <v>2828</v>
      </c>
      <c r="C3507" s="1">
        <f t="shared" si="330"/>
        <v>1.0416666664241347E-2</v>
      </c>
      <c r="D3507" s="1">
        <v>7</v>
      </c>
      <c r="E3507" s="1">
        <v>19.8</v>
      </c>
      <c r="F3507" s="1">
        <f>IF(A3507="","",IF(E3507&lt;_C3_MinTemp.,0,E3507*M_a+M_b))</f>
        <v>0.47643900000000006</v>
      </c>
      <c r="G3507" s="1">
        <f t="shared" si="331"/>
        <v>0.22699412072100006</v>
      </c>
      <c r="H3507" s="1">
        <f t="shared" si="332"/>
        <v>9.8650204572359859E-2</v>
      </c>
      <c r="I3507" s="1">
        <f t="shared" si="333"/>
        <v>2.466255113734777E-2</v>
      </c>
      <c r="J3507" s="1">
        <f>IF(A3507="","",MIN(J3506+I3507,Max_logcfu))</f>
        <v>3.99</v>
      </c>
      <c r="K3507" s="1" cm="1">
        <f t="array" ref="K3507">IF(A3507="","",IF(E3507&lt;_C3_MinTemp.,0,((E3507-Tmin)/(PrefTemp-Tmin))^2))</f>
        <v>37.553232735987812</v>
      </c>
      <c r="L3507" s="1">
        <f t="shared" si="334"/>
        <v>0.39117950757546116</v>
      </c>
      <c r="M3507" s="1">
        <f t="shared" si="335"/>
        <v>15.997759718821904</v>
      </c>
      <c r="N3507" s="3" t="s">
        <v>866</v>
      </c>
      <c r="O3507" s="1" t="s">
        <v>2973</v>
      </c>
      <c r="P3507" s="1" t="s">
        <v>2968</v>
      </c>
      <c r="Q3507" s="1">
        <v>8360</v>
      </c>
      <c r="R3507" s="1" t="s">
        <v>3035</v>
      </c>
      <c r="S3507" s="1">
        <v>87.35</v>
      </c>
    </row>
    <row r="3508" spans="1:19" x14ac:dyDescent="0.3">
      <c r="A3508" s="1" t="s">
        <v>925</v>
      </c>
      <c r="B3508" s="1" t="s">
        <v>2829</v>
      </c>
      <c r="C3508" s="1">
        <f t="shared" si="330"/>
        <v>1.0416666671517305E-2</v>
      </c>
      <c r="D3508" s="1">
        <v>7</v>
      </c>
      <c r="E3508" s="1">
        <v>19.690000000000001</v>
      </c>
      <c r="F3508" s="1">
        <f>IF(A3508="","",IF(E3508&lt;_C3_MinTemp.,0,E3508*M_a+M_b))</f>
        <v>0.47427860000000005</v>
      </c>
      <c r="G3508" s="1">
        <f t="shared" si="331"/>
        <v>0.22494019041796004</v>
      </c>
      <c r="H3508" s="1">
        <f t="shared" si="332"/>
        <v>9.77575794949848E-2</v>
      </c>
      <c r="I3508" s="1">
        <f t="shared" si="333"/>
        <v>2.443939488512668E-2</v>
      </c>
      <c r="J3508" s="1">
        <f>IF(A3508="","",MIN(J3507+I3508,Max_logcfu))</f>
        <v>3.99</v>
      </c>
      <c r="K3508" s="1" cm="1">
        <f t="array" ref="K3508">IF(A3508="","",IF(E3508&lt;_C3_MinTemp.,0,((E3508-Tmin)/(PrefTemp-Tmin))^2))</f>
        <v>37.21343661065837</v>
      </c>
      <c r="L3508" s="1">
        <f t="shared" si="334"/>
        <v>0.38763996487486696</v>
      </c>
      <c r="M3508" s="1">
        <f t="shared" si="335"/>
        <v>15.610119753947037</v>
      </c>
      <c r="N3508" s="3" t="s">
        <v>866</v>
      </c>
      <c r="O3508" s="1" t="s">
        <v>2973</v>
      </c>
      <c r="P3508" s="1" t="s">
        <v>2968</v>
      </c>
      <c r="Q3508" s="1">
        <v>8360</v>
      </c>
      <c r="R3508" s="1" t="s">
        <v>3035</v>
      </c>
      <c r="S3508" s="1">
        <v>87.35</v>
      </c>
    </row>
    <row r="3509" spans="1:19" x14ac:dyDescent="0.3">
      <c r="A3509" s="1" t="s">
        <v>925</v>
      </c>
      <c r="B3509" s="1" t="s">
        <v>2830</v>
      </c>
      <c r="C3509" s="1">
        <f t="shared" si="330"/>
        <v>1.0416666664241347E-2</v>
      </c>
      <c r="D3509" s="1">
        <v>7</v>
      </c>
      <c r="E3509" s="1">
        <v>19.53</v>
      </c>
      <c r="F3509" s="1">
        <f>IF(A3509="","",IF(E3509&lt;_C3_MinTemp.,0,E3509*M_a+M_b))</f>
        <v>0.47113620000000006</v>
      </c>
      <c r="G3509" s="1">
        <f t="shared" si="331"/>
        <v>0.22196931895044006</v>
      </c>
      <c r="H3509" s="1">
        <f t="shared" si="332"/>
        <v>9.6466457605580203E-2</v>
      </c>
      <c r="I3509" s="1">
        <f t="shared" si="333"/>
        <v>2.4116614395779962E-2</v>
      </c>
      <c r="J3509" s="1">
        <f>IF(A3509="","",MIN(J3508+I3509,Max_logcfu))</f>
        <v>3.99</v>
      </c>
      <c r="K3509" s="1" cm="1">
        <f t="array" ref="K3509">IF(A3509="","",IF(E3509&lt;_C3_MinTemp.,0,((E3509-Tmin)/(PrefTemp-Tmin))^2))</f>
        <v>36.721944464103572</v>
      </c>
      <c r="L3509" s="1">
        <f t="shared" si="334"/>
        <v>0.38252025474534979</v>
      </c>
      <c r="M3509" s="1">
        <f t="shared" si="335"/>
        <v>15.227599499201688</v>
      </c>
      <c r="N3509" s="3" t="s">
        <v>866</v>
      </c>
      <c r="O3509" s="1" t="s">
        <v>2973</v>
      </c>
      <c r="P3509" s="1" t="s">
        <v>2968</v>
      </c>
      <c r="Q3509" s="1">
        <v>8360</v>
      </c>
      <c r="R3509" s="1" t="s">
        <v>3035</v>
      </c>
      <c r="S3509" s="1">
        <v>87.35</v>
      </c>
    </row>
    <row r="3510" spans="1:19" x14ac:dyDescent="0.3">
      <c r="A3510" s="1" t="s">
        <v>925</v>
      </c>
      <c r="B3510" s="1" t="s">
        <v>1636</v>
      </c>
      <c r="C3510" s="1">
        <f t="shared" si="330"/>
        <v>1.0405092594737653E-2</v>
      </c>
      <c r="D3510" s="1">
        <v>7</v>
      </c>
      <c r="E3510" s="1">
        <v>19.52</v>
      </c>
      <c r="F3510" s="1">
        <f>IF(A3510="","",IF(E3510&lt;_C3_MinTemp.,0,E3510*M_a+M_b))</f>
        <v>0.47093980000000002</v>
      </c>
      <c r="G3510" s="1">
        <f t="shared" si="331"/>
        <v>0.22178429522404003</v>
      </c>
      <c r="H3510" s="1">
        <f t="shared" si="332"/>
        <v>9.6386047468074762E-2</v>
      </c>
      <c r="I3510" s="1">
        <f t="shared" si="333"/>
        <v>2.4069737969906316E-2</v>
      </c>
      <c r="J3510" s="1">
        <f>IF(A3510="","",MIN(J3509+I3510,Max_logcfu))</f>
        <v>3.99</v>
      </c>
      <c r="K3510" s="1" cm="1">
        <f t="array" ref="K3510">IF(A3510="","",IF(E3510&lt;_C3_MinTemp.,0,((E3510-Tmin)/(PrefTemp-Tmin))^2))</f>
        <v>36.691334688673663</v>
      </c>
      <c r="L3510" s="1">
        <f t="shared" si="334"/>
        <v>0.38177673486015912</v>
      </c>
      <c r="M3510" s="1">
        <f t="shared" si="335"/>
        <v>14.845822764341529</v>
      </c>
      <c r="N3510" s="3" t="s">
        <v>866</v>
      </c>
      <c r="O3510" s="1" t="s">
        <v>2973</v>
      </c>
      <c r="P3510" s="1" t="s">
        <v>2968</v>
      </c>
      <c r="Q3510" s="1">
        <v>8360</v>
      </c>
      <c r="R3510" s="1" t="s">
        <v>3035</v>
      </c>
      <c r="S3510" s="1">
        <v>87.29</v>
      </c>
    </row>
    <row r="3511" spans="1:19" x14ac:dyDescent="0.3">
      <c r="A3511" s="1" t="s">
        <v>925</v>
      </c>
      <c r="B3511" s="1" t="s">
        <v>1637</v>
      </c>
      <c r="C3511" s="1">
        <f t="shared" si="330"/>
        <v>1.0416666664241347E-2</v>
      </c>
      <c r="D3511" s="1">
        <v>7</v>
      </c>
      <c r="E3511" s="1">
        <v>19.440000000000001</v>
      </c>
      <c r="F3511" s="1">
        <f>IF(A3511="","",IF(E3511&lt;_C3_MinTemp.,0,E3511*M_a+M_b))</f>
        <v>0.46936860000000008</v>
      </c>
      <c r="G3511" s="1">
        <f t="shared" si="331"/>
        <v>0.22030688266596007</v>
      </c>
      <c r="H3511" s="1">
        <f t="shared" si="332"/>
        <v>9.5743973344615416E-2</v>
      </c>
      <c r="I3511" s="1">
        <f t="shared" si="333"/>
        <v>2.3935993330580819E-2</v>
      </c>
      <c r="J3511" s="1">
        <f>IF(A3511="","",MIN(J3510+I3511,Max_logcfu))</f>
        <v>3.99</v>
      </c>
      <c r="K3511" s="1" cm="1">
        <f t="array" ref="K3511">IF(A3511="","",IF(E3511&lt;_C3_MinTemp.,0,((E3511-Tmin)/(PrefTemp-Tmin))^2))</f>
        <v>36.446915945736961</v>
      </c>
      <c r="L3511" s="1">
        <f t="shared" si="334"/>
        <v>0.37965537434636459</v>
      </c>
      <c r="M3511" s="1">
        <f t="shared" si="335"/>
        <v>14.466167389995164</v>
      </c>
      <c r="N3511" s="3" t="s">
        <v>866</v>
      </c>
      <c r="O3511" s="1" t="s">
        <v>2973</v>
      </c>
      <c r="P3511" s="1" t="s">
        <v>2968</v>
      </c>
      <c r="Q3511" s="1">
        <v>8360</v>
      </c>
      <c r="R3511" s="1" t="s">
        <v>3035</v>
      </c>
      <c r="S3511" s="1">
        <v>87.29</v>
      </c>
    </row>
    <row r="3512" spans="1:19" x14ac:dyDescent="0.3">
      <c r="A3512" s="1" t="s">
        <v>925</v>
      </c>
      <c r="B3512" s="1" t="s">
        <v>1638</v>
      </c>
      <c r="C3512" s="1">
        <f t="shared" si="330"/>
        <v>1.0416666664241347E-2</v>
      </c>
      <c r="D3512" s="1">
        <v>7</v>
      </c>
      <c r="E3512" s="1">
        <v>19.39</v>
      </c>
      <c r="F3512" s="1">
        <f>IF(A3512="","",IF(E3512&lt;_C3_MinTemp.,0,E3512*M_a+M_b))</f>
        <v>0.46838660000000004</v>
      </c>
      <c r="G3512" s="1">
        <f t="shared" si="331"/>
        <v>0.21938600705956005</v>
      </c>
      <c r="H3512" s="1">
        <f t="shared" si="332"/>
        <v>9.5343766649091707E-2</v>
      </c>
      <c r="I3512" s="1">
        <f t="shared" si="333"/>
        <v>2.3835941656723189E-2</v>
      </c>
      <c r="J3512" s="1">
        <f>IF(A3512="","",MIN(J3511+I3512,Max_logcfu))</f>
        <v>3.99</v>
      </c>
      <c r="K3512" s="1" cm="1">
        <f t="array" ref="K3512">IF(A3512="","",IF(E3512&lt;_C3_MinTemp.,0,((E3512-Tmin)/(PrefTemp-Tmin))^2))</f>
        <v>36.294569022132983</v>
      </c>
      <c r="L3512" s="1">
        <f t="shared" si="334"/>
        <v>0.37806842722585932</v>
      </c>
      <c r="M3512" s="1">
        <f t="shared" si="335"/>
        <v>14.088098962769305</v>
      </c>
      <c r="N3512" s="3" t="s">
        <v>866</v>
      </c>
      <c r="O3512" s="1" t="s">
        <v>2973</v>
      </c>
      <c r="P3512" s="1" t="s">
        <v>2968</v>
      </c>
      <c r="Q3512" s="1">
        <v>8360</v>
      </c>
      <c r="R3512" s="1" t="s">
        <v>3035</v>
      </c>
      <c r="S3512" s="1">
        <v>87.29</v>
      </c>
    </row>
    <row r="3513" spans="1:19" x14ac:dyDescent="0.3">
      <c r="A3513" s="1" t="s">
        <v>925</v>
      </c>
      <c r="B3513" s="1" t="s">
        <v>1639</v>
      </c>
      <c r="C3513" s="1">
        <f t="shared" si="330"/>
        <v>1.0416666671517305E-2</v>
      </c>
      <c r="D3513" s="1">
        <v>7</v>
      </c>
      <c r="E3513" s="1">
        <v>19.38</v>
      </c>
      <c r="F3513" s="1">
        <f>IF(A3513="","",IF(E3513&lt;_C3_MinTemp.,0,E3513*M_a+M_b))</f>
        <v>0.4681902</v>
      </c>
      <c r="G3513" s="1">
        <f t="shared" si="331"/>
        <v>0.21920206337604001</v>
      </c>
      <c r="H3513" s="1">
        <f t="shared" si="332"/>
        <v>9.5263825891368961E-2</v>
      </c>
      <c r="I3513" s="1">
        <f t="shared" si="333"/>
        <v>2.3815956483932411E-2</v>
      </c>
      <c r="J3513" s="1">
        <f>IF(A3513="","",MIN(J3512+I3513,Max_logcfu))</f>
        <v>3.99</v>
      </c>
      <c r="K3513" s="1" cm="1">
        <f t="array" ref="K3513">IF(A3513="","",IF(E3513&lt;_C3_MinTemp.,0,((E3513-Tmin)/(PrefTemp-Tmin))^2))</f>
        <v>36.264137925787395</v>
      </c>
      <c r="L3513" s="1">
        <f t="shared" si="334"/>
        <v>0.37775143690285623</v>
      </c>
      <c r="M3513" s="1">
        <f t="shared" si="335"/>
        <v>13.710347525866448</v>
      </c>
      <c r="N3513" s="3" t="s">
        <v>866</v>
      </c>
      <c r="O3513" s="1" t="s">
        <v>2973</v>
      </c>
      <c r="P3513" s="1" t="s">
        <v>2968</v>
      </c>
      <c r="Q3513" s="1">
        <v>8360</v>
      </c>
      <c r="R3513" s="1" t="s">
        <v>3035</v>
      </c>
      <c r="S3513" s="1">
        <v>87.29</v>
      </c>
    </row>
    <row r="3514" spans="1:19" x14ac:dyDescent="0.3">
      <c r="A3514" s="1" t="s">
        <v>925</v>
      </c>
      <c r="B3514" s="1" t="s">
        <v>1640</v>
      </c>
      <c r="C3514" s="1">
        <f t="shared" si="330"/>
        <v>1.0416666664241347E-2</v>
      </c>
      <c r="D3514" s="1">
        <v>7</v>
      </c>
      <c r="E3514" s="1">
        <v>19.5</v>
      </c>
      <c r="F3514" s="1">
        <f>IF(A3514="","",IF(E3514&lt;_C3_MinTemp.,0,E3514*M_a+M_b))</f>
        <v>0.47054700000000005</v>
      </c>
      <c r="G3514" s="1">
        <f t="shared" si="331"/>
        <v>0.22141447920900004</v>
      </c>
      <c r="H3514" s="1">
        <f t="shared" si="332"/>
        <v>9.6225327774445896E-2</v>
      </c>
      <c r="I3514" s="1">
        <f t="shared" si="333"/>
        <v>2.405633193801042E-2</v>
      </c>
      <c r="J3514" s="1">
        <f>IF(A3514="","",MIN(J3513+I3514,Max_logcfu))</f>
        <v>3.99</v>
      </c>
      <c r="K3514" s="1" cm="1">
        <f t="array" ref="K3514">IF(A3514="","",IF(E3514&lt;_C3_MinTemp.,0,((E3514-Tmin)/(PrefTemp-Tmin))^2))</f>
        <v>36.630153426189061</v>
      </c>
      <c r="L3514" s="1">
        <f t="shared" si="334"/>
        <v>0.38156409810062958</v>
      </c>
      <c r="M3514" s="1">
        <f t="shared" si="335"/>
        <v>13.328783427765819</v>
      </c>
      <c r="N3514" s="3" t="s">
        <v>866</v>
      </c>
      <c r="O3514" s="1" t="s">
        <v>2973</v>
      </c>
      <c r="P3514" s="1" t="s">
        <v>2968</v>
      </c>
      <c r="Q3514" s="1">
        <v>8360</v>
      </c>
      <c r="R3514" s="1" t="s">
        <v>3035</v>
      </c>
      <c r="S3514" s="1">
        <v>87.19</v>
      </c>
    </row>
    <row r="3515" spans="1:19" x14ac:dyDescent="0.3">
      <c r="A3515" s="1" t="s">
        <v>925</v>
      </c>
      <c r="B3515" s="1" t="s">
        <v>1641</v>
      </c>
      <c r="C3515" s="1">
        <f t="shared" si="330"/>
        <v>1.0416666664241347E-2</v>
      </c>
      <c r="D3515" s="1">
        <v>7</v>
      </c>
      <c r="E3515" s="1">
        <v>19.45</v>
      </c>
      <c r="F3515" s="1">
        <f>IF(A3515="","",IF(E3515&lt;_C3_MinTemp.,0,E3515*M_a+M_b))</f>
        <v>0.46956500000000001</v>
      </c>
      <c r="G3515" s="1">
        <f t="shared" si="331"/>
        <v>0.220491289225</v>
      </c>
      <c r="H3515" s="1">
        <f t="shared" si="332"/>
        <v>9.5824115265102122E-2</v>
      </c>
      <c r="I3515" s="1">
        <f t="shared" si="333"/>
        <v>2.3956028810697829E-2</v>
      </c>
      <c r="J3515" s="1">
        <f>IF(A3515="","",MIN(J3514+I3515,Max_logcfu))</f>
        <v>3.99</v>
      </c>
      <c r="K3515" s="1" cm="1">
        <f t="array" ref="K3515">IF(A3515="","",IF(E3515&lt;_C3_MinTemp.,0,((E3515-Tmin)/(PrefTemp-Tmin))^2))</f>
        <v>36.477423618832958</v>
      </c>
      <c r="L3515" s="1">
        <f t="shared" si="334"/>
        <v>0.37997316260770725</v>
      </c>
      <c r="M3515" s="1">
        <f t="shared" si="335"/>
        <v>12.948810265158112</v>
      </c>
      <c r="N3515" s="3" t="s">
        <v>866</v>
      </c>
      <c r="O3515" s="1" t="s">
        <v>2973</v>
      </c>
      <c r="P3515" s="1" t="s">
        <v>2968</v>
      </c>
      <c r="Q3515" s="1">
        <v>8360</v>
      </c>
      <c r="R3515" s="1" t="s">
        <v>3035</v>
      </c>
      <c r="S3515" s="1">
        <v>87.19</v>
      </c>
    </row>
    <row r="3516" spans="1:19" x14ac:dyDescent="0.3">
      <c r="A3516" s="1" t="s">
        <v>925</v>
      </c>
      <c r="B3516" s="1" t="s">
        <v>1642</v>
      </c>
      <c r="C3516" s="1">
        <f t="shared" si="330"/>
        <v>1.0416666671517305E-2</v>
      </c>
      <c r="D3516" s="1">
        <v>7</v>
      </c>
      <c r="E3516" s="1">
        <v>19.47</v>
      </c>
      <c r="F3516" s="1">
        <f>IF(A3516="","",IF(E3516&lt;_C3_MinTemp.,0,E3516*M_a+M_b))</f>
        <v>0.46995779999999998</v>
      </c>
      <c r="G3516" s="1">
        <f t="shared" si="331"/>
        <v>0.22086033378084</v>
      </c>
      <c r="H3516" s="1">
        <f t="shared" si="332"/>
        <v>9.598449968745762E-2</v>
      </c>
      <c r="I3516" s="1">
        <f t="shared" si="333"/>
        <v>2.3996124933038473E-2</v>
      </c>
      <c r="J3516" s="1">
        <f>IF(A3516="","",MIN(J3515+I3516,Max_logcfu))</f>
        <v>3.99</v>
      </c>
      <c r="K3516" s="1" cm="1">
        <f t="array" ref="K3516">IF(A3516="","",IF(E3516&lt;_C3_MinTemp.,0,((E3516-Tmin)/(PrefTemp-Tmin))^2))</f>
        <v>36.538477253400181</v>
      </c>
      <c r="L3516" s="1">
        <f t="shared" si="334"/>
        <v>0.38060913823348685</v>
      </c>
      <c r="M3516" s="1">
        <f t="shared" si="335"/>
        <v>12.568201126924626</v>
      </c>
      <c r="N3516" s="3" t="s">
        <v>866</v>
      </c>
      <c r="O3516" s="1" t="s">
        <v>2973</v>
      </c>
      <c r="P3516" s="1" t="s">
        <v>2968</v>
      </c>
      <c r="Q3516" s="1">
        <v>8360</v>
      </c>
      <c r="R3516" s="1" t="s">
        <v>3035</v>
      </c>
      <c r="S3516" s="1">
        <v>87.19</v>
      </c>
    </row>
    <row r="3517" spans="1:19" x14ac:dyDescent="0.3">
      <c r="A3517" s="1" t="s">
        <v>925</v>
      </c>
      <c r="B3517" s="1" t="s">
        <v>1643</v>
      </c>
      <c r="C3517" s="1">
        <f t="shared" si="330"/>
        <v>1.0416666664241347E-2</v>
      </c>
      <c r="D3517" s="1">
        <v>7</v>
      </c>
      <c r="E3517" s="1">
        <v>19.47</v>
      </c>
      <c r="F3517" s="1">
        <f>IF(A3517="","",IF(E3517&lt;_C3_MinTemp.,0,E3517*M_a+M_b))</f>
        <v>0.46995779999999998</v>
      </c>
      <c r="G3517" s="1">
        <f t="shared" si="331"/>
        <v>0.22086033378084</v>
      </c>
      <c r="H3517" s="1">
        <f t="shared" si="332"/>
        <v>9.598449968745762E-2</v>
      </c>
      <c r="I3517" s="1">
        <f t="shared" si="333"/>
        <v>2.3996124916277374E-2</v>
      </c>
      <c r="J3517" s="1">
        <f>IF(A3517="","",MIN(J3516+I3517,Max_logcfu))</f>
        <v>3.99</v>
      </c>
      <c r="K3517" s="1" cm="1">
        <f t="array" ref="K3517">IF(A3517="","",IF(E3517&lt;_C3_MinTemp.,0,((E3517-Tmin)/(PrefTemp-Tmin))^2))</f>
        <v>36.538477253400181</v>
      </c>
      <c r="L3517" s="1">
        <f t="shared" si="334"/>
        <v>0.3806091379676344</v>
      </c>
      <c r="M3517" s="1">
        <f t="shared" si="335"/>
        <v>12.187591988956992</v>
      </c>
      <c r="N3517" s="3" t="s">
        <v>866</v>
      </c>
      <c r="O3517" s="1" t="s">
        <v>2973</v>
      </c>
      <c r="P3517" s="1" t="s">
        <v>2968</v>
      </c>
      <c r="Q3517" s="1">
        <v>8360</v>
      </c>
      <c r="R3517" s="1" t="s">
        <v>3035</v>
      </c>
      <c r="S3517" s="1">
        <v>87.19</v>
      </c>
    </row>
    <row r="3518" spans="1:19" x14ac:dyDescent="0.3">
      <c r="A3518" s="1" t="s">
        <v>925</v>
      </c>
      <c r="B3518" s="1" t="s">
        <v>2831</v>
      </c>
      <c r="C3518" s="1">
        <f t="shared" si="330"/>
        <v>1.0405092594737653E-2</v>
      </c>
      <c r="D3518" s="1">
        <v>7</v>
      </c>
      <c r="E3518" s="1">
        <v>19.489999999999998</v>
      </c>
      <c r="F3518" s="1">
        <f>IF(A3518="","",IF(E3518&lt;_C3_MinTemp.,0,E3518*M_a+M_b))</f>
        <v>0.47035060000000001</v>
      </c>
      <c r="G3518" s="1">
        <f t="shared" si="331"/>
        <v>0.22122968692036002</v>
      </c>
      <c r="H3518" s="1">
        <f t="shared" si="332"/>
        <v>9.614501821832247E-2</v>
      </c>
      <c r="I3518" s="1">
        <f t="shared" si="333"/>
        <v>2.4009547610025214E-2</v>
      </c>
      <c r="J3518" s="1">
        <f>IF(A3518="","",MIN(J3517+I3518,Max_logcfu))</f>
        <v>3.99</v>
      </c>
      <c r="K3518" s="1" cm="1">
        <f t="array" ref="K3518">IF(A3518="","",IF(E3518&lt;_C3_MinTemp.,0,((E3518-Tmin)/(PrefTemp-Tmin))^2))</f>
        <v>36.59958193913436</v>
      </c>
      <c r="L3518" s="1">
        <f t="shared" si="334"/>
        <v>0.38082203900538086</v>
      </c>
      <c r="M3518" s="1">
        <f t="shared" si="335"/>
        <v>11.806769949951612</v>
      </c>
      <c r="N3518" s="3" t="s">
        <v>866</v>
      </c>
      <c r="O3518" s="1" t="s">
        <v>2973</v>
      </c>
      <c r="P3518" s="1" t="s">
        <v>2968</v>
      </c>
      <c r="Q3518" s="1">
        <v>8360</v>
      </c>
      <c r="R3518" s="1" t="s">
        <v>3035</v>
      </c>
      <c r="S3518" s="1">
        <v>87.08</v>
      </c>
    </row>
    <row r="3519" spans="1:19" x14ac:dyDescent="0.3">
      <c r="A3519" s="1" t="s">
        <v>925</v>
      </c>
      <c r="B3519" s="1" t="s">
        <v>2832</v>
      </c>
      <c r="C3519" s="1">
        <f t="shared" si="330"/>
        <v>1.0416666664241347E-2</v>
      </c>
      <c r="D3519" s="1">
        <v>7</v>
      </c>
      <c r="E3519" s="1">
        <v>19.47</v>
      </c>
      <c r="F3519" s="1">
        <f>IF(A3519="","",IF(E3519&lt;_C3_MinTemp.,0,E3519*M_a+M_b))</f>
        <v>0.46995779999999998</v>
      </c>
      <c r="G3519" s="1">
        <f t="shared" si="331"/>
        <v>0.22086033378084</v>
      </c>
      <c r="H3519" s="1">
        <f t="shared" si="332"/>
        <v>9.598449968745762E-2</v>
      </c>
      <c r="I3519" s="1">
        <f t="shared" si="333"/>
        <v>2.3996124916277374E-2</v>
      </c>
      <c r="J3519" s="1">
        <f>IF(A3519="","",MIN(J3518+I3519,Max_logcfu))</f>
        <v>3.99</v>
      </c>
      <c r="K3519" s="1" cm="1">
        <f t="array" ref="K3519">IF(A3519="","",IF(E3519&lt;_C3_MinTemp.,0,((E3519-Tmin)/(PrefTemp-Tmin))^2))</f>
        <v>36.538477253400181</v>
      </c>
      <c r="L3519" s="1">
        <f t="shared" si="334"/>
        <v>0.3806091379676344</v>
      </c>
      <c r="M3519" s="1">
        <f t="shared" si="335"/>
        <v>11.426160811983976</v>
      </c>
      <c r="N3519" s="3" t="s">
        <v>866</v>
      </c>
      <c r="O3519" s="1" t="s">
        <v>2973</v>
      </c>
      <c r="P3519" s="1" t="s">
        <v>2968</v>
      </c>
      <c r="Q3519" s="1">
        <v>8360</v>
      </c>
      <c r="R3519" s="1" t="s">
        <v>3035</v>
      </c>
      <c r="S3519" s="1">
        <v>87.08</v>
      </c>
    </row>
    <row r="3520" spans="1:19" x14ac:dyDescent="0.3">
      <c r="A3520" s="1" t="s">
        <v>925</v>
      </c>
      <c r="B3520" s="1" t="s">
        <v>2833</v>
      </c>
      <c r="C3520" s="1">
        <f t="shared" si="330"/>
        <v>1.0416666664241347E-2</v>
      </c>
      <c r="D3520" s="1">
        <v>7</v>
      </c>
      <c r="E3520" s="1">
        <v>19.440000000000001</v>
      </c>
      <c r="F3520" s="1">
        <f>IF(A3520="","",IF(E3520&lt;_C3_MinTemp.,0,E3520*M_a+M_b))</f>
        <v>0.46936860000000008</v>
      </c>
      <c r="G3520" s="1">
        <f t="shared" si="331"/>
        <v>0.22030688266596007</v>
      </c>
      <c r="H3520" s="1">
        <f t="shared" si="332"/>
        <v>9.5743973344615416E-2</v>
      </c>
      <c r="I3520" s="1">
        <f t="shared" si="333"/>
        <v>2.3935993330580819E-2</v>
      </c>
      <c r="J3520" s="1">
        <f>IF(A3520="","",MIN(J3519+I3520,Max_logcfu))</f>
        <v>3.99</v>
      </c>
      <c r="K3520" s="1" cm="1">
        <f t="array" ref="K3520">IF(A3520="","",IF(E3520&lt;_C3_MinTemp.,0,((E3520-Tmin)/(PrefTemp-Tmin))^2))</f>
        <v>36.446915945736961</v>
      </c>
      <c r="L3520" s="1">
        <f t="shared" si="334"/>
        <v>0.37965537434636459</v>
      </c>
      <c r="M3520" s="1">
        <f t="shared" si="335"/>
        <v>11.046505437637611</v>
      </c>
      <c r="N3520" s="3" t="s">
        <v>866</v>
      </c>
      <c r="O3520" s="1" t="s">
        <v>2973</v>
      </c>
      <c r="P3520" s="1" t="s">
        <v>2968</v>
      </c>
      <c r="Q3520" s="1">
        <v>8360</v>
      </c>
      <c r="R3520" s="1" t="s">
        <v>3035</v>
      </c>
      <c r="S3520" s="1">
        <v>87.08</v>
      </c>
    </row>
    <row r="3521" spans="1:19" x14ac:dyDescent="0.3">
      <c r="A3521" s="1" t="s">
        <v>925</v>
      </c>
      <c r="B3521" s="1" t="s">
        <v>2834</v>
      </c>
      <c r="C3521" s="1">
        <f t="shared" si="330"/>
        <v>1.0416666671517305E-2</v>
      </c>
      <c r="D3521" s="1">
        <v>7</v>
      </c>
      <c r="E3521" s="1">
        <v>19.420000000000002</v>
      </c>
      <c r="F3521" s="1">
        <f>IF(A3521="","",IF(E3521&lt;_C3_MinTemp.,0,E3521*M_a+M_b))</f>
        <v>0.46897580000000005</v>
      </c>
      <c r="G3521" s="1">
        <f t="shared" si="331"/>
        <v>0.21993830098564005</v>
      </c>
      <c r="H3521" s="1">
        <f t="shared" si="332"/>
        <v>9.558379008502392E-2</v>
      </c>
      <c r="I3521" s="1">
        <f t="shared" si="333"/>
        <v>2.3895947532383395E-2</v>
      </c>
      <c r="J3521" s="1">
        <f>IF(A3521="","",MIN(J3520+I3521,Max_logcfu))</f>
        <v>3.99</v>
      </c>
      <c r="K3521" s="1" cm="1">
        <f t="array" ref="K3521">IF(A3521="","",IF(E3521&lt;_C3_MinTemp.,0,((E3521-Tmin)/(PrefTemp-Tmin))^2))</f>
        <v>36.385938887920155</v>
      </c>
      <c r="L3521" s="1">
        <f t="shared" si="334"/>
        <v>0.3790201969256633</v>
      </c>
      <c r="M3521" s="1">
        <f t="shared" si="335"/>
        <v>10.667485240711947</v>
      </c>
      <c r="N3521" s="3" t="s">
        <v>866</v>
      </c>
      <c r="O3521" s="1" t="s">
        <v>2973</v>
      </c>
      <c r="P3521" s="1" t="s">
        <v>2968</v>
      </c>
      <c r="Q3521" s="1">
        <v>8360</v>
      </c>
      <c r="R3521" s="1" t="s">
        <v>3035</v>
      </c>
      <c r="S3521" s="1">
        <v>87.08</v>
      </c>
    </row>
    <row r="3522" spans="1:19" x14ac:dyDescent="0.3">
      <c r="A3522" s="1" t="s">
        <v>925</v>
      </c>
      <c r="B3522" s="1" t="s">
        <v>1648</v>
      </c>
      <c r="C3522" s="1">
        <f t="shared" ref="C3522:C3585" si="336">IF(A3522="","",B3522-B3521)</f>
        <v>1.0428240741021E-2</v>
      </c>
      <c r="D3522" s="1">
        <v>7</v>
      </c>
      <c r="E3522" s="1">
        <v>19.489999999999998</v>
      </c>
      <c r="F3522" s="1">
        <f>IF(A3522="","",IF(E3522&lt;_C3_MinTemp.,0,E3522*M_a+M_b))</f>
        <v>0.47035060000000001</v>
      </c>
      <c r="G3522" s="1">
        <f t="shared" si="331"/>
        <v>0.22122968692036002</v>
      </c>
      <c r="H3522" s="1">
        <f t="shared" si="332"/>
        <v>9.614501821832247E-2</v>
      </c>
      <c r="I3522" s="1">
        <f t="shared" si="333"/>
        <v>2.4062961504732402E-2</v>
      </c>
      <c r="J3522" s="1">
        <f>IF(A3522="","",MIN(J3521+I3522,Max_logcfu))</f>
        <v>3.99</v>
      </c>
      <c r="K3522" s="1" cm="1">
        <f t="array" ref="K3522">IF(A3522="","",IF(E3522&lt;_C3_MinTemp.,0,((E3522-Tmin)/(PrefTemp-Tmin))^2))</f>
        <v>36.59958193913436</v>
      </c>
      <c r="L3522" s="1">
        <f t="shared" si="334"/>
        <v>0.3816692514820173</v>
      </c>
      <c r="M3522" s="1">
        <f t="shared" si="335"/>
        <v>10.285815989229929</v>
      </c>
      <c r="N3522" s="3" t="s">
        <v>866</v>
      </c>
      <c r="O3522" s="1" t="s">
        <v>2973</v>
      </c>
      <c r="P3522" s="1" t="s">
        <v>2968</v>
      </c>
      <c r="Q3522" s="1">
        <v>8360</v>
      </c>
      <c r="R3522" s="1" t="s">
        <v>3035</v>
      </c>
      <c r="S3522" s="1">
        <v>86.96</v>
      </c>
    </row>
    <row r="3523" spans="1:19" x14ac:dyDescent="0.3">
      <c r="A3523" s="1" t="s">
        <v>925</v>
      </c>
      <c r="B3523" s="1" t="s">
        <v>1649</v>
      </c>
      <c r="C3523" s="1">
        <f t="shared" si="336"/>
        <v>1.0416666664241347E-2</v>
      </c>
      <c r="D3523" s="1">
        <v>7</v>
      </c>
      <c r="E3523" s="1">
        <v>19.440000000000001</v>
      </c>
      <c r="F3523" s="1">
        <f>IF(A3523="","",IF(E3523&lt;_C3_MinTemp.,0,E3523*M_a+M_b))</f>
        <v>0.46936860000000008</v>
      </c>
      <c r="G3523" s="1">
        <f t="shared" si="331"/>
        <v>0.22030688266596007</v>
      </c>
      <c r="H3523" s="1">
        <f t="shared" si="332"/>
        <v>9.5743973344615416E-2</v>
      </c>
      <c r="I3523" s="1">
        <f t="shared" si="333"/>
        <v>2.3935993330580819E-2</v>
      </c>
      <c r="J3523" s="1">
        <f>IF(A3523="","",MIN(J3522+I3523,Max_logcfu))</f>
        <v>3.99</v>
      </c>
      <c r="K3523" s="1" cm="1">
        <f t="array" ref="K3523">IF(A3523="","",IF(E3523&lt;_C3_MinTemp.,0,((E3523-Tmin)/(PrefTemp-Tmin))^2))</f>
        <v>36.446915945736961</v>
      </c>
      <c r="L3523" s="1">
        <f t="shared" si="334"/>
        <v>0.37965537434636459</v>
      </c>
      <c r="M3523" s="1">
        <f t="shared" si="335"/>
        <v>9.9061606148835644</v>
      </c>
      <c r="N3523" s="3" t="s">
        <v>866</v>
      </c>
      <c r="O3523" s="1" t="s">
        <v>2973</v>
      </c>
      <c r="P3523" s="1" t="s">
        <v>2968</v>
      </c>
      <c r="Q3523" s="1">
        <v>8360</v>
      </c>
      <c r="R3523" s="1" t="s">
        <v>3035</v>
      </c>
      <c r="S3523" s="1">
        <v>86.96</v>
      </c>
    </row>
    <row r="3524" spans="1:19" x14ac:dyDescent="0.3">
      <c r="A3524" s="1" t="s">
        <v>925</v>
      </c>
      <c r="B3524" s="1" t="s">
        <v>1650</v>
      </c>
      <c r="C3524" s="1">
        <f t="shared" si="336"/>
        <v>1.0416666664241347E-2</v>
      </c>
      <c r="D3524" s="1">
        <v>7</v>
      </c>
      <c r="E3524" s="1">
        <v>19.440000000000001</v>
      </c>
      <c r="F3524" s="1">
        <f>IF(A3524="","",IF(E3524&lt;_C3_MinTemp.,0,E3524*M_a+M_b))</f>
        <v>0.46936860000000008</v>
      </c>
      <c r="G3524" s="1">
        <f t="shared" si="331"/>
        <v>0.22030688266596007</v>
      </c>
      <c r="H3524" s="1">
        <f t="shared" si="332"/>
        <v>9.5743973344615416E-2</v>
      </c>
      <c r="I3524" s="1">
        <f t="shared" si="333"/>
        <v>2.3935993330580819E-2</v>
      </c>
      <c r="J3524" s="1">
        <f>IF(A3524="","",MIN(J3523+I3524,Max_logcfu))</f>
        <v>3.99</v>
      </c>
      <c r="K3524" s="1" cm="1">
        <f t="array" ref="K3524">IF(A3524="","",IF(E3524&lt;_C3_MinTemp.,0,((E3524-Tmin)/(PrefTemp-Tmin))^2))</f>
        <v>36.446915945736961</v>
      </c>
      <c r="L3524" s="1">
        <f t="shared" si="334"/>
        <v>0.37965537434636459</v>
      </c>
      <c r="M3524" s="1">
        <f t="shared" si="335"/>
        <v>9.5265052405371993</v>
      </c>
      <c r="N3524" s="3" t="s">
        <v>866</v>
      </c>
      <c r="O3524" s="1" t="s">
        <v>2973</v>
      </c>
      <c r="P3524" s="1" t="s">
        <v>2968</v>
      </c>
      <c r="Q3524" s="1">
        <v>8360</v>
      </c>
      <c r="R3524" s="1" t="s">
        <v>3035</v>
      </c>
      <c r="S3524" s="1">
        <v>86.96</v>
      </c>
    </row>
    <row r="3525" spans="1:19" x14ac:dyDescent="0.3">
      <c r="A3525" s="1" t="s">
        <v>925</v>
      </c>
      <c r="B3525" s="1" t="s">
        <v>1651</v>
      </c>
      <c r="C3525" s="1">
        <f t="shared" si="336"/>
        <v>1.0416666671517305E-2</v>
      </c>
      <c r="D3525" s="1">
        <v>7</v>
      </c>
      <c r="E3525" s="1">
        <v>19.440000000000001</v>
      </c>
      <c r="F3525" s="1">
        <f>IF(A3525="","",IF(E3525&lt;_C3_MinTemp.,0,E3525*M_a+M_b))</f>
        <v>0.46936860000000008</v>
      </c>
      <c r="G3525" s="1">
        <f t="shared" si="331"/>
        <v>0.22030688266596007</v>
      </c>
      <c r="H3525" s="1">
        <f t="shared" si="332"/>
        <v>9.5743973344615416E-2</v>
      </c>
      <c r="I3525" s="1">
        <f t="shared" si="333"/>
        <v>2.3935993347299917E-2</v>
      </c>
      <c r="J3525" s="1">
        <f>IF(A3525="","",MIN(J3524+I3525,Max_logcfu))</f>
        <v>3.99</v>
      </c>
      <c r="K3525" s="1" cm="1">
        <f t="array" ref="K3525">IF(A3525="","",IF(E3525&lt;_C3_MinTemp.,0,((E3525-Tmin)/(PrefTemp-Tmin))^2))</f>
        <v>36.446915945736961</v>
      </c>
      <c r="L3525" s="1">
        <f t="shared" si="334"/>
        <v>0.3796553746115508</v>
      </c>
      <c r="M3525" s="1">
        <f t="shared" si="335"/>
        <v>9.146849865925649</v>
      </c>
      <c r="N3525" s="3" t="s">
        <v>866</v>
      </c>
      <c r="O3525" s="1" t="s">
        <v>2973</v>
      </c>
      <c r="P3525" s="1" t="s">
        <v>2968</v>
      </c>
      <c r="Q3525" s="1">
        <v>8360</v>
      </c>
      <c r="R3525" s="1" t="s">
        <v>3035</v>
      </c>
      <c r="S3525" s="1">
        <v>86.96</v>
      </c>
    </row>
    <row r="3526" spans="1:19" x14ac:dyDescent="0.3">
      <c r="A3526" s="1" t="s">
        <v>925</v>
      </c>
      <c r="B3526" s="1" t="s">
        <v>1652</v>
      </c>
      <c r="C3526" s="1">
        <f t="shared" si="336"/>
        <v>1.0416666664241347E-2</v>
      </c>
      <c r="D3526" s="1">
        <v>7</v>
      </c>
      <c r="E3526" s="1">
        <v>19.559999999999999</v>
      </c>
      <c r="F3526" s="1">
        <f>IF(A3526="","",IF(E3526&lt;_C3_MinTemp.,0,E3526*M_a+M_b))</f>
        <v>0.47172540000000002</v>
      </c>
      <c r="G3526" s="1">
        <f t="shared" si="331"/>
        <v>0.22252485300516001</v>
      </c>
      <c r="H3526" s="1">
        <f t="shared" si="332"/>
        <v>9.6707889180860485E-2</v>
      </c>
      <c r="I3526" s="1">
        <f t="shared" si="333"/>
        <v>2.4176972289585982E-2</v>
      </c>
      <c r="J3526" s="1">
        <f>IF(A3526="","",MIN(J3525+I3526,Max_logcfu))</f>
        <v>3.99</v>
      </c>
      <c r="K3526" s="1" cm="1">
        <f t="array" ref="K3526">IF(A3526="","",IF(E3526&lt;_C3_MinTemp.,0,((E3526-Tmin)/(PrefTemp-Tmin))^2))</f>
        <v>36.813850367143708</v>
      </c>
      <c r="L3526" s="1">
        <f t="shared" si="334"/>
        <v>0.38347760790179497</v>
      </c>
      <c r="M3526" s="1">
        <f t="shared" si="335"/>
        <v>8.7633722580238533</v>
      </c>
      <c r="N3526" s="3" t="s">
        <v>866</v>
      </c>
      <c r="O3526" s="1" t="s">
        <v>2973</v>
      </c>
      <c r="P3526" s="1" t="s">
        <v>2968</v>
      </c>
      <c r="Q3526" s="1">
        <v>8360</v>
      </c>
      <c r="R3526" s="1" t="s">
        <v>3035</v>
      </c>
      <c r="S3526" s="1">
        <v>86.96</v>
      </c>
    </row>
    <row r="3527" spans="1:19" x14ac:dyDescent="0.3">
      <c r="A3527" s="1" t="s">
        <v>925</v>
      </c>
      <c r="B3527" s="1" t="s">
        <v>1653</v>
      </c>
      <c r="C3527" s="1">
        <f t="shared" si="336"/>
        <v>1.0416666664241347E-2</v>
      </c>
      <c r="D3527" s="1">
        <v>7</v>
      </c>
      <c r="E3527" s="1">
        <v>19.55</v>
      </c>
      <c r="F3527" s="1">
        <f>IF(A3527="","",IF(E3527&lt;_C3_MinTemp.,0,E3527*M_a+M_b))</f>
        <v>0.47152900000000003</v>
      </c>
      <c r="G3527" s="1">
        <f t="shared" si="331"/>
        <v>0.22233959784100002</v>
      </c>
      <c r="H3527" s="1">
        <f t="shared" si="332"/>
        <v>9.6627378461973057E-2</v>
      </c>
      <c r="I3527" s="1">
        <f t="shared" si="333"/>
        <v>2.4156844609868812E-2</v>
      </c>
      <c r="J3527" s="1">
        <f>IF(A3527="","",MIN(J3526+I3527,Max_logcfu))</f>
        <v>3.99</v>
      </c>
      <c r="K3527" s="1" cm="1">
        <f t="array" ref="K3527">IF(A3527="","",IF(E3527&lt;_C3_MinTemp.,0,((E3527-Tmin)/(PrefTemp-Tmin))^2))</f>
        <v>36.783202303338598</v>
      </c>
      <c r="L3527" s="1">
        <f t="shared" si="334"/>
        <v>0.38315835723723274</v>
      </c>
      <c r="M3527" s="1">
        <f t="shared" si="335"/>
        <v>8.3802139007866199</v>
      </c>
      <c r="N3527" s="3" t="s">
        <v>866</v>
      </c>
      <c r="O3527" s="1" t="s">
        <v>2973</v>
      </c>
      <c r="P3527" s="1" t="s">
        <v>2968</v>
      </c>
      <c r="Q3527" s="1">
        <v>8360</v>
      </c>
      <c r="R3527" s="1" t="s">
        <v>3035</v>
      </c>
      <c r="S3527" s="1">
        <v>86.96</v>
      </c>
    </row>
    <row r="3528" spans="1:19" x14ac:dyDescent="0.3">
      <c r="A3528" s="1" t="s">
        <v>925</v>
      </c>
      <c r="B3528" s="1" t="s">
        <v>1654</v>
      </c>
      <c r="C3528" s="1">
        <f t="shared" si="336"/>
        <v>1.0416666671517305E-2</v>
      </c>
      <c r="D3528" s="1">
        <v>7</v>
      </c>
      <c r="E3528" s="1">
        <v>19.52</v>
      </c>
      <c r="F3528" s="1">
        <f>IF(A3528="","",IF(E3528&lt;_C3_MinTemp.,0,E3528*M_a+M_b))</f>
        <v>0.47093980000000002</v>
      </c>
      <c r="G3528" s="1">
        <f t="shared" si="331"/>
        <v>0.22178429522404003</v>
      </c>
      <c r="H3528" s="1">
        <f t="shared" si="332"/>
        <v>9.6386047468074762E-2</v>
      </c>
      <c r="I3528" s="1">
        <f t="shared" si="333"/>
        <v>2.4096511878239503E-2</v>
      </c>
      <c r="J3528" s="1">
        <f>IF(A3528="","",MIN(J3527+I3528,Max_logcfu))</f>
        <v>3.99</v>
      </c>
      <c r="K3528" s="1" cm="1">
        <f t="array" ref="K3528">IF(A3528="","",IF(E3528&lt;_C3_MinTemp.,0,((E3528-Tmin)/(PrefTemp-Tmin))^2))</f>
        <v>36.691334688673663</v>
      </c>
      <c r="L3528" s="1">
        <f t="shared" si="334"/>
        <v>0.38220140318499374</v>
      </c>
      <c r="M3528" s="1">
        <f t="shared" si="335"/>
        <v>7.9980124976016258</v>
      </c>
      <c r="N3528" s="3" t="s">
        <v>866</v>
      </c>
      <c r="O3528" s="1" t="s">
        <v>2973</v>
      </c>
      <c r="P3528" s="1" t="s">
        <v>2968</v>
      </c>
      <c r="Q3528" s="1">
        <v>8360</v>
      </c>
      <c r="R3528" s="1" t="s">
        <v>3035</v>
      </c>
      <c r="S3528" s="1">
        <v>86.96</v>
      </c>
    </row>
    <row r="3529" spans="1:19" x14ac:dyDescent="0.3">
      <c r="A3529" s="1" t="s">
        <v>925</v>
      </c>
      <c r="B3529" s="1" t="s">
        <v>1655</v>
      </c>
      <c r="C3529" s="1">
        <f t="shared" si="336"/>
        <v>1.0416666664241347E-2</v>
      </c>
      <c r="D3529" s="1">
        <v>7</v>
      </c>
      <c r="E3529" s="1">
        <v>19.47</v>
      </c>
      <c r="F3529" s="1">
        <f>IF(A3529="","",IF(E3529&lt;_C3_MinTemp.,0,E3529*M_a+M_b))</f>
        <v>0.46995779999999998</v>
      </c>
      <c r="G3529" s="1">
        <f t="shared" si="331"/>
        <v>0.22086033378084</v>
      </c>
      <c r="H3529" s="1">
        <f t="shared" si="332"/>
        <v>9.598449968745762E-2</v>
      </c>
      <c r="I3529" s="1">
        <f t="shared" si="333"/>
        <v>2.3996124916277374E-2</v>
      </c>
      <c r="J3529" s="1">
        <f>IF(A3529="","",MIN(J3528+I3529,Max_logcfu))</f>
        <v>3.99</v>
      </c>
      <c r="K3529" s="1" cm="1">
        <f t="array" ref="K3529">IF(A3529="","",IF(E3529&lt;_C3_MinTemp.,0,((E3529-Tmin)/(PrefTemp-Tmin))^2))</f>
        <v>36.538477253400181</v>
      </c>
      <c r="L3529" s="1">
        <f t="shared" si="334"/>
        <v>0.3806091379676344</v>
      </c>
      <c r="M3529" s="1">
        <f t="shared" si="335"/>
        <v>7.6174033596339914</v>
      </c>
      <c r="N3529" s="3" t="s">
        <v>866</v>
      </c>
      <c r="O3529" s="1" t="s">
        <v>2973</v>
      </c>
      <c r="P3529" s="1" t="s">
        <v>2968</v>
      </c>
      <c r="Q3529" s="1">
        <v>8360</v>
      </c>
      <c r="R3529" s="1" t="s">
        <v>3035</v>
      </c>
      <c r="S3529" s="1">
        <v>86.96</v>
      </c>
    </row>
    <row r="3530" spans="1:19" x14ac:dyDescent="0.3">
      <c r="A3530" s="1" t="s">
        <v>925</v>
      </c>
      <c r="B3530" s="1" t="s">
        <v>1656</v>
      </c>
      <c r="C3530" s="1">
        <f t="shared" si="336"/>
        <v>1.0416666664241347E-2</v>
      </c>
      <c r="D3530" s="1">
        <v>7</v>
      </c>
      <c r="E3530" s="1">
        <v>19.559999999999999</v>
      </c>
      <c r="F3530" s="1">
        <f>IF(A3530="","",IF(E3530&lt;_C3_MinTemp.,0,E3530*M_a+M_b))</f>
        <v>0.47172540000000002</v>
      </c>
      <c r="G3530" s="1">
        <f t="shared" si="331"/>
        <v>0.22252485300516001</v>
      </c>
      <c r="H3530" s="1">
        <f t="shared" si="332"/>
        <v>9.6707889180860485E-2</v>
      </c>
      <c r="I3530" s="1">
        <f t="shared" si="333"/>
        <v>2.4176972289585982E-2</v>
      </c>
      <c r="J3530" s="1">
        <f>IF(A3530="","",MIN(J3529+I3530,Max_logcfu))</f>
        <v>3.99</v>
      </c>
      <c r="K3530" s="1" cm="1">
        <f t="array" ref="K3530">IF(A3530="","",IF(E3530&lt;_C3_MinTemp.,0,((E3530-Tmin)/(PrefTemp-Tmin))^2))</f>
        <v>36.813850367143708</v>
      </c>
      <c r="L3530" s="1">
        <f t="shared" si="334"/>
        <v>0.38347760790179497</v>
      </c>
      <c r="M3530" s="1">
        <f t="shared" si="335"/>
        <v>7.2339257517321967</v>
      </c>
      <c r="N3530" s="3" t="s">
        <v>866</v>
      </c>
      <c r="O3530" s="1" t="s">
        <v>2973</v>
      </c>
      <c r="P3530" s="1" t="s">
        <v>2968</v>
      </c>
      <c r="Q3530" s="1">
        <v>8360</v>
      </c>
      <c r="R3530" s="1" t="s">
        <v>3035</v>
      </c>
      <c r="S3530" s="1">
        <v>86.96</v>
      </c>
    </row>
    <row r="3531" spans="1:19" x14ac:dyDescent="0.3">
      <c r="A3531" s="1" t="s">
        <v>925</v>
      </c>
      <c r="B3531" s="1" t="s">
        <v>1657</v>
      </c>
      <c r="C3531" s="1">
        <f t="shared" si="336"/>
        <v>1.0416666671517305E-2</v>
      </c>
      <c r="D3531" s="1">
        <v>7</v>
      </c>
      <c r="E3531" s="1">
        <v>19.559999999999999</v>
      </c>
      <c r="F3531" s="1">
        <f>IF(A3531="","",IF(E3531&lt;_C3_MinTemp.,0,E3531*M_a+M_b))</f>
        <v>0.47172540000000002</v>
      </c>
      <c r="G3531" s="1">
        <f t="shared" si="331"/>
        <v>0.22252485300516001</v>
      </c>
      <c r="H3531" s="1">
        <f t="shared" si="332"/>
        <v>9.6707889180860485E-2</v>
      </c>
      <c r="I3531" s="1">
        <f t="shared" si="333"/>
        <v>2.41769723064734E-2</v>
      </c>
      <c r="J3531" s="1">
        <f>IF(A3531="","",MIN(J3530+I3531,Max_logcfu))</f>
        <v>3.99</v>
      </c>
      <c r="K3531" s="1" cm="1">
        <f t="array" ref="K3531">IF(A3531="","",IF(E3531&lt;_C3_MinTemp.,0,((E3531-Tmin)/(PrefTemp-Tmin))^2))</f>
        <v>36.813850367143708</v>
      </c>
      <c r="L3531" s="1">
        <f t="shared" si="334"/>
        <v>0.38347760816965099</v>
      </c>
      <c r="M3531" s="1">
        <f t="shared" si="335"/>
        <v>6.8504481435625459</v>
      </c>
      <c r="N3531" s="3" t="s">
        <v>866</v>
      </c>
      <c r="O3531" s="1" t="s">
        <v>2973</v>
      </c>
      <c r="P3531" s="1" t="s">
        <v>2968</v>
      </c>
      <c r="Q3531" s="1">
        <v>8360</v>
      </c>
      <c r="R3531" s="1" t="s">
        <v>3035</v>
      </c>
      <c r="S3531" s="1">
        <v>86.96</v>
      </c>
    </row>
    <row r="3532" spans="1:19" x14ac:dyDescent="0.3">
      <c r="A3532" s="1" t="s">
        <v>925</v>
      </c>
      <c r="B3532" s="1" t="s">
        <v>1658</v>
      </c>
      <c r="C3532" s="1">
        <f t="shared" si="336"/>
        <v>1.0416666664241347E-2</v>
      </c>
      <c r="D3532" s="1">
        <v>7</v>
      </c>
      <c r="E3532" s="1">
        <v>19.5</v>
      </c>
      <c r="F3532" s="1">
        <f>IF(A3532="","",IF(E3532&lt;_C3_MinTemp.,0,E3532*M_a+M_b))</f>
        <v>0.47054700000000005</v>
      </c>
      <c r="G3532" s="1">
        <f t="shared" si="331"/>
        <v>0.22141447920900004</v>
      </c>
      <c r="H3532" s="1">
        <f t="shared" si="332"/>
        <v>9.6225327774445896E-2</v>
      </c>
      <c r="I3532" s="1">
        <f t="shared" si="333"/>
        <v>2.405633193801042E-2</v>
      </c>
      <c r="J3532" s="1">
        <f>IF(A3532="","",MIN(J3531+I3532,Max_logcfu))</f>
        <v>3.99</v>
      </c>
      <c r="K3532" s="1" cm="1">
        <f t="array" ref="K3532">IF(A3532="","",IF(E3532&lt;_C3_MinTemp.,0,((E3532-Tmin)/(PrefTemp-Tmin))^2))</f>
        <v>36.630153426189061</v>
      </c>
      <c r="L3532" s="1">
        <f t="shared" si="334"/>
        <v>0.38156409810062958</v>
      </c>
      <c r="M3532" s="1">
        <f t="shared" si="335"/>
        <v>6.4688840454619161</v>
      </c>
      <c r="N3532" s="3" t="s">
        <v>866</v>
      </c>
      <c r="O3532" s="1" t="s">
        <v>2973</v>
      </c>
      <c r="P3532" s="1" t="s">
        <v>2968</v>
      </c>
      <c r="Q3532" s="1">
        <v>8360</v>
      </c>
      <c r="R3532" s="1" t="s">
        <v>3035</v>
      </c>
      <c r="S3532" s="1">
        <v>86.96</v>
      </c>
    </row>
    <row r="3533" spans="1:19" x14ac:dyDescent="0.3">
      <c r="A3533" s="1" t="s">
        <v>925</v>
      </c>
      <c r="B3533" s="1" t="s">
        <v>1659</v>
      </c>
      <c r="C3533" s="1">
        <f t="shared" si="336"/>
        <v>1.0416666664241347E-2</v>
      </c>
      <c r="D3533" s="1">
        <v>7</v>
      </c>
      <c r="E3533" s="1">
        <v>19.489999999999998</v>
      </c>
      <c r="F3533" s="1">
        <f>IF(A3533="","",IF(E3533&lt;_C3_MinTemp.,0,E3533*M_a+M_b))</f>
        <v>0.47035060000000001</v>
      </c>
      <c r="G3533" s="1">
        <f t="shared" si="331"/>
        <v>0.22122968692036002</v>
      </c>
      <c r="H3533" s="1">
        <f t="shared" si="332"/>
        <v>9.614501821832247E-2</v>
      </c>
      <c r="I3533" s="1">
        <f t="shared" si="333"/>
        <v>2.4036254548984243E-2</v>
      </c>
      <c r="J3533" s="1">
        <f>IF(A3533="","",MIN(J3532+I3533,Max_logcfu))</f>
        <v>3.99</v>
      </c>
      <c r="K3533" s="1" cm="1">
        <f t="array" ref="K3533">IF(A3533="","",IF(E3533&lt;_C3_MinTemp.,0,((E3533-Tmin)/(PrefTemp-Tmin))^2))</f>
        <v>36.59958193913436</v>
      </c>
      <c r="L3533" s="1">
        <f t="shared" si="334"/>
        <v>0.38124564511055059</v>
      </c>
      <c r="M3533" s="1">
        <f t="shared" si="335"/>
        <v>6.0876384003513655</v>
      </c>
      <c r="N3533" s="3" t="s">
        <v>866</v>
      </c>
      <c r="O3533" s="1" t="s">
        <v>2973</v>
      </c>
      <c r="P3533" s="1" t="s">
        <v>2968</v>
      </c>
      <c r="Q3533" s="1">
        <v>8360</v>
      </c>
      <c r="R3533" s="1" t="s">
        <v>3035</v>
      </c>
      <c r="S3533" s="1">
        <v>86.96</v>
      </c>
    </row>
    <row r="3534" spans="1:19" x14ac:dyDescent="0.3">
      <c r="A3534" s="1" t="s">
        <v>925</v>
      </c>
      <c r="B3534" s="1" t="s">
        <v>1660</v>
      </c>
      <c r="C3534" s="1">
        <f t="shared" si="336"/>
        <v>1.0416666671517305E-2</v>
      </c>
      <c r="D3534" s="1">
        <v>7</v>
      </c>
      <c r="E3534" s="1">
        <v>19.55</v>
      </c>
      <c r="F3534" s="1">
        <f>IF(A3534="","",IF(E3534&lt;_C3_MinTemp.,0,E3534*M_a+M_b))</f>
        <v>0.47152900000000003</v>
      </c>
      <c r="G3534" s="1">
        <f t="shared" si="331"/>
        <v>0.22233959784100002</v>
      </c>
      <c r="H3534" s="1">
        <f t="shared" si="332"/>
        <v>9.6627378461973057E-2</v>
      </c>
      <c r="I3534" s="1">
        <f t="shared" si="333"/>
        <v>2.4156844626742172E-2</v>
      </c>
      <c r="J3534" s="1">
        <f>IF(A3534="","",MIN(J3533+I3534,Max_logcfu))</f>
        <v>3.99</v>
      </c>
      <c r="K3534" s="1" cm="1">
        <f t="array" ref="K3534">IF(A3534="","",IF(E3534&lt;_C3_MinTemp.,0,((E3534-Tmin)/(PrefTemp-Tmin))^2))</f>
        <v>36.783202303338598</v>
      </c>
      <c r="L3534" s="1">
        <f t="shared" si="334"/>
        <v>0.38315835750486577</v>
      </c>
      <c r="M3534" s="1">
        <f t="shared" si="335"/>
        <v>5.7044800428464999</v>
      </c>
      <c r="N3534" s="3" t="s">
        <v>866</v>
      </c>
      <c r="O3534" s="1" t="s">
        <v>2973</v>
      </c>
      <c r="P3534" s="1" t="s">
        <v>2968</v>
      </c>
      <c r="Q3534" s="1">
        <v>8360</v>
      </c>
      <c r="R3534" s="1" t="s">
        <v>3035</v>
      </c>
      <c r="S3534" s="1">
        <v>86.86</v>
      </c>
    </row>
    <row r="3535" spans="1:19" x14ac:dyDescent="0.3">
      <c r="A3535" s="1" t="s">
        <v>925</v>
      </c>
      <c r="B3535" s="1" t="s">
        <v>1661</v>
      </c>
      <c r="C3535" s="1">
        <f t="shared" si="336"/>
        <v>1.0416666664241347E-2</v>
      </c>
      <c r="D3535" s="1">
        <v>7</v>
      </c>
      <c r="E3535" s="1">
        <v>19.53</v>
      </c>
      <c r="F3535" s="1">
        <f>IF(A3535="","",IF(E3535&lt;_C3_MinTemp.,0,E3535*M_a+M_b))</f>
        <v>0.47113620000000006</v>
      </c>
      <c r="G3535" s="1">
        <f t="shared" si="331"/>
        <v>0.22196931895044006</v>
      </c>
      <c r="H3535" s="1">
        <f t="shared" si="332"/>
        <v>9.6466457605580203E-2</v>
      </c>
      <c r="I3535" s="1">
        <f t="shared" si="333"/>
        <v>2.4116614395779962E-2</v>
      </c>
      <c r="J3535" s="1">
        <f>IF(A3535="","",MIN(J3534+I3535,Max_logcfu))</f>
        <v>3.99</v>
      </c>
      <c r="K3535" s="1" cm="1">
        <f t="array" ref="K3535">IF(A3535="","",IF(E3535&lt;_C3_MinTemp.,0,((E3535-Tmin)/(PrefTemp-Tmin))^2))</f>
        <v>36.721944464103572</v>
      </c>
      <c r="L3535" s="1">
        <f t="shared" si="334"/>
        <v>0.38252025474534979</v>
      </c>
      <c r="M3535" s="1">
        <f t="shared" si="335"/>
        <v>5.3219597881011502</v>
      </c>
      <c r="N3535" s="3" t="s">
        <v>866</v>
      </c>
      <c r="O3535" s="1" t="s">
        <v>2973</v>
      </c>
      <c r="P3535" s="1" t="s">
        <v>2968</v>
      </c>
      <c r="Q3535" s="1">
        <v>8360</v>
      </c>
      <c r="R3535" s="1" t="s">
        <v>3035</v>
      </c>
      <c r="S3535" s="1">
        <v>86.86</v>
      </c>
    </row>
    <row r="3536" spans="1:19" x14ac:dyDescent="0.3">
      <c r="A3536" s="1" t="s">
        <v>925</v>
      </c>
      <c r="B3536" s="1" t="s">
        <v>1662</v>
      </c>
      <c r="C3536" s="1">
        <f t="shared" si="336"/>
        <v>1.0416666664241347E-2</v>
      </c>
      <c r="D3536" s="1">
        <v>7</v>
      </c>
      <c r="E3536" s="1">
        <v>19.47</v>
      </c>
      <c r="F3536" s="1">
        <f>IF(A3536="","",IF(E3536&lt;_C3_MinTemp.,0,E3536*M_a+M_b))</f>
        <v>0.46995779999999998</v>
      </c>
      <c r="G3536" s="1">
        <f t="shared" si="331"/>
        <v>0.22086033378084</v>
      </c>
      <c r="H3536" s="1">
        <f t="shared" si="332"/>
        <v>9.598449968745762E-2</v>
      </c>
      <c r="I3536" s="1">
        <f t="shared" si="333"/>
        <v>2.3996124916277374E-2</v>
      </c>
      <c r="J3536" s="1">
        <f>IF(A3536="","",MIN(J3535+I3536,Max_logcfu))</f>
        <v>3.99</v>
      </c>
      <c r="K3536" s="1" cm="1">
        <f t="array" ref="K3536">IF(A3536="","",IF(E3536&lt;_C3_MinTemp.,0,((E3536-Tmin)/(PrefTemp-Tmin))^2))</f>
        <v>36.538477253400181</v>
      </c>
      <c r="L3536" s="1">
        <f t="shared" si="334"/>
        <v>0.3806091379676344</v>
      </c>
      <c r="M3536" s="1">
        <f t="shared" si="335"/>
        <v>4.9413506501335158</v>
      </c>
      <c r="N3536" s="3" t="s">
        <v>866</v>
      </c>
      <c r="O3536" s="1" t="s">
        <v>2973</v>
      </c>
      <c r="P3536" s="1" t="s">
        <v>2968</v>
      </c>
      <c r="Q3536" s="1">
        <v>8360</v>
      </c>
      <c r="R3536" s="1" t="s">
        <v>3035</v>
      </c>
      <c r="S3536" s="1">
        <v>86.86</v>
      </c>
    </row>
    <row r="3537" spans="1:19" x14ac:dyDescent="0.3">
      <c r="A3537" s="1" t="s">
        <v>925</v>
      </c>
      <c r="B3537" s="1" t="s">
        <v>1663</v>
      </c>
      <c r="C3537" s="1">
        <f t="shared" si="336"/>
        <v>1.0416666671517305E-2</v>
      </c>
      <c r="D3537" s="1">
        <v>7</v>
      </c>
      <c r="E3537" s="1">
        <v>19.440000000000001</v>
      </c>
      <c r="F3537" s="1">
        <f>IF(A3537="","",IF(E3537&lt;_C3_MinTemp.,0,E3537*M_a+M_b))</f>
        <v>0.46936860000000008</v>
      </c>
      <c r="G3537" s="1">
        <f t="shared" si="331"/>
        <v>0.22030688266596007</v>
      </c>
      <c r="H3537" s="1">
        <f t="shared" si="332"/>
        <v>9.5743973344615416E-2</v>
      </c>
      <c r="I3537" s="1">
        <f t="shared" si="333"/>
        <v>2.3935993347299917E-2</v>
      </c>
      <c r="J3537" s="1">
        <f>IF(A3537="","",MIN(J3536+I3537,Max_logcfu))</f>
        <v>3.99</v>
      </c>
      <c r="K3537" s="1" cm="1">
        <f t="array" ref="K3537">IF(A3537="","",IF(E3537&lt;_C3_MinTemp.,0,((E3537-Tmin)/(PrefTemp-Tmin))^2))</f>
        <v>36.446915945736961</v>
      </c>
      <c r="L3537" s="1">
        <f t="shared" si="334"/>
        <v>0.3796553746115508</v>
      </c>
      <c r="M3537" s="1">
        <f t="shared" si="335"/>
        <v>4.5616952755219646</v>
      </c>
      <c r="N3537" s="3" t="s">
        <v>866</v>
      </c>
      <c r="O3537" s="1" t="s">
        <v>2973</v>
      </c>
      <c r="P3537" s="1" t="s">
        <v>2968</v>
      </c>
      <c r="Q3537" s="1">
        <v>8360</v>
      </c>
      <c r="R3537" s="1" t="s">
        <v>3035</v>
      </c>
      <c r="S3537" s="1">
        <v>86.86</v>
      </c>
    </row>
    <row r="3538" spans="1:19" x14ac:dyDescent="0.3">
      <c r="A3538" s="1" t="s">
        <v>925</v>
      </c>
      <c r="B3538" s="1" t="s">
        <v>2524</v>
      </c>
      <c r="C3538" s="1">
        <f t="shared" si="336"/>
        <v>1.0405092587461695E-2</v>
      </c>
      <c r="D3538" s="1">
        <v>7</v>
      </c>
      <c r="E3538" s="1">
        <v>19.489999999999998</v>
      </c>
      <c r="F3538" s="1">
        <f>IF(A3538="","",IF(E3538&lt;_C3_MinTemp.,0,E3538*M_a+M_b))</f>
        <v>0.47035060000000001</v>
      </c>
      <c r="G3538" s="1">
        <f t="shared" si="331"/>
        <v>0.22122968692036002</v>
      </c>
      <c r="H3538" s="1">
        <f t="shared" si="332"/>
        <v>9.614501821832247E-2</v>
      </c>
      <c r="I3538" s="1">
        <f t="shared" si="333"/>
        <v>2.4009547593236084E-2</v>
      </c>
      <c r="J3538" s="1">
        <f>IF(A3538="","",MIN(J3537+I3538,Max_logcfu))</f>
        <v>3.99</v>
      </c>
      <c r="K3538" s="1" cm="1">
        <f t="array" ref="K3538">IF(A3538="","",IF(E3538&lt;_C3_MinTemp.,0,((E3538-Tmin)/(PrefTemp-Tmin))^2))</f>
        <v>36.59958193913436</v>
      </c>
      <c r="L3538" s="1">
        <f t="shared" si="334"/>
        <v>0.38082203873908388</v>
      </c>
      <c r="M3538" s="1">
        <f t="shared" si="335"/>
        <v>4.1808732367828805</v>
      </c>
      <c r="N3538" s="3" t="s">
        <v>866</v>
      </c>
      <c r="O3538" s="1" t="s">
        <v>2973</v>
      </c>
      <c r="P3538" s="1" t="s">
        <v>2968</v>
      </c>
      <c r="Q3538" s="1">
        <v>8360</v>
      </c>
      <c r="R3538" s="1" t="s">
        <v>3035</v>
      </c>
      <c r="S3538" s="1">
        <v>86.73</v>
      </c>
    </row>
    <row r="3539" spans="1:19" x14ac:dyDescent="0.3">
      <c r="A3539" s="1" t="s">
        <v>925</v>
      </c>
      <c r="B3539" s="1" t="s">
        <v>2835</v>
      </c>
      <c r="C3539" s="1">
        <f t="shared" si="336"/>
        <v>1.0416666671517305E-2</v>
      </c>
      <c r="D3539" s="1">
        <v>7</v>
      </c>
      <c r="E3539" s="1">
        <v>19.41</v>
      </c>
      <c r="F3539" s="1">
        <f>IF(A3539="","",IF(E3539&lt;_C3_MinTemp.,0,E3539*M_a+M_b))</f>
        <v>0.46877940000000001</v>
      </c>
      <c r="G3539" s="1">
        <f t="shared" si="331"/>
        <v>0.21975412586436002</v>
      </c>
      <c r="H3539" s="1">
        <f t="shared" si="332"/>
        <v>9.5503748745919173E-2</v>
      </c>
      <c r="I3539" s="1">
        <f t="shared" si="333"/>
        <v>2.3875937197597893E-2</v>
      </c>
      <c r="J3539" s="1">
        <f>IF(A3539="","",MIN(J3538+I3539,Max_logcfu))</f>
        <v>3.99</v>
      </c>
      <c r="K3539" s="1" cm="1">
        <f t="array" ref="K3539">IF(A3539="","",IF(E3539&lt;_C3_MinTemp.,0,((E3539-Tmin)/(PrefTemp-Tmin))^2))</f>
        <v>36.355469503199359</v>
      </c>
      <c r="L3539" s="1">
        <f t="shared" si="334"/>
        <v>0.37870280750134055</v>
      </c>
      <c r="M3539" s="1">
        <f t="shared" si="335"/>
        <v>3.8021704292815399</v>
      </c>
      <c r="N3539" s="3" t="s">
        <v>866</v>
      </c>
      <c r="O3539" s="1" t="s">
        <v>2973</v>
      </c>
      <c r="P3539" s="1" t="s">
        <v>2968</v>
      </c>
      <c r="Q3539" s="1">
        <v>8360</v>
      </c>
      <c r="R3539" s="1" t="s">
        <v>3035</v>
      </c>
      <c r="S3539" s="1">
        <v>86.73</v>
      </c>
    </row>
    <row r="3540" spans="1:19" x14ac:dyDescent="0.3">
      <c r="A3540" s="1" t="s">
        <v>925</v>
      </c>
      <c r="B3540" s="1" t="s">
        <v>1666</v>
      </c>
      <c r="C3540" s="1">
        <f t="shared" si="336"/>
        <v>1.0416666664241347E-2</v>
      </c>
      <c r="D3540" s="1">
        <v>7</v>
      </c>
      <c r="E3540" s="1">
        <v>19.39</v>
      </c>
      <c r="F3540" s="1">
        <f>IF(A3540="","",IF(E3540&lt;_C3_MinTemp.,0,E3540*M_a+M_b))</f>
        <v>0.46838660000000004</v>
      </c>
      <c r="G3540" s="1">
        <f t="shared" si="331"/>
        <v>0.21938600705956005</v>
      </c>
      <c r="H3540" s="1">
        <f t="shared" si="332"/>
        <v>9.5343766649091707E-2</v>
      </c>
      <c r="I3540" s="1">
        <f t="shared" si="333"/>
        <v>2.3835941656723189E-2</v>
      </c>
      <c r="J3540" s="1">
        <f>IF(A3540="","",MIN(J3539+I3540,Max_logcfu))</f>
        <v>3.99</v>
      </c>
      <c r="K3540" s="1" cm="1">
        <f t="array" ref="K3540">IF(A3540="","",IF(E3540&lt;_C3_MinTemp.,0,((E3540-Tmin)/(PrefTemp-Tmin))^2))</f>
        <v>36.294569022132983</v>
      </c>
      <c r="L3540" s="1">
        <f t="shared" si="334"/>
        <v>0.37806842722585932</v>
      </c>
      <c r="M3540" s="1">
        <f t="shared" si="335"/>
        <v>3.4241020020556805</v>
      </c>
      <c r="N3540" s="3" t="s">
        <v>866</v>
      </c>
      <c r="O3540" s="1" t="s">
        <v>2973</v>
      </c>
      <c r="P3540" s="1" t="s">
        <v>2968</v>
      </c>
      <c r="Q3540" s="1">
        <v>8360</v>
      </c>
      <c r="R3540" s="1" t="s">
        <v>3035</v>
      </c>
      <c r="S3540" s="1">
        <v>86.73</v>
      </c>
    </row>
    <row r="3541" spans="1:19" x14ac:dyDescent="0.3">
      <c r="A3541" s="1" t="s">
        <v>925</v>
      </c>
      <c r="B3541" s="1" t="s">
        <v>1667</v>
      </c>
      <c r="C3541" s="1">
        <f t="shared" si="336"/>
        <v>1.0416666664241347E-2</v>
      </c>
      <c r="D3541" s="1">
        <v>7</v>
      </c>
      <c r="E3541" s="1">
        <v>19.39</v>
      </c>
      <c r="F3541" s="1">
        <f>IF(A3541="","",IF(E3541&lt;_C3_MinTemp.,0,E3541*M_a+M_b))</f>
        <v>0.46838660000000004</v>
      </c>
      <c r="G3541" s="1">
        <f t="shared" si="331"/>
        <v>0.21938600705956005</v>
      </c>
      <c r="H3541" s="1">
        <f t="shared" si="332"/>
        <v>9.5343766649091707E-2</v>
      </c>
      <c r="I3541" s="1">
        <f t="shared" si="333"/>
        <v>2.3835941656723189E-2</v>
      </c>
      <c r="J3541" s="1">
        <f>IF(A3541="","",MIN(J3540+I3541,Max_logcfu))</f>
        <v>3.99</v>
      </c>
      <c r="K3541" s="1" cm="1">
        <f t="array" ref="K3541">IF(A3541="","",IF(E3541&lt;_C3_MinTemp.,0,((E3541-Tmin)/(PrefTemp-Tmin))^2))</f>
        <v>36.294569022132983</v>
      </c>
      <c r="L3541" s="1">
        <f t="shared" si="334"/>
        <v>0.37806842722585932</v>
      </c>
      <c r="M3541" s="1">
        <f t="shared" si="335"/>
        <v>3.0460335748298211</v>
      </c>
      <c r="N3541" s="3" t="s">
        <v>866</v>
      </c>
      <c r="O3541" s="1" t="s">
        <v>2973</v>
      </c>
      <c r="P3541" s="1" t="s">
        <v>2968</v>
      </c>
      <c r="Q3541" s="1">
        <v>8360</v>
      </c>
      <c r="R3541" s="1" t="s">
        <v>3035</v>
      </c>
      <c r="S3541" s="1">
        <v>86.73</v>
      </c>
    </row>
    <row r="3542" spans="1:19" x14ac:dyDescent="0.3">
      <c r="A3542" s="1" t="s">
        <v>925</v>
      </c>
      <c r="B3542" s="1" t="s">
        <v>2527</v>
      </c>
      <c r="C3542" s="1">
        <f t="shared" si="336"/>
        <v>1.0428240741021E-2</v>
      </c>
      <c r="D3542" s="1">
        <v>7</v>
      </c>
      <c r="E3542" s="1">
        <v>19.489999999999998</v>
      </c>
      <c r="F3542" s="1">
        <f>IF(A3542="","",IF(E3542&lt;_C3_MinTemp.,0,E3542*M_a+M_b))</f>
        <v>0.47035060000000001</v>
      </c>
      <c r="G3542" s="1">
        <f t="shared" si="331"/>
        <v>0.22122968692036002</v>
      </c>
      <c r="H3542" s="1">
        <f t="shared" si="332"/>
        <v>9.614501821832247E-2</v>
      </c>
      <c r="I3542" s="1">
        <f t="shared" si="333"/>
        <v>2.4062961504732402E-2</v>
      </c>
      <c r="J3542" s="1">
        <f>IF(A3542="","",MIN(J3541+I3542,Max_logcfu))</f>
        <v>3.99</v>
      </c>
      <c r="K3542" s="1" cm="1">
        <f t="array" ref="K3542">IF(A3542="","",IF(E3542&lt;_C3_MinTemp.,0,((E3542-Tmin)/(PrefTemp-Tmin))^2))</f>
        <v>36.59958193913436</v>
      </c>
      <c r="L3542" s="1">
        <f t="shared" si="334"/>
        <v>0.3816692514820173</v>
      </c>
      <c r="M3542" s="1">
        <f t="shared" si="335"/>
        <v>2.6643643233478036</v>
      </c>
      <c r="N3542" s="3" t="s">
        <v>866</v>
      </c>
      <c r="O3542" s="1" t="s">
        <v>2973</v>
      </c>
      <c r="P3542" s="1" t="s">
        <v>2968</v>
      </c>
      <c r="Q3542" s="1">
        <v>8360</v>
      </c>
      <c r="R3542" s="1" t="s">
        <v>3035</v>
      </c>
      <c r="S3542" s="1">
        <v>86.73</v>
      </c>
    </row>
    <row r="3543" spans="1:19" x14ac:dyDescent="0.3">
      <c r="A3543" s="1" t="s">
        <v>925</v>
      </c>
      <c r="B3543" s="1" t="s">
        <v>2836</v>
      </c>
      <c r="C3543" s="1">
        <f t="shared" si="336"/>
        <v>1.0416666671517305E-2</v>
      </c>
      <c r="D3543" s="1">
        <v>7</v>
      </c>
      <c r="E3543" s="1">
        <v>19.489999999999998</v>
      </c>
      <c r="F3543" s="1">
        <f>IF(A3543="","",IF(E3543&lt;_C3_MinTemp.,0,E3543*M_a+M_b))</f>
        <v>0.47035060000000001</v>
      </c>
      <c r="G3543" s="1">
        <f t="shared" si="331"/>
        <v>0.22122968692036002</v>
      </c>
      <c r="H3543" s="1">
        <f t="shared" si="332"/>
        <v>9.614501821832247E-2</v>
      </c>
      <c r="I3543" s="1">
        <f t="shared" si="333"/>
        <v>2.4036254565773373E-2</v>
      </c>
      <c r="J3543" s="1">
        <f>IF(A3543="","",MIN(J3542+I3543,Max_logcfu))</f>
        <v>3.99</v>
      </c>
      <c r="K3543" s="1" cm="1">
        <f t="array" ref="K3543">IF(A3543="","",IF(E3543&lt;_C3_MinTemp.,0,((E3543-Tmin)/(PrefTemp-Tmin))^2))</f>
        <v>36.59958193913436</v>
      </c>
      <c r="L3543" s="1">
        <f t="shared" si="334"/>
        <v>0.38124564537684758</v>
      </c>
      <c r="M3543" s="1">
        <f t="shared" si="335"/>
        <v>2.2831186779709558</v>
      </c>
      <c r="N3543" s="3" t="s">
        <v>866</v>
      </c>
      <c r="O3543" s="1" t="s">
        <v>2973</v>
      </c>
      <c r="P3543" s="1" t="s">
        <v>2968</v>
      </c>
      <c r="Q3543" s="1">
        <v>8360</v>
      </c>
      <c r="R3543" s="1" t="s">
        <v>3035</v>
      </c>
      <c r="S3543" s="1">
        <v>86.73</v>
      </c>
    </row>
    <row r="3544" spans="1:19" x14ac:dyDescent="0.3">
      <c r="A3544" s="1" t="s">
        <v>925</v>
      </c>
      <c r="B3544" s="1" t="s">
        <v>2837</v>
      </c>
      <c r="C3544" s="1">
        <f t="shared" si="336"/>
        <v>1.0416666664241347E-2</v>
      </c>
      <c r="D3544" s="1">
        <v>7</v>
      </c>
      <c r="E3544" s="1">
        <v>19.52</v>
      </c>
      <c r="F3544" s="1">
        <f>IF(A3544="","",IF(E3544&lt;_C3_MinTemp.,0,E3544*M_a+M_b))</f>
        <v>0.47093980000000002</v>
      </c>
      <c r="G3544" s="1">
        <f t="shared" si="331"/>
        <v>0.22178429522404003</v>
      </c>
      <c r="H3544" s="1">
        <f t="shared" si="332"/>
        <v>9.6386047468074762E-2</v>
      </c>
      <c r="I3544" s="1">
        <f t="shared" si="333"/>
        <v>2.4096511861408283E-2</v>
      </c>
      <c r="J3544" s="1">
        <f>IF(A3544="","",MIN(J3543+I3544,Max_logcfu))</f>
        <v>3.99</v>
      </c>
      <c r="K3544" s="1" cm="1">
        <f t="array" ref="K3544">IF(A3544="","",IF(E3544&lt;_C3_MinTemp.,0,((E3544-Tmin)/(PrefTemp-Tmin))^2))</f>
        <v>36.691334688673663</v>
      </c>
      <c r="L3544" s="1">
        <f t="shared" si="334"/>
        <v>0.38220140291802912</v>
      </c>
      <c r="M3544" s="1">
        <f t="shared" si="335"/>
        <v>1.9009172750529266</v>
      </c>
      <c r="N3544" s="3" t="s">
        <v>866</v>
      </c>
      <c r="O3544" s="1" t="s">
        <v>2973</v>
      </c>
      <c r="P3544" s="1" t="s">
        <v>2968</v>
      </c>
      <c r="Q3544" s="1">
        <v>8360</v>
      </c>
      <c r="R3544" s="1" t="s">
        <v>3035</v>
      </c>
      <c r="S3544" s="1">
        <v>86.73</v>
      </c>
    </row>
    <row r="3545" spans="1:19" x14ac:dyDescent="0.3">
      <c r="A3545" s="1" t="s">
        <v>925</v>
      </c>
      <c r="B3545" s="1" t="s">
        <v>2838</v>
      </c>
      <c r="C3545" s="1">
        <f t="shared" si="336"/>
        <v>1.0416666664241347E-2</v>
      </c>
      <c r="D3545" s="1">
        <v>7</v>
      </c>
      <c r="E3545" s="1">
        <v>19.489999999999998</v>
      </c>
      <c r="F3545" s="1">
        <f>IF(A3545="","",IF(E3545&lt;_C3_MinTemp.,0,E3545*M_a+M_b))</f>
        <v>0.47035060000000001</v>
      </c>
      <c r="G3545" s="1">
        <f t="shared" si="331"/>
        <v>0.22122968692036002</v>
      </c>
      <c r="H3545" s="1">
        <f t="shared" si="332"/>
        <v>9.614501821832247E-2</v>
      </c>
      <c r="I3545" s="1">
        <f t="shared" si="333"/>
        <v>2.4036254548984243E-2</v>
      </c>
      <c r="J3545" s="1">
        <f>IF(A3545="","",MIN(J3544+I3545,Max_logcfu))</f>
        <v>3.99</v>
      </c>
      <c r="K3545" s="1" cm="1">
        <f t="array" ref="K3545">IF(A3545="","",IF(E3545&lt;_C3_MinTemp.,0,((E3545-Tmin)/(PrefTemp-Tmin))^2))</f>
        <v>36.59958193913436</v>
      </c>
      <c r="L3545" s="1">
        <f t="shared" si="334"/>
        <v>0.38124564511055059</v>
      </c>
      <c r="M3545" s="1">
        <f t="shared" si="335"/>
        <v>1.519671629942376</v>
      </c>
      <c r="N3545" s="3" t="s">
        <v>866</v>
      </c>
      <c r="O3545" s="1" t="s">
        <v>2973</v>
      </c>
      <c r="P3545" s="1" t="s">
        <v>2968</v>
      </c>
      <c r="Q3545" s="1">
        <v>8360</v>
      </c>
      <c r="R3545" s="1" t="s">
        <v>3035</v>
      </c>
      <c r="S3545" s="1">
        <v>86.73</v>
      </c>
    </row>
    <row r="3546" spans="1:19" x14ac:dyDescent="0.3">
      <c r="A3546" s="1" t="s">
        <v>925</v>
      </c>
      <c r="B3546" s="1" t="s">
        <v>2839</v>
      </c>
      <c r="C3546" s="1">
        <f t="shared" si="336"/>
        <v>1.0416666671517305E-2</v>
      </c>
      <c r="D3546" s="1">
        <v>7</v>
      </c>
      <c r="E3546" s="1">
        <v>19.61</v>
      </c>
      <c r="F3546" s="1">
        <f>IF(A3546="","",IF(E3546&lt;_C3_MinTemp.,0,E3546*M_a+M_b))</f>
        <v>0.4727074</v>
      </c>
      <c r="G3546" s="1">
        <f t="shared" si="331"/>
        <v>0.22345228601476</v>
      </c>
      <c r="H3546" s="1">
        <f t="shared" si="332"/>
        <v>9.7110945682207725E-2</v>
      </c>
      <c r="I3546" s="1">
        <f t="shared" si="333"/>
        <v>2.4277736431857131E-2</v>
      </c>
      <c r="J3546" s="1">
        <f>IF(A3546="","",MIN(J3545+I3546,Max_logcfu))</f>
        <v>3.99</v>
      </c>
      <c r="K3546" s="1" cm="1">
        <f t="array" ref="K3546">IF(A3546="","",IF(E3546&lt;_C3_MinTemp.,0,((E3546-Tmin)/(PrefTemp-Tmin))^2))</f>
        <v>36.967282128045369</v>
      </c>
      <c r="L3546" s="1">
        <f t="shared" si="334"/>
        <v>0.38507585567978753</v>
      </c>
      <c r="M3546" s="1">
        <f t="shared" si="335"/>
        <v>1.1345957742625885</v>
      </c>
      <c r="N3546" s="3" t="s">
        <v>866</v>
      </c>
      <c r="O3546" s="1" t="s">
        <v>2973</v>
      </c>
      <c r="P3546" s="1" t="s">
        <v>2968</v>
      </c>
      <c r="Q3546" s="1">
        <v>8360</v>
      </c>
      <c r="R3546" s="1" t="s">
        <v>3035</v>
      </c>
      <c r="S3546" s="1">
        <v>86.63</v>
      </c>
    </row>
    <row r="3547" spans="1:19" x14ac:dyDescent="0.3">
      <c r="A3547" s="1" t="s">
        <v>925</v>
      </c>
      <c r="B3547" s="1" t="s">
        <v>2528</v>
      </c>
      <c r="C3547" s="1">
        <f t="shared" si="336"/>
        <v>1.0416666664241347E-2</v>
      </c>
      <c r="D3547" s="1">
        <v>7</v>
      </c>
      <c r="E3547" s="1">
        <v>19.61</v>
      </c>
      <c r="F3547" s="1">
        <f>IF(A3547="","",IF(E3547&lt;_C3_MinTemp.,0,E3547*M_a+M_b))</f>
        <v>0.4727074</v>
      </c>
      <c r="G3547" s="1">
        <f t="shared" si="331"/>
        <v>0.22345228601476</v>
      </c>
      <c r="H3547" s="1">
        <f t="shared" si="332"/>
        <v>9.7110945682207725E-2</v>
      </c>
      <c r="I3547" s="1">
        <f t="shared" si="333"/>
        <v>2.4277736414899328E-2</v>
      </c>
      <c r="J3547" s="1">
        <f>IF(A3547="","",MIN(J3546+I3547,Max_logcfu))</f>
        <v>3.99</v>
      </c>
      <c r="K3547" s="1" cm="1">
        <f t="array" ref="K3547">IF(A3547="","",IF(E3547&lt;_C3_MinTemp.,0,((E3547-Tmin)/(PrefTemp-Tmin))^2))</f>
        <v>36.967282128045369</v>
      </c>
      <c r="L3547" s="1">
        <f t="shared" si="334"/>
        <v>0.38507585541081513</v>
      </c>
      <c r="M3547" s="1">
        <f t="shared" si="335"/>
        <v>0.74951991885177338</v>
      </c>
      <c r="N3547" s="3" t="s">
        <v>866</v>
      </c>
      <c r="O3547" s="1" t="s">
        <v>2973</v>
      </c>
      <c r="P3547" s="1" t="s">
        <v>2968</v>
      </c>
      <c r="Q3547" s="1">
        <v>8360</v>
      </c>
      <c r="R3547" s="1" t="s">
        <v>3035</v>
      </c>
      <c r="S3547" s="1">
        <v>86.63</v>
      </c>
    </row>
    <row r="3548" spans="1:19" x14ac:dyDescent="0.3">
      <c r="A3548" s="1" t="s">
        <v>925</v>
      </c>
      <c r="B3548" s="1" t="s">
        <v>2529</v>
      </c>
      <c r="C3548" s="1">
        <f t="shared" si="336"/>
        <v>1.0416666664241347E-2</v>
      </c>
      <c r="D3548" s="1">
        <v>7</v>
      </c>
      <c r="E3548" s="1">
        <v>19.579999999999998</v>
      </c>
      <c r="F3548" s="1">
        <f>IF(A3548="","",IF(E3548&lt;_C3_MinTemp.,0,E3548*M_a+M_b))</f>
        <v>0.47211819999999999</v>
      </c>
      <c r="G3548" s="1">
        <f t="shared" si="331"/>
        <v>0.22289559477123999</v>
      </c>
      <c r="H3548" s="1">
        <f t="shared" si="332"/>
        <v>9.6869011200017369E-2</v>
      </c>
      <c r="I3548" s="1">
        <f t="shared" si="333"/>
        <v>2.4217252794365825E-2</v>
      </c>
      <c r="J3548" s="1">
        <f>IF(A3548="","",MIN(J3547+I3548,Max_logcfu))</f>
        <v>3.99</v>
      </c>
      <c r="K3548" s="1" cm="1">
        <f t="array" ref="K3548">IF(A3548="","",IF(E3548&lt;_C3_MinTemp.,0,((E3548-Tmin)/(PrefTemp-Tmin))^2))</f>
        <v>36.875184783129157</v>
      </c>
      <c r="L3548" s="1">
        <f t="shared" si="334"/>
        <v>0.38411650806816128</v>
      </c>
      <c r="M3548" s="1">
        <f t="shared" si="335"/>
        <v>0.3654034107836121</v>
      </c>
      <c r="N3548" s="3" t="s">
        <v>866</v>
      </c>
      <c r="O3548" s="1" t="s">
        <v>2973</v>
      </c>
      <c r="P3548" s="1" t="s">
        <v>2968</v>
      </c>
      <c r="Q3548" s="1">
        <v>8360</v>
      </c>
      <c r="R3548" s="1" t="s">
        <v>3035</v>
      </c>
      <c r="S3548" s="1">
        <v>86.63</v>
      </c>
    </row>
    <row r="3549" spans="1:19" x14ac:dyDescent="0.3">
      <c r="A3549" s="1" t="s">
        <v>925</v>
      </c>
      <c r="B3549" s="1" t="s">
        <v>2530</v>
      </c>
      <c r="C3549" s="1">
        <f t="shared" si="336"/>
        <v>1.0416666671517305E-2</v>
      </c>
      <c r="D3549" s="1">
        <v>7</v>
      </c>
      <c r="E3549" s="1">
        <v>19.600000000000001</v>
      </c>
      <c r="F3549" s="1">
        <f>IF(A3549="","",IF(E3549&lt;_C3_MinTemp.,0,E3549*M_a+M_b))</f>
        <v>0.47251100000000007</v>
      </c>
      <c r="G3549" s="1">
        <f t="shared" si="331"/>
        <v>0.22326664512100006</v>
      </c>
      <c r="H3549" s="1">
        <f t="shared" si="332"/>
        <v>9.7030267327683634E-2</v>
      </c>
      <c r="I3549" s="1">
        <f t="shared" si="333"/>
        <v>2.425756684321672E-2</v>
      </c>
      <c r="J3549" s="1">
        <f>IF(A3549="","",MIN(J3548+I3549,Max_logcfu))</f>
        <v>3.99</v>
      </c>
      <c r="K3549" s="1" cm="1">
        <f t="array" ref="K3549">IF(A3549="","",IF(E3549&lt;_C3_MinTemp.,0,((E3549-Tmin)/(PrefTemp-Tmin))^2))</f>
        <v>36.936570250281562</v>
      </c>
      <c r="L3549" s="1">
        <f t="shared" si="334"/>
        <v>0.38475594028626553</v>
      </c>
      <c r="M3549" s="1">
        <f t="shared" si="335"/>
        <v>-1.9352529502653426E-2</v>
      </c>
      <c r="N3549" s="3" t="s">
        <v>866</v>
      </c>
      <c r="O3549" s="1" t="s">
        <v>2973</v>
      </c>
      <c r="P3549" s="1" t="s">
        <v>2968</v>
      </c>
      <c r="Q3549" s="1">
        <v>8360</v>
      </c>
      <c r="R3549" s="1" t="s">
        <v>3035</v>
      </c>
      <c r="S3549" s="1">
        <v>86.63</v>
      </c>
    </row>
    <row r="3550" spans="1:19" x14ac:dyDescent="0.3">
      <c r="A3550" s="1" t="s">
        <v>925</v>
      </c>
      <c r="B3550" s="1" t="s">
        <v>2531</v>
      </c>
      <c r="C3550" s="1">
        <f t="shared" si="336"/>
        <v>1.0416666664241347E-2</v>
      </c>
      <c r="D3550" s="1">
        <v>7</v>
      </c>
      <c r="E3550" s="1">
        <v>19.739999999999998</v>
      </c>
      <c r="F3550" s="1">
        <f>IF(A3550="","",IF(E3550&lt;_C3_MinTemp.,0,E3550*M_a+M_b))</f>
        <v>0.47526059999999998</v>
      </c>
      <c r="G3550" s="1">
        <f t="shared" si="331"/>
        <v>0.22587263791235998</v>
      </c>
      <c r="H3550" s="1">
        <f t="shared" si="332"/>
        <v>9.8162815259608849E-2</v>
      </c>
      <c r="I3550" s="1">
        <f t="shared" si="333"/>
        <v>2.4540703809188383E-2</v>
      </c>
      <c r="J3550" s="1">
        <f>IF(A3550="","",MIN(J3549+I3550,Max_logcfu))</f>
        <v>3.99</v>
      </c>
      <c r="K3550" s="1" cm="1">
        <f t="array" ref="K3550">IF(A3550="","",IF(E3550&lt;_C3_MinTemp.,0,((E3550-Tmin)/(PrefTemp-Tmin))^2))</f>
        <v>37.367697953022954</v>
      </c>
      <c r="L3550" s="1">
        <f t="shared" si="334"/>
        <v>0.38924685358669386</v>
      </c>
      <c r="M3550" s="1">
        <f t="shared" si="335"/>
        <v>-0.40859938308934729</v>
      </c>
      <c r="N3550" s="3" t="s">
        <v>866</v>
      </c>
      <c r="O3550" s="1" t="s">
        <v>2973</v>
      </c>
      <c r="P3550" s="1" t="s">
        <v>2968</v>
      </c>
      <c r="Q3550" s="1">
        <v>8360</v>
      </c>
      <c r="R3550" s="1" t="s">
        <v>3035</v>
      </c>
      <c r="S3550" s="1">
        <v>86.63</v>
      </c>
    </row>
    <row r="3551" spans="1:19" x14ac:dyDescent="0.3">
      <c r="A3551" s="1" t="s">
        <v>925</v>
      </c>
      <c r="B3551" s="1" t="s">
        <v>2532</v>
      </c>
      <c r="C3551" s="1">
        <f t="shared" si="336"/>
        <v>1.0416666664241347E-2</v>
      </c>
      <c r="D3551" s="1">
        <v>7</v>
      </c>
      <c r="E3551" s="1">
        <v>19.739999999999998</v>
      </c>
      <c r="F3551" s="1">
        <f>IF(A3551="","",IF(E3551&lt;_C3_MinTemp.,0,E3551*M_a+M_b))</f>
        <v>0.47526059999999998</v>
      </c>
      <c r="G3551" s="1">
        <f t="shared" si="331"/>
        <v>0.22587263791235998</v>
      </c>
      <c r="H3551" s="1">
        <f t="shared" si="332"/>
        <v>9.8162815259608849E-2</v>
      </c>
      <c r="I3551" s="1">
        <f t="shared" si="333"/>
        <v>2.4540703809188383E-2</v>
      </c>
      <c r="J3551" s="1">
        <f>IF(A3551="","",MIN(J3550+I3551,Max_logcfu))</f>
        <v>3.99</v>
      </c>
      <c r="K3551" s="1" cm="1">
        <f t="array" ref="K3551">IF(A3551="","",IF(E3551&lt;_C3_MinTemp.,0,((E3551-Tmin)/(PrefTemp-Tmin))^2))</f>
        <v>37.367697953022954</v>
      </c>
      <c r="L3551" s="1">
        <f t="shared" si="334"/>
        <v>0.38924685358669386</v>
      </c>
      <c r="M3551" s="1">
        <f t="shared" si="335"/>
        <v>-0.79784623667604115</v>
      </c>
      <c r="N3551" s="3" t="s">
        <v>866</v>
      </c>
      <c r="O3551" s="1" t="s">
        <v>2973</v>
      </c>
      <c r="P3551" s="1" t="s">
        <v>2968</v>
      </c>
      <c r="Q3551" s="1">
        <v>8360</v>
      </c>
      <c r="R3551" s="1" t="s">
        <v>3035</v>
      </c>
      <c r="S3551" s="1">
        <v>86.63</v>
      </c>
    </row>
    <row r="3552" spans="1:19" x14ac:dyDescent="0.3">
      <c r="A3552" s="1" t="s">
        <v>925</v>
      </c>
      <c r="B3552" s="1" t="s">
        <v>1678</v>
      </c>
      <c r="C3552" s="1">
        <f t="shared" si="336"/>
        <v>1.0416666671517305E-2</v>
      </c>
      <c r="D3552" s="1">
        <v>7</v>
      </c>
      <c r="E3552" s="1">
        <v>19.75</v>
      </c>
      <c r="F3552" s="1">
        <f>IF(A3552="","",IF(E3552&lt;_C3_MinTemp.,0,E3552*M_a+M_b))</f>
        <v>0.47545700000000002</v>
      </c>
      <c r="G3552" s="1">
        <f t="shared" si="331"/>
        <v>0.22605935884900002</v>
      </c>
      <c r="H3552" s="1">
        <f t="shared" si="332"/>
        <v>9.824396299391569E-2</v>
      </c>
      <c r="I3552" s="1">
        <f t="shared" si="333"/>
        <v>2.4560990759916024E-2</v>
      </c>
      <c r="J3552" s="1">
        <f>IF(A3552="","",MIN(J3551+I3552,Max_logcfu))</f>
        <v>3.99</v>
      </c>
      <c r="K3552" s="1" cm="1">
        <f t="array" ref="K3552">IF(A3552="","",IF(E3552&lt;_C3_MinTemp.,0,((E3552-Tmin)/(PrefTemp-Tmin))^2))</f>
        <v>37.39858850987109</v>
      </c>
      <c r="L3552" s="1">
        <f t="shared" si="334"/>
        <v>0.38956863049256424</v>
      </c>
      <c r="M3552" s="1">
        <f t="shared" si="335"/>
        <v>-1.1874148671686053</v>
      </c>
      <c r="N3552" s="3" t="s">
        <v>866</v>
      </c>
      <c r="O3552" s="1" t="s">
        <v>2973</v>
      </c>
      <c r="P3552" s="1" t="s">
        <v>2968</v>
      </c>
      <c r="Q3552" s="1">
        <v>8360</v>
      </c>
      <c r="R3552" s="1" t="s">
        <v>3035</v>
      </c>
      <c r="S3552" s="1">
        <v>86.63</v>
      </c>
    </row>
    <row r="3553" spans="1:19" x14ac:dyDescent="0.3">
      <c r="A3553" s="1" t="s">
        <v>925</v>
      </c>
      <c r="B3553" s="1" t="s">
        <v>1679</v>
      </c>
      <c r="C3553" s="1">
        <f t="shared" si="336"/>
        <v>1.0416666664241347E-2</v>
      </c>
      <c r="D3553" s="1">
        <v>7</v>
      </c>
      <c r="E3553" s="1">
        <v>19.809999999999999</v>
      </c>
      <c r="F3553" s="1">
        <f>IF(A3553="","",IF(E3553&lt;_C3_MinTemp.,0,E3553*M_a+M_b))</f>
        <v>0.47663539999999999</v>
      </c>
      <c r="G3553" s="1">
        <f t="shared" si="331"/>
        <v>0.22718130453315999</v>
      </c>
      <c r="H3553" s="1">
        <f t="shared" si="332"/>
        <v>9.8731553469430675E-2</v>
      </c>
      <c r="I3553" s="1">
        <f t="shared" si="333"/>
        <v>2.4682888361610734E-2</v>
      </c>
      <c r="J3553" s="1">
        <f>IF(A3553="","",MIN(J3552+I3553,Max_logcfu))</f>
        <v>3.99</v>
      </c>
      <c r="K3553" s="1" cm="1">
        <f t="array" ref="K3553">IF(A3553="","",IF(E3553&lt;_C3_MinTemp.,0,((E3553-Tmin)/(PrefTemp-Tmin))^2))</f>
        <v>37.584199869586357</v>
      </c>
      <c r="L3553" s="1">
        <f t="shared" si="334"/>
        <v>0.39150208188370422</v>
      </c>
      <c r="M3553" s="1">
        <f t="shared" si="335"/>
        <v>-1.5789169490523096</v>
      </c>
      <c r="N3553" s="3" t="s">
        <v>866</v>
      </c>
      <c r="O3553" s="1" t="s">
        <v>2973</v>
      </c>
      <c r="P3553" s="1" t="s">
        <v>2968</v>
      </c>
      <c r="Q3553" s="1">
        <v>8360</v>
      </c>
      <c r="R3553" s="1" t="s">
        <v>3035</v>
      </c>
      <c r="S3553" s="1">
        <v>86.63</v>
      </c>
    </row>
    <row r="3554" spans="1:19" x14ac:dyDescent="0.3">
      <c r="A3554" s="1" t="s">
        <v>925</v>
      </c>
      <c r="B3554" s="1" t="s">
        <v>1680</v>
      </c>
      <c r="C3554" s="1">
        <f t="shared" si="336"/>
        <v>1.0416666664241347E-2</v>
      </c>
      <c r="D3554" s="1">
        <v>7</v>
      </c>
      <c r="E3554" s="1">
        <v>19.97</v>
      </c>
      <c r="F3554" s="1">
        <f>IF(A3554="","",IF(E3554&lt;_C3_MinTemp.,0,E3554*M_a+M_b))</f>
        <v>0.47977780000000003</v>
      </c>
      <c r="G3554" s="1">
        <f t="shared" si="331"/>
        <v>0.23018673737284004</v>
      </c>
      <c r="H3554" s="1">
        <f t="shared" si="332"/>
        <v>0.1000376955118818</v>
      </c>
      <c r="I3554" s="1">
        <f t="shared" si="333"/>
        <v>2.5009423872147489E-2</v>
      </c>
      <c r="J3554" s="1">
        <f>IF(A3554="","",MIN(J3553+I3554,Max_logcfu))</f>
        <v>3.99</v>
      </c>
      <c r="K3554" s="1" cm="1">
        <f t="array" ref="K3554">IF(A3554="","",IF(E3554&lt;_C3_MinTemp.,0,((E3554-Tmin)/(PrefTemp-Tmin))^2))</f>
        <v>38.08140974683954</v>
      </c>
      <c r="L3554" s="1">
        <f t="shared" si="334"/>
        <v>0.39668135143721894</v>
      </c>
      <c r="M3554" s="1">
        <f t="shared" si="335"/>
        <v>-1.9755983004895286</v>
      </c>
      <c r="N3554" s="3" t="s">
        <v>866</v>
      </c>
      <c r="O3554" s="1" t="s">
        <v>2973</v>
      </c>
      <c r="P3554" s="1" t="s">
        <v>2968</v>
      </c>
      <c r="Q3554" s="1">
        <v>8360</v>
      </c>
      <c r="R3554" s="1" t="s">
        <v>3035</v>
      </c>
      <c r="S3554" s="1">
        <v>86.63</v>
      </c>
    </row>
    <row r="3555" spans="1:19" x14ac:dyDescent="0.3">
      <c r="A3555" s="1" t="s">
        <v>925</v>
      </c>
      <c r="B3555" s="1" t="s">
        <v>1681</v>
      </c>
      <c r="C3555" s="1">
        <f t="shared" si="336"/>
        <v>1.0416666671517305E-2</v>
      </c>
      <c r="D3555" s="1">
        <v>7</v>
      </c>
      <c r="E3555" s="1">
        <v>20</v>
      </c>
      <c r="F3555" s="1">
        <f>IF(A3555="","",IF(E3555&lt;_C3_MinTemp.,0,E3555*M_a+M_b))</f>
        <v>0.48036700000000004</v>
      </c>
      <c r="G3555" s="1">
        <f t="shared" si="331"/>
        <v>0.23075245468900005</v>
      </c>
      <c r="H3555" s="1">
        <f t="shared" si="332"/>
        <v>0.10028355266797045</v>
      </c>
      <c r="I3555" s="1">
        <f t="shared" si="333"/>
        <v>2.5070888178667157E-2</v>
      </c>
      <c r="J3555" s="1">
        <f>IF(A3555="","",MIN(J3554+I3555,Max_logcfu))</f>
        <v>3.99</v>
      </c>
      <c r="K3555" s="1" cm="1">
        <f t="array" ref="K3555">IF(A3555="","",IF(E3555&lt;_C3_MinTemp.,0,((E3555-Tmin)/(PrefTemp-Tmin))^2))</f>
        <v>38.17500033838904</v>
      </c>
      <c r="L3555" s="1">
        <f t="shared" si="334"/>
        <v>0.39765625371005897</v>
      </c>
      <c r="M3555" s="1">
        <f t="shared" si="335"/>
        <v>-2.3732545541995878</v>
      </c>
      <c r="N3555" s="3" t="s">
        <v>866</v>
      </c>
      <c r="O3555" s="1" t="s">
        <v>2973</v>
      </c>
      <c r="P3555" s="1" t="s">
        <v>2968</v>
      </c>
      <c r="Q3555" s="1">
        <v>8360</v>
      </c>
      <c r="R3555" s="1" t="s">
        <v>3035</v>
      </c>
      <c r="S3555" s="1">
        <v>86.63</v>
      </c>
    </row>
    <row r="3556" spans="1:19" x14ac:dyDescent="0.3">
      <c r="A3556" s="1" t="s">
        <v>925</v>
      </c>
      <c r="B3556" s="1" t="s">
        <v>1682</v>
      </c>
      <c r="C3556" s="1">
        <f t="shared" si="336"/>
        <v>1.0416666664241347E-2</v>
      </c>
      <c r="D3556" s="1">
        <v>7</v>
      </c>
      <c r="E3556" s="1">
        <v>20.059999999999999</v>
      </c>
      <c r="F3556" s="1">
        <f>IF(A3556="","",IF(E3556&lt;_C3_MinTemp.,0,E3556*M_a+M_b))</f>
        <v>0.48154540000000001</v>
      </c>
      <c r="G3556" s="1">
        <f t="shared" si="331"/>
        <v>0.23188597226116001</v>
      </c>
      <c r="H3556" s="1">
        <f t="shared" si="332"/>
        <v>0.10077617221258582</v>
      </c>
      <c r="I3556" s="1">
        <f t="shared" si="333"/>
        <v>2.5194043047280509E-2</v>
      </c>
      <c r="J3556" s="1">
        <f>IF(A3556="","",MIN(J3555+I3556,Max_logcfu))</f>
        <v>3.99</v>
      </c>
      <c r="K3556" s="1" cm="1">
        <f t="array" ref="K3556">IF(A3556="","",IF(E3556&lt;_C3_MinTemp.,0,((E3556-Tmin)/(PrefTemp-Tmin))^2))</f>
        <v>38.362526116864927</v>
      </c>
      <c r="L3556" s="1">
        <f t="shared" si="334"/>
        <v>0.39960964695763496</v>
      </c>
      <c r="M3556" s="1">
        <f t="shared" si="335"/>
        <v>-2.7728642011572227</v>
      </c>
      <c r="N3556" s="3" t="s">
        <v>866</v>
      </c>
      <c r="O3556" s="1" t="s">
        <v>2973</v>
      </c>
      <c r="P3556" s="1" t="s">
        <v>2968</v>
      </c>
      <c r="Q3556" s="1">
        <v>8360</v>
      </c>
      <c r="R3556" s="1" t="s">
        <v>3035</v>
      </c>
      <c r="S3556" s="1">
        <v>86.63</v>
      </c>
    </row>
    <row r="3557" spans="1:19" x14ac:dyDescent="0.3">
      <c r="A3557" s="1" t="s">
        <v>925</v>
      </c>
      <c r="B3557" s="1" t="s">
        <v>1683</v>
      </c>
      <c r="C3557" s="1">
        <f t="shared" si="336"/>
        <v>1.0416666664241347E-2</v>
      </c>
      <c r="D3557" s="1">
        <v>7</v>
      </c>
      <c r="E3557" s="1">
        <v>20.16</v>
      </c>
      <c r="F3557" s="1">
        <f>IF(A3557="","",IF(E3557&lt;_C3_MinTemp.,0,E3557*M_a+M_b))</f>
        <v>0.48350940000000003</v>
      </c>
      <c r="G3557" s="1">
        <f t="shared" si="331"/>
        <v>0.23378133988836003</v>
      </c>
      <c r="H3557" s="1">
        <f t="shared" si="332"/>
        <v>0.10159988695713169</v>
      </c>
      <c r="I3557" s="1">
        <f t="shared" si="333"/>
        <v>2.5399971733369033E-2</v>
      </c>
      <c r="J3557" s="1">
        <f>IF(A3557="","",MIN(J3556+I3557,Max_logcfu))</f>
        <v>3.99</v>
      </c>
      <c r="K3557" s="1" cm="1">
        <f t="array" ref="K3557">IF(A3557="","",IF(E3557&lt;_C3_MinTemp.,0,((E3557-Tmin)/(PrefTemp-Tmin))^2))</f>
        <v>38.676090104330427</v>
      </c>
      <c r="L3557" s="1">
        <f t="shared" si="334"/>
        <v>0.40287593849297343</v>
      </c>
      <c r="M3557" s="1">
        <f t="shared" si="335"/>
        <v>-3.1757401396501961</v>
      </c>
      <c r="N3557" s="3" t="s">
        <v>866</v>
      </c>
      <c r="O3557" s="1" t="s">
        <v>2973</v>
      </c>
      <c r="P3557" s="1" t="s">
        <v>2968</v>
      </c>
      <c r="Q3557" s="1">
        <v>8360</v>
      </c>
      <c r="R3557" s="1" t="s">
        <v>3035</v>
      </c>
      <c r="S3557" s="1">
        <v>86.63</v>
      </c>
    </row>
    <row r="3558" spans="1:19" x14ac:dyDescent="0.3">
      <c r="A3558" s="1" t="s">
        <v>925</v>
      </c>
      <c r="B3558" s="1" t="s">
        <v>1684</v>
      </c>
      <c r="C3558" s="1">
        <f t="shared" si="336"/>
        <v>1.0416666671517305E-2</v>
      </c>
      <c r="D3558" s="1">
        <v>7</v>
      </c>
      <c r="E3558" s="1">
        <v>20.28</v>
      </c>
      <c r="F3558" s="1">
        <f>IF(A3558="","",IF(E3558&lt;_C3_MinTemp.,0,E3558*M_a+M_b))</f>
        <v>0.48586620000000003</v>
      </c>
      <c r="G3558" s="1">
        <f t="shared" si="331"/>
        <v>0.23606596430244003</v>
      </c>
      <c r="H3558" s="1">
        <f t="shared" si="332"/>
        <v>0.10259277023139506</v>
      </c>
      <c r="I3558" s="1">
        <f t="shared" si="333"/>
        <v>2.5648192569792134E-2</v>
      </c>
      <c r="J3558" s="1">
        <f>IF(A3558="","",MIN(J3557+I3558,Max_logcfu))</f>
        <v>3.99</v>
      </c>
      <c r="K3558" s="1" cm="1">
        <f t="array" ref="K3558">IF(A3558="","",IF(E3558&lt;_C3_MinTemp.,0,((E3558-Tmin)/(PrefTemp-Tmin))^2))</f>
        <v>39.054051577798354</v>
      </c>
      <c r="L3558" s="1">
        <f t="shared" si="334"/>
        <v>0.40681303745816993</v>
      </c>
      <c r="M3558" s="1">
        <f t="shared" si="335"/>
        <v>-3.5825531771083661</v>
      </c>
      <c r="N3558" s="3" t="s">
        <v>866</v>
      </c>
      <c r="O3558" s="1" t="s">
        <v>2973</v>
      </c>
      <c r="P3558" s="1" t="s">
        <v>2968</v>
      </c>
      <c r="Q3558" s="1">
        <v>8360</v>
      </c>
      <c r="R3558" s="1" t="s">
        <v>3035</v>
      </c>
      <c r="S3558" s="1">
        <v>86.52</v>
      </c>
    </row>
    <row r="3559" spans="1:19" x14ac:dyDescent="0.3">
      <c r="A3559" s="1" t="s">
        <v>925</v>
      </c>
      <c r="B3559" s="1" t="s">
        <v>1685</v>
      </c>
      <c r="C3559" s="1">
        <f t="shared" si="336"/>
        <v>1.0416666664241347E-2</v>
      </c>
      <c r="D3559" s="1">
        <v>7</v>
      </c>
      <c r="E3559" s="1">
        <v>20.309999999999999</v>
      </c>
      <c r="F3559" s="1">
        <f>IF(A3559="","",IF(E3559&lt;_C3_MinTemp.,0,E3559*M_a+M_b))</f>
        <v>0.48645539999999998</v>
      </c>
      <c r="G3559" s="1">
        <f t="shared" ref="G3559:G3622" si="337">IF(A3559="","",F3559^2)</f>
        <v>0.23663885618915997</v>
      </c>
      <c r="H3559" s="1">
        <f t="shared" ref="H3559:H3622" si="338">IF(A3559="","",G3559/2.301)</f>
        <v>0.10284174541032592</v>
      </c>
      <c r="I3559" s="1">
        <f t="shared" ref="I3559:I3622" si="339">IF(A3559="","",H3559*24*(B3559-B3558))</f>
        <v>2.5710436346595304E-2</v>
      </c>
      <c r="J3559" s="1">
        <f>IF(A3559="","",MIN(J3558+I3559,Max_logcfu))</f>
        <v>3.99</v>
      </c>
      <c r="K3559" s="1" cm="1">
        <f t="array" ref="K3559">IF(A3559="","",IF(E3559&lt;_C3_MinTemp.,0,((E3559-Tmin)/(PrefTemp-Tmin))^2))</f>
        <v>39.14882910897942</v>
      </c>
      <c r="L3559" s="1">
        <f t="shared" ref="L3559:L3622" si="340">IF(A3559="","",K3559*(B3559-B3558))</f>
        <v>0.40780030312358723</v>
      </c>
      <c r="M3559" s="1">
        <f t="shared" ref="M3559:M3622" si="341">IF(A3559="","",M3558-L3559)</f>
        <v>-3.9903534802319531</v>
      </c>
      <c r="N3559" s="3" t="s">
        <v>866</v>
      </c>
      <c r="O3559" s="1" t="s">
        <v>2973</v>
      </c>
      <c r="P3559" s="1" t="s">
        <v>2968</v>
      </c>
      <c r="Q3559" s="1">
        <v>8360</v>
      </c>
      <c r="R3559" s="1" t="s">
        <v>3035</v>
      </c>
      <c r="S3559" s="1">
        <v>86.52</v>
      </c>
    </row>
    <row r="3560" spans="1:19" x14ac:dyDescent="0.3">
      <c r="A3560" s="1" t="s">
        <v>925</v>
      </c>
      <c r="B3560" s="1" t="s">
        <v>1686</v>
      </c>
      <c r="C3560" s="1">
        <f t="shared" si="336"/>
        <v>1.0416666664241347E-2</v>
      </c>
      <c r="D3560" s="1">
        <v>7</v>
      </c>
      <c r="E3560" s="1">
        <v>20.329999999999998</v>
      </c>
      <c r="F3560" s="1">
        <f>IF(A3560="","",IF(E3560&lt;_C3_MinTemp.,0,E3560*M_a+M_b))</f>
        <v>0.48684820000000001</v>
      </c>
      <c r="G3560" s="1">
        <f t="shared" si="337"/>
        <v>0.23702116984324001</v>
      </c>
      <c r="H3560" s="1">
        <f t="shared" si="338"/>
        <v>0.10300789649858322</v>
      </c>
      <c r="I3560" s="1">
        <f t="shared" si="339"/>
        <v>2.5751974118649955E-2</v>
      </c>
      <c r="J3560" s="1">
        <f>IF(A3560="","",MIN(J3559+I3560,Max_logcfu))</f>
        <v>3.99</v>
      </c>
      <c r="K3560" s="1" cm="1">
        <f t="array" ref="K3560">IF(A3560="","",IF(E3560&lt;_C3_MinTemp.,0,((E3560-Tmin)/(PrefTemp-Tmin))^2))</f>
        <v>39.212077943725482</v>
      </c>
      <c r="L3560" s="1">
        <f t="shared" si="340"/>
        <v>0.40845914515203863</v>
      </c>
      <c r="M3560" s="1">
        <f t="shared" si="341"/>
        <v>-4.3988126253839921</v>
      </c>
      <c r="N3560" s="3" t="s">
        <v>866</v>
      </c>
      <c r="O3560" s="1" t="s">
        <v>2973</v>
      </c>
      <c r="P3560" s="1" t="s">
        <v>2968</v>
      </c>
      <c r="Q3560" s="1">
        <v>8360</v>
      </c>
      <c r="R3560" s="1" t="s">
        <v>3035</v>
      </c>
      <c r="S3560" s="1">
        <v>86.52</v>
      </c>
    </row>
    <row r="3561" spans="1:19" x14ac:dyDescent="0.3">
      <c r="A3561" s="1" t="s">
        <v>925</v>
      </c>
      <c r="B3561" s="1" t="s">
        <v>1687</v>
      </c>
      <c r="C3561" s="1">
        <f t="shared" si="336"/>
        <v>1.0416666671517305E-2</v>
      </c>
      <c r="D3561" s="1">
        <v>7</v>
      </c>
      <c r="E3561" s="1">
        <v>20.38</v>
      </c>
      <c r="F3561" s="1">
        <f>IF(A3561="","",IF(E3561&lt;_C3_MinTemp.,0,E3561*M_a+M_b))</f>
        <v>0.48783019999999999</v>
      </c>
      <c r="G3561" s="1">
        <f t="shared" si="337"/>
        <v>0.23797830403203998</v>
      </c>
      <c r="H3561" s="1">
        <f t="shared" si="338"/>
        <v>0.10342386094395478</v>
      </c>
      <c r="I3561" s="1">
        <f t="shared" si="339"/>
        <v>2.5855965248028818E-2</v>
      </c>
      <c r="J3561" s="1">
        <f>IF(A3561="","",MIN(J3560+I3561,Max_logcfu))</f>
        <v>3.99</v>
      </c>
      <c r="K3561" s="1" cm="1">
        <f t="array" ref="K3561">IF(A3561="","",IF(E3561&lt;_C3_MinTemp.,0,((E3561-Tmin)/(PrefTemp-Tmin))^2))</f>
        <v>39.370423379446073</v>
      </c>
      <c r="L3561" s="1">
        <f t="shared" si="340"/>
        <v>0.4101085770602016</v>
      </c>
      <c r="M3561" s="1">
        <f t="shared" si="341"/>
        <v>-4.8089212024441936</v>
      </c>
      <c r="N3561" s="3" t="s">
        <v>866</v>
      </c>
      <c r="O3561" s="1" t="s">
        <v>2973</v>
      </c>
      <c r="P3561" s="1" t="s">
        <v>2968</v>
      </c>
      <c r="Q3561" s="1">
        <v>8360</v>
      </c>
      <c r="R3561" s="1" t="s">
        <v>3035</v>
      </c>
      <c r="S3561" s="1">
        <v>86.52</v>
      </c>
    </row>
    <row r="3562" spans="1:19" x14ac:dyDescent="0.3">
      <c r="A3562" s="1" t="s">
        <v>925</v>
      </c>
      <c r="B3562" s="1" t="s">
        <v>1688</v>
      </c>
      <c r="C3562" s="1">
        <f t="shared" si="336"/>
        <v>1.0416666664241347E-2</v>
      </c>
      <c r="D3562" s="1">
        <v>7</v>
      </c>
      <c r="E3562" s="1">
        <v>20.52</v>
      </c>
      <c r="F3562" s="1">
        <f>IF(A3562="","",IF(E3562&lt;_C3_MinTemp.,0,E3562*M_a+M_b))</f>
        <v>0.49057980000000001</v>
      </c>
      <c r="G3562" s="1">
        <f t="shared" si="337"/>
        <v>0.24066854016804001</v>
      </c>
      <c r="H3562" s="1">
        <f t="shared" si="338"/>
        <v>0.10459302049893089</v>
      </c>
      <c r="I3562" s="1">
        <f t="shared" si="339"/>
        <v>2.614825511864461E-2</v>
      </c>
      <c r="J3562" s="1">
        <f>IF(A3562="","",MIN(J3561+I3562,Max_logcfu))</f>
        <v>3.99</v>
      </c>
      <c r="K3562" s="1" cm="1">
        <f t="array" ref="K3562">IF(A3562="","",IF(E3562&lt;_C3_MinTemp.,0,((E3562-Tmin)/(PrefTemp-Tmin))^2))</f>
        <v>39.815488050764799</v>
      </c>
      <c r="L3562" s="1">
        <f t="shared" si="340"/>
        <v>0.4147446670989014</v>
      </c>
      <c r="M3562" s="1">
        <f t="shared" si="341"/>
        <v>-5.2236658695430949</v>
      </c>
      <c r="N3562" s="3" t="s">
        <v>866</v>
      </c>
      <c r="O3562" s="1" t="s">
        <v>2973</v>
      </c>
      <c r="P3562" s="1" t="s">
        <v>2968</v>
      </c>
      <c r="Q3562" s="1">
        <v>8360</v>
      </c>
      <c r="R3562" s="1" t="s">
        <v>3035</v>
      </c>
      <c r="S3562" s="1">
        <v>86.52</v>
      </c>
    </row>
    <row r="3563" spans="1:19" x14ac:dyDescent="0.3">
      <c r="A3563" s="1" t="s">
        <v>925</v>
      </c>
      <c r="B3563" s="1" t="s">
        <v>1689</v>
      </c>
      <c r="C3563" s="1">
        <f t="shared" si="336"/>
        <v>1.0416666664241347E-2</v>
      </c>
      <c r="D3563" s="1">
        <v>7</v>
      </c>
      <c r="E3563" s="1">
        <v>20.55</v>
      </c>
      <c r="F3563" s="1">
        <f>IF(A3563="","",IF(E3563&lt;_C3_MinTemp.,0,E3563*M_a+M_b))</f>
        <v>0.49116900000000002</v>
      </c>
      <c r="G3563" s="1">
        <f t="shared" si="337"/>
        <v>0.24124698656100002</v>
      </c>
      <c r="H3563" s="1">
        <f t="shared" si="338"/>
        <v>0.10484440963102999</v>
      </c>
      <c r="I3563" s="1">
        <f t="shared" si="339"/>
        <v>2.6211102401654751E-2</v>
      </c>
      <c r="J3563" s="1">
        <f>IF(A3563="","",MIN(J3562+I3563,Max_logcfu))</f>
        <v>3.99</v>
      </c>
      <c r="K3563" s="1" cm="1">
        <f t="array" ref="K3563">IF(A3563="","",IF(E3563&lt;_C3_MinTemp.,0,((E3563-Tmin)/(PrefTemp-Tmin))^2))</f>
        <v>39.911184502950974</v>
      </c>
      <c r="L3563" s="1">
        <f t="shared" si="340"/>
        <v>0.41574150514227526</v>
      </c>
      <c r="M3563" s="1">
        <f t="shared" si="341"/>
        <v>-5.6394073746853701</v>
      </c>
      <c r="N3563" s="3" t="s">
        <v>866</v>
      </c>
      <c r="O3563" s="1" t="s">
        <v>2973</v>
      </c>
      <c r="P3563" s="1" t="s">
        <v>2968</v>
      </c>
      <c r="Q3563" s="1">
        <v>8360</v>
      </c>
      <c r="R3563" s="1" t="s">
        <v>3035</v>
      </c>
      <c r="S3563" s="1">
        <v>86.52</v>
      </c>
    </row>
    <row r="3564" spans="1:19" x14ac:dyDescent="0.3">
      <c r="A3564" s="1" t="s">
        <v>925</v>
      </c>
      <c r="B3564" s="1" t="s">
        <v>1690</v>
      </c>
      <c r="C3564" s="1">
        <f t="shared" si="336"/>
        <v>1.0416666671517305E-2</v>
      </c>
      <c r="D3564" s="1">
        <v>8</v>
      </c>
      <c r="E3564" s="1">
        <v>20.6</v>
      </c>
      <c r="F3564" s="1">
        <f>IF(A3564="","",IF(E3564&lt;_C3_MinTemp.,0,E3564*M_a+M_b))</f>
        <v>0.49215100000000006</v>
      </c>
      <c r="G3564" s="1">
        <f t="shared" si="337"/>
        <v>0.24221260680100007</v>
      </c>
      <c r="H3564" s="1">
        <f t="shared" si="338"/>
        <v>0.10526406206040854</v>
      </c>
      <c r="I3564" s="1">
        <f t="shared" si="339"/>
        <v>2.6316015527356483E-2</v>
      </c>
      <c r="J3564" s="1">
        <f>IF(A3564="","",MIN(J3563+I3564,Max_logcfu))</f>
        <v>3.99</v>
      </c>
      <c r="K3564" s="1" cm="1">
        <f t="array" ref="K3564">IF(A3564="","",IF(E3564&lt;_C3_MinTemp.,0,((E3564-Tmin)/(PrefTemp-Tmin))^2))</f>
        <v>40.070933845762674</v>
      </c>
      <c r="L3564" s="1">
        <f t="shared" si="340"/>
        <v>0.4174055610877308</v>
      </c>
      <c r="M3564" s="1">
        <f t="shared" si="341"/>
        <v>-6.0568129357731006</v>
      </c>
      <c r="N3564" s="3" t="s">
        <v>866</v>
      </c>
      <c r="O3564" s="1" t="s">
        <v>2973</v>
      </c>
      <c r="P3564" s="1" t="s">
        <v>2968</v>
      </c>
      <c r="Q3564" s="1">
        <v>8360</v>
      </c>
      <c r="R3564" s="1" t="s">
        <v>3035</v>
      </c>
      <c r="S3564" s="1">
        <v>86.52</v>
      </c>
    </row>
    <row r="3565" spans="1:19" x14ac:dyDescent="0.3">
      <c r="A3565" s="1" t="s">
        <v>925</v>
      </c>
      <c r="B3565" s="1" t="s">
        <v>1691</v>
      </c>
      <c r="C3565" s="1">
        <f t="shared" si="336"/>
        <v>1.0416666664241347E-2</v>
      </c>
      <c r="D3565" s="1">
        <v>8</v>
      </c>
      <c r="E3565" s="1">
        <v>20.66</v>
      </c>
      <c r="F3565" s="1">
        <f>IF(A3565="","",IF(E3565&lt;_C3_MinTemp.,0,E3565*M_a+M_b))</f>
        <v>0.49332940000000003</v>
      </c>
      <c r="G3565" s="1">
        <f t="shared" si="337"/>
        <v>0.24337389690436004</v>
      </c>
      <c r="H3565" s="1">
        <f t="shared" si="338"/>
        <v>0.10576875137086485</v>
      </c>
      <c r="I3565" s="1">
        <f t="shared" si="339"/>
        <v>2.6442187836559661E-2</v>
      </c>
      <c r="J3565" s="1">
        <f>IF(A3565="","",MIN(J3564+I3565,Max_logcfu))</f>
        <v>3.99</v>
      </c>
      <c r="K3565" s="1" cm="1">
        <f t="array" ref="K3565">IF(A3565="","",IF(E3565&lt;_C3_MinTemp.,0,((E3565-Tmin)/(PrefTemp-Tmin))^2))</f>
        <v>40.26305422926405</v>
      </c>
      <c r="L3565" s="1">
        <f t="shared" si="340"/>
        <v>0.41940681479051645</v>
      </c>
      <c r="M3565" s="1">
        <f t="shared" si="341"/>
        <v>-6.476219750563617</v>
      </c>
      <c r="N3565" s="3" t="s">
        <v>866</v>
      </c>
      <c r="O3565" s="1" t="s">
        <v>2973</v>
      </c>
      <c r="P3565" s="1" t="s">
        <v>2968</v>
      </c>
      <c r="Q3565" s="1">
        <v>8360</v>
      </c>
      <c r="R3565" s="1" t="s">
        <v>3035</v>
      </c>
      <c r="S3565" s="1">
        <v>86.52</v>
      </c>
    </row>
    <row r="3566" spans="1:19" x14ac:dyDescent="0.3">
      <c r="A3566" s="1" t="s">
        <v>925</v>
      </c>
      <c r="B3566" s="1" t="s">
        <v>2840</v>
      </c>
      <c r="C3566" s="1">
        <f t="shared" si="336"/>
        <v>1.0405092594737653E-2</v>
      </c>
      <c r="D3566" s="1">
        <v>8</v>
      </c>
      <c r="E3566" s="1">
        <v>20.81</v>
      </c>
      <c r="F3566" s="1">
        <f>IF(A3566="","",IF(E3566&lt;_C3_MinTemp.,0,E3566*M_a+M_b))</f>
        <v>0.49627540000000003</v>
      </c>
      <c r="G3566" s="1">
        <f t="shared" si="337"/>
        <v>0.24628927264516004</v>
      </c>
      <c r="H3566" s="1">
        <f t="shared" si="338"/>
        <v>0.10703575516956107</v>
      </c>
      <c r="I3566" s="1">
        <f t="shared" si="339"/>
        <v>2.6729206643686852E-2</v>
      </c>
      <c r="J3566" s="1">
        <f>IF(A3566="","",MIN(J3565+I3566,Max_logcfu))</f>
        <v>3.99</v>
      </c>
      <c r="K3566" s="1" cm="1">
        <f t="array" ref="K3566">IF(A3566="","",IF(E3566&lt;_C3_MinTemp.,0,((E3566-Tmin)/(PrefTemp-Tmin))^2))</f>
        <v>40.745365327716151</v>
      </c>
      <c r="L3566" s="1">
        <f t="shared" si="340"/>
        <v>0.42395929904129964</v>
      </c>
      <c r="M3566" s="1">
        <f t="shared" si="341"/>
        <v>-6.9001790496049162</v>
      </c>
      <c r="N3566" s="3" t="s">
        <v>866</v>
      </c>
      <c r="O3566" s="1" t="s">
        <v>2973</v>
      </c>
      <c r="P3566" s="1" t="s">
        <v>2968</v>
      </c>
      <c r="Q3566" s="1">
        <v>8360</v>
      </c>
      <c r="R3566" s="1" t="s">
        <v>3035</v>
      </c>
      <c r="S3566" s="1">
        <v>86.41</v>
      </c>
    </row>
    <row r="3567" spans="1:19" x14ac:dyDescent="0.3">
      <c r="A3567" s="1" t="s">
        <v>925</v>
      </c>
      <c r="B3567" s="1" t="s">
        <v>2841</v>
      </c>
      <c r="C3567" s="1">
        <f t="shared" si="336"/>
        <v>1.0416666664241347E-2</v>
      </c>
      <c r="D3567" s="1">
        <v>8</v>
      </c>
      <c r="E3567" s="1">
        <v>20.85</v>
      </c>
      <c r="F3567" s="1">
        <f>IF(A3567="","",IF(E3567&lt;_C3_MinTemp.,0,E3567*M_a+M_b))</f>
        <v>0.49706100000000009</v>
      </c>
      <c r="G3567" s="1">
        <f t="shared" si="337"/>
        <v>0.24706963772100007</v>
      </c>
      <c r="H3567" s="1">
        <f t="shared" si="338"/>
        <v>0.10737489688005218</v>
      </c>
      <c r="I3567" s="1">
        <f t="shared" si="339"/>
        <v>2.6843724213763003E-2</v>
      </c>
      <c r="J3567" s="1">
        <f>IF(A3567="","",MIN(J3566+I3567,Max_logcfu))</f>
        <v>3.99</v>
      </c>
      <c r="K3567" s="1" cm="1">
        <f t="array" ref="K3567">IF(A3567="","",IF(E3567&lt;_C3_MinTemp.,0,((E3567-Tmin)/(PrefTemp-Tmin))^2))</f>
        <v>40.874466606722748</v>
      </c>
      <c r="L3567" s="1">
        <f t="shared" si="340"/>
        <v>0.42577569372089502</v>
      </c>
      <c r="M3567" s="1">
        <f t="shared" si="341"/>
        <v>-7.325954743325811</v>
      </c>
      <c r="N3567" s="3" t="s">
        <v>866</v>
      </c>
      <c r="O3567" s="1" t="s">
        <v>2973</v>
      </c>
      <c r="P3567" s="1" t="s">
        <v>2968</v>
      </c>
      <c r="Q3567" s="1">
        <v>8360</v>
      </c>
      <c r="R3567" s="1" t="s">
        <v>3035</v>
      </c>
      <c r="S3567" s="1">
        <v>86.41</v>
      </c>
    </row>
    <row r="3568" spans="1:19" x14ac:dyDescent="0.3">
      <c r="A3568" s="1" t="s">
        <v>925</v>
      </c>
      <c r="B3568" s="1" t="s">
        <v>2842</v>
      </c>
      <c r="C3568" s="1">
        <f t="shared" si="336"/>
        <v>1.0416666664241347E-2</v>
      </c>
      <c r="D3568" s="1">
        <v>8</v>
      </c>
      <c r="E3568" s="1">
        <v>20.88</v>
      </c>
      <c r="F3568" s="1">
        <f>IF(A3568="","",IF(E3568&lt;_C3_MinTemp.,0,E3568*M_a+M_b))</f>
        <v>0.49765019999999999</v>
      </c>
      <c r="G3568" s="1">
        <f t="shared" si="337"/>
        <v>0.24765572156003998</v>
      </c>
      <c r="H3568" s="1">
        <f t="shared" si="338"/>
        <v>0.10762960519775748</v>
      </c>
      <c r="I3568" s="1">
        <f t="shared" si="339"/>
        <v>2.6907401293174503E-2</v>
      </c>
      <c r="J3568" s="1">
        <f>IF(A3568="","",MIN(J3567+I3568,Max_logcfu))</f>
        <v>3.99</v>
      </c>
      <c r="K3568" s="1" cm="1">
        <f t="array" ref="K3568">IF(A3568="","",IF(E3568&lt;_C3_MinTemp.,0,((E3568-Tmin)/(PrefTemp-Tmin))^2))</f>
        <v>40.971426575290927</v>
      </c>
      <c r="L3568" s="1">
        <f t="shared" si="340"/>
        <v>0.42678569339324501</v>
      </c>
      <c r="M3568" s="1">
        <f t="shared" si="341"/>
        <v>-7.7527404367190558</v>
      </c>
      <c r="N3568" s="3" t="s">
        <v>866</v>
      </c>
      <c r="O3568" s="1" t="s">
        <v>2973</v>
      </c>
      <c r="P3568" s="1" t="s">
        <v>2968</v>
      </c>
      <c r="Q3568" s="1">
        <v>8360</v>
      </c>
      <c r="R3568" s="1" t="s">
        <v>3035</v>
      </c>
      <c r="S3568" s="1">
        <v>86.41</v>
      </c>
    </row>
    <row r="3569" spans="1:19" x14ac:dyDescent="0.3">
      <c r="A3569" s="1" t="s">
        <v>925</v>
      </c>
      <c r="B3569" s="1" t="s">
        <v>2843</v>
      </c>
      <c r="C3569" s="1">
        <f t="shared" si="336"/>
        <v>1.0416666671517305E-2</v>
      </c>
      <c r="D3569" s="1">
        <v>8</v>
      </c>
      <c r="E3569" s="1">
        <v>20.92</v>
      </c>
      <c r="F3569" s="1">
        <f>IF(A3569="","",IF(E3569&lt;_C3_MinTemp.,0,E3569*M_a+M_b))</f>
        <v>0.49843580000000004</v>
      </c>
      <c r="G3569" s="1">
        <f t="shared" si="337"/>
        <v>0.24843824672164003</v>
      </c>
      <c r="H3569" s="1">
        <f t="shared" si="338"/>
        <v>0.10796968566781399</v>
      </c>
      <c r="I3569" s="1">
        <f t="shared" si="339"/>
        <v>2.6992421429522823E-2</v>
      </c>
      <c r="J3569" s="1">
        <f>IF(A3569="","",MIN(J3568+I3569,Max_logcfu))</f>
        <v>3.99</v>
      </c>
      <c r="K3569" s="1" cm="1">
        <f t="array" ref="K3569">IF(A3569="","",IF(E3569&lt;_C3_MinTemp.,0,((E3569-Tmin)/(PrefTemp-Tmin))^2))</f>
        <v>41.100885212466167</v>
      </c>
      <c r="L3569" s="1">
        <f t="shared" si="340"/>
        <v>0.42813422116255478</v>
      </c>
      <c r="M3569" s="1">
        <f t="shared" si="341"/>
        <v>-8.1808746578816098</v>
      </c>
      <c r="N3569" s="3" t="s">
        <v>866</v>
      </c>
      <c r="O3569" s="1" t="s">
        <v>2973</v>
      </c>
      <c r="P3569" s="1" t="s">
        <v>2968</v>
      </c>
      <c r="Q3569" s="1">
        <v>8360</v>
      </c>
      <c r="R3569" s="1" t="s">
        <v>3035</v>
      </c>
      <c r="S3569" s="1">
        <v>86.41</v>
      </c>
    </row>
    <row r="3570" spans="1:19" x14ac:dyDescent="0.3">
      <c r="A3570" s="1" t="s">
        <v>925</v>
      </c>
      <c r="B3570" s="1" t="s">
        <v>1696</v>
      </c>
      <c r="C3570" s="1">
        <f t="shared" si="336"/>
        <v>1.0428240741021E-2</v>
      </c>
      <c r="D3570" s="1">
        <v>8</v>
      </c>
      <c r="E3570" s="1">
        <v>21.08</v>
      </c>
      <c r="F3570" s="1">
        <f>IF(A3570="","",IF(E3570&lt;_C3_MinTemp.,0,E3570*M_a+M_b))</f>
        <v>0.50157819999999997</v>
      </c>
      <c r="G3570" s="1">
        <f t="shared" si="337"/>
        <v>0.25158069071523997</v>
      </c>
      <c r="H3570" s="1">
        <f t="shared" si="338"/>
        <v>0.10933537188841372</v>
      </c>
      <c r="I3570" s="1">
        <f t="shared" si="339"/>
        <v>2.7364213909474515E-2</v>
      </c>
      <c r="J3570" s="1">
        <f>IF(A3570="","",MIN(J3569+I3570,Max_logcfu))</f>
        <v>3.99</v>
      </c>
      <c r="K3570" s="1" cm="1">
        <f t="array" ref="K3570">IF(A3570="","",IF(E3570&lt;_C3_MinTemp.,0,((E3570-Tmin)/(PrefTemp-Tmin))^2))</f>
        <v>41.620761807845085</v>
      </c>
      <c r="L3570" s="1">
        <f t="shared" si="340"/>
        <v>0.43403132395690097</v>
      </c>
      <c r="M3570" s="1">
        <f t="shared" si="341"/>
        <v>-8.6149059818385112</v>
      </c>
      <c r="N3570" s="3" t="s">
        <v>866</v>
      </c>
      <c r="O3570" s="1" t="s">
        <v>2973</v>
      </c>
      <c r="P3570" s="1" t="s">
        <v>2968</v>
      </c>
      <c r="Q3570" s="1">
        <v>8360</v>
      </c>
      <c r="R3570" s="1" t="s">
        <v>3035</v>
      </c>
      <c r="S3570" s="1">
        <v>86.29</v>
      </c>
    </row>
    <row r="3571" spans="1:19" x14ac:dyDescent="0.3">
      <c r="A3571" s="1" t="s">
        <v>925</v>
      </c>
      <c r="B3571" s="1" t="s">
        <v>1697</v>
      </c>
      <c r="C3571" s="1">
        <f t="shared" si="336"/>
        <v>1.0416666664241347E-2</v>
      </c>
      <c r="D3571" s="1">
        <v>8</v>
      </c>
      <c r="E3571" s="1">
        <v>21.11</v>
      </c>
      <c r="F3571" s="1">
        <f>IF(A3571="","",IF(E3571&lt;_C3_MinTemp.,0,E3571*M_a+M_b))</f>
        <v>0.50216740000000004</v>
      </c>
      <c r="G3571" s="1">
        <f t="shared" si="337"/>
        <v>0.25217209762276005</v>
      </c>
      <c r="H3571" s="1">
        <f t="shared" si="338"/>
        <v>0.10959239357790528</v>
      </c>
      <c r="I3571" s="1">
        <f t="shared" si="339"/>
        <v>2.7398098388097199E-2</v>
      </c>
      <c r="J3571" s="1">
        <f>IF(A3571="","",MIN(J3570+I3571,Max_logcfu))</f>
        <v>3.99</v>
      </c>
      <c r="K3571" s="1" cm="1">
        <f t="array" ref="K3571">IF(A3571="","",IF(E3571&lt;_C3_MinTemp.,0,((E3571-Tmin)/(PrefTemp-Tmin))^2))</f>
        <v>41.718602409043157</v>
      </c>
      <c r="L3571" s="1">
        <f t="shared" si="340"/>
        <v>0.4345687749930186</v>
      </c>
      <c r="M3571" s="1">
        <f t="shared" si="341"/>
        <v>-9.049474756831529</v>
      </c>
      <c r="N3571" s="3" t="s">
        <v>866</v>
      </c>
      <c r="O3571" s="1" t="s">
        <v>2973</v>
      </c>
      <c r="P3571" s="1" t="s">
        <v>2968</v>
      </c>
      <c r="Q3571" s="1">
        <v>8360</v>
      </c>
      <c r="R3571" s="1" t="s">
        <v>3035</v>
      </c>
      <c r="S3571" s="1">
        <v>86.29</v>
      </c>
    </row>
    <row r="3572" spans="1:19" x14ac:dyDescent="0.3">
      <c r="A3572" s="1" t="s">
        <v>925</v>
      </c>
      <c r="B3572" s="1" t="s">
        <v>2533</v>
      </c>
      <c r="C3572" s="1">
        <f t="shared" si="336"/>
        <v>1.0416666664241347E-2</v>
      </c>
      <c r="D3572" s="1">
        <v>8</v>
      </c>
      <c r="E3572" s="1">
        <v>21.17</v>
      </c>
      <c r="F3572" s="1">
        <f>IF(A3572="","",IF(E3572&lt;_C3_MinTemp.,0,E3572*M_a+M_b))</f>
        <v>0.50334580000000007</v>
      </c>
      <c r="G3572" s="1">
        <f t="shared" si="337"/>
        <v>0.25335699437764009</v>
      </c>
      <c r="H3572" s="1">
        <f t="shared" si="338"/>
        <v>0.11010734218932641</v>
      </c>
      <c r="I3572" s="1">
        <f t="shared" si="339"/>
        <v>2.7526835540922515E-2</v>
      </c>
      <c r="J3572" s="1">
        <f>IF(A3572="","",MIN(J3571+I3572,Max_logcfu))</f>
        <v>3.99</v>
      </c>
      <c r="K3572" s="1" cm="1">
        <f t="array" ref="K3572">IF(A3572="","",IF(E3572&lt;_C3_MinTemp.,0,((E3572-Tmin)/(PrefTemp-Tmin))^2))</f>
        <v>41.914628206816211</v>
      </c>
      <c r="L3572" s="1">
        <f t="shared" si="340"/>
        <v>0.43661071038601251</v>
      </c>
      <c r="M3572" s="1">
        <f t="shared" si="341"/>
        <v>-9.4860854672175421</v>
      </c>
      <c r="N3572" s="3" t="s">
        <v>866</v>
      </c>
      <c r="O3572" s="1" t="s">
        <v>2973</v>
      </c>
      <c r="P3572" s="1" t="s">
        <v>2968</v>
      </c>
      <c r="Q3572" s="1">
        <v>8360</v>
      </c>
      <c r="R3572" s="1" t="s">
        <v>3035</v>
      </c>
      <c r="S3572" s="1">
        <v>86.29</v>
      </c>
    </row>
    <row r="3573" spans="1:19" x14ac:dyDescent="0.3">
      <c r="A3573" s="1" t="s">
        <v>925</v>
      </c>
      <c r="B3573" s="1" t="s">
        <v>2534</v>
      </c>
      <c r="C3573" s="1">
        <f t="shared" si="336"/>
        <v>1.0416666671517305E-2</v>
      </c>
      <c r="D3573" s="1">
        <v>8</v>
      </c>
      <c r="E3573" s="1">
        <v>21.22</v>
      </c>
      <c r="F3573" s="1">
        <f>IF(A3573="","",IF(E3573&lt;_C3_MinTemp.,0,E3573*M_a+M_b))</f>
        <v>0.50432779999999999</v>
      </c>
      <c r="G3573" s="1">
        <f t="shared" si="337"/>
        <v>0.25434652985284001</v>
      </c>
      <c r="H3573" s="1">
        <f t="shared" si="338"/>
        <v>0.11053738802817904</v>
      </c>
      <c r="I3573" s="1">
        <f t="shared" si="339"/>
        <v>2.7634347019913009E-2</v>
      </c>
      <c r="J3573" s="1">
        <f>IF(A3573="","",MIN(J3572+I3573,Max_logcfu))</f>
        <v>3.99</v>
      </c>
      <c r="K3573" s="1" cm="1">
        <f t="array" ref="K3573">IF(A3573="","",IF(E3573&lt;_C3_MinTemp.,0,((E3573-Tmin)/(PrefTemp-Tmin))^2))</f>
        <v>42.078334015066524</v>
      </c>
      <c r="L3573" s="1">
        <f t="shared" si="340"/>
        <v>0.43831597952771639</v>
      </c>
      <c r="M3573" s="1">
        <f t="shared" si="341"/>
        <v>-9.924401446745259</v>
      </c>
      <c r="N3573" s="3" t="s">
        <v>866</v>
      </c>
      <c r="O3573" s="1" t="s">
        <v>2973</v>
      </c>
      <c r="P3573" s="1" t="s">
        <v>2968</v>
      </c>
      <c r="Q3573" s="1">
        <v>8360</v>
      </c>
      <c r="R3573" s="1" t="s">
        <v>3035</v>
      </c>
      <c r="S3573" s="1">
        <v>86.29</v>
      </c>
    </row>
    <row r="3574" spans="1:19" x14ac:dyDescent="0.3">
      <c r="A3574" s="1" t="s">
        <v>925</v>
      </c>
      <c r="B3574" s="1" t="s">
        <v>2535</v>
      </c>
      <c r="C3574" s="1">
        <f t="shared" si="336"/>
        <v>1.0416666664241347E-2</v>
      </c>
      <c r="D3574" s="1">
        <v>8</v>
      </c>
      <c r="E3574" s="1">
        <v>21.31</v>
      </c>
      <c r="F3574" s="1">
        <f>IF(A3574="","",IF(E3574&lt;_C3_MinTemp.,0,E3574*M_a+M_b))</f>
        <v>0.50609539999999997</v>
      </c>
      <c r="G3574" s="1">
        <f t="shared" si="337"/>
        <v>0.25613255390115997</v>
      </c>
      <c r="H3574" s="1">
        <f t="shared" si="338"/>
        <v>0.111313582747136</v>
      </c>
      <c r="I3574" s="1">
        <f t="shared" si="339"/>
        <v>2.7828395680304697E-2</v>
      </c>
      <c r="J3574" s="1">
        <f>IF(A3574="","",MIN(J3573+I3574,Max_logcfu))</f>
        <v>3.99</v>
      </c>
      <c r="K3574" s="1" cm="1">
        <f t="array" ref="K3574">IF(A3574="","",IF(E3574&lt;_C3_MinTemp.,0,((E3574-Tmin)/(PrefTemp-Tmin))^2))</f>
        <v>42.373808525796562</v>
      </c>
      <c r="L3574" s="1">
        <f t="shared" si="340"/>
        <v>0.44139383870761084</v>
      </c>
      <c r="M3574" s="1">
        <f t="shared" si="341"/>
        <v>-10.365795285452871</v>
      </c>
      <c r="N3574" s="3" t="s">
        <v>866</v>
      </c>
      <c r="O3574" s="1" t="s">
        <v>2973</v>
      </c>
      <c r="P3574" s="1" t="s">
        <v>2968</v>
      </c>
      <c r="Q3574" s="1">
        <v>8360</v>
      </c>
      <c r="R3574" s="1" t="s">
        <v>3035</v>
      </c>
      <c r="S3574" s="1">
        <v>86.29</v>
      </c>
    </row>
    <row r="3575" spans="1:19" x14ac:dyDescent="0.3">
      <c r="A3575" s="1" t="s">
        <v>925</v>
      </c>
      <c r="B3575" s="1" t="s">
        <v>2536</v>
      </c>
      <c r="C3575" s="1">
        <f t="shared" si="336"/>
        <v>1.0416666664241347E-2</v>
      </c>
      <c r="D3575" s="1">
        <v>8</v>
      </c>
      <c r="E3575" s="1">
        <v>21.33</v>
      </c>
      <c r="F3575" s="1">
        <f>IF(A3575="","",IF(E3575&lt;_C3_MinTemp.,0,E3575*M_a+M_b))</f>
        <v>0.50648819999999994</v>
      </c>
      <c r="G3575" s="1">
        <f t="shared" si="337"/>
        <v>0.25653029673923994</v>
      </c>
      <c r="H3575" s="1">
        <f t="shared" si="338"/>
        <v>0.11148643926086046</v>
      </c>
      <c r="I3575" s="1">
        <f t="shared" si="339"/>
        <v>2.7871609808725755E-2</v>
      </c>
      <c r="J3575" s="1">
        <f>IF(A3575="","",MIN(J3574+I3575,Max_logcfu))</f>
        <v>3.99</v>
      </c>
      <c r="K3575" s="1" cm="1">
        <f t="array" ref="K3575">IF(A3575="","",IF(E3575&lt;_C3_MinTemp.,0,((E3575-Tmin)/(PrefTemp-Tmin))^2))</f>
        <v>42.439609918890113</v>
      </c>
      <c r="L3575" s="1">
        <f t="shared" si="340"/>
        <v>0.44207926988550905</v>
      </c>
      <c r="M3575" s="1">
        <f t="shared" si="341"/>
        <v>-10.80787455533838</v>
      </c>
      <c r="N3575" s="3" t="s">
        <v>866</v>
      </c>
      <c r="O3575" s="1" t="s">
        <v>2973</v>
      </c>
      <c r="P3575" s="1" t="s">
        <v>2968</v>
      </c>
      <c r="Q3575" s="1">
        <v>8360</v>
      </c>
      <c r="R3575" s="1" t="s">
        <v>3035</v>
      </c>
      <c r="S3575" s="1">
        <v>86.29</v>
      </c>
    </row>
    <row r="3576" spans="1:19" x14ac:dyDescent="0.3">
      <c r="A3576" s="1" t="s">
        <v>925</v>
      </c>
      <c r="B3576" s="1" t="s">
        <v>1702</v>
      </c>
      <c r="C3576" s="1">
        <f t="shared" si="336"/>
        <v>1.0416666671517305E-2</v>
      </c>
      <c r="D3576" s="1">
        <v>8</v>
      </c>
      <c r="E3576" s="1">
        <v>21.16</v>
      </c>
      <c r="F3576" s="1">
        <f>IF(A3576="","",IF(E3576&lt;_C3_MinTemp.,0,E3576*M_a+M_b))</f>
        <v>0.50314940000000008</v>
      </c>
      <c r="G3576" s="1">
        <f t="shared" si="337"/>
        <v>0.25315931872036007</v>
      </c>
      <c r="H3576" s="1">
        <f t="shared" si="338"/>
        <v>0.11002143360293788</v>
      </c>
      <c r="I3576" s="1">
        <f t="shared" si="339"/>
        <v>2.7505358413542652E-2</v>
      </c>
      <c r="J3576" s="1">
        <f>IF(A3576="","",MIN(J3575+I3576,Max_logcfu))</f>
        <v>3.99</v>
      </c>
      <c r="K3576" s="1" cm="1">
        <f t="array" ref="K3576">IF(A3576="","",IF(E3576&lt;_C3_MinTemp.,0,((E3576-Tmin)/(PrefTemp-Tmin))^2))</f>
        <v>41.881925333541353</v>
      </c>
      <c r="L3576" s="1">
        <f t="shared" si="340"/>
        <v>0.43627005576087652</v>
      </c>
      <c r="M3576" s="1">
        <f t="shared" si="341"/>
        <v>-11.244144611099257</v>
      </c>
      <c r="N3576" s="3" t="s">
        <v>866</v>
      </c>
      <c r="O3576" s="1" t="s">
        <v>2973</v>
      </c>
      <c r="P3576" s="1" t="s">
        <v>2968</v>
      </c>
      <c r="Q3576" s="1">
        <v>8360</v>
      </c>
      <c r="R3576" s="1" t="s">
        <v>3035</v>
      </c>
      <c r="S3576" s="1">
        <v>86.29</v>
      </c>
    </row>
    <row r="3577" spans="1:19" x14ac:dyDescent="0.3">
      <c r="A3577" s="1" t="s">
        <v>925</v>
      </c>
      <c r="B3577" s="1" t="s">
        <v>1703</v>
      </c>
      <c r="C3577" s="1">
        <f t="shared" si="336"/>
        <v>1.0416666664241347E-2</v>
      </c>
      <c r="D3577" s="1">
        <v>8</v>
      </c>
      <c r="E3577" s="1">
        <v>20.97</v>
      </c>
      <c r="F3577" s="1">
        <f>IF(A3577="","",IF(E3577&lt;_C3_MinTemp.,0,E3577*M_a+M_b))</f>
        <v>0.49941780000000002</v>
      </c>
      <c r="G3577" s="1">
        <f t="shared" si="337"/>
        <v>0.24941813895684004</v>
      </c>
      <c r="H3577" s="1">
        <f t="shared" si="338"/>
        <v>0.10839554061574969</v>
      </c>
      <c r="I3577" s="1">
        <f t="shared" si="339"/>
        <v>2.7098885147627972E-2</v>
      </c>
      <c r="J3577" s="1">
        <f>IF(A3577="","",MIN(J3576+I3577,Max_logcfu))</f>
        <v>3.99</v>
      </c>
      <c r="K3577" s="1" cm="1">
        <f t="array" ref="K3577">IF(A3577="","",IF(E3577&lt;_C3_MinTemp.,0,((E3577-Tmin)/(PrefTemp-Tmin))^2))</f>
        <v>41.262995671749287</v>
      </c>
      <c r="L3577" s="1">
        <f t="shared" si="340"/>
        <v>0.4298228714806458</v>
      </c>
      <c r="M3577" s="1">
        <f t="shared" si="341"/>
        <v>-11.673967482579902</v>
      </c>
      <c r="N3577" s="3" t="s">
        <v>866</v>
      </c>
      <c r="O3577" s="1" t="s">
        <v>2973</v>
      </c>
      <c r="P3577" s="1" t="s">
        <v>2968</v>
      </c>
      <c r="Q3577" s="1">
        <v>8360</v>
      </c>
      <c r="R3577" s="1" t="s">
        <v>3035</v>
      </c>
      <c r="S3577" s="1">
        <v>86.29</v>
      </c>
    </row>
    <row r="3578" spans="1:19" x14ac:dyDescent="0.3">
      <c r="A3578" s="1" t="s">
        <v>925</v>
      </c>
      <c r="B3578" s="1" t="s">
        <v>2844</v>
      </c>
      <c r="C3578" s="1">
        <f t="shared" si="336"/>
        <v>1.0405092594737653E-2</v>
      </c>
      <c r="D3578" s="1">
        <v>8</v>
      </c>
      <c r="E3578" s="1">
        <v>20.85</v>
      </c>
      <c r="F3578" s="1">
        <f>IF(A3578="","",IF(E3578&lt;_C3_MinTemp.,0,E3578*M_a+M_b))</f>
        <v>0.49706100000000009</v>
      </c>
      <c r="G3578" s="1">
        <f t="shared" si="337"/>
        <v>0.24706963772100007</v>
      </c>
      <c r="H3578" s="1">
        <f t="shared" si="338"/>
        <v>0.10737489688005218</v>
      </c>
      <c r="I3578" s="1">
        <f t="shared" si="339"/>
        <v>2.68138978652964E-2</v>
      </c>
      <c r="J3578" s="1">
        <f>IF(A3578="","",MIN(J3577+I3578,Max_logcfu))</f>
        <v>3.99</v>
      </c>
      <c r="K3578" s="1" cm="1">
        <f t="array" ref="K3578">IF(A3578="","",IF(E3578&lt;_C3_MinTemp.,0,((E3578-Tmin)/(PrefTemp-Tmin))^2))</f>
        <v>40.874466606722748</v>
      </c>
      <c r="L3578" s="1">
        <f t="shared" si="340"/>
        <v>0.42530260980346235</v>
      </c>
      <c r="M3578" s="1">
        <f t="shared" si="341"/>
        <v>-12.099270092383366</v>
      </c>
      <c r="N3578" s="3" t="s">
        <v>866</v>
      </c>
      <c r="O3578" s="1" t="s">
        <v>2973</v>
      </c>
      <c r="P3578" s="1" t="s">
        <v>2968</v>
      </c>
      <c r="Q3578" s="1">
        <v>8360</v>
      </c>
      <c r="R3578" s="1" t="s">
        <v>3035</v>
      </c>
      <c r="S3578" s="1">
        <v>86.29</v>
      </c>
    </row>
    <row r="3579" spans="1:19" x14ac:dyDescent="0.3">
      <c r="A3579" s="1" t="s">
        <v>925</v>
      </c>
      <c r="B3579" s="1" t="s">
        <v>2845</v>
      </c>
      <c r="C3579" s="1">
        <f t="shared" si="336"/>
        <v>1.0416666664241347E-2</v>
      </c>
      <c r="D3579" s="1">
        <v>8</v>
      </c>
      <c r="E3579" s="1">
        <v>20.66</v>
      </c>
      <c r="F3579" s="1">
        <f>IF(A3579="","",IF(E3579&lt;_C3_MinTemp.,0,E3579*M_a+M_b))</f>
        <v>0.49332940000000003</v>
      </c>
      <c r="G3579" s="1">
        <f t="shared" si="337"/>
        <v>0.24337389690436004</v>
      </c>
      <c r="H3579" s="1">
        <f t="shared" si="338"/>
        <v>0.10576875137086485</v>
      </c>
      <c r="I3579" s="1">
        <f t="shared" si="339"/>
        <v>2.6442187836559661E-2</v>
      </c>
      <c r="J3579" s="1">
        <f>IF(A3579="","",MIN(J3578+I3579,Max_logcfu))</f>
        <v>3.99</v>
      </c>
      <c r="K3579" s="1" cm="1">
        <f t="array" ref="K3579">IF(A3579="","",IF(E3579&lt;_C3_MinTemp.,0,((E3579-Tmin)/(PrefTemp-Tmin))^2))</f>
        <v>40.26305422926405</v>
      </c>
      <c r="L3579" s="1">
        <f t="shared" si="340"/>
        <v>0.41940681479051645</v>
      </c>
      <c r="M3579" s="1">
        <f t="shared" si="341"/>
        <v>-12.518676907173882</v>
      </c>
      <c r="N3579" s="3" t="s">
        <v>866</v>
      </c>
      <c r="O3579" s="1" t="s">
        <v>2973</v>
      </c>
      <c r="P3579" s="1" t="s">
        <v>2968</v>
      </c>
      <c r="Q3579" s="1">
        <v>8360</v>
      </c>
      <c r="R3579" s="1" t="s">
        <v>3035</v>
      </c>
      <c r="S3579" s="1">
        <v>86.29</v>
      </c>
    </row>
    <row r="3580" spans="1:19" x14ac:dyDescent="0.3">
      <c r="A3580" s="1" t="s">
        <v>925</v>
      </c>
      <c r="B3580" s="1" t="s">
        <v>2846</v>
      </c>
      <c r="C3580" s="1">
        <f t="shared" si="336"/>
        <v>1.0416666664241347E-2</v>
      </c>
      <c r="D3580" s="1">
        <v>8</v>
      </c>
      <c r="E3580" s="1">
        <v>20.47</v>
      </c>
      <c r="F3580" s="1">
        <f>IF(A3580="","",IF(E3580&lt;_C3_MinTemp.,0,E3580*M_a+M_b))</f>
        <v>0.48959780000000003</v>
      </c>
      <c r="G3580" s="1">
        <f t="shared" si="337"/>
        <v>0.23970600576484002</v>
      </c>
      <c r="H3580" s="1">
        <f t="shared" si="338"/>
        <v>0.10417470915464581</v>
      </c>
      <c r="I3580" s="1">
        <f t="shared" si="339"/>
        <v>2.6043677282597686E-2</v>
      </c>
      <c r="J3580" s="1">
        <f>IF(A3580="","",MIN(J3579+I3580,Max_logcfu))</f>
        <v>3.99</v>
      </c>
      <c r="K3580" s="1" cm="1">
        <f t="array" ref="K3580">IF(A3580="","",IF(E3580&lt;_C3_MinTemp.,0,((E3580-Tmin)/(PrefTemp-Tmin))^2))</f>
        <v>39.65624921962258</v>
      </c>
      <c r="L3580" s="1">
        <f t="shared" si="340"/>
        <v>0.41308592927488946</v>
      </c>
      <c r="M3580" s="1">
        <f t="shared" si="341"/>
        <v>-12.931762836448771</v>
      </c>
      <c r="N3580" s="3" t="s">
        <v>866</v>
      </c>
      <c r="O3580" s="1" t="s">
        <v>2973</v>
      </c>
      <c r="P3580" s="1" t="s">
        <v>2968</v>
      </c>
      <c r="Q3580" s="1">
        <v>8360</v>
      </c>
      <c r="R3580" s="1" t="s">
        <v>3035</v>
      </c>
      <c r="S3580" s="1">
        <v>86.29</v>
      </c>
    </row>
    <row r="3581" spans="1:19" x14ac:dyDescent="0.3">
      <c r="A3581" s="1" t="s">
        <v>925</v>
      </c>
      <c r="B3581" s="1" t="s">
        <v>2847</v>
      </c>
      <c r="C3581" s="1">
        <f t="shared" si="336"/>
        <v>1.0416666671517305E-2</v>
      </c>
      <c r="D3581" s="1">
        <v>8</v>
      </c>
      <c r="E3581" s="1">
        <v>20.350000000000001</v>
      </c>
      <c r="F3581" s="1">
        <f>IF(A3581="","",IF(E3581&lt;_C3_MinTemp.,0,E3581*M_a+M_b))</f>
        <v>0.48724100000000004</v>
      </c>
      <c r="G3581" s="1">
        <f t="shared" si="337"/>
        <v>0.23740379208100004</v>
      </c>
      <c r="H3581" s="1">
        <f t="shared" si="338"/>
        <v>0.10317418169534986</v>
      </c>
      <c r="I3581" s="1">
        <f t="shared" si="339"/>
        <v>2.5793545435848522E-2</v>
      </c>
      <c r="J3581" s="1">
        <f>IF(A3581="","",MIN(J3580+I3581,Max_logcfu))</f>
        <v>3.99</v>
      </c>
      <c r="K3581" s="1" cm="1">
        <f t="array" ref="K3581">IF(A3581="","",IF(E3581&lt;_C3_MinTemp.,0,((E3581-Tmin)/(PrefTemp-Tmin))^2))</f>
        <v>39.275377829638522</v>
      </c>
      <c r="L3581" s="1">
        <f t="shared" si="340"/>
        <v>0.40911851924924525</v>
      </c>
      <c r="M3581" s="1">
        <f t="shared" si="341"/>
        <v>-13.340881355698016</v>
      </c>
      <c r="N3581" s="3" t="s">
        <v>866</v>
      </c>
      <c r="O3581" s="1" t="s">
        <v>2973</v>
      </c>
      <c r="P3581" s="1" t="s">
        <v>2968</v>
      </c>
      <c r="Q3581" s="1">
        <v>8360</v>
      </c>
      <c r="R3581" s="1" t="s">
        <v>3035</v>
      </c>
      <c r="S3581" s="1">
        <v>86.29</v>
      </c>
    </row>
    <row r="3582" spans="1:19" x14ac:dyDescent="0.3">
      <c r="A3582" s="1" t="s">
        <v>925</v>
      </c>
      <c r="B3582" s="1" t="s">
        <v>1708</v>
      </c>
      <c r="C3582" s="1">
        <f t="shared" si="336"/>
        <v>1.0428240741021E-2</v>
      </c>
      <c r="D3582" s="1">
        <v>8</v>
      </c>
      <c r="E3582" s="1">
        <v>20.28</v>
      </c>
      <c r="F3582" s="1">
        <f>IF(A3582="","",IF(E3582&lt;_C3_MinTemp.,0,E3582*M_a+M_b))</f>
        <v>0.48586620000000003</v>
      </c>
      <c r="G3582" s="1">
        <f t="shared" si="337"/>
        <v>0.23606596430244003</v>
      </c>
      <c r="H3582" s="1">
        <f t="shared" si="338"/>
        <v>0.10259277023139506</v>
      </c>
      <c r="I3582" s="1">
        <f t="shared" si="339"/>
        <v>2.5676690550269766E-2</v>
      </c>
      <c r="J3582" s="1">
        <f>IF(A3582="","",MIN(J3581+I3582,Max_logcfu))</f>
        <v>3.99</v>
      </c>
      <c r="K3582" s="1" cm="1">
        <f t="array" ref="K3582">IF(A3582="","",IF(E3582&lt;_C3_MinTemp.,0,((E3582-Tmin)/(PrefTemp-Tmin))^2))</f>
        <v>39.054051577798354</v>
      </c>
      <c r="L3582" s="1">
        <f t="shared" si="340"/>
        <v>0.40726505176553224</v>
      </c>
      <c r="M3582" s="1">
        <f t="shared" si="341"/>
        <v>-13.748146407463549</v>
      </c>
      <c r="N3582" s="3" t="s">
        <v>866</v>
      </c>
      <c r="O3582" s="1" t="s">
        <v>2973</v>
      </c>
      <c r="P3582" s="1" t="s">
        <v>2968</v>
      </c>
      <c r="Q3582" s="1">
        <v>8360</v>
      </c>
      <c r="R3582" s="1" t="s">
        <v>3035</v>
      </c>
      <c r="S3582" s="1">
        <v>86.18</v>
      </c>
    </row>
    <row r="3583" spans="1:19" x14ac:dyDescent="0.3">
      <c r="A3583" s="1" t="s">
        <v>925</v>
      </c>
      <c r="B3583" s="1" t="s">
        <v>1709</v>
      </c>
      <c r="C3583" s="1">
        <f t="shared" si="336"/>
        <v>1.0416666664241347E-2</v>
      </c>
      <c r="D3583" s="1">
        <v>8</v>
      </c>
      <c r="E3583" s="1">
        <v>20.11</v>
      </c>
      <c r="F3583" s="1">
        <f>IF(A3583="","",IF(E3583&lt;_C3_MinTemp.,0,E3583*M_a+M_b))</f>
        <v>0.4825274</v>
      </c>
      <c r="G3583" s="1">
        <f t="shared" si="337"/>
        <v>0.23283269175075999</v>
      </c>
      <c r="H3583" s="1">
        <f t="shared" si="338"/>
        <v>0.10118761049576705</v>
      </c>
      <c r="I3583" s="1">
        <f t="shared" si="339"/>
        <v>2.5296902618051866E-2</v>
      </c>
      <c r="J3583" s="1">
        <f>IF(A3583="","",MIN(J3582+I3583,Max_logcfu))</f>
        <v>3.99</v>
      </c>
      <c r="K3583" s="1" cm="1">
        <f t="array" ref="K3583">IF(A3583="","",IF(E3583&lt;_C3_MinTemp.,0,((E3583-Tmin)/(PrefTemp-Tmin))^2))</f>
        <v>38.51914857570096</v>
      </c>
      <c r="L3583" s="1">
        <f t="shared" si="340"/>
        <v>0.40124113090346375</v>
      </c>
      <c r="M3583" s="1">
        <f t="shared" si="341"/>
        <v>-14.149387538367012</v>
      </c>
      <c r="N3583" s="3" t="s">
        <v>866</v>
      </c>
      <c r="O3583" s="1" t="s">
        <v>2973</v>
      </c>
      <c r="P3583" s="1" t="s">
        <v>2968</v>
      </c>
      <c r="Q3583" s="1">
        <v>8360</v>
      </c>
      <c r="R3583" s="1" t="s">
        <v>3035</v>
      </c>
      <c r="S3583" s="1">
        <v>86.18</v>
      </c>
    </row>
    <row r="3584" spans="1:19" x14ac:dyDescent="0.3">
      <c r="A3584" s="1" t="s">
        <v>925</v>
      </c>
      <c r="B3584" s="1" t="s">
        <v>1710</v>
      </c>
      <c r="C3584" s="1">
        <f t="shared" si="336"/>
        <v>1.0416666664241347E-2</v>
      </c>
      <c r="D3584" s="1">
        <v>8</v>
      </c>
      <c r="E3584" s="1">
        <v>19.940000000000001</v>
      </c>
      <c r="F3584" s="1">
        <f>IF(A3584="","",IF(E3584&lt;_C3_MinTemp.,0,E3584*M_a+M_b))</f>
        <v>0.47918860000000008</v>
      </c>
      <c r="G3584" s="1">
        <f t="shared" si="337"/>
        <v>0.22962171436996007</v>
      </c>
      <c r="H3584" s="1">
        <f t="shared" si="338"/>
        <v>9.9792140099939183E-2</v>
      </c>
      <c r="I3584" s="1">
        <f t="shared" si="339"/>
        <v>2.4948035019176126E-2</v>
      </c>
      <c r="J3584" s="1">
        <f>IF(A3584="","",MIN(J3583+I3584,Max_logcfu))</f>
        <v>3.99</v>
      </c>
      <c r="K3584" s="1" cm="1">
        <f t="array" ref="K3584">IF(A3584="","",IF(E3584&lt;_C3_MinTemp.,0,((E3584-Tmin)/(PrefTemp-Tmin))^2))</f>
        <v>37.9879340204157</v>
      </c>
      <c r="L3584" s="1">
        <f t="shared" si="340"/>
        <v>0.39570764595386404</v>
      </c>
      <c r="M3584" s="1">
        <f t="shared" si="341"/>
        <v>-14.545095184320877</v>
      </c>
      <c r="N3584" s="3" t="s">
        <v>866</v>
      </c>
      <c r="O3584" s="1" t="s">
        <v>2973</v>
      </c>
      <c r="P3584" s="1" t="s">
        <v>2968</v>
      </c>
      <c r="Q3584" s="1">
        <v>8360</v>
      </c>
      <c r="R3584" s="1" t="s">
        <v>3035</v>
      </c>
      <c r="S3584" s="1">
        <v>86.18</v>
      </c>
    </row>
    <row r="3585" spans="1:19" x14ac:dyDescent="0.3">
      <c r="A3585" s="1" t="s">
        <v>925</v>
      </c>
      <c r="B3585" s="1" t="s">
        <v>1711</v>
      </c>
      <c r="C3585" s="1">
        <f t="shared" si="336"/>
        <v>1.0416666671517305E-2</v>
      </c>
      <c r="D3585" s="1">
        <v>8</v>
      </c>
      <c r="E3585" s="1">
        <v>19.829999999999998</v>
      </c>
      <c r="F3585" s="1">
        <f>IF(A3585="","",IF(E3585&lt;_C3_MinTemp.,0,E3585*M_a+M_b))</f>
        <v>0.47702820000000001</v>
      </c>
      <c r="G3585" s="1">
        <f t="shared" si="337"/>
        <v>0.22755590359524</v>
      </c>
      <c r="H3585" s="1">
        <f t="shared" si="338"/>
        <v>9.8894351844954362E-2</v>
      </c>
      <c r="I3585" s="1">
        <f t="shared" si="339"/>
        <v>2.4723587972751405E-2</v>
      </c>
      <c r="J3585" s="1">
        <f>IF(A3585="","",MIN(J3584+I3585,Max_logcfu))</f>
        <v>3.99</v>
      </c>
      <c r="K3585" s="1" cm="1">
        <f t="array" ref="K3585">IF(A3585="","",IF(E3585&lt;_C3_MinTemp.,0,((E3585-Tmin)/(PrefTemp-Tmin))^2))</f>
        <v>37.646172425158682</v>
      </c>
      <c r="L3585" s="1">
        <f t="shared" si="340"/>
        <v>0.39214762961134425</v>
      </c>
      <c r="M3585" s="1">
        <f t="shared" si="341"/>
        <v>-14.937242813932221</v>
      </c>
      <c r="N3585" s="3" t="s">
        <v>866</v>
      </c>
      <c r="O3585" s="1" t="s">
        <v>2973</v>
      </c>
      <c r="P3585" s="1" t="s">
        <v>2968</v>
      </c>
      <c r="Q3585" s="1">
        <v>8360</v>
      </c>
      <c r="R3585" s="1" t="s">
        <v>3035</v>
      </c>
      <c r="S3585" s="1">
        <v>86.18</v>
      </c>
    </row>
    <row r="3586" spans="1:19" x14ac:dyDescent="0.3">
      <c r="A3586" s="1" t="s">
        <v>925</v>
      </c>
      <c r="B3586" s="1" t="s">
        <v>1712</v>
      </c>
      <c r="C3586" s="1">
        <f t="shared" ref="C3586:C3649" si="342">IF(A3586="","",B3586-B3585)</f>
        <v>1.0416666664241347E-2</v>
      </c>
      <c r="D3586" s="1">
        <v>8</v>
      </c>
      <c r="E3586" s="1">
        <v>19.88</v>
      </c>
      <c r="F3586" s="1">
        <f>IF(A3586="","",IF(E3586&lt;_C3_MinTemp.,0,E3586*M_a+M_b))</f>
        <v>0.4780102</v>
      </c>
      <c r="G3586" s="1">
        <f t="shared" si="337"/>
        <v>0.22849375130403998</v>
      </c>
      <c r="H3586" s="1">
        <f t="shared" si="338"/>
        <v>9.9301934508491951E-2</v>
      </c>
      <c r="I3586" s="1">
        <f t="shared" si="339"/>
        <v>2.4825483621342855E-2</v>
      </c>
      <c r="J3586" s="1">
        <f>IF(A3586="","",MIN(J3585+I3586,Max_logcfu))</f>
        <v>3.99</v>
      </c>
      <c r="K3586" s="1" cm="1">
        <f t="array" ref="K3586">IF(A3586="","",IF(E3586&lt;_C3_MinTemp.,0,((E3586-Tmin)/(PrefTemp-Tmin))^2))</f>
        <v>37.801327162944894</v>
      </c>
      <c r="L3586" s="1">
        <f t="shared" si="340"/>
        <v>0.393763824522329</v>
      </c>
      <c r="M3586" s="1">
        <f t="shared" si="341"/>
        <v>-15.33100663845455</v>
      </c>
      <c r="N3586" s="3" t="s">
        <v>866</v>
      </c>
      <c r="O3586" s="1" t="s">
        <v>2973</v>
      </c>
      <c r="P3586" s="1" t="s">
        <v>2968</v>
      </c>
      <c r="Q3586" s="1">
        <v>8360</v>
      </c>
      <c r="R3586" s="1" t="s">
        <v>3035</v>
      </c>
      <c r="S3586" s="1">
        <v>86.18</v>
      </c>
    </row>
    <row r="3587" spans="1:19" x14ac:dyDescent="0.3">
      <c r="A3587" s="1" t="s">
        <v>925</v>
      </c>
      <c r="B3587" s="1" t="s">
        <v>1713</v>
      </c>
      <c r="C3587" s="1">
        <f t="shared" si="342"/>
        <v>1.0416666664241347E-2</v>
      </c>
      <c r="D3587" s="1">
        <v>8</v>
      </c>
      <c r="E3587" s="1">
        <v>19.8</v>
      </c>
      <c r="F3587" s="1">
        <f>IF(A3587="","",IF(E3587&lt;_C3_MinTemp.,0,E3587*M_a+M_b))</f>
        <v>0.47643900000000006</v>
      </c>
      <c r="G3587" s="1">
        <f t="shared" si="337"/>
        <v>0.22699412072100006</v>
      </c>
      <c r="H3587" s="1">
        <f t="shared" si="338"/>
        <v>9.8650204572359859E-2</v>
      </c>
      <c r="I3587" s="1">
        <f t="shared" si="339"/>
        <v>2.466255113734777E-2</v>
      </c>
      <c r="J3587" s="1">
        <f>IF(A3587="","",MIN(J3586+I3587,Max_logcfu))</f>
        <v>3.99</v>
      </c>
      <c r="K3587" s="1" cm="1">
        <f t="array" ref="K3587">IF(A3587="","",IF(E3587&lt;_C3_MinTemp.,0,((E3587-Tmin)/(PrefTemp-Tmin))^2))</f>
        <v>37.553232735987812</v>
      </c>
      <c r="L3587" s="1">
        <f t="shared" si="340"/>
        <v>0.39117950757546116</v>
      </c>
      <c r="M3587" s="1">
        <f t="shared" si="341"/>
        <v>-15.722186146030012</v>
      </c>
      <c r="N3587" s="3" t="s">
        <v>866</v>
      </c>
      <c r="O3587" s="1" t="s">
        <v>2973</v>
      </c>
      <c r="P3587" s="1" t="s">
        <v>2968</v>
      </c>
      <c r="Q3587" s="1">
        <v>8360</v>
      </c>
      <c r="R3587" s="1" t="s">
        <v>3035</v>
      </c>
      <c r="S3587" s="1">
        <v>86.18</v>
      </c>
    </row>
    <row r="3588" spans="1:19" x14ac:dyDescent="0.3">
      <c r="A3588" s="1" t="s">
        <v>925</v>
      </c>
      <c r="B3588" s="1" t="s">
        <v>1714</v>
      </c>
      <c r="C3588" s="1">
        <f t="shared" si="342"/>
        <v>1.0416666671517305E-2</v>
      </c>
      <c r="D3588" s="1">
        <v>8</v>
      </c>
      <c r="E3588" s="1">
        <v>19.78</v>
      </c>
      <c r="F3588" s="1">
        <f>IF(A3588="","",IF(E3588&lt;_C3_MinTemp.,0,E3588*M_a+M_b))</f>
        <v>0.47604620000000003</v>
      </c>
      <c r="G3588" s="1">
        <f t="shared" si="337"/>
        <v>0.22661998453444002</v>
      </c>
      <c r="H3588" s="1">
        <f t="shared" si="338"/>
        <v>9.8487607359600174E-2</v>
      </c>
      <c r="I3588" s="1">
        <f t="shared" si="339"/>
        <v>2.4621901851365511E-2</v>
      </c>
      <c r="J3588" s="1">
        <f>IF(A3588="","",MIN(J3587+I3588,Max_logcfu))</f>
        <v>3.99</v>
      </c>
      <c r="K3588" s="1" cm="1">
        <f t="array" ref="K3588">IF(A3588="","",IF(E3588&lt;_C3_MinTemp.,0,((E3588-Tmin)/(PrefTemp-Tmin))^2))</f>
        <v>37.491336757165911</v>
      </c>
      <c r="L3588" s="1">
        <f t="shared" si="340"/>
        <v>0.39053475806900184</v>
      </c>
      <c r="M3588" s="1">
        <f t="shared" si="341"/>
        <v>-16.112720904099014</v>
      </c>
      <c r="N3588" s="3" t="s">
        <v>866</v>
      </c>
      <c r="O3588" s="1" t="s">
        <v>2973</v>
      </c>
      <c r="P3588" s="1" t="s">
        <v>2968</v>
      </c>
      <c r="Q3588" s="1">
        <v>8360</v>
      </c>
      <c r="R3588" s="1" t="s">
        <v>3035</v>
      </c>
      <c r="S3588" s="1">
        <v>86.18</v>
      </c>
    </row>
    <row r="3589" spans="1:19" x14ac:dyDescent="0.3">
      <c r="A3589" s="1" t="s">
        <v>925</v>
      </c>
      <c r="B3589" s="1" t="s">
        <v>1715</v>
      </c>
      <c r="C3589" s="1">
        <f t="shared" si="342"/>
        <v>1.0416666664241347E-2</v>
      </c>
      <c r="D3589" s="1">
        <v>8</v>
      </c>
      <c r="E3589" s="1">
        <v>19.78</v>
      </c>
      <c r="F3589" s="1">
        <f>IF(A3589="","",IF(E3589&lt;_C3_MinTemp.,0,E3589*M_a+M_b))</f>
        <v>0.47604620000000003</v>
      </c>
      <c r="G3589" s="1">
        <f t="shared" si="337"/>
        <v>0.22661998453444002</v>
      </c>
      <c r="H3589" s="1">
        <f t="shared" si="338"/>
        <v>9.8487607359600174E-2</v>
      </c>
      <c r="I3589" s="1">
        <f t="shared" si="339"/>
        <v>2.462190183416731E-2</v>
      </c>
      <c r="J3589" s="1">
        <f>IF(A3589="","",MIN(J3588+I3589,Max_logcfu))</f>
        <v>3.99</v>
      </c>
      <c r="K3589" s="1" cm="1">
        <f t="array" ref="K3589">IF(A3589="","",IF(E3589&lt;_C3_MinTemp.,0,((E3589-Tmin)/(PrefTemp-Tmin))^2))</f>
        <v>37.491336757165911</v>
      </c>
      <c r="L3589" s="1">
        <f t="shared" si="340"/>
        <v>0.39053475779621644</v>
      </c>
      <c r="M3589" s="1">
        <f t="shared" si="341"/>
        <v>-16.503255661895231</v>
      </c>
      <c r="N3589" s="3" t="s">
        <v>866</v>
      </c>
      <c r="O3589" s="1" t="s">
        <v>2973</v>
      </c>
      <c r="P3589" s="1" t="s">
        <v>2968</v>
      </c>
      <c r="Q3589" s="1">
        <v>8360</v>
      </c>
      <c r="R3589" s="1" t="s">
        <v>3035</v>
      </c>
      <c r="S3589" s="1">
        <v>86.18</v>
      </c>
    </row>
    <row r="3590" spans="1:19" x14ac:dyDescent="0.3">
      <c r="A3590" s="1" t="s">
        <v>925</v>
      </c>
      <c r="B3590" s="1" t="s">
        <v>1716</v>
      </c>
      <c r="C3590" s="1">
        <f t="shared" si="342"/>
        <v>1.0416666664241347E-2</v>
      </c>
      <c r="D3590" s="1">
        <v>8</v>
      </c>
      <c r="E3590" s="1">
        <v>19.850000000000001</v>
      </c>
      <c r="F3590" s="1">
        <f>IF(A3590="","",IF(E3590&lt;_C3_MinTemp.,0,E3590*M_a+M_b))</f>
        <v>0.47742100000000004</v>
      </c>
      <c r="G3590" s="1">
        <f t="shared" si="337"/>
        <v>0.22793081124100004</v>
      </c>
      <c r="H3590" s="1">
        <f t="shared" si="338"/>
        <v>9.9057284328987402E-2</v>
      </c>
      <c r="I3590" s="1">
        <f t="shared" si="339"/>
        <v>2.4764321076480956E-2</v>
      </c>
      <c r="J3590" s="1">
        <f>IF(A3590="","",MIN(J3589+I3590,Max_logcfu))</f>
        <v>3.99</v>
      </c>
      <c r="K3590" s="1" cm="1">
        <f t="array" ref="K3590">IF(A3590="","",IF(E3590&lt;_C3_MinTemp.,0,((E3590-Tmin)/(PrefTemp-Tmin))^2))</f>
        <v>37.708196031897963</v>
      </c>
      <c r="L3590" s="1">
        <f t="shared" si="340"/>
        <v>0.39279370857414936</v>
      </c>
      <c r="M3590" s="1">
        <f t="shared" si="341"/>
        <v>-16.896049370469381</v>
      </c>
      <c r="N3590" s="3" t="s">
        <v>866</v>
      </c>
      <c r="O3590" s="1" t="s">
        <v>2973</v>
      </c>
      <c r="P3590" s="1" t="s">
        <v>2968</v>
      </c>
      <c r="Q3590" s="1">
        <v>8360</v>
      </c>
      <c r="R3590" s="1" t="s">
        <v>3035</v>
      </c>
      <c r="S3590" s="1">
        <v>86.18</v>
      </c>
    </row>
    <row r="3591" spans="1:19" x14ac:dyDescent="0.3">
      <c r="A3591" s="1" t="s">
        <v>925</v>
      </c>
      <c r="B3591" s="1" t="s">
        <v>1717</v>
      </c>
      <c r="C3591" s="1">
        <f t="shared" si="342"/>
        <v>1.0416666671517305E-2</v>
      </c>
      <c r="D3591" s="1">
        <v>8</v>
      </c>
      <c r="E3591" s="1">
        <v>19.78</v>
      </c>
      <c r="F3591" s="1">
        <f>IF(A3591="","",IF(E3591&lt;_C3_MinTemp.,0,E3591*M_a+M_b))</f>
        <v>0.47604620000000003</v>
      </c>
      <c r="G3591" s="1">
        <f t="shared" si="337"/>
        <v>0.22661998453444002</v>
      </c>
      <c r="H3591" s="1">
        <f t="shared" si="338"/>
        <v>9.8487607359600174E-2</v>
      </c>
      <c r="I3591" s="1">
        <f t="shared" si="339"/>
        <v>2.4621901851365511E-2</v>
      </c>
      <c r="J3591" s="1">
        <f>IF(A3591="","",MIN(J3590+I3591,Max_logcfu))</f>
        <v>3.99</v>
      </c>
      <c r="K3591" s="1" cm="1">
        <f t="array" ref="K3591">IF(A3591="","",IF(E3591&lt;_C3_MinTemp.,0,((E3591-Tmin)/(PrefTemp-Tmin))^2))</f>
        <v>37.491336757165911</v>
      </c>
      <c r="L3591" s="1">
        <f t="shared" si="340"/>
        <v>0.39053475806900184</v>
      </c>
      <c r="M3591" s="1">
        <f t="shared" si="341"/>
        <v>-17.286584128538383</v>
      </c>
      <c r="N3591" s="3" t="s">
        <v>866</v>
      </c>
      <c r="O3591" s="1" t="s">
        <v>2973</v>
      </c>
      <c r="P3591" s="1" t="s">
        <v>2968</v>
      </c>
      <c r="Q3591" s="1">
        <v>8360</v>
      </c>
      <c r="R3591" s="1" t="s">
        <v>3035</v>
      </c>
      <c r="S3591" s="1">
        <v>86.18</v>
      </c>
    </row>
    <row r="3592" spans="1:19" x14ac:dyDescent="0.3">
      <c r="A3592" s="1" t="s">
        <v>925</v>
      </c>
      <c r="B3592" s="1" t="s">
        <v>1718</v>
      </c>
      <c r="C3592" s="1">
        <f t="shared" si="342"/>
        <v>1.0416666664241347E-2</v>
      </c>
      <c r="D3592" s="1">
        <v>8</v>
      </c>
      <c r="E3592" s="1">
        <v>19.739999999999998</v>
      </c>
      <c r="F3592" s="1">
        <f>IF(A3592="","",IF(E3592&lt;_C3_MinTemp.,0,E3592*M_a+M_b))</f>
        <v>0.47526059999999998</v>
      </c>
      <c r="G3592" s="1">
        <f t="shared" si="337"/>
        <v>0.22587263791235998</v>
      </c>
      <c r="H3592" s="1">
        <f t="shared" si="338"/>
        <v>9.8162815259608849E-2</v>
      </c>
      <c r="I3592" s="1">
        <f t="shared" si="339"/>
        <v>2.4540703809188383E-2</v>
      </c>
      <c r="J3592" s="1">
        <f>IF(A3592="","",MIN(J3591+I3592,Max_logcfu))</f>
        <v>3.99</v>
      </c>
      <c r="K3592" s="1" cm="1">
        <f t="array" ref="K3592">IF(A3592="","",IF(E3592&lt;_C3_MinTemp.,0,((E3592-Tmin)/(PrefTemp-Tmin))^2))</f>
        <v>37.367697953022954</v>
      </c>
      <c r="L3592" s="1">
        <f t="shared" si="340"/>
        <v>0.38924685358669386</v>
      </c>
      <c r="M3592" s="1">
        <f t="shared" si="341"/>
        <v>-17.675830982125078</v>
      </c>
      <c r="N3592" s="3" t="s">
        <v>866</v>
      </c>
      <c r="O3592" s="1" t="s">
        <v>2973</v>
      </c>
      <c r="P3592" s="1" t="s">
        <v>2968</v>
      </c>
      <c r="Q3592" s="1">
        <v>8360</v>
      </c>
      <c r="R3592" s="1" t="s">
        <v>3035</v>
      </c>
      <c r="S3592" s="1">
        <v>86.18</v>
      </c>
    </row>
    <row r="3593" spans="1:19" x14ac:dyDescent="0.3">
      <c r="A3593" s="1" t="s">
        <v>925</v>
      </c>
      <c r="B3593" s="1" t="s">
        <v>1719</v>
      </c>
      <c r="C3593" s="1">
        <f t="shared" si="342"/>
        <v>1.0416666664241347E-2</v>
      </c>
      <c r="D3593" s="1">
        <v>8</v>
      </c>
      <c r="E3593" s="1">
        <v>19.72</v>
      </c>
      <c r="F3593" s="1">
        <f>IF(A3593="","",IF(E3593&lt;_C3_MinTemp.,0,E3593*M_a+M_b))</f>
        <v>0.47486780000000001</v>
      </c>
      <c r="G3593" s="1">
        <f t="shared" si="337"/>
        <v>0.22549942747684001</v>
      </c>
      <c r="H3593" s="1">
        <f t="shared" si="338"/>
        <v>9.8000620372377223E-2</v>
      </c>
      <c r="I3593" s="1">
        <f t="shared" si="339"/>
        <v>2.4500155087389917E-2</v>
      </c>
      <c r="J3593" s="1">
        <f>IF(A3593="","",MIN(J3592+I3593,Max_logcfu))</f>
        <v>3.99</v>
      </c>
      <c r="K3593" s="1" cm="1">
        <f t="array" ref="K3593">IF(A3593="","",IF(E3593&lt;_C3_MinTemp.,0,((E3593-Tmin)/(PrefTemp-Tmin))^2))</f>
        <v>37.305955127701907</v>
      </c>
      <c r="L3593" s="1">
        <f t="shared" si="340"/>
        <v>0.38860369915641602</v>
      </c>
      <c r="M3593" s="1">
        <f t="shared" si="341"/>
        <v>-18.064434681281494</v>
      </c>
      <c r="N3593" s="3" t="s">
        <v>866</v>
      </c>
      <c r="O3593" s="1" t="s">
        <v>2973</v>
      </c>
      <c r="P3593" s="1" t="s">
        <v>2968</v>
      </c>
      <c r="Q3593" s="1">
        <v>8360</v>
      </c>
      <c r="R3593" s="1" t="s">
        <v>3035</v>
      </c>
      <c r="S3593" s="1">
        <v>86.18</v>
      </c>
    </row>
    <row r="3594" spans="1:19" x14ac:dyDescent="0.3">
      <c r="A3594" s="1" t="s">
        <v>925</v>
      </c>
      <c r="B3594" s="1" t="s">
        <v>1720</v>
      </c>
      <c r="C3594" s="1">
        <f t="shared" si="342"/>
        <v>1.0416666671517305E-2</v>
      </c>
      <c r="D3594" s="1">
        <v>8</v>
      </c>
      <c r="E3594" s="1">
        <v>19.739999999999998</v>
      </c>
      <c r="F3594" s="1">
        <f>IF(A3594="","",IF(E3594&lt;_C3_MinTemp.,0,E3594*M_a+M_b))</f>
        <v>0.47526059999999998</v>
      </c>
      <c r="G3594" s="1">
        <f t="shared" si="337"/>
        <v>0.22587263791235998</v>
      </c>
      <c r="H3594" s="1">
        <f t="shared" si="338"/>
        <v>9.8162815259608849E-2</v>
      </c>
      <c r="I3594" s="1">
        <f t="shared" si="339"/>
        <v>2.454070382632987E-2</v>
      </c>
      <c r="J3594" s="1">
        <f>IF(A3594="","",MIN(J3593+I3594,Max_logcfu))</f>
        <v>3.99</v>
      </c>
      <c r="K3594" s="1" cm="1">
        <f t="array" ref="K3594">IF(A3594="","",IF(E3594&lt;_C3_MinTemp.,0,((E3594-Tmin)/(PrefTemp-Tmin))^2))</f>
        <v>37.367697953022954</v>
      </c>
      <c r="L3594" s="1">
        <f t="shared" si="340"/>
        <v>0.38924685385857966</v>
      </c>
      <c r="M3594" s="1">
        <f t="shared" si="341"/>
        <v>-18.453681535140074</v>
      </c>
      <c r="N3594" s="3" t="s">
        <v>866</v>
      </c>
      <c r="O3594" s="1" t="s">
        <v>2973</v>
      </c>
      <c r="P3594" s="1" t="s">
        <v>2968</v>
      </c>
      <c r="Q3594" s="1">
        <v>8360</v>
      </c>
      <c r="R3594" s="1" t="s">
        <v>3035</v>
      </c>
      <c r="S3594" s="1">
        <v>86.07</v>
      </c>
    </row>
    <row r="3595" spans="1:19" x14ac:dyDescent="0.3">
      <c r="A3595" s="1" t="s">
        <v>925</v>
      </c>
      <c r="B3595" s="1" t="s">
        <v>1721</v>
      </c>
      <c r="C3595" s="1">
        <f t="shared" si="342"/>
        <v>1.0416666664241347E-2</v>
      </c>
      <c r="D3595" s="1">
        <v>8</v>
      </c>
      <c r="E3595" s="1">
        <v>19.7</v>
      </c>
      <c r="F3595" s="1">
        <f>IF(A3595="","",IF(E3595&lt;_C3_MinTemp.,0,E3595*M_a+M_b))</f>
        <v>0.47447500000000004</v>
      </c>
      <c r="G3595" s="1">
        <f t="shared" si="337"/>
        <v>0.22512652562500005</v>
      </c>
      <c r="H3595" s="1">
        <f t="shared" si="338"/>
        <v>9.783855959365495E-2</v>
      </c>
      <c r="I3595" s="1">
        <f t="shared" si="339"/>
        <v>2.4459639892718783E-2</v>
      </c>
      <c r="J3595" s="1">
        <f>IF(A3595="","",MIN(J3594+I3595,Max_logcfu))</f>
        <v>3.99</v>
      </c>
      <c r="K3595" s="1" cm="1">
        <f t="array" ref="K3595">IF(A3595="","",IF(E3595&lt;_C3_MinTemp.,0,((E3595-Tmin)/(PrefTemp-Tmin))^2))</f>
        <v>37.244263353547815</v>
      </c>
      <c r="L3595" s="1">
        <f t="shared" si="340"/>
        <v>0.3879610765091272</v>
      </c>
      <c r="M3595" s="1">
        <f t="shared" si="341"/>
        <v>-18.841642611649203</v>
      </c>
      <c r="N3595" s="3" t="s">
        <v>866</v>
      </c>
      <c r="O3595" s="1" t="s">
        <v>2973</v>
      </c>
      <c r="P3595" s="1" t="s">
        <v>2968</v>
      </c>
      <c r="Q3595" s="1">
        <v>8360</v>
      </c>
      <c r="R3595" s="1" t="s">
        <v>3035</v>
      </c>
      <c r="S3595" s="1">
        <v>86.07</v>
      </c>
    </row>
    <row r="3596" spans="1:19" x14ac:dyDescent="0.3">
      <c r="A3596" s="1" t="s">
        <v>925</v>
      </c>
      <c r="B3596" s="1" t="s">
        <v>1722</v>
      </c>
      <c r="C3596" s="1">
        <f t="shared" si="342"/>
        <v>1.0416666664241347E-2</v>
      </c>
      <c r="D3596" s="1">
        <v>8</v>
      </c>
      <c r="E3596" s="1">
        <v>19.66</v>
      </c>
      <c r="F3596" s="1">
        <f>IF(A3596="","",IF(E3596&lt;_C3_MinTemp.,0,E3596*M_a+M_b))</f>
        <v>0.47368940000000004</v>
      </c>
      <c r="G3596" s="1">
        <f t="shared" si="337"/>
        <v>0.22438164767236005</v>
      </c>
      <c r="H3596" s="1">
        <f t="shared" si="338"/>
        <v>9.7514840361738395E-2</v>
      </c>
      <c r="I3596" s="1">
        <f t="shared" si="339"/>
        <v>2.4378710084758486E-2</v>
      </c>
      <c r="J3596" s="1">
        <f>IF(A3596="","",MIN(J3595+I3596,Max_logcfu))</f>
        <v>3.99</v>
      </c>
      <c r="K3596" s="1" cm="1">
        <f t="array" ref="K3596">IF(A3596="","",IF(E3596&lt;_C3_MinTemp.,0,((E3596-Tmin)/(PrefTemp-Tmin))^2))</f>
        <v>37.121032958740457</v>
      </c>
      <c r="L3596" s="1">
        <f t="shared" si="340"/>
        <v>0.38667742656351606</v>
      </c>
      <c r="M3596" s="1">
        <f t="shared" si="341"/>
        <v>-19.228320038212718</v>
      </c>
      <c r="N3596" s="3" t="s">
        <v>866</v>
      </c>
      <c r="O3596" s="1" t="s">
        <v>2973</v>
      </c>
      <c r="P3596" s="1" t="s">
        <v>2968</v>
      </c>
      <c r="Q3596" s="1">
        <v>8360</v>
      </c>
      <c r="R3596" s="1" t="s">
        <v>3035</v>
      </c>
      <c r="S3596" s="1">
        <v>86.07</v>
      </c>
    </row>
    <row r="3597" spans="1:19" x14ac:dyDescent="0.3">
      <c r="A3597" s="1" t="s">
        <v>925</v>
      </c>
      <c r="B3597" s="1" t="s">
        <v>1723</v>
      </c>
      <c r="C3597" s="1">
        <f t="shared" si="342"/>
        <v>1.0416666671517305E-2</v>
      </c>
      <c r="D3597" s="1">
        <v>8</v>
      </c>
      <c r="E3597" s="1">
        <v>19.559999999999999</v>
      </c>
      <c r="F3597" s="1">
        <f>IF(A3597="","",IF(E3597&lt;_C3_MinTemp.,0,E3597*M_a+M_b))</f>
        <v>0.47172540000000002</v>
      </c>
      <c r="G3597" s="1">
        <f t="shared" si="337"/>
        <v>0.22252485300516001</v>
      </c>
      <c r="H3597" s="1">
        <f t="shared" si="338"/>
        <v>9.6707889180860485E-2</v>
      </c>
      <c r="I3597" s="1">
        <f t="shared" si="339"/>
        <v>2.41769723064734E-2</v>
      </c>
      <c r="J3597" s="1">
        <f>IF(A3597="","",MIN(J3596+I3597,Max_logcfu))</f>
        <v>3.99</v>
      </c>
      <c r="K3597" s="1" cm="1">
        <f t="array" ref="K3597">IF(A3597="","",IF(E3597&lt;_C3_MinTemp.,0,((E3597-Tmin)/(PrefTemp-Tmin))^2))</f>
        <v>36.813850367143708</v>
      </c>
      <c r="L3597" s="1">
        <f t="shared" si="340"/>
        <v>0.38347760816965099</v>
      </c>
      <c r="M3597" s="1">
        <f t="shared" si="341"/>
        <v>-19.611797646382371</v>
      </c>
      <c r="N3597" s="3" t="s">
        <v>866</v>
      </c>
      <c r="O3597" s="1" t="s">
        <v>2973</v>
      </c>
      <c r="P3597" s="1" t="s">
        <v>2968</v>
      </c>
      <c r="Q3597" s="1">
        <v>8360</v>
      </c>
      <c r="R3597" s="1" t="s">
        <v>3035</v>
      </c>
      <c r="S3597" s="1">
        <v>86.07</v>
      </c>
    </row>
    <row r="3598" spans="1:19" x14ac:dyDescent="0.3">
      <c r="A3598" s="1" t="s">
        <v>925</v>
      </c>
      <c r="B3598" s="1" t="s">
        <v>1724</v>
      </c>
      <c r="C3598" s="1">
        <f t="shared" si="342"/>
        <v>1.0416666664241347E-2</v>
      </c>
      <c r="D3598" s="1">
        <v>8</v>
      </c>
      <c r="E3598" s="1">
        <v>19.559999999999999</v>
      </c>
      <c r="F3598" s="1">
        <f>IF(A3598="","",IF(E3598&lt;_C3_MinTemp.,0,E3598*M_a+M_b))</f>
        <v>0.47172540000000002</v>
      </c>
      <c r="G3598" s="1">
        <f t="shared" si="337"/>
        <v>0.22252485300516001</v>
      </c>
      <c r="H3598" s="1">
        <f t="shared" si="338"/>
        <v>9.6707889180860485E-2</v>
      </c>
      <c r="I3598" s="1">
        <f t="shared" si="339"/>
        <v>2.4176972289585982E-2</v>
      </c>
      <c r="J3598" s="1">
        <f>IF(A3598="","",MIN(J3597+I3598,Max_logcfu))</f>
        <v>3.99</v>
      </c>
      <c r="K3598" s="1" cm="1">
        <f t="array" ref="K3598">IF(A3598="","",IF(E3598&lt;_C3_MinTemp.,0,((E3598-Tmin)/(PrefTemp-Tmin))^2))</f>
        <v>36.813850367143708</v>
      </c>
      <c r="L3598" s="1">
        <f t="shared" si="340"/>
        <v>0.38347760790179497</v>
      </c>
      <c r="M3598" s="1">
        <f t="shared" si="341"/>
        <v>-19.995275254284167</v>
      </c>
      <c r="N3598" s="3" t="s">
        <v>866</v>
      </c>
      <c r="O3598" s="1" t="s">
        <v>2973</v>
      </c>
      <c r="P3598" s="1" t="s">
        <v>2968</v>
      </c>
      <c r="Q3598" s="1">
        <v>8360</v>
      </c>
      <c r="R3598" s="1" t="s">
        <v>3035</v>
      </c>
      <c r="S3598" s="1">
        <v>85.96</v>
      </c>
    </row>
    <row r="3599" spans="1:19" x14ac:dyDescent="0.3">
      <c r="A3599" s="1" t="s">
        <v>925</v>
      </c>
      <c r="B3599" s="1" t="s">
        <v>1725</v>
      </c>
      <c r="C3599" s="1">
        <f t="shared" si="342"/>
        <v>1.0416666664241347E-2</v>
      </c>
      <c r="D3599" s="1">
        <v>8</v>
      </c>
      <c r="E3599" s="1">
        <v>19.489999999999998</v>
      </c>
      <c r="F3599" s="1">
        <f>IF(A3599="","",IF(E3599&lt;_C3_MinTemp.,0,E3599*M_a+M_b))</f>
        <v>0.47035060000000001</v>
      </c>
      <c r="G3599" s="1">
        <f t="shared" si="337"/>
        <v>0.22122968692036002</v>
      </c>
      <c r="H3599" s="1">
        <f t="shared" si="338"/>
        <v>9.614501821832247E-2</v>
      </c>
      <c r="I3599" s="1">
        <f t="shared" si="339"/>
        <v>2.4036254548984243E-2</v>
      </c>
      <c r="J3599" s="1">
        <f>IF(A3599="","",MIN(J3598+I3599,Max_logcfu))</f>
        <v>3.99</v>
      </c>
      <c r="K3599" s="1" cm="1">
        <f t="array" ref="K3599">IF(A3599="","",IF(E3599&lt;_C3_MinTemp.,0,((E3599-Tmin)/(PrefTemp-Tmin))^2))</f>
        <v>36.59958193913436</v>
      </c>
      <c r="L3599" s="1">
        <f t="shared" si="340"/>
        <v>0.38124564511055059</v>
      </c>
      <c r="M3599" s="1">
        <f t="shared" si="341"/>
        <v>-20.376520899394716</v>
      </c>
      <c r="N3599" s="3" t="s">
        <v>866</v>
      </c>
      <c r="O3599" s="1" t="s">
        <v>2973</v>
      </c>
      <c r="P3599" s="1" t="s">
        <v>2968</v>
      </c>
      <c r="Q3599" s="1">
        <v>8360</v>
      </c>
      <c r="R3599" s="1" t="s">
        <v>3035</v>
      </c>
      <c r="S3599" s="1">
        <v>85.96</v>
      </c>
    </row>
    <row r="3600" spans="1:19" x14ac:dyDescent="0.3">
      <c r="A3600" s="1" t="s">
        <v>925</v>
      </c>
      <c r="B3600" s="1" t="s">
        <v>1726</v>
      </c>
      <c r="C3600" s="1">
        <f t="shared" si="342"/>
        <v>1.0416666671517305E-2</v>
      </c>
      <c r="D3600" s="1">
        <v>8</v>
      </c>
      <c r="E3600" s="1">
        <v>19.36</v>
      </c>
      <c r="F3600" s="1">
        <f>IF(A3600="","",IF(E3600&lt;_C3_MinTemp.,0,E3600*M_a+M_b))</f>
        <v>0.46779740000000003</v>
      </c>
      <c r="G3600" s="1">
        <f t="shared" si="337"/>
        <v>0.21883440744676003</v>
      </c>
      <c r="H3600" s="1">
        <f t="shared" si="338"/>
        <v>9.5104044957305525E-2</v>
      </c>
      <c r="I3600" s="1">
        <f t="shared" si="339"/>
        <v>2.3776011250397952E-2</v>
      </c>
      <c r="J3600" s="1">
        <f>IF(A3600="","",MIN(J3599+I3600,Max_logcfu))</f>
        <v>3.99</v>
      </c>
      <c r="K3600" s="1" cm="1">
        <f t="array" ref="K3600">IF(A3600="","",IF(E3600&lt;_C3_MinTemp.,0,((E3600-Tmin)/(PrefTemp-Tmin))^2))</f>
        <v>36.203314021471442</v>
      </c>
      <c r="L3600" s="1">
        <f t="shared" si="340"/>
        <v>0.37711785456593672</v>
      </c>
      <c r="M3600" s="1">
        <f t="shared" si="341"/>
        <v>-20.753638753960654</v>
      </c>
      <c r="N3600" s="3" t="s">
        <v>866</v>
      </c>
      <c r="O3600" s="1" t="s">
        <v>2973</v>
      </c>
      <c r="P3600" s="1" t="s">
        <v>2968</v>
      </c>
      <c r="Q3600" s="1">
        <v>8360</v>
      </c>
      <c r="R3600" s="1" t="s">
        <v>3035</v>
      </c>
      <c r="S3600" s="1">
        <v>85.96</v>
      </c>
    </row>
    <row r="3601" spans="1:19" x14ac:dyDescent="0.3">
      <c r="A3601" s="1" t="s">
        <v>925</v>
      </c>
      <c r="B3601" s="1" t="s">
        <v>1727</v>
      </c>
      <c r="C3601" s="1">
        <f t="shared" si="342"/>
        <v>1.0416666664241347E-2</v>
      </c>
      <c r="D3601" s="1">
        <v>8</v>
      </c>
      <c r="E3601" s="1">
        <v>19.350000000000001</v>
      </c>
      <c r="F3601" s="1">
        <f>IF(A3601="","",IF(E3601&lt;_C3_MinTemp.,0,E3601*M_a+M_b))</f>
        <v>0.46760100000000004</v>
      </c>
      <c r="G3601" s="1">
        <f t="shared" si="337"/>
        <v>0.21865069520100003</v>
      </c>
      <c r="H3601" s="1">
        <f t="shared" si="338"/>
        <v>9.5024204780964808E-2</v>
      </c>
      <c r="I3601" s="1">
        <f t="shared" si="339"/>
        <v>2.3756051189710067E-2</v>
      </c>
      <c r="J3601" s="1">
        <f>IF(A3601="","",MIN(J3600+I3601,Max_logcfu))</f>
        <v>3.99</v>
      </c>
      <c r="K3601" s="1" cm="1">
        <f t="array" ref="K3601">IF(A3601="","",IF(E3601&lt;_C3_MinTemp.,0,((E3601-Tmin)/(PrefTemp-Tmin))^2))</f>
        <v>36.172921213501084</v>
      </c>
      <c r="L3601" s="1">
        <f t="shared" si="340"/>
        <v>0.37680126255290541</v>
      </c>
      <c r="M3601" s="1">
        <f t="shared" si="341"/>
        <v>-21.13044001651356</v>
      </c>
      <c r="N3601" s="3" t="s">
        <v>866</v>
      </c>
      <c r="O3601" s="1" t="s">
        <v>2973</v>
      </c>
      <c r="P3601" s="1" t="s">
        <v>2968</v>
      </c>
      <c r="Q3601" s="1">
        <v>8360</v>
      </c>
      <c r="R3601" s="1" t="s">
        <v>3035</v>
      </c>
      <c r="S3601" s="1">
        <v>85.96</v>
      </c>
    </row>
    <row r="3602" spans="1:19" x14ac:dyDescent="0.3">
      <c r="A3602" s="1" t="s">
        <v>925</v>
      </c>
      <c r="B3602" s="1" t="s">
        <v>1728</v>
      </c>
      <c r="C3602" s="1">
        <f t="shared" si="342"/>
        <v>1.0416666664241347E-2</v>
      </c>
      <c r="D3602" s="1">
        <v>8</v>
      </c>
      <c r="E3602" s="1">
        <v>19.36</v>
      </c>
      <c r="F3602" s="1">
        <f>IF(A3602="","",IF(E3602&lt;_C3_MinTemp.,0,E3602*M_a+M_b))</f>
        <v>0.46779740000000003</v>
      </c>
      <c r="G3602" s="1">
        <f t="shared" si="337"/>
        <v>0.21883440744676003</v>
      </c>
      <c r="H3602" s="1">
        <f t="shared" si="338"/>
        <v>9.5104044957305525E-2</v>
      </c>
      <c r="I3602" s="1">
        <f t="shared" si="339"/>
        <v>2.3776011233790598E-2</v>
      </c>
      <c r="J3602" s="1">
        <f>IF(A3602="","",MIN(J3601+I3602,Max_logcfu))</f>
        <v>3.99</v>
      </c>
      <c r="K3602" s="1" cm="1">
        <f t="array" ref="K3602">IF(A3602="","",IF(E3602&lt;_C3_MinTemp.,0,((E3602-Tmin)/(PrefTemp-Tmin))^2))</f>
        <v>36.203314021471442</v>
      </c>
      <c r="L3602" s="1">
        <f t="shared" si="340"/>
        <v>0.37711785430252293</v>
      </c>
      <c r="M3602" s="1">
        <f t="shared" si="341"/>
        <v>-21.507557870816083</v>
      </c>
      <c r="N3602" s="3" t="s">
        <v>866</v>
      </c>
      <c r="O3602" s="1" t="s">
        <v>2973</v>
      </c>
      <c r="P3602" s="1" t="s">
        <v>2968</v>
      </c>
      <c r="Q3602" s="1">
        <v>8360</v>
      </c>
      <c r="R3602" s="1" t="s">
        <v>3035</v>
      </c>
      <c r="S3602" s="1">
        <v>85.86</v>
      </c>
    </row>
    <row r="3603" spans="1:19" x14ac:dyDescent="0.3">
      <c r="A3603" s="1" t="s">
        <v>925</v>
      </c>
      <c r="B3603" s="1" t="s">
        <v>1729</v>
      </c>
      <c r="C3603" s="1">
        <f t="shared" si="342"/>
        <v>1.0416666671517305E-2</v>
      </c>
      <c r="D3603" s="1">
        <v>8</v>
      </c>
      <c r="E3603" s="1">
        <v>19.27</v>
      </c>
      <c r="F3603" s="1">
        <f>IF(A3603="","",IF(E3603&lt;_C3_MinTemp.,0,E3603*M_a+M_b))</f>
        <v>0.46602979999999999</v>
      </c>
      <c r="G3603" s="1">
        <f t="shared" si="337"/>
        <v>0.21718377448803999</v>
      </c>
      <c r="H3603" s="1">
        <f t="shared" si="338"/>
        <v>9.4386690346823107E-2</v>
      </c>
      <c r="I3603" s="1">
        <f t="shared" si="339"/>
        <v>2.3596672597693831E-2</v>
      </c>
      <c r="J3603" s="1">
        <f>IF(A3603="","",MIN(J3602+I3603,Max_logcfu))</f>
        <v>3.99</v>
      </c>
      <c r="K3603" s="1" cm="1">
        <f t="array" ref="K3603">IF(A3603="","",IF(E3603&lt;_C3_MinTemp.,0,((E3603-Tmin)/(PrefTemp-Tmin))^2))</f>
        <v>35.930238210240667</v>
      </c>
      <c r="L3603" s="1">
        <f t="shared" si="340"/>
        <v>0.37427331486429155</v>
      </c>
      <c r="M3603" s="1">
        <f t="shared" si="341"/>
        <v>-21.881831185680372</v>
      </c>
      <c r="N3603" s="3" t="s">
        <v>866</v>
      </c>
      <c r="O3603" s="1" t="s">
        <v>2973</v>
      </c>
      <c r="P3603" s="1" t="s">
        <v>2968</v>
      </c>
      <c r="Q3603" s="1">
        <v>8360</v>
      </c>
      <c r="R3603" s="1" t="s">
        <v>3035</v>
      </c>
      <c r="S3603" s="1">
        <v>85.86</v>
      </c>
    </row>
    <row r="3604" spans="1:19" x14ac:dyDescent="0.3">
      <c r="A3604" s="1" t="s">
        <v>925</v>
      </c>
      <c r="B3604" s="1" t="s">
        <v>1730</v>
      </c>
      <c r="C3604" s="1">
        <f t="shared" si="342"/>
        <v>1.0416666664241347E-2</v>
      </c>
      <c r="D3604" s="1">
        <v>8</v>
      </c>
      <c r="E3604" s="1">
        <v>19.239999999999998</v>
      </c>
      <c r="F3604" s="1">
        <f>IF(A3604="","",IF(E3604&lt;_C3_MinTemp.,0,E3604*M_a+M_b))</f>
        <v>0.46544059999999998</v>
      </c>
      <c r="G3604" s="1">
        <f t="shared" si="337"/>
        <v>0.21663495212835998</v>
      </c>
      <c r="H3604" s="1">
        <f t="shared" si="338"/>
        <v>9.414817563162102E-2</v>
      </c>
      <c r="I3604" s="1">
        <f t="shared" si="339"/>
        <v>2.3537043902425107E-2</v>
      </c>
      <c r="J3604" s="1">
        <f>IF(A3604="","",MIN(J3603+I3604,Max_logcfu))</f>
        <v>3.99</v>
      </c>
      <c r="K3604" s="1" cm="1">
        <f t="array" ref="K3604">IF(A3604="","",IF(E3604&lt;_C3_MinTemp.,0,((E3604-Tmin)/(PrefTemp-Tmin))^2))</f>
        <v>35.839442670081674</v>
      </c>
      <c r="L3604" s="1">
        <f t="shared" si="340"/>
        <v>0.37332752772642869</v>
      </c>
      <c r="M3604" s="1">
        <f t="shared" si="341"/>
        <v>-22.2551587134068</v>
      </c>
      <c r="N3604" s="3" t="s">
        <v>866</v>
      </c>
      <c r="O3604" s="1" t="s">
        <v>2973</v>
      </c>
      <c r="P3604" s="1" t="s">
        <v>2968</v>
      </c>
      <c r="Q3604" s="1">
        <v>8360</v>
      </c>
      <c r="R3604" s="1" t="s">
        <v>3035</v>
      </c>
      <c r="S3604" s="1">
        <v>85.86</v>
      </c>
    </row>
    <row r="3605" spans="1:19" x14ac:dyDescent="0.3">
      <c r="A3605" s="1" t="s">
        <v>925</v>
      </c>
      <c r="B3605" s="1" t="s">
        <v>1731</v>
      </c>
      <c r="C3605" s="1">
        <f t="shared" si="342"/>
        <v>1.0416666664241347E-2</v>
      </c>
      <c r="D3605" s="1">
        <v>8</v>
      </c>
      <c r="E3605" s="1">
        <v>19.14</v>
      </c>
      <c r="F3605" s="1">
        <f>IF(A3605="","",IF(E3605&lt;_C3_MinTemp.,0,E3605*M_a+M_b))</f>
        <v>0.46347660000000002</v>
      </c>
      <c r="G3605" s="1">
        <f t="shared" si="337"/>
        <v>0.21481055874756003</v>
      </c>
      <c r="H3605" s="1">
        <f t="shared" si="338"/>
        <v>9.3355305844224259E-2</v>
      </c>
      <c r="I3605" s="1">
        <f t="shared" si="339"/>
        <v>2.3338826455622071E-2</v>
      </c>
      <c r="J3605" s="1">
        <f>IF(A3605="","",MIN(J3604+I3605,Max_logcfu))</f>
        <v>3.99</v>
      </c>
      <c r="K3605" s="1" cm="1">
        <f t="array" ref="K3605">IF(A3605="","",IF(E3605&lt;_C3_MinTemp.,0,((E3605-Tmin)/(PrefTemp-Tmin))^2))</f>
        <v>35.537620451014668</v>
      </c>
      <c r="L3605" s="1">
        <f t="shared" si="340"/>
        <v>0.37018354627854605</v>
      </c>
      <c r="M3605" s="1">
        <f t="shared" si="341"/>
        <v>-22.625342259685347</v>
      </c>
      <c r="N3605" s="3" t="s">
        <v>866</v>
      </c>
      <c r="O3605" s="1" t="s">
        <v>2973</v>
      </c>
      <c r="P3605" s="1" t="s">
        <v>2968</v>
      </c>
      <c r="Q3605" s="1">
        <v>8360</v>
      </c>
      <c r="R3605" s="1" t="s">
        <v>3035</v>
      </c>
      <c r="S3605" s="1">
        <v>85.86</v>
      </c>
    </row>
    <row r="3606" spans="1:19" x14ac:dyDescent="0.3">
      <c r="A3606" s="1" t="s">
        <v>925</v>
      </c>
      <c r="B3606" s="1" t="s">
        <v>1732</v>
      </c>
      <c r="C3606" s="1">
        <f t="shared" si="342"/>
        <v>1.0416666671517305E-2</v>
      </c>
      <c r="D3606" s="1">
        <v>8</v>
      </c>
      <c r="E3606" s="1">
        <v>19.14</v>
      </c>
      <c r="F3606" s="1">
        <f>IF(A3606="","",IF(E3606&lt;_C3_MinTemp.,0,E3606*M_a+M_b))</f>
        <v>0.46347660000000002</v>
      </c>
      <c r="G3606" s="1">
        <f t="shared" si="337"/>
        <v>0.21481055874756003</v>
      </c>
      <c r="H3606" s="1">
        <f t="shared" si="338"/>
        <v>9.3355305844224259E-2</v>
      </c>
      <c r="I3606" s="1">
        <f t="shared" si="339"/>
        <v>2.3338826471924055E-2</v>
      </c>
      <c r="J3606" s="1">
        <f>IF(A3606="","",MIN(J3605+I3606,Max_logcfu))</f>
        <v>3.99</v>
      </c>
      <c r="K3606" s="1" cm="1">
        <f t="array" ref="K3606">IF(A3606="","",IF(E3606&lt;_C3_MinTemp.,0,((E3606-Tmin)/(PrefTemp-Tmin))^2))</f>
        <v>35.537620451014668</v>
      </c>
      <c r="L3606" s="1">
        <f t="shared" si="340"/>
        <v>0.37018354653711627</v>
      </c>
      <c r="M3606" s="1">
        <f t="shared" si="341"/>
        <v>-22.995525806222464</v>
      </c>
      <c r="N3606" s="3" t="s">
        <v>866</v>
      </c>
      <c r="O3606" s="1" t="s">
        <v>2973</v>
      </c>
      <c r="P3606" s="1" t="s">
        <v>2968</v>
      </c>
      <c r="Q3606" s="1">
        <v>8360</v>
      </c>
      <c r="R3606" s="1" t="s">
        <v>3035</v>
      </c>
      <c r="S3606" s="1">
        <v>85.86</v>
      </c>
    </row>
    <row r="3607" spans="1:19" x14ac:dyDescent="0.3">
      <c r="A3607" s="1" t="s">
        <v>925</v>
      </c>
      <c r="B3607" s="1" t="s">
        <v>1733</v>
      </c>
      <c r="C3607" s="1">
        <f t="shared" si="342"/>
        <v>1.0416666664241347E-2</v>
      </c>
      <c r="D3607" s="1">
        <v>8</v>
      </c>
      <c r="E3607" s="1">
        <v>19.03</v>
      </c>
      <c r="F3607" s="1">
        <f>IF(A3607="","",IF(E3607&lt;_C3_MinTemp.,0,E3607*M_a+M_b))</f>
        <v>0.46131620000000007</v>
      </c>
      <c r="G3607" s="1">
        <f t="shared" si="337"/>
        <v>0.21281263638244005</v>
      </c>
      <c r="H3607" s="1">
        <f t="shared" si="338"/>
        <v>9.2487021461295102E-2</v>
      </c>
      <c r="I3607" s="1">
        <f t="shared" si="339"/>
        <v>2.3121755359940321E-2</v>
      </c>
      <c r="J3607" s="1">
        <f>IF(A3607="","",MIN(J3606+I3607,Max_logcfu))</f>
        <v>3.99</v>
      </c>
      <c r="K3607" s="1" cm="1">
        <f t="array" ref="K3607">IF(A3607="","",IF(E3607&lt;_C3_MinTemp.,0,((E3607-Tmin)/(PrefTemp-Tmin))^2))</f>
        <v>35.207090112486632</v>
      </c>
      <c r="L3607" s="1">
        <f t="shared" si="340"/>
        <v>0.36674052191968065</v>
      </c>
      <c r="M3607" s="1">
        <f t="shared" si="341"/>
        <v>-23.362266328142145</v>
      </c>
      <c r="N3607" s="3" t="s">
        <v>866</v>
      </c>
      <c r="O3607" s="1" t="s">
        <v>2973</v>
      </c>
      <c r="P3607" s="1" t="s">
        <v>2968</v>
      </c>
      <c r="Q3607" s="1">
        <v>8360</v>
      </c>
      <c r="R3607" s="1" t="s">
        <v>3035</v>
      </c>
      <c r="S3607" s="1">
        <v>85.86</v>
      </c>
    </row>
    <row r="3608" spans="1:19" x14ac:dyDescent="0.3">
      <c r="A3608" s="1" t="s">
        <v>925</v>
      </c>
      <c r="B3608" s="1" t="s">
        <v>1734</v>
      </c>
      <c r="C3608" s="1">
        <f t="shared" si="342"/>
        <v>1.0416666664241347E-2</v>
      </c>
      <c r="D3608" s="1">
        <v>8</v>
      </c>
      <c r="E3608" s="1">
        <v>18.91</v>
      </c>
      <c r="F3608" s="1">
        <f>IF(A3608="","",IF(E3608&lt;_C3_MinTemp.,0,E3608*M_a+M_b))</f>
        <v>0.45895940000000002</v>
      </c>
      <c r="G3608" s="1">
        <f t="shared" si="337"/>
        <v>0.21064373084836002</v>
      </c>
      <c r="H3608" s="1">
        <f t="shared" si="338"/>
        <v>9.1544428878035641E-2</v>
      </c>
      <c r="I3608" s="1">
        <f t="shared" si="339"/>
        <v>2.2886107214180322E-2</v>
      </c>
      <c r="J3608" s="1">
        <f>IF(A3608="","",MIN(J3607+I3608,Max_logcfu))</f>
        <v>3.99</v>
      </c>
      <c r="K3608" s="1" cm="1">
        <f t="array" ref="K3608">IF(A3608="","",IF(E3608&lt;_C3_MinTemp.,0,((E3608-Tmin)/(PrefTemp-Tmin))^2))</f>
        <v>34.8482728266249</v>
      </c>
      <c r="L3608" s="1">
        <f t="shared" si="340"/>
        <v>0.36300284185949117</v>
      </c>
      <c r="M3608" s="1">
        <f t="shared" si="341"/>
        <v>-23.725269170001635</v>
      </c>
      <c r="N3608" s="3" t="s">
        <v>866</v>
      </c>
      <c r="O3608" s="1" t="s">
        <v>2973</v>
      </c>
      <c r="P3608" s="1" t="s">
        <v>2968</v>
      </c>
      <c r="Q3608" s="1">
        <v>8360</v>
      </c>
      <c r="R3608" s="1" t="s">
        <v>3035</v>
      </c>
      <c r="S3608" s="1">
        <v>85.86</v>
      </c>
    </row>
    <row r="3609" spans="1:19" x14ac:dyDescent="0.3">
      <c r="A3609" s="1" t="s">
        <v>925</v>
      </c>
      <c r="B3609" s="1" t="s">
        <v>1735</v>
      </c>
      <c r="C3609" s="1">
        <f t="shared" si="342"/>
        <v>1.0416666671517305E-2</v>
      </c>
      <c r="D3609" s="1">
        <v>8</v>
      </c>
      <c r="E3609" s="1">
        <v>18.739999999999998</v>
      </c>
      <c r="F3609" s="1">
        <f>IF(A3609="","",IF(E3609&lt;_C3_MinTemp.,0,E3609*M_a+M_b))</f>
        <v>0.45562059999999999</v>
      </c>
      <c r="G3609" s="1">
        <f t="shared" si="337"/>
        <v>0.20759013114435998</v>
      </c>
      <c r="H3609" s="1">
        <f t="shared" si="338"/>
        <v>9.0217353821973045E-2</v>
      </c>
      <c r="I3609" s="1">
        <f t="shared" si="339"/>
        <v>2.2554338465995943E-2</v>
      </c>
      <c r="J3609" s="1">
        <f>IF(A3609="","",MIN(J3608+I3609,Max_logcfu))</f>
        <v>3.99</v>
      </c>
      <c r="K3609" s="1" cm="1">
        <f t="array" ref="K3609">IF(A3609="","",IF(E3609&lt;_C3_MinTemp.,0,((E3609-Tmin)/(PrefTemp-Tmin))^2))</f>
        <v>34.343094366484074</v>
      </c>
      <c r="L3609" s="1">
        <f t="shared" si="340"/>
        <v>0.35774056648412839</v>
      </c>
      <c r="M3609" s="1">
        <f t="shared" si="341"/>
        <v>-24.083009736485764</v>
      </c>
      <c r="N3609" s="3" t="s">
        <v>866</v>
      </c>
      <c r="O3609" s="1" t="s">
        <v>2973</v>
      </c>
      <c r="P3609" s="1" t="s">
        <v>2968</v>
      </c>
      <c r="Q3609" s="1">
        <v>8360</v>
      </c>
      <c r="R3609" s="1" t="s">
        <v>3035</v>
      </c>
      <c r="S3609" s="1">
        <v>85.86</v>
      </c>
    </row>
    <row r="3610" spans="1:19" x14ac:dyDescent="0.3">
      <c r="A3610" s="1" t="s">
        <v>925</v>
      </c>
      <c r="B3610" s="1" t="s">
        <v>1736</v>
      </c>
      <c r="C3610" s="1">
        <f t="shared" si="342"/>
        <v>1.0416666664241347E-2</v>
      </c>
      <c r="D3610" s="1">
        <v>8</v>
      </c>
      <c r="E3610" s="1">
        <v>18.690000000000001</v>
      </c>
      <c r="F3610" s="1">
        <f>IF(A3610="","",IF(E3610&lt;_C3_MinTemp.,0,E3610*M_a+M_b))</f>
        <v>0.45463860000000006</v>
      </c>
      <c r="G3610" s="1">
        <f t="shared" si="337"/>
        <v>0.20669625660996005</v>
      </c>
      <c r="H3610" s="1">
        <f t="shared" si="338"/>
        <v>8.9828881621016959E-2</v>
      </c>
      <c r="I3610" s="1">
        <f t="shared" si="339"/>
        <v>2.2457220400025509E-2</v>
      </c>
      <c r="J3610" s="1">
        <f>IF(A3610="","",MIN(J3609+I3610,Max_logcfu))</f>
        <v>3.99</v>
      </c>
      <c r="K3610" s="1" cm="1">
        <f t="array" ref="K3610">IF(A3610="","",IF(E3610&lt;_C3_MinTemp.,0,((E3610-Tmin)/(PrefTemp-Tmin))^2))</f>
        <v>34.195214419988226</v>
      </c>
      <c r="L3610" s="1">
        <f t="shared" si="340"/>
        <v>0.35620015012527639</v>
      </c>
      <c r="M3610" s="1">
        <f t="shared" si="341"/>
        <v>-24.439209886611039</v>
      </c>
      <c r="N3610" s="3" t="s">
        <v>866</v>
      </c>
      <c r="O3610" s="1" t="s">
        <v>2973</v>
      </c>
      <c r="P3610" s="1" t="s">
        <v>2968</v>
      </c>
      <c r="Q3610" s="1">
        <v>8360</v>
      </c>
      <c r="R3610" s="1" t="s">
        <v>3035</v>
      </c>
      <c r="S3610" s="1">
        <v>85.86</v>
      </c>
    </row>
    <row r="3611" spans="1:19" x14ac:dyDescent="0.3">
      <c r="A3611" s="1" t="s">
        <v>925</v>
      </c>
      <c r="B3611" s="1" t="s">
        <v>1737</v>
      </c>
      <c r="C3611" s="1">
        <f t="shared" si="342"/>
        <v>1.0416666664241347E-2</v>
      </c>
      <c r="D3611" s="1">
        <v>8</v>
      </c>
      <c r="E3611" s="1">
        <v>18.440000000000001</v>
      </c>
      <c r="F3611" s="1">
        <f>IF(A3611="","",IF(E3611&lt;_C3_MinTemp.,0,E3611*M_a+M_b))</f>
        <v>0.44972860000000003</v>
      </c>
      <c r="G3611" s="1">
        <f t="shared" si="337"/>
        <v>0.20225581365796003</v>
      </c>
      <c r="H3611" s="1">
        <f t="shared" si="338"/>
        <v>8.7899093288987401E-2</v>
      </c>
      <c r="I3611" s="1">
        <f t="shared" si="339"/>
        <v>2.1974773317130453E-2</v>
      </c>
      <c r="J3611" s="1">
        <f>IF(A3611="","",MIN(J3610+I3611,Max_logcfu))</f>
        <v>3.99</v>
      </c>
      <c r="K3611" s="1" cm="1">
        <f t="array" ref="K3611">IF(A3611="","",IF(E3611&lt;_C3_MinTemp.,0,((E3611-Tmin)/(PrefTemp-Tmin))^2))</f>
        <v>33.460600734410484</v>
      </c>
      <c r="L3611" s="1">
        <f t="shared" si="340"/>
        <v>0.34854792423562325</v>
      </c>
      <c r="M3611" s="1">
        <f t="shared" si="341"/>
        <v>-24.787757810846664</v>
      </c>
      <c r="N3611" s="3" t="s">
        <v>866</v>
      </c>
      <c r="O3611" s="1" t="s">
        <v>2973</v>
      </c>
      <c r="P3611" s="1" t="s">
        <v>2968</v>
      </c>
      <c r="Q3611" s="1">
        <v>8360</v>
      </c>
      <c r="R3611" s="1" t="s">
        <v>3035</v>
      </c>
      <c r="S3611" s="1">
        <v>85.86</v>
      </c>
    </row>
    <row r="3612" spans="1:19" x14ac:dyDescent="0.3">
      <c r="A3612" s="1" t="s">
        <v>925</v>
      </c>
      <c r="B3612" s="1" t="s">
        <v>1738</v>
      </c>
      <c r="C3612" s="1">
        <f t="shared" si="342"/>
        <v>1.0416666671517305E-2</v>
      </c>
      <c r="D3612" s="1">
        <v>8</v>
      </c>
      <c r="E3612" s="1">
        <v>18.38</v>
      </c>
      <c r="F3612" s="1">
        <f>IF(A3612="","",IF(E3612&lt;_C3_MinTemp.,0,E3612*M_a+M_b))</f>
        <v>0.44855020000000001</v>
      </c>
      <c r="G3612" s="1">
        <f t="shared" si="337"/>
        <v>0.20119728192004002</v>
      </c>
      <c r="H3612" s="1">
        <f t="shared" si="338"/>
        <v>8.7439062112142557E-2</v>
      </c>
      <c r="I3612" s="1">
        <f t="shared" si="339"/>
        <v>2.1859765538214882E-2</v>
      </c>
      <c r="J3612" s="1">
        <f>IF(A3612="","",MIN(J3611+I3612,Max_logcfu))</f>
        <v>3.99</v>
      </c>
      <c r="K3612" s="1" cm="1">
        <f t="array" ref="K3612">IF(A3612="","",IF(E3612&lt;_C3_MinTemp.,0,((E3612-Tmin)/(PrefTemp-Tmin))^2))</f>
        <v>33.285480389503405</v>
      </c>
      <c r="L3612" s="1">
        <f t="shared" si="340"/>
        <v>0.34672375421878299</v>
      </c>
      <c r="M3612" s="1">
        <f t="shared" si="341"/>
        <v>-25.134481565065446</v>
      </c>
      <c r="N3612" s="3" t="s">
        <v>866</v>
      </c>
      <c r="O3612" s="1" t="s">
        <v>2973</v>
      </c>
      <c r="P3612" s="1" t="s">
        <v>2968</v>
      </c>
      <c r="Q3612" s="1">
        <v>8360</v>
      </c>
      <c r="R3612" s="1" t="s">
        <v>3035</v>
      </c>
      <c r="S3612" s="1">
        <v>85.86</v>
      </c>
    </row>
    <row r="3613" spans="1:19" x14ac:dyDescent="0.3">
      <c r="A3613" s="1" t="s">
        <v>925</v>
      </c>
      <c r="B3613" s="1" t="s">
        <v>1739</v>
      </c>
      <c r="C3613" s="1">
        <f t="shared" si="342"/>
        <v>1.0416666664241347E-2</v>
      </c>
      <c r="D3613" s="1">
        <v>8</v>
      </c>
      <c r="E3613" s="1">
        <v>18.22</v>
      </c>
      <c r="F3613" s="1">
        <f>IF(A3613="","",IF(E3613&lt;_C3_MinTemp.,0,E3613*M_a+M_b))</f>
        <v>0.44540780000000002</v>
      </c>
      <c r="G3613" s="1">
        <f t="shared" si="337"/>
        <v>0.19838810830084003</v>
      </c>
      <c r="H3613" s="1">
        <f t="shared" si="338"/>
        <v>8.6218213081634076E-2</v>
      </c>
      <c r="I3613" s="1">
        <f t="shared" si="339"/>
        <v>2.1554553265389957E-2</v>
      </c>
      <c r="J3613" s="1">
        <f>IF(A3613="","",MIN(J3612+I3613,Max_logcfu))</f>
        <v>3.99</v>
      </c>
      <c r="K3613" s="1" cm="1">
        <f t="array" ref="K3613">IF(A3613="","",IF(E3613&lt;_C3_MinTemp.,0,((E3613-Tmin)/(PrefTemp-Tmin))^2))</f>
        <v>32.820739054430334</v>
      </c>
      <c r="L3613" s="1">
        <f t="shared" si="340"/>
        <v>0.34188269840404856</v>
      </c>
      <c r="M3613" s="1">
        <f t="shared" si="341"/>
        <v>-25.476364263469495</v>
      </c>
      <c r="N3613" s="3" t="s">
        <v>866</v>
      </c>
      <c r="O3613" s="1" t="s">
        <v>2973</v>
      </c>
      <c r="P3613" s="1" t="s">
        <v>2968</v>
      </c>
      <c r="Q3613" s="1">
        <v>8360</v>
      </c>
      <c r="R3613" s="1" t="s">
        <v>3035</v>
      </c>
      <c r="S3613" s="1">
        <v>85.86</v>
      </c>
    </row>
    <row r="3614" spans="1:19" x14ac:dyDescent="0.3">
      <c r="A3614" s="1" t="s">
        <v>925</v>
      </c>
      <c r="B3614" s="1" t="s">
        <v>1740</v>
      </c>
      <c r="C3614" s="1">
        <f t="shared" si="342"/>
        <v>1.0416666664241347E-2</v>
      </c>
      <c r="D3614" s="1">
        <v>8</v>
      </c>
      <c r="E3614" s="1">
        <v>18.16</v>
      </c>
      <c r="F3614" s="1">
        <f>IF(A3614="","",IF(E3614&lt;_C3_MinTemp.,0,E3614*M_a+M_b))</f>
        <v>0.44422940000000005</v>
      </c>
      <c r="G3614" s="1">
        <f t="shared" si="337"/>
        <v>0.19733975982436006</v>
      </c>
      <c r="H3614" s="1">
        <f t="shared" si="338"/>
        <v>8.5762607485597581E-2</v>
      </c>
      <c r="I3614" s="1">
        <f t="shared" si="339"/>
        <v>2.1440651866407354E-2</v>
      </c>
      <c r="J3614" s="1">
        <f>IF(A3614="","",MIN(J3613+I3614,Max_logcfu))</f>
        <v>3.99</v>
      </c>
      <c r="K3614" s="1" cm="1">
        <f t="array" ref="K3614">IF(A3614="","",IF(E3614&lt;_C3_MinTemp.,0,((E3614-Tmin)/(PrefTemp-Tmin))^2))</f>
        <v>32.647303398032612</v>
      </c>
      <c r="L3614" s="1">
        <f t="shared" si="340"/>
        <v>0.3400760769836596</v>
      </c>
      <c r="M3614" s="1">
        <f t="shared" si="341"/>
        <v>-25.816440340453155</v>
      </c>
      <c r="N3614" s="3" t="s">
        <v>866</v>
      </c>
      <c r="O3614" s="1" t="s">
        <v>2973</v>
      </c>
      <c r="P3614" s="1" t="s">
        <v>2968</v>
      </c>
      <c r="Q3614" s="1">
        <v>8360</v>
      </c>
      <c r="R3614" s="1" t="s">
        <v>3035</v>
      </c>
      <c r="S3614" s="1">
        <v>85.63</v>
      </c>
    </row>
    <row r="3615" spans="1:19" x14ac:dyDescent="0.3">
      <c r="A3615" s="1" t="s">
        <v>925</v>
      </c>
      <c r="B3615" s="1" t="s">
        <v>1741</v>
      </c>
      <c r="C3615" s="1">
        <f t="shared" si="342"/>
        <v>1.0416666671517305E-2</v>
      </c>
      <c r="D3615" s="1">
        <v>8</v>
      </c>
      <c r="E3615" s="1">
        <v>18.079999999999998</v>
      </c>
      <c r="F3615" s="1">
        <f>IF(A3615="","",IF(E3615&lt;_C3_MinTemp.,0,E3615*M_a+M_b))</f>
        <v>0.4426582</v>
      </c>
      <c r="G3615" s="1">
        <f t="shared" si="337"/>
        <v>0.19594628202724002</v>
      </c>
      <c r="H3615" s="1">
        <f t="shared" si="338"/>
        <v>8.5157010876679706E-2</v>
      </c>
      <c r="I3615" s="1">
        <f t="shared" si="339"/>
        <v>2.1289252729083507E-2</v>
      </c>
      <c r="J3615" s="1">
        <f>IF(A3615="","",MIN(J3614+I3615,Max_logcfu))</f>
        <v>3.99</v>
      </c>
      <c r="K3615" s="1" cm="1">
        <f t="array" ref="K3615">IF(A3615="","",IF(E3615&lt;_C3_MinTemp.,0,((E3615-Tmin)/(PrefTemp-Tmin))^2))</f>
        <v>32.416770572506266</v>
      </c>
      <c r="L3615" s="1">
        <f t="shared" si="340"/>
        <v>0.33767469362084895</v>
      </c>
      <c r="M3615" s="1">
        <f t="shared" si="341"/>
        <v>-26.154115034074003</v>
      </c>
      <c r="N3615" s="3" t="s">
        <v>866</v>
      </c>
      <c r="O3615" s="1" t="s">
        <v>2973</v>
      </c>
      <c r="P3615" s="1" t="s">
        <v>2968</v>
      </c>
      <c r="Q3615" s="1">
        <v>8360</v>
      </c>
      <c r="R3615" s="1" t="s">
        <v>3035</v>
      </c>
      <c r="S3615" s="1">
        <v>85.63</v>
      </c>
    </row>
    <row r="3616" spans="1:19" x14ac:dyDescent="0.3">
      <c r="A3616" s="1" t="s">
        <v>925</v>
      </c>
      <c r="B3616" s="1" t="s">
        <v>1742</v>
      </c>
      <c r="C3616" s="1">
        <f t="shared" si="342"/>
        <v>1.0416666664241347E-2</v>
      </c>
      <c r="D3616" s="1">
        <v>8</v>
      </c>
      <c r="E3616" s="1">
        <v>17.989999999999998</v>
      </c>
      <c r="F3616" s="1">
        <f>IF(A3616="","",IF(E3616&lt;_C3_MinTemp.,0,E3616*M_a+M_b))</f>
        <v>0.44089060000000002</v>
      </c>
      <c r="G3616" s="1">
        <f t="shared" si="337"/>
        <v>0.19438452116836002</v>
      </c>
      <c r="H3616" s="1">
        <f t="shared" si="338"/>
        <v>8.4478279516888313E-2</v>
      </c>
      <c r="I3616" s="1">
        <f t="shared" si="339"/>
        <v>2.1119569874304796E-2</v>
      </c>
      <c r="J3616" s="1">
        <f>IF(A3616="","",MIN(J3615+I3616,Max_logcfu))</f>
        <v>3.99</v>
      </c>
      <c r="K3616" s="1" cm="1">
        <f t="array" ref="K3616">IF(A3616="","",IF(E3616&lt;_C3_MinTemp.,0,((E3616-Tmin)/(PrefTemp-Tmin))^2))</f>
        <v>32.158397497357051</v>
      </c>
      <c r="L3616" s="1">
        <f t="shared" si="340"/>
        <v>0.33498330718614155</v>
      </c>
      <c r="M3616" s="1">
        <f t="shared" si="341"/>
        <v>-26.489098341260146</v>
      </c>
      <c r="N3616" s="3" t="s">
        <v>866</v>
      </c>
      <c r="O3616" s="1" t="s">
        <v>2973</v>
      </c>
      <c r="P3616" s="1" t="s">
        <v>2968</v>
      </c>
      <c r="Q3616" s="1">
        <v>8360</v>
      </c>
      <c r="R3616" s="1" t="s">
        <v>3035</v>
      </c>
      <c r="S3616" s="1">
        <v>85.63</v>
      </c>
    </row>
    <row r="3617" spans="1:19" x14ac:dyDescent="0.3">
      <c r="A3617" s="1" t="s">
        <v>925</v>
      </c>
      <c r="B3617" s="1" t="s">
        <v>1743</v>
      </c>
      <c r="C3617" s="1">
        <f t="shared" si="342"/>
        <v>1.0416666664241347E-2</v>
      </c>
      <c r="D3617" s="1">
        <v>8</v>
      </c>
      <c r="E3617" s="1">
        <v>17.89</v>
      </c>
      <c r="F3617" s="1">
        <f>IF(A3617="","",IF(E3617&lt;_C3_MinTemp.,0,E3617*M_a+M_b))</f>
        <v>0.43892660000000006</v>
      </c>
      <c r="G3617" s="1">
        <f t="shared" si="337"/>
        <v>0.19265656018756006</v>
      </c>
      <c r="H3617" s="1">
        <f t="shared" si="338"/>
        <v>8.3727318638661466E-2</v>
      </c>
      <c r="I3617" s="1">
        <f t="shared" si="339"/>
        <v>2.0931829654791796E-2</v>
      </c>
      <c r="J3617" s="1">
        <f>IF(A3617="","",MIN(J3616+I3617,Max_logcfu))</f>
        <v>3.99</v>
      </c>
      <c r="K3617" s="1" cm="1">
        <f t="array" ref="K3617">IF(A3617="","",IF(E3617&lt;_C3_MinTemp.,0,((E3617-Tmin)/(PrefTemp-Tmin))^2))</f>
        <v>31.872528767961882</v>
      </c>
      <c r="L3617" s="1">
        <f t="shared" si="340"/>
        <v>0.33200550792230188</v>
      </c>
      <c r="M3617" s="1">
        <f t="shared" si="341"/>
        <v>-26.821103849182446</v>
      </c>
      <c r="N3617" s="3" t="s">
        <v>866</v>
      </c>
      <c r="O3617" s="1" t="s">
        <v>2973</v>
      </c>
      <c r="P3617" s="1" t="s">
        <v>2968</v>
      </c>
      <c r="Q3617" s="1">
        <v>8360</v>
      </c>
      <c r="R3617" s="1" t="s">
        <v>3035</v>
      </c>
      <c r="S3617" s="1">
        <v>85.63</v>
      </c>
    </row>
    <row r="3618" spans="1:19" x14ac:dyDescent="0.3">
      <c r="A3618" s="1" t="s">
        <v>925</v>
      </c>
      <c r="B3618" s="1" t="s">
        <v>1744</v>
      </c>
      <c r="C3618" s="1">
        <f t="shared" si="342"/>
        <v>1.0416666671517305E-2</v>
      </c>
      <c r="D3618" s="1">
        <v>8</v>
      </c>
      <c r="E3618" s="1">
        <v>17.88</v>
      </c>
      <c r="F3618" s="1">
        <f>IF(A3618="","",IF(E3618&lt;_C3_MinTemp.,0,E3618*M_a+M_b))</f>
        <v>0.43873020000000001</v>
      </c>
      <c r="G3618" s="1">
        <f t="shared" si="337"/>
        <v>0.19248418839204001</v>
      </c>
      <c r="H3618" s="1">
        <f t="shared" si="338"/>
        <v>8.3652406950039115E-2</v>
      </c>
      <c r="I3618" s="1">
        <f t="shared" si="339"/>
        <v>2.0913101747248201E-2</v>
      </c>
      <c r="J3618" s="1">
        <f>IF(A3618="","",MIN(J3617+I3618,Max_logcfu))</f>
        <v>3.99</v>
      </c>
      <c r="K3618" s="1" cm="1">
        <f t="array" ref="K3618">IF(A3618="","",IF(E3618&lt;_C3_MinTemp.,0,((E3618-Tmin)/(PrefTemp-Tmin))^2))</f>
        <v>31.844012090376907</v>
      </c>
      <c r="L3618" s="1">
        <f t="shared" si="340"/>
        <v>0.33170845942922322</v>
      </c>
      <c r="M3618" s="1">
        <f t="shared" si="341"/>
        <v>-27.152812308611669</v>
      </c>
      <c r="N3618" s="3" t="s">
        <v>866</v>
      </c>
      <c r="O3618" s="1" t="s">
        <v>2973</v>
      </c>
      <c r="P3618" s="1" t="s">
        <v>2968</v>
      </c>
      <c r="Q3618" s="1">
        <v>8360</v>
      </c>
      <c r="R3618" s="1" t="s">
        <v>3035</v>
      </c>
      <c r="S3618" s="1">
        <v>85.74</v>
      </c>
    </row>
    <row r="3619" spans="1:19" x14ac:dyDescent="0.3">
      <c r="A3619" s="1" t="s">
        <v>925</v>
      </c>
      <c r="B3619" s="1" t="s">
        <v>1745</v>
      </c>
      <c r="C3619" s="1">
        <f t="shared" si="342"/>
        <v>1.0416666664241347E-2</v>
      </c>
      <c r="D3619" s="1">
        <v>8</v>
      </c>
      <c r="E3619" s="1">
        <v>17.75</v>
      </c>
      <c r="F3619" s="1">
        <f>IF(A3619="","",IF(E3619&lt;_C3_MinTemp.,0,E3619*M_a+M_b))</f>
        <v>0.43617700000000004</v>
      </c>
      <c r="G3619" s="1">
        <f t="shared" si="337"/>
        <v>0.19025037532900002</v>
      </c>
      <c r="H3619" s="1">
        <f t="shared" si="338"/>
        <v>8.2681605966536287E-2</v>
      </c>
      <c r="I3619" s="1">
        <f t="shared" si="339"/>
        <v>2.0670401486821369E-2</v>
      </c>
      <c r="J3619" s="1">
        <f>IF(A3619="","",MIN(J3618+I3619,Max_logcfu))</f>
        <v>3.99</v>
      </c>
      <c r="K3619" s="1" cm="1">
        <f t="array" ref="K3619">IF(A3619="","",IF(E3619&lt;_C3_MinTemp.,0,((E3619-Tmin)/(PrefTemp-Tmin))^2))</f>
        <v>31.474456695820518</v>
      </c>
      <c r="L3619" s="1">
        <f t="shared" si="340"/>
        <v>0.32785892383846144</v>
      </c>
      <c r="M3619" s="1">
        <f t="shared" si="341"/>
        <v>-27.480671232450131</v>
      </c>
      <c r="N3619" s="3" t="s">
        <v>866</v>
      </c>
      <c r="O3619" s="1" t="s">
        <v>2973</v>
      </c>
      <c r="P3619" s="1" t="s">
        <v>2968</v>
      </c>
      <c r="Q3619" s="1">
        <v>8360</v>
      </c>
      <c r="R3619" s="1" t="s">
        <v>3035</v>
      </c>
      <c r="S3619" s="1">
        <v>85.74</v>
      </c>
    </row>
    <row r="3620" spans="1:19" x14ac:dyDescent="0.3">
      <c r="A3620" s="1" t="s">
        <v>925</v>
      </c>
      <c r="B3620" s="1" t="s">
        <v>2541</v>
      </c>
      <c r="C3620" s="1">
        <f t="shared" si="342"/>
        <v>1.0416666664241347E-2</v>
      </c>
      <c r="D3620" s="1">
        <v>8</v>
      </c>
      <c r="E3620" s="1">
        <v>17.7</v>
      </c>
      <c r="F3620" s="1">
        <f>IF(A3620="","",IF(E3620&lt;_C3_MinTemp.,0,E3620*M_a+M_b))</f>
        <v>0.435195</v>
      </c>
      <c r="G3620" s="1">
        <f t="shared" si="337"/>
        <v>0.18939468802500001</v>
      </c>
      <c r="H3620" s="1">
        <f t="shared" si="338"/>
        <v>8.2309729693611472E-2</v>
      </c>
      <c r="I3620" s="1">
        <f t="shared" si="339"/>
        <v>2.0577432418611812E-2</v>
      </c>
      <c r="J3620" s="1">
        <f>IF(A3620="","",MIN(J3619+I3620,Max_logcfu))</f>
        <v>3.99</v>
      </c>
      <c r="K3620" s="1" cm="1">
        <f t="array" ref="K3620">IF(A3620="","",IF(E3620&lt;_C3_MinTemp.,0,((E3620-Tmin)/(PrefTemp-Tmin))^2))</f>
        <v>31.332894331234701</v>
      </c>
      <c r="L3620" s="1">
        <f t="shared" si="340"/>
        <v>0.32638431587436922</v>
      </c>
      <c r="M3620" s="1">
        <f t="shared" si="341"/>
        <v>-27.807055548324499</v>
      </c>
      <c r="N3620" s="3" t="s">
        <v>866</v>
      </c>
      <c r="O3620" s="1" t="s">
        <v>2973</v>
      </c>
      <c r="P3620" s="1" t="s">
        <v>2968</v>
      </c>
      <c r="Q3620" s="1">
        <v>8360</v>
      </c>
      <c r="R3620" s="1" t="s">
        <v>3035</v>
      </c>
      <c r="S3620" s="1">
        <v>85.74</v>
      </c>
    </row>
    <row r="3621" spans="1:19" x14ac:dyDescent="0.3">
      <c r="A3621" s="1" t="s">
        <v>925</v>
      </c>
      <c r="B3621" s="1" t="s">
        <v>2542</v>
      </c>
      <c r="C3621" s="1">
        <f t="shared" si="342"/>
        <v>1.0416666671517305E-2</v>
      </c>
      <c r="D3621" s="1">
        <v>8</v>
      </c>
      <c r="E3621" s="1">
        <v>17.7</v>
      </c>
      <c r="F3621" s="1">
        <f>IF(A3621="","",IF(E3621&lt;_C3_MinTemp.,0,E3621*M_a+M_b))</f>
        <v>0.435195</v>
      </c>
      <c r="G3621" s="1">
        <f t="shared" si="337"/>
        <v>0.18939468802500001</v>
      </c>
      <c r="H3621" s="1">
        <f t="shared" si="338"/>
        <v>8.2309729693611472E-2</v>
      </c>
      <c r="I3621" s="1">
        <f t="shared" si="339"/>
        <v>2.0577432432984981E-2</v>
      </c>
      <c r="J3621" s="1">
        <f>IF(A3621="","",MIN(J3620+I3621,Max_logcfu))</f>
        <v>3.99</v>
      </c>
      <c r="K3621" s="1" cm="1">
        <f t="array" ref="K3621">IF(A3621="","",IF(E3621&lt;_C3_MinTemp.,0,((E3621-Tmin)/(PrefTemp-Tmin))^2))</f>
        <v>31.332894331234701</v>
      </c>
      <c r="L3621" s="1">
        <f t="shared" si="340"/>
        <v>0.32638431610234603</v>
      </c>
      <c r="M3621" s="1">
        <f t="shared" si="341"/>
        <v>-28.133439864426844</v>
      </c>
      <c r="N3621" s="3" t="s">
        <v>866</v>
      </c>
      <c r="O3621" s="1" t="s">
        <v>2973</v>
      </c>
      <c r="P3621" s="1" t="s">
        <v>2968</v>
      </c>
      <c r="Q3621" s="1">
        <v>8360</v>
      </c>
      <c r="R3621" s="1" t="s">
        <v>3035</v>
      </c>
      <c r="S3621" s="1">
        <v>85.74</v>
      </c>
    </row>
    <row r="3622" spans="1:19" x14ac:dyDescent="0.3">
      <c r="A3622" s="1" t="s">
        <v>925</v>
      </c>
      <c r="B3622" s="1" t="s">
        <v>2543</v>
      </c>
      <c r="C3622" s="1">
        <f t="shared" si="342"/>
        <v>1.0416666664241347E-2</v>
      </c>
      <c r="D3622" s="1">
        <v>8</v>
      </c>
      <c r="E3622" s="1">
        <v>17.77</v>
      </c>
      <c r="F3622" s="1">
        <f>IF(A3622="","",IF(E3622&lt;_C3_MinTemp.,0,E3622*M_a+M_b))</f>
        <v>0.43656980000000001</v>
      </c>
      <c r="G3622" s="1">
        <f t="shared" si="337"/>
        <v>0.19059319027204</v>
      </c>
      <c r="H3622" s="1">
        <f t="shared" si="338"/>
        <v>8.2830591165597559E-2</v>
      </c>
      <c r="I3622" s="1">
        <f t="shared" si="339"/>
        <v>2.0707647786578017E-2</v>
      </c>
      <c r="J3622" s="1">
        <f>IF(A3622="","",MIN(J3621+I3622,Max_logcfu))</f>
        <v>3.99</v>
      </c>
      <c r="K3622" s="1" cm="1">
        <f t="array" ref="K3622">IF(A3622="","",IF(E3622&lt;_C3_MinTemp.,0,((E3622-Tmin)/(PrefTemp-Tmin))^2))</f>
        <v>31.531170981197008</v>
      </c>
      <c r="L3622" s="1">
        <f t="shared" si="340"/>
        <v>0.32844969764432902</v>
      </c>
      <c r="M3622" s="1">
        <f t="shared" si="341"/>
        <v>-28.461889562071175</v>
      </c>
      <c r="N3622" s="3" t="s">
        <v>866</v>
      </c>
      <c r="O3622" s="1" t="s">
        <v>2973</v>
      </c>
      <c r="P3622" s="1" t="s">
        <v>2968</v>
      </c>
      <c r="Q3622" s="1">
        <v>8360</v>
      </c>
      <c r="R3622" s="1" t="s">
        <v>3035</v>
      </c>
      <c r="S3622" s="1">
        <v>85.53</v>
      </c>
    </row>
    <row r="3623" spans="1:19" x14ac:dyDescent="0.3">
      <c r="A3623" s="1" t="s">
        <v>925</v>
      </c>
      <c r="B3623" s="1" t="s">
        <v>2544</v>
      </c>
      <c r="C3623" s="1">
        <f t="shared" si="342"/>
        <v>1.0416666664241347E-2</v>
      </c>
      <c r="D3623" s="1">
        <v>8</v>
      </c>
      <c r="E3623" s="1">
        <v>17.75</v>
      </c>
      <c r="F3623" s="1">
        <f>IF(A3623="","",IF(E3623&lt;_C3_MinTemp.,0,E3623*M_a+M_b))</f>
        <v>0.43617700000000004</v>
      </c>
      <c r="G3623" s="1">
        <f t="shared" ref="G3623:G3686" si="343">IF(A3623="","",F3623^2)</f>
        <v>0.19025037532900002</v>
      </c>
      <c r="H3623" s="1">
        <f t="shared" ref="H3623:H3686" si="344">IF(A3623="","",G3623/2.301)</f>
        <v>8.2681605966536287E-2</v>
      </c>
      <c r="I3623" s="1">
        <f t="shared" ref="I3623:I3686" si="345">IF(A3623="","",H3623*24*(B3623-B3622))</f>
        <v>2.0670401486821369E-2</v>
      </c>
      <c r="J3623" s="1">
        <f>IF(A3623="","",MIN(J3622+I3623,Max_logcfu))</f>
        <v>3.99</v>
      </c>
      <c r="K3623" s="1" cm="1">
        <f t="array" ref="K3623">IF(A3623="","",IF(E3623&lt;_C3_MinTemp.,0,((E3623-Tmin)/(PrefTemp-Tmin))^2))</f>
        <v>31.474456695820518</v>
      </c>
      <c r="L3623" s="1">
        <f t="shared" ref="L3623:L3686" si="346">IF(A3623="","",K3623*(B3623-B3622))</f>
        <v>0.32785892383846144</v>
      </c>
      <c r="M3623" s="1">
        <f t="shared" ref="M3623:M3686" si="347">IF(A3623="","",M3622-L3623)</f>
        <v>-28.789748485909637</v>
      </c>
      <c r="N3623" s="3" t="s">
        <v>866</v>
      </c>
      <c r="O3623" s="1" t="s">
        <v>2973</v>
      </c>
      <c r="P3623" s="1" t="s">
        <v>2968</v>
      </c>
      <c r="Q3623" s="1">
        <v>8360</v>
      </c>
      <c r="R3623" s="1" t="s">
        <v>3035</v>
      </c>
      <c r="S3623" s="1">
        <v>85.53</v>
      </c>
    </row>
    <row r="3624" spans="1:19" x14ac:dyDescent="0.3">
      <c r="A3624" s="1" t="s">
        <v>925</v>
      </c>
      <c r="B3624" s="1" t="s">
        <v>1750</v>
      </c>
      <c r="C3624" s="1">
        <f t="shared" si="342"/>
        <v>1.0416666671517305E-2</v>
      </c>
      <c r="D3624" s="1">
        <v>8</v>
      </c>
      <c r="E3624" s="1">
        <v>17.75</v>
      </c>
      <c r="F3624" s="1">
        <f>IF(A3624="","",IF(E3624&lt;_C3_MinTemp.,0,E3624*M_a+M_b))</f>
        <v>0.43617700000000004</v>
      </c>
      <c r="G3624" s="1">
        <f t="shared" si="343"/>
        <v>0.19025037532900002</v>
      </c>
      <c r="H3624" s="1">
        <f t="shared" si="344"/>
        <v>8.2681605966536287E-2</v>
      </c>
      <c r="I3624" s="1">
        <f t="shared" si="345"/>
        <v>2.0670401501259476E-2</v>
      </c>
      <c r="J3624" s="1">
        <f>IF(A3624="","",MIN(J3623+I3624,Max_logcfu))</f>
        <v>3.99</v>
      </c>
      <c r="K3624" s="1" cm="1">
        <f t="array" ref="K3624">IF(A3624="","",IF(E3624&lt;_C3_MinTemp.,0,((E3624-Tmin)/(PrefTemp-Tmin))^2))</f>
        <v>31.474456695820518</v>
      </c>
      <c r="L3624" s="1">
        <f t="shared" si="346"/>
        <v>0.32785892406746825</v>
      </c>
      <c r="M3624" s="1">
        <f t="shared" si="347"/>
        <v>-29.117607409977104</v>
      </c>
      <c r="N3624" s="3" t="s">
        <v>866</v>
      </c>
      <c r="O3624" s="1" t="s">
        <v>2973</v>
      </c>
      <c r="P3624" s="1" t="s">
        <v>2968</v>
      </c>
      <c r="Q3624" s="1">
        <v>8360</v>
      </c>
      <c r="R3624" s="1" t="s">
        <v>3035</v>
      </c>
      <c r="S3624" s="1">
        <v>85.53</v>
      </c>
    </row>
    <row r="3625" spans="1:19" x14ac:dyDescent="0.3">
      <c r="A3625" s="1" t="s">
        <v>925</v>
      </c>
      <c r="B3625" s="1" t="s">
        <v>1751</v>
      </c>
      <c r="C3625" s="1">
        <f t="shared" si="342"/>
        <v>1.0416666664241347E-2</v>
      </c>
      <c r="D3625" s="1">
        <v>8</v>
      </c>
      <c r="E3625" s="1">
        <v>17.75</v>
      </c>
      <c r="F3625" s="1">
        <f>IF(A3625="","",IF(E3625&lt;_C3_MinTemp.,0,E3625*M_a+M_b))</f>
        <v>0.43617700000000004</v>
      </c>
      <c r="G3625" s="1">
        <f t="shared" si="343"/>
        <v>0.19025037532900002</v>
      </c>
      <c r="H3625" s="1">
        <f t="shared" si="344"/>
        <v>8.2681605966536287E-2</v>
      </c>
      <c r="I3625" s="1">
        <f t="shared" si="345"/>
        <v>2.0670401486821369E-2</v>
      </c>
      <c r="J3625" s="1">
        <f>IF(A3625="","",MIN(J3624+I3625,Max_logcfu))</f>
        <v>3.99</v>
      </c>
      <c r="K3625" s="1" cm="1">
        <f t="array" ref="K3625">IF(A3625="","",IF(E3625&lt;_C3_MinTemp.,0,((E3625-Tmin)/(PrefTemp-Tmin))^2))</f>
        <v>31.474456695820518</v>
      </c>
      <c r="L3625" s="1">
        <f t="shared" si="346"/>
        <v>0.32785892383846144</v>
      </c>
      <c r="M3625" s="1">
        <f t="shared" si="347"/>
        <v>-29.445466333815567</v>
      </c>
      <c r="N3625" s="3" t="s">
        <v>866</v>
      </c>
      <c r="O3625" s="1" t="s">
        <v>2973</v>
      </c>
      <c r="P3625" s="1" t="s">
        <v>2968</v>
      </c>
      <c r="Q3625" s="1">
        <v>8360</v>
      </c>
      <c r="R3625" s="1" t="s">
        <v>3035</v>
      </c>
      <c r="S3625" s="1">
        <v>85.53</v>
      </c>
    </row>
    <row r="3626" spans="1:19" x14ac:dyDescent="0.3">
      <c r="A3626" s="1" t="s">
        <v>925</v>
      </c>
      <c r="B3626" s="1" t="s">
        <v>1752</v>
      </c>
      <c r="C3626" s="1">
        <f t="shared" si="342"/>
        <v>1.0416666664241347E-2</v>
      </c>
      <c r="D3626" s="1">
        <v>8</v>
      </c>
      <c r="E3626" s="1">
        <v>17.8</v>
      </c>
      <c r="F3626" s="1">
        <f>IF(A3626="","",IF(E3626&lt;_C3_MinTemp.,0,E3626*M_a+M_b))</f>
        <v>0.43715900000000002</v>
      </c>
      <c r="G3626" s="1">
        <f t="shared" si="343"/>
        <v>0.19110799128100001</v>
      </c>
      <c r="H3626" s="1">
        <f t="shared" si="344"/>
        <v>8.3054320417644503E-2</v>
      </c>
      <c r="I3626" s="1">
        <f t="shared" si="345"/>
        <v>2.0763580099576729E-2</v>
      </c>
      <c r="J3626" s="1">
        <f>IF(A3626="","",MIN(J3625+I3626,Max_logcfu))</f>
        <v>3.99</v>
      </c>
      <c r="K3626" s="1" cm="1">
        <f t="array" ref="K3626">IF(A3626="","",IF(E3626&lt;_C3_MinTemp.,0,((E3626-Tmin)/(PrefTemp-Tmin))^2))</f>
        <v>31.616338130199772</v>
      </c>
      <c r="L3626" s="1">
        <f t="shared" si="346"/>
        <v>0.32933685544623459</v>
      </c>
      <c r="M3626" s="1">
        <f t="shared" si="347"/>
        <v>-29.774803189261803</v>
      </c>
      <c r="N3626" s="3" t="s">
        <v>866</v>
      </c>
      <c r="O3626" s="1" t="s">
        <v>2973</v>
      </c>
      <c r="P3626" s="1" t="s">
        <v>2968</v>
      </c>
      <c r="Q3626" s="1">
        <v>8360</v>
      </c>
      <c r="R3626" s="1" t="s">
        <v>3035</v>
      </c>
      <c r="S3626" s="1">
        <v>85.53</v>
      </c>
    </row>
    <row r="3627" spans="1:19" x14ac:dyDescent="0.3">
      <c r="A3627" s="1" t="s">
        <v>925</v>
      </c>
      <c r="B3627" s="1" t="s">
        <v>1753</v>
      </c>
      <c r="C3627" s="1">
        <f t="shared" si="342"/>
        <v>1.0416666671517305E-2</v>
      </c>
      <c r="D3627" s="1">
        <v>8</v>
      </c>
      <c r="E3627" s="1">
        <v>17.75</v>
      </c>
      <c r="F3627" s="1">
        <f>IF(A3627="","",IF(E3627&lt;_C3_MinTemp.,0,E3627*M_a+M_b))</f>
        <v>0.43617700000000004</v>
      </c>
      <c r="G3627" s="1">
        <f t="shared" si="343"/>
        <v>0.19025037532900002</v>
      </c>
      <c r="H3627" s="1">
        <f t="shared" si="344"/>
        <v>8.2681605966536287E-2</v>
      </c>
      <c r="I3627" s="1">
        <f t="shared" si="345"/>
        <v>2.0670401501259476E-2</v>
      </c>
      <c r="J3627" s="1">
        <f>IF(A3627="","",MIN(J3626+I3627,Max_logcfu))</f>
        <v>3.99</v>
      </c>
      <c r="K3627" s="1" cm="1">
        <f t="array" ref="K3627">IF(A3627="","",IF(E3627&lt;_C3_MinTemp.,0,((E3627-Tmin)/(PrefTemp-Tmin))^2))</f>
        <v>31.474456695820518</v>
      </c>
      <c r="L3627" s="1">
        <f t="shared" si="346"/>
        <v>0.32785892406746825</v>
      </c>
      <c r="M3627" s="1">
        <f t="shared" si="347"/>
        <v>-30.10266211332927</v>
      </c>
      <c r="N3627" s="3" t="s">
        <v>866</v>
      </c>
      <c r="O3627" s="1" t="s">
        <v>2973</v>
      </c>
      <c r="P3627" s="1" t="s">
        <v>2968</v>
      </c>
      <c r="Q3627" s="1">
        <v>8360</v>
      </c>
      <c r="R3627" s="1" t="s">
        <v>3035</v>
      </c>
      <c r="S3627" s="1">
        <v>85.53</v>
      </c>
    </row>
    <row r="3628" spans="1:19" x14ac:dyDescent="0.3">
      <c r="A3628" s="1" t="s">
        <v>925</v>
      </c>
      <c r="B3628" s="1" t="s">
        <v>2545</v>
      </c>
      <c r="C3628" s="1">
        <f t="shared" si="342"/>
        <v>1.0416666664241347E-2</v>
      </c>
      <c r="D3628" s="1">
        <v>8</v>
      </c>
      <c r="E3628" s="1">
        <v>17.739999999999998</v>
      </c>
      <c r="F3628" s="1">
        <f>IF(A3628="","",IF(E3628&lt;_C3_MinTemp.,0,E3628*M_a+M_b))</f>
        <v>0.4359806</v>
      </c>
      <c r="G3628" s="1">
        <f t="shared" si="343"/>
        <v>0.19007908357636</v>
      </c>
      <c r="H3628" s="1">
        <f t="shared" si="344"/>
        <v>8.2607163657696644E-2</v>
      </c>
      <c r="I3628" s="1">
        <f t="shared" si="345"/>
        <v>2.0651790909615789E-2</v>
      </c>
      <c r="J3628" s="1">
        <f>IF(A3628="","",MIN(J3627+I3628,Max_logcfu))</f>
        <v>3.99</v>
      </c>
      <c r="K3628" s="1" cm="1">
        <f t="array" ref="K3628">IF(A3628="","",IF(E3628&lt;_C3_MinTemp.,0,((E3628-Tmin)/(PrefTemp-Tmin))^2))</f>
        <v>31.446118697319882</v>
      </c>
      <c r="L3628" s="1">
        <f t="shared" si="346"/>
        <v>0.32756373635414854</v>
      </c>
      <c r="M3628" s="1">
        <f t="shared" si="347"/>
        <v>-30.430225849683417</v>
      </c>
      <c r="N3628" s="3" t="s">
        <v>866</v>
      </c>
      <c r="O3628" s="1" t="s">
        <v>2973</v>
      </c>
      <c r="P3628" s="1" t="s">
        <v>2968</v>
      </c>
      <c r="Q3628" s="1">
        <v>8360</v>
      </c>
      <c r="R3628" s="1" t="s">
        <v>3035</v>
      </c>
      <c r="S3628" s="1">
        <v>85.53</v>
      </c>
    </row>
    <row r="3629" spans="1:19" x14ac:dyDescent="0.3">
      <c r="A3629" s="1" t="s">
        <v>925</v>
      </c>
      <c r="B3629" s="1" t="s">
        <v>2546</v>
      </c>
      <c r="C3629" s="1">
        <f t="shared" si="342"/>
        <v>1.0416666664241347E-2</v>
      </c>
      <c r="D3629" s="1">
        <v>8</v>
      </c>
      <c r="E3629" s="1">
        <v>17.7</v>
      </c>
      <c r="F3629" s="1">
        <f>IF(A3629="","",IF(E3629&lt;_C3_MinTemp.,0,E3629*M_a+M_b))</f>
        <v>0.435195</v>
      </c>
      <c r="G3629" s="1">
        <f t="shared" si="343"/>
        <v>0.18939468802500001</v>
      </c>
      <c r="H3629" s="1">
        <f t="shared" si="344"/>
        <v>8.2309729693611472E-2</v>
      </c>
      <c r="I3629" s="1">
        <f t="shared" si="345"/>
        <v>2.0577432418611812E-2</v>
      </c>
      <c r="J3629" s="1">
        <f>IF(A3629="","",MIN(J3628+I3629,Max_logcfu))</f>
        <v>3.99</v>
      </c>
      <c r="K3629" s="1" cm="1">
        <f t="array" ref="K3629">IF(A3629="","",IF(E3629&lt;_C3_MinTemp.,0,((E3629-Tmin)/(PrefTemp-Tmin))^2))</f>
        <v>31.332894331234701</v>
      </c>
      <c r="L3629" s="1">
        <f t="shared" si="346"/>
        <v>0.32638431587436922</v>
      </c>
      <c r="M3629" s="1">
        <f t="shared" si="347"/>
        <v>-30.756610165557785</v>
      </c>
      <c r="N3629" s="3" t="s">
        <v>866</v>
      </c>
      <c r="O3629" s="1" t="s">
        <v>2973</v>
      </c>
      <c r="P3629" s="1" t="s">
        <v>2968</v>
      </c>
      <c r="Q3629" s="1">
        <v>8360</v>
      </c>
      <c r="R3629" s="1" t="s">
        <v>3035</v>
      </c>
      <c r="S3629" s="1">
        <v>85.53</v>
      </c>
    </row>
    <row r="3630" spans="1:19" x14ac:dyDescent="0.3">
      <c r="A3630" s="1" t="s">
        <v>925</v>
      </c>
      <c r="B3630" s="1" t="s">
        <v>2547</v>
      </c>
      <c r="C3630" s="1">
        <f t="shared" si="342"/>
        <v>1.0416666671517305E-2</v>
      </c>
      <c r="D3630" s="1">
        <v>8</v>
      </c>
      <c r="E3630" s="1">
        <v>17.75</v>
      </c>
      <c r="F3630" s="1">
        <f>IF(A3630="","",IF(E3630&lt;_C3_MinTemp.,0,E3630*M_a+M_b))</f>
        <v>0.43617700000000004</v>
      </c>
      <c r="G3630" s="1">
        <f t="shared" si="343"/>
        <v>0.19025037532900002</v>
      </c>
      <c r="H3630" s="1">
        <f t="shared" si="344"/>
        <v>8.2681605966536287E-2</v>
      </c>
      <c r="I3630" s="1">
        <f t="shared" si="345"/>
        <v>2.0670401501259476E-2</v>
      </c>
      <c r="J3630" s="1">
        <f>IF(A3630="","",MIN(J3629+I3630,Max_logcfu))</f>
        <v>3.99</v>
      </c>
      <c r="K3630" s="1" cm="1">
        <f t="array" ref="K3630">IF(A3630="","",IF(E3630&lt;_C3_MinTemp.,0,((E3630-Tmin)/(PrefTemp-Tmin))^2))</f>
        <v>31.474456695820518</v>
      </c>
      <c r="L3630" s="1">
        <f t="shared" si="346"/>
        <v>0.32785892406746825</v>
      </c>
      <c r="M3630" s="1">
        <f t="shared" si="347"/>
        <v>-31.084469089625252</v>
      </c>
      <c r="N3630" s="3" t="s">
        <v>866</v>
      </c>
      <c r="O3630" s="1" t="s">
        <v>2973</v>
      </c>
      <c r="P3630" s="1" t="s">
        <v>2968</v>
      </c>
      <c r="Q3630" s="1">
        <v>8360</v>
      </c>
      <c r="R3630" s="1" t="s">
        <v>3035</v>
      </c>
      <c r="S3630" s="1">
        <v>85.43</v>
      </c>
    </row>
    <row r="3631" spans="1:19" x14ac:dyDescent="0.3">
      <c r="A3631" s="1" t="s">
        <v>925</v>
      </c>
      <c r="B3631" s="1" t="s">
        <v>2548</v>
      </c>
      <c r="C3631" s="1">
        <f t="shared" si="342"/>
        <v>1.0416666664241347E-2</v>
      </c>
      <c r="D3631" s="1">
        <v>8</v>
      </c>
      <c r="E3631" s="1">
        <v>17.75</v>
      </c>
      <c r="F3631" s="1">
        <f>IF(A3631="","",IF(E3631&lt;_C3_MinTemp.,0,E3631*M_a+M_b))</f>
        <v>0.43617700000000004</v>
      </c>
      <c r="G3631" s="1">
        <f t="shared" si="343"/>
        <v>0.19025037532900002</v>
      </c>
      <c r="H3631" s="1">
        <f t="shared" si="344"/>
        <v>8.2681605966536287E-2</v>
      </c>
      <c r="I3631" s="1">
        <f t="shared" si="345"/>
        <v>2.0670401486821369E-2</v>
      </c>
      <c r="J3631" s="1">
        <f>IF(A3631="","",MIN(J3630+I3631,Max_logcfu))</f>
        <v>3.99</v>
      </c>
      <c r="K3631" s="1" cm="1">
        <f t="array" ref="K3631">IF(A3631="","",IF(E3631&lt;_C3_MinTemp.,0,((E3631-Tmin)/(PrefTemp-Tmin))^2))</f>
        <v>31.474456695820518</v>
      </c>
      <c r="L3631" s="1">
        <f t="shared" si="346"/>
        <v>0.32785892383846144</v>
      </c>
      <c r="M3631" s="1">
        <f t="shared" si="347"/>
        <v>-31.412328013463714</v>
      </c>
      <c r="N3631" s="3" t="s">
        <v>866</v>
      </c>
      <c r="O3631" s="1" t="s">
        <v>2973</v>
      </c>
      <c r="P3631" s="1" t="s">
        <v>2968</v>
      </c>
      <c r="Q3631" s="1">
        <v>8360</v>
      </c>
      <c r="R3631" s="1" t="s">
        <v>3035</v>
      </c>
      <c r="S3631" s="1">
        <v>85.43</v>
      </c>
    </row>
    <row r="3632" spans="1:19" x14ac:dyDescent="0.3">
      <c r="A3632" s="1" t="s">
        <v>925</v>
      </c>
      <c r="B3632" s="1" t="s">
        <v>1758</v>
      </c>
      <c r="C3632" s="1">
        <f t="shared" si="342"/>
        <v>1.0416666664241347E-2</v>
      </c>
      <c r="D3632" s="1">
        <v>8</v>
      </c>
      <c r="E3632" s="1">
        <v>17.66</v>
      </c>
      <c r="F3632" s="1">
        <f>IF(A3632="","",IF(E3632&lt;_C3_MinTemp.,0,E3632*M_a+M_b))</f>
        <v>0.43440940000000006</v>
      </c>
      <c r="G3632" s="1">
        <f t="shared" si="343"/>
        <v>0.18871152680836004</v>
      </c>
      <c r="H3632" s="1">
        <f t="shared" si="344"/>
        <v>8.2012832163563684E-2</v>
      </c>
      <c r="I3632" s="1">
        <f t="shared" si="345"/>
        <v>2.0503208036117146E-2</v>
      </c>
      <c r="J3632" s="1">
        <f>IF(A3632="","",MIN(J3631+I3632,Max_logcfu))</f>
        <v>3.99</v>
      </c>
      <c r="K3632" s="1" cm="1">
        <f t="array" ref="K3632">IF(A3632="","",IF(E3632&lt;_C3_MinTemp.,0,((E3632-Tmin)/(PrefTemp-Tmin))^2))</f>
        <v>31.219874169817334</v>
      </c>
      <c r="L3632" s="1">
        <f t="shared" si="346"/>
        <v>0.32520702252654576</v>
      </c>
      <c r="M3632" s="1">
        <f t="shared" si="347"/>
        <v>-31.737535035990259</v>
      </c>
      <c r="N3632" s="3" t="s">
        <v>866</v>
      </c>
      <c r="O3632" s="1" t="s">
        <v>2973</v>
      </c>
      <c r="P3632" s="1" t="s">
        <v>2968</v>
      </c>
      <c r="Q3632" s="1">
        <v>8360</v>
      </c>
      <c r="R3632" s="1" t="s">
        <v>3035</v>
      </c>
      <c r="S3632" s="1">
        <v>85.43</v>
      </c>
    </row>
    <row r="3633" spans="1:19" x14ac:dyDescent="0.3">
      <c r="A3633" s="1" t="s">
        <v>925</v>
      </c>
      <c r="B3633" s="1" t="s">
        <v>1759</v>
      </c>
      <c r="C3633" s="1">
        <f t="shared" si="342"/>
        <v>1.0416666671517305E-2</v>
      </c>
      <c r="D3633" s="1">
        <v>8</v>
      </c>
      <c r="E3633" s="1">
        <v>17.600000000000001</v>
      </c>
      <c r="F3633" s="1">
        <f>IF(A3633="","",IF(E3633&lt;_C3_MinTemp.,0,E3633*M_a+M_b))</f>
        <v>0.43323100000000003</v>
      </c>
      <c r="G3633" s="1">
        <f t="shared" si="343"/>
        <v>0.18768909936100003</v>
      </c>
      <c r="H3633" s="1">
        <f t="shared" si="344"/>
        <v>8.1568491682312047E-2</v>
      </c>
      <c r="I3633" s="1">
        <f t="shared" si="345"/>
        <v>2.0392122930073833E-2</v>
      </c>
      <c r="J3633" s="1">
        <f>IF(A3633="","",MIN(J3632+I3633,Max_logcfu))</f>
        <v>3.99</v>
      </c>
      <c r="K3633" s="1" cm="1">
        <f t="array" ref="K3633">IF(A3633="","",IF(E3633&lt;_C3_MinTemp.,0,((E3633-Tmin)/(PrefTemp-Tmin))^2))</f>
        <v>31.050726811443397</v>
      </c>
      <c r="L3633" s="1">
        <f t="shared" si="346"/>
        <v>0.32344507110315124</v>
      </c>
      <c r="M3633" s="1">
        <f t="shared" si="347"/>
        <v>-32.060980107093407</v>
      </c>
      <c r="N3633" s="3" t="s">
        <v>866</v>
      </c>
      <c r="O3633" s="1" t="s">
        <v>2973</v>
      </c>
      <c r="P3633" s="1" t="s">
        <v>2968</v>
      </c>
      <c r="Q3633" s="1">
        <v>8360</v>
      </c>
      <c r="R3633" s="1" t="s">
        <v>3035</v>
      </c>
      <c r="S3633" s="1">
        <v>85.43</v>
      </c>
    </row>
    <row r="3634" spans="1:19" x14ac:dyDescent="0.3">
      <c r="A3634" s="1" t="s">
        <v>925</v>
      </c>
      <c r="B3634" s="1" t="s">
        <v>1760</v>
      </c>
      <c r="C3634" s="1">
        <f t="shared" si="342"/>
        <v>1.0416666664241347E-2</v>
      </c>
      <c r="D3634" s="1">
        <v>8</v>
      </c>
      <c r="E3634" s="1">
        <v>17.61</v>
      </c>
      <c r="F3634" s="1">
        <f>IF(A3634="","",IF(E3634&lt;_C3_MinTemp.,0,E3634*M_a+M_b))</f>
        <v>0.43342740000000002</v>
      </c>
      <c r="G3634" s="1">
        <f t="shared" si="343"/>
        <v>0.18785931107076001</v>
      </c>
      <c r="H3634" s="1">
        <f t="shared" si="344"/>
        <v>8.1642464611368967E-2</v>
      </c>
      <c r="I3634" s="1">
        <f t="shared" si="345"/>
        <v>2.0410616148090022E-2</v>
      </c>
      <c r="J3634" s="1">
        <f>IF(A3634="","",MIN(J3633+I3634,Max_logcfu))</f>
        <v>3.99</v>
      </c>
      <c r="K3634" s="1" cm="1">
        <f t="array" ref="K3634">IF(A3634="","",IF(E3634&lt;_C3_MinTemp.,0,((E3634-Tmin)/(PrefTemp-Tmin))^2))</f>
        <v>31.078886130859701</v>
      </c>
      <c r="L3634" s="1">
        <f t="shared" si="346"/>
        <v>0.32373839712107899</v>
      </c>
      <c r="M3634" s="1">
        <f t="shared" si="347"/>
        <v>-32.384718504214483</v>
      </c>
      <c r="N3634" s="3" t="s">
        <v>866</v>
      </c>
      <c r="O3634" s="1" t="s">
        <v>2973</v>
      </c>
      <c r="P3634" s="1" t="s">
        <v>2968</v>
      </c>
      <c r="Q3634" s="1">
        <v>8360</v>
      </c>
      <c r="R3634" s="1" t="s">
        <v>3035</v>
      </c>
      <c r="S3634" s="1">
        <v>85.43</v>
      </c>
    </row>
    <row r="3635" spans="1:19" x14ac:dyDescent="0.3">
      <c r="A3635" s="1" t="s">
        <v>925</v>
      </c>
      <c r="B3635" s="1" t="s">
        <v>1761</v>
      </c>
      <c r="C3635" s="1">
        <f t="shared" si="342"/>
        <v>1.0416666664241347E-2</v>
      </c>
      <c r="D3635" s="1">
        <v>8</v>
      </c>
      <c r="E3635" s="1">
        <v>17.55</v>
      </c>
      <c r="F3635" s="1">
        <f>IF(A3635="","",IF(E3635&lt;_C3_MinTemp.,0,E3635*M_a+M_b))</f>
        <v>0.43224900000000005</v>
      </c>
      <c r="G3635" s="1">
        <f t="shared" si="343"/>
        <v>0.18683919800100005</v>
      </c>
      <c r="H3635" s="1">
        <f t="shared" si="344"/>
        <v>8.1199129943937437E-2</v>
      </c>
      <c r="I3635" s="1">
        <f t="shared" si="345"/>
        <v>2.0299782481257949E-2</v>
      </c>
      <c r="J3635" s="1">
        <f>IF(A3635="","",MIN(J3634+I3635,Max_logcfu))</f>
        <v>3.99</v>
      </c>
      <c r="K3635" s="1" cm="1">
        <f t="array" ref="K3635">IF(A3635="","",IF(E3635&lt;_C3_MinTemp.,0,((E3635-Tmin)/(PrefTemp-Tmin))^2))</f>
        <v>30.910121656237902</v>
      </c>
      <c r="L3635" s="1">
        <f t="shared" si="346"/>
        <v>0.3219804338441779</v>
      </c>
      <c r="M3635" s="1">
        <f t="shared" si="347"/>
        <v>-32.706698938058658</v>
      </c>
      <c r="N3635" s="3" t="s">
        <v>866</v>
      </c>
      <c r="O3635" s="1" t="s">
        <v>2973</v>
      </c>
      <c r="P3635" s="1" t="s">
        <v>2968</v>
      </c>
      <c r="Q3635" s="1">
        <v>8360</v>
      </c>
      <c r="R3635" s="1" t="s">
        <v>3035</v>
      </c>
      <c r="S3635" s="1">
        <v>85.43</v>
      </c>
    </row>
    <row r="3636" spans="1:19" x14ac:dyDescent="0.3">
      <c r="A3636" s="1" t="s">
        <v>925</v>
      </c>
      <c r="B3636" s="1" t="s">
        <v>1762</v>
      </c>
      <c r="C3636" s="1">
        <f t="shared" si="342"/>
        <v>1.0416666671517305E-2</v>
      </c>
      <c r="D3636" s="1">
        <v>8</v>
      </c>
      <c r="E3636" s="1">
        <v>17.5</v>
      </c>
      <c r="F3636" s="1">
        <f>IF(A3636="","",IF(E3636&lt;_C3_MinTemp.,0,E3636*M_a+M_b))</f>
        <v>0.43126700000000001</v>
      </c>
      <c r="G3636" s="1">
        <f t="shared" si="343"/>
        <v>0.185991225289</v>
      </c>
      <c r="H3636" s="1">
        <f t="shared" si="344"/>
        <v>8.0830606383746187E-2</v>
      </c>
      <c r="I3636" s="1">
        <f t="shared" si="345"/>
        <v>2.0207651605346467E-2</v>
      </c>
      <c r="J3636" s="1">
        <f>IF(A3636="","",MIN(J3635+I3636,Max_logcfu))</f>
        <v>3.99</v>
      </c>
      <c r="K3636" s="1" cm="1">
        <f t="array" ref="K3636">IF(A3636="","",IF(E3636&lt;_C3_MinTemp.,0,((E3636-Tmin)/(PrefTemp-Tmin))^2))</f>
        <v>30.76983557082583</v>
      </c>
      <c r="L3636" s="1">
        <f t="shared" si="346"/>
        <v>0.3205191206786891</v>
      </c>
      <c r="M3636" s="1">
        <f t="shared" si="347"/>
        <v>-33.027218058737347</v>
      </c>
      <c r="N3636" s="3" t="s">
        <v>866</v>
      </c>
      <c r="O3636" s="1" t="s">
        <v>2973</v>
      </c>
      <c r="P3636" s="1" t="s">
        <v>2968</v>
      </c>
      <c r="Q3636" s="1">
        <v>8360</v>
      </c>
      <c r="R3636" s="1" t="s">
        <v>3035</v>
      </c>
      <c r="S3636" s="1">
        <v>85.43</v>
      </c>
    </row>
    <row r="3637" spans="1:19" x14ac:dyDescent="0.3">
      <c r="A3637" s="1" t="s">
        <v>925</v>
      </c>
      <c r="B3637" s="1" t="s">
        <v>1763</v>
      </c>
      <c r="C3637" s="1">
        <f t="shared" si="342"/>
        <v>1.0416666664241347E-2</v>
      </c>
      <c r="D3637" s="1">
        <v>8</v>
      </c>
      <c r="E3637" s="1">
        <v>17.47</v>
      </c>
      <c r="F3637" s="1">
        <f>IF(A3637="","",IF(E3637&lt;_C3_MinTemp.,0,E3637*M_a+M_b))</f>
        <v>0.4306778</v>
      </c>
      <c r="G3637" s="1">
        <f t="shared" si="343"/>
        <v>0.18548336741283999</v>
      </c>
      <c r="H3637" s="1">
        <f t="shared" si="344"/>
        <v>8.0609894573159493E-2</v>
      </c>
      <c r="I3637" s="1">
        <f t="shared" si="345"/>
        <v>2.0152473638597762E-2</v>
      </c>
      <c r="J3637" s="1">
        <f>IF(A3637="","",MIN(J3636+I3637,Max_logcfu))</f>
        <v>3.99</v>
      </c>
      <c r="K3637" s="1" cm="1">
        <f t="array" ref="K3637">IF(A3637="","",IF(E3637&lt;_C3_MinTemp.,0,((E3637-Tmin)/(PrefTemp-Tmin))^2))</f>
        <v>30.685817073079438</v>
      </c>
      <c r="L3637" s="1">
        <f t="shared" si="346"/>
        <v>0.3196439277701546</v>
      </c>
      <c r="M3637" s="1">
        <f t="shared" si="347"/>
        <v>-33.346861986507498</v>
      </c>
      <c r="N3637" s="3" t="s">
        <v>866</v>
      </c>
      <c r="O3637" s="1" t="s">
        <v>2973</v>
      </c>
      <c r="P3637" s="1" t="s">
        <v>2968</v>
      </c>
      <c r="Q3637" s="1">
        <v>8360</v>
      </c>
      <c r="R3637" s="1" t="s">
        <v>3035</v>
      </c>
      <c r="S3637" s="1">
        <v>85.43</v>
      </c>
    </row>
    <row r="3638" spans="1:19" x14ac:dyDescent="0.3">
      <c r="A3638" s="1" t="s">
        <v>925</v>
      </c>
      <c r="B3638" s="1" t="s">
        <v>2848</v>
      </c>
      <c r="C3638" s="1">
        <f t="shared" si="342"/>
        <v>1.0405092594737653E-2</v>
      </c>
      <c r="D3638" s="1">
        <v>8</v>
      </c>
      <c r="E3638" s="1">
        <v>17.53</v>
      </c>
      <c r="F3638" s="1">
        <f>IF(A3638="","",IF(E3638&lt;_C3_MinTemp.,0,E3638*M_a+M_b))</f>
        <v>0.43185620000000002</v>
      </c>
      <c r="G3638" s="1">
        <f t="shared" si="343"/>
        <v>0.18649977747844002</v>
      </c>
      <c r="H3638" s="1">
        <f t="shared" si="344"/>
        <v>8.1051619938478925E-2</v>
      </c>
      <c r="I3638" s="1">
        <f t="shared" si="345"/>
        <v>2.0240390649920587E-2</v>
      </c>
      <c r="J3638" s="1">
        <f>IF(A3638="","",MIN(J3637+I3638,Max_logcfu))</f>
        <v>3.99</v>
      </c>
      <c r="K3638" s="1" cm="1">
        <f t="array" ref="K3638">IF(A3638="","",IF(E3638&lt;_C3_MinTemp.,0,((E3638-Tmin)/(PrefTemp-Tmin))^2))</f>
        <v>30.85396893369786</v>
      </c>
      <c r="L3638" s="1">
        <f t="shared" si="346"/>
        <v>0.32103840367028519</v>
      </c>
      <c r="M3638" s="1">
        <f t="shared" si="347"/>
        <v>-33.667900390177785</v>
      </c>
      <c r="N3638" s="3" t="s">
        <v>866</v>
      </c>
      <c r="O3638" s="1" t="s">
        <v>2973</v>
      </c>
      <c r="P3638" s="1" t="s">
        <v>2968</v>
      </c>
      <c r="Q3638" s="1">
        <v>8360</v>
      </c>
      <c r="R3638" s="1" t="s">
        <v>3035</v>
      </c>
      <c r="S3638" s="1">
        <v>85.33</v>
      </c>
    </row>
    <row r="3639" spans="1:19" x14ac:dyDescent="0.3">
      <c r="A3639" s="1" t="s">
        <v>925</v>
      </c>
      <c r="B3639" s="1" t="s">
        <v>2849</v>
      </c>
      <c r="C3639" s="1">
        <f t="shared" si="342"/>
        <v>1.0416666664241347E-2</v>
      </c>
      <c r="D3639" s="1">
        <v>8</v>
      </c>
      <c r="E3639" s="1">
        <v>17.5</v>
      </c>
      <c r="F3639" s="1">
        <f>IF(A3639="","",IF(E3639&lt;_C3_MinTemp.,0,E3639*M_a+M_b))</f>
        <v>0.43126700000000001</v>
      </c>
      <c r="G3639" s="1">
        <f t="shared" si="343"/>
        <v>0.185991225289</v>
      </c>
      <c r="H3639" s="1">
        <f t="shared" si="344"/>
        <v>8.0830606383746187E-2</v>
      </c>
      <c r="I3639" s="1">
        <f t="shared" si="345"/>
        <v>2.0207651591231588E-2</v>
      </c>
      <c r="J3639" s="1">
        <f>IF(A3639="","",MIN(J3638+I3639,Max_logcfu))</f>
        <v>3.99</v>
      </c>
      <c r="K3639" s="1" cm="1">
        <f t="array" ref="K3639">IF(A3639="","",IF(E3639&lt;_C3_MinTemp.,0,((E3639-Tmin)/(PrefTemp-Tmin))^2))</f>
        <v>30.76983557082583</v>
      </c>
      <c r="L3639" s="1">
        <f t="shared" si="346"/>
        <v>0.32051912045480907</v>
      </c>
      <c r="M3639" s="1">
        <f t="shared" si="347"/>
        <v>-33.988419510632596</v>
      </c>
      <c r="N3639" s="3" t="s">
        <v>866</v>
      </c>
      <c r="O3639" s="1" t="s">
        <v>2973</v>
      </c>
      <c r="P3639" s="1" t="s">
        <v>2968</v>
      </c>
      <c r="Q3639" s="1">
        <v>8360</v>
      </c>
      <c r="R3639" s="1" t="s">
        <v>3035</v>
      </c>
      <c r="S3639" s="1">
        <v>85.33</v>
      </c>
    </row>
    <row r="3640" spans="1:19" x14ac:dyDescent="0.3">
      <c r="A3640" s="1" t="s">
        <v>925</v>
      </c>
      <c r="B3640" s="1" t="s">
        <v>1766</v>
      </c>
      <c r="C3640" s="1">
        <f t="shared" si="342"/>
        <v>1.0416666664241347E-2</v>
      </c>
      <c r="D3640" s="1">
        <v>8</v>
      </c>
      <c r="E3640" s="1">
        <v>17.489999999999998</v>
      </c>
      <c r="F3640" s="1">
        <f>IF(A3640="","",IF(E3640&lt;_C3_MinTemp.,0,E3640*M_a+M_b))</f>
        <v>0.43107059999999997</v>
      </c>
      <c r="G3640" s="1">
        <f t="shared" si="343"/>
        <v>0.18582186218435998</v>
      </c>
      <c r="H3640" s="1">
        <f t="shared" si="344"/>
        <v>8.0757002253089946E-2</v>
      </c>
      <c r="I3640" s="1">
        <f t="shared" si="345"/>
        <v>2.0189250558571809E-2</v>
      </c>
      <c r="J3640" s="1">
        <f>IF(A3640="","",MIN(J3639+I3640,Max_logcfu))</f>
        <v>3.99</v>
      </c>
      <c r="K3640" s="1" cm="1">
        <f t="array" ref="K3640">IF(A3640="","",IF(E3640&lt;_C3_MinTemp.,0,((E3640-Tmin)/(PrefTemp-Tmin))^2))</f>
        <v>30.741816642118629</v>
      </c>
      <c r="L3640" s="1">
        <f t="shared" si="346"/>
        <v>0.320227256614177</v>
      </c>
      <c r="M3640" s="1">
        <f t="shared" si="347"/>
        <v>-34.308646767246771</v>
      </c>
      <c r="N3640" s="3" t="s">
        <v>866</v>
      </c>
      <c r="O3640" s="1" t="s">
        <v>2973</v>
      </c>
      <c r="P3640" s="1" t="s">
        <v>2968</v>
      </c>
      <c r="Q3640" s="1">
        <v>8360</v>
      </c>
      <c r="R3640" s="1" t="s">
        <v>3035</v>
      </c>
      <c r="S3640" s="1">
        <v>85.33</v>
      </c>
    </row>
    <row r="3641" spans="1:19" x14ac:dyDescent="0.3">
      <c r="A3641" s="1" t="s">
        <v>925</v>
      </c>
      <c r="B3641" s="1" t="s">
        <v>1767</v>
      </c>
      <c r="C3641" s="1">
        <f t="shared" si="342"/>
        <v>1.0416666671517305E-2</v>
      </c>
      <c r="D3641" s="1">
        <v>8</v>
      </c>
      <c r="E3641" s="1">
        <v>17.489999999999998</v>
      </c>
      <c r="F3641" s="1">
        <f>IF(A3641="","",IF(E3641&lt;_C3_MinTemp.,0,E3641*M_a+M_b))</f>
        <v>0.43107059999999997</v>
      </c>
      <c r="G3641" s="1">
        <f t="shared" si="343"/>
        <v>0.18582186218435998</v>
      </c>
      <c r="H3641" s="1">
        <f t="shared" si="344"/>
        <v>8.0757002253089946E-2</v>
      </c>
      <c r="I3641" s="1">
        <f t="shared" si="345"/>
        <v>2.0189250572673838E-2</v>
      </c>
      <c r="J3641" s="1">
        <f>IF(A3641="","",MIN(J3640+I3641,Max_logcfu))</f>
        <v>3.99</v>
      </c>
      <c r="K3641" s="1" cm="1">
        <f t="array" ref="K3641">IF(A3641="","",IF(E3641&lt;_C3_MinTemp.,0,((E3641-Tmin)/(PrefTemp-Tmin))^2))</f>
        <v>30.741816642118629</v>
      </c>
      <c r="L3641" s="1">
        <f t="shared" si="346"/>
        <v>0.32022725683785314</v>
      </c>
      <c r="M3641" s="1">
        <f t="shared" si="347"/>
        <v>-34.628874024084624</v>
      </c>
      <c r="N3641" s="3" t="s">
        <v>866</v>
      </c>
      <c r="O3641" s="1" t="s">
        <v>2973</v>
      </c>
      <c r="P3641" s="1" t="s">
        <v>2968</v>
      </c>
      <c r="Q3641" s="1">
        <v>8360</v>
      </c>
      <c r="R3641" s="1" t="s">
        <v>3035</v>
      </c>
      <c r="S3641" s="1">
        <v>85.33</v>
      </c>
    </row>
    <row r="3642" spans="1:19" x14ac:dyDescent="0.3">
      <c r="A3642" s="1" t="s">
        <v>925</v>
      </c>
      <c r="B3642" s="1" t="s">
        <v>2551</v>
      </c>
      <c r="C3642" s="1">
        <f t="shared" si="342"/>
        <v>1.0428240741021E-2</v>
      </c>
      <c r="D3642" s="1">
        <v>8</v>
      </c>
      <c r="E3642" s="1">
        <v>17.55</v>
      </c>
      <c r="F3642" s="1">
        <f>IF(A3642="","",IF(E3642&lt;_C3_MinTemp.,0,E3642*M_a+M_b))</f>
        <v>0.43224900000000005</v>
      </c>
      <c r="G3642" s="1">
        <f t="shared" si="343"/>
        <v>0.18683919800100005</v>
      </c>
      <c r="H3642" s="1">
        <f t="shared" si="344"/>
        <v>8.1199129943937437E-2</v>
      </c>
      <c r="I3642" s="1">
        <f t="shared" si="345"/>
        <v>2.032233780040384E-2</v>
      </c>
      <c r="J3642" s="1">
        <f>IF(A3642="","",MIN(J3641+I3642,Max_logcfu))</f>
        <v>3.99</v>
      </c>
      <c r="K3642" s="1" cm="1">
        <f t="array" ref="K3642">IF(A3642="","",IF(E3642&lt;_C3_MinTemp.,0,((E3642-Tmin)/(PrefTemp-Tmin))^2))</f>
        <v>30.910121656237902</v>
      </c>
      <c r="L3642" s="1">
        <f t="shared" si="346"/>
        <v>0.32233818996549557</v>
      </c>
      <c r="M3642" s="1">
        <f t="shared" si="347"/>
        <v>-34.951212214050116</v>
      </c>
      <c r="N3642" s="3" t="s">
        <v>866</v>
      </c>
      <c r="O3642" s="1" t="s">
        <v>2973</v>
      </c>
      <c r="P3642" s="1" t="s">
        <v>2968</v>
      </c>
      <c r="Q3642" s="1">
        <v>8360</v>
      </c>
      <c r="R3642" s="1" t="s">
        <v>3035</v>
      </c>
      <c r="S3642" s="1">
        <v>85.33</v>
      </c>
    </row>
    <row r="3643" spans="1:19" x14ac:dyDescent="0.3">
      <c r="A3643" s="1" t="s">
        <v>925</v>
      </c>
      <c r="B3643" s="1" t="s">
        <v>2552</v>
      </c>
      <c r="C3643" s="1">
        <f t="shared" si="342"/>
        <v>1.0416666664241347E-2</v>
      </c>
      <c r="D3643" s="1">
        <v>8</v>
      </c>
      <c r="E3643" s="1">
        <v>17.53</v>
      </c>
      <c r="F3643" s="1">
        <f>IF(A3643="","",IF(E3643&lt;_C3_MinTemp.,0,E3643*M_a+M_b))</f>
        <v>0.43185620000000002</v>
      </c>
      <c r="G3643" s="1">
        <f t="shared" si="343"/>
        <v>0.18649977747844002</v>
      </c>
      <c r="H3643" s="1">
        <f t="shared" si="344"/>
        <v>8.1051619938478925E-2</v>
      </c>
      <c r="I3643" s="1">
        <f t="shared" si="345"/>
        <v>2.0262904979901904E-2</v>
      </c>
      <c r="J3643" s="1">
        <f>IF(A3643="","",MIN(J3642+I3643,Max_logcfu))</f>
        <v>3.99</v>
      </c>
      <c r="K3643" s="1" cm="1">
        <f t="array" ref="K3643">IF(A3643="","",IF(E3643&lt;_C3_MinTemp.,0,((E3643-Tmin)/(PrefTemp-Tmin))^2))</f>
        <v>30.85396893369786</v>
      </c>
      <c r="L3643" s="1">
        <f t="shared" si="346"/>
        <v>0.32139550965118868</v>
      </c>
      <c r="M3643" s="1">
        <f t="shared" si="347"/>
        <v>-35.272607723701306</v>
      </c>
      <c r="N3643" s="3" t="s">
        <v>866</v>
      </c>
      <c r="O3643" s="1" t="s">
        <v>2973</v>
      </c>
      <c r="P3643" s="1" t="s">
        <v>2968</v>
      </c>
      <c r="Q3643" s="1">
        <v>8360</v>
      </c>
      <c r="R3643" s="1" t="s">
        <v>3035</v>
      </c>
      <c r="S3643" s="1">
        <v>85.33</v>
      </c>
    </row>
    <row r="3644" spans="1:19" x14ac:dyDescent="0.3">
      <c r="A3644" s="1" t="s">
        <v>925</v>
      </c>
      <c r="B3644" s="1" t="s">
        <v>1770</v>
      </c>
      <c r="C3644" s="1">
        <f t="shared" si="342"/>
        <v>1.0416666664241347E-2</v>
      </c>
      <c r="D3644" s="1">
        <v>8</v>
      </c>
      <c r="E3644" s="1">
        <v>17.5</v>
      </c>
      <c r="F3644" s="1">
        <f>IF(A3644="","",IF(E3644&lt;_C3_MinTemp.,0,E3644*M_a+M_b))</f>
        <v>0.43126700000000001</v>
      </c>
      <c r="G3644" s="1">
        <f t="shared" si="343"/>
        <v>0.185991225289</v>
      </c>
      <c r="H3644" s="1">
        <f t="shared" si="344"/>
        <v>8.0830606383746187E-2</v>
      </c>
      <c r="I3644" s="1">
        <f t="shared" si="345"/>
        <v>2.0207651591231588E-2</v>
      </c>
      <c r="J3644" s="1">
        <f>IF(A3644="","",MIN(J3643+I3644,Max_logcfu))</f>
        <v>3.99</v>
      </c>
      <c r="K3644" s="1" cm="1">
        <f t="array" ref="K3644">IF(A3644="","",IF(E3644&lt;_C3_MinTemp.,0,((E3644-Tmin)/(PrefTemp-Tmin))^2))</f>
        <v>30.76983557082583</v>
      </c>
      <c r="L3644" s="1">
        <f t="shared" si="346"/>
        <v>0.32051912045480907</v>
      </c>
      <c r="M3644" s="1">
        <f t="shared" si="347"/>
        <v>-35.593126844156117</v>
      </c>
      <c r="N3644" s="3" t="s">
        <v>866</v>
      </c>
      <c r="O3644" s="1" t="s">
        <v>2973</v>
      </c>
      <c r="P3644" s="1" t="s">
        <v>2968</v>
      </c>
      <c r="Q3644" s="1">
        <v>8360</v>
      </c>
      <c r="R3644" s="1" t="s">
        <v>3035</v>
      </c>
      <c r="S3644" s="1">
        <v>85.33</v>
      </c>
    </row>
    <row r="3645" spans="1:19" x14ac:dyDescent="0.3">
      <c r="A3645" s="1" t="s">
        <v>925</v>
      </c>
      <c r="B3645" s="1" t="s">
        <v>1771</v>
      </c>
      <c r="C3645" s="1">
        <f t="shared" si="342"/>
        <v>1.0416666671517305E-2</v>
      </c>
      <c r="D3645" s="1">
        <v>8</v>
      </c>
      <c r="E3645" s="1">
        <v>17.55</v>
      </c>
      <c r="F3645" s="1">
        <f>IF(A3645="","",IF(E3645&lt;_C3_MinTemp.,0,E3645*M_a+M_b))</f>
        <v>0.43224900000000005</v>
      </c>
      <c r="G3645" s="1">
        <f t="shared" si="343"/>
        <v>0.18683919800100005</v>
      </c>
      <c r="H3645" s="1">
        <f t="shared" si="344"/>
        <v>8.1199129943937437E-2</v>
      </c>
      <c r="I3645" s="1">
        <f t="shared" si="345"/>
        <v>2.0299782495437183E-2</v>
      </c>
      <c r="J3645" s="1">
        <f>IF(A3645="","",MIN(J3644+I3645,Max_logcfu))</f>
        <v>3.99</v>
      </c>
      <c r="K3645" s="1" cm="1">
        <f t="array" ref="K3645">IF(A3645="","",IF(E3645&lt;_C3_MinTemp.,0,((E3645-Tmin)/(PrefTemp-Tmin))^2))</f>
        <v>30.910121656237902</v>
      </c>
      <c r="L3645" s="1">
        <f t="shared" si="346"/>
        <v>0.32198043406907861</v>
      </c>
      <c r="M3645" s="1">
        <f t="shared" si="347"/>
        <v>-35.915107278225193</v>
      </c>
      <c r="N3645" s="3" t="s">
        <v>866</v>
      </c>
      <c r="O3645" s="1" t="s">
        <v>2973</v>
      </c>
      <c r="P3645" s="1" t="s">
        <v>2968</v>
      </c>
      <c r="Q3645" s="1">
        <v>8360</v>
      </c>
      <c r="R3645" s="1" t="s">
        <v>3035</v>
      </c>
      <c r="S3645" s="1">
        <v>85.33</v>
      </c>
    </row>
    <row r="3646" spans="1:19" x14ac:dyDescent="0.3">
      <c r="A3646" s="1" t="s">
        <v>925</v>
      </c>
      <c r="B3646" s="1" t="s">
        <v>2850</v>
      </c>
      <c r="C3646" s="1">
        <f t="shared" si="342"/>
        <v>1.0405092587461695E-2</v>
      </c>
      <c r="D3646" s="1">
        <v>8</v>
      </c>
      <c r="E3646" s="1">
        <v>17.7</v>
      </c>
      <c r="F3646" s="1">
        <f>IF(A3646="","",IF(E3646&lt;_C3_MinTemp.,0,E3646*M_a+M_b))</f>
        <v>0.435195</v>
      </c>
      <c r="G3646" s="1">
        <f t="shared" si="343"/>
        <v>0.18939468802500001</v>
      </c>
      <c r="H3646" s="1">
        <f t="shared" si="344"/>
        <v>8.2309729693611472E-2</v>
      </c>
      <c r="I3646" s="1">
        <f t="shared" si="345"/>
        <v>2.0554568599463339E-2</v>
      </c>
      <c r="J3646" s="1">
        <f>IF(A3646="","",MIN(J3645+I3646,Max_logcfu))</f>
        <v>3.99</v>
      </c>
      <c r="K3646" s="1" cm="1">
        <f t="array" ref="K3646">IF(A3646="","",IF(E3646&lt;_C3_MinTemp.,0,((E3646-Tmin)/(PrefTemp-Tmin))^2))</f>
        <v>31.332894331234701</v>
      </c>
      <c r="L3646" s="1">
        <f t="shared" si="346"/>
        <v>0.32602166654965076</v>
      </c>
      <c r="M3646" s="1">
        <f t="shared" si="347"/>
        <v>-36.241128944774843</v>
      </c>
      <c r="N3646" s="3" t="s">
        <v>866</v>
      </c>
      <c r="O3646" s="1" t="s">
        <v>2973</v>
      </c>
      <c r="P3646" s="1" t="s">
        <v>2968</v>
      </c>
      <c r="Q3646" s="1">
        <v>8360</v>
      </c>
      <c r="R3646" s="1" t="s">
        <v>3035</v>
      </c>
      <c r="S3646" s="1">
        <v>85.33</v>
      </c>
    </row>
    <row r="3647" spans="1:19" x14ac:dyDescent="0.3">
      <c r="A3647" s="1" t="s">
        <v>925</v>
      </c>
      <c r="B3647" s="1" t="s">
        <v>2851</v>
      </c>
      <c r="C3647" s="1">
        <f t="shared" si="342"/>
        <v>1.0416666671517305E-2</v>
      </c>
      <c r="D3647" s="1">
        <v>8</v>
      </c>
      <c r="E3647" s="1">
        <v>17.75</v>
      </c>
      <c r="F3647" s="1">
        <f>IF(A3647="","",IF(E3647&lt;_C3_MinTemp.,0,E3647*M_a+M_b))</f>
        <v>0.43617700000000004</v>
      </c>
      <c r="G3647" s="1">
        <f t="shared" si="343"/>
        <v>0.19025037532900002</v>
      </c>
      <c r="H3647" s="1">
        <f t="shared" si="344"/>
        <v>8.2681605966536287E-2</v>
      </c>
      <c r="I3647" s="1">
        <f t="shared" si="345"/>
        <v>2.0670401501259476E-2</v>
      </c>
      <c r="J3647" s="1">
        <f>IF(A3647="","",MIN(J3646+I3647,Max_logcfu))</f>
        <v>3.99</v>
      </c>
      <c r="K3647" s="1" cm="1">
        <f t="array" ref="K3647">IF(A3647="","",IF(E3647&lt;_C3_MinTemp.,0,((E3647-Tmin)/(PrefTemp-Tmin))^2))</f>
        <v>31.474456695820518</v>
      </c>
      <c r="L3647" s="1">
        <f t="shared" si="346"/>
        <v>0.32785892406746825</v>
      </c>
      <c r="M3647" s="1">
        <f t="shared" si="347"/>
        <v>-36.568987868842314</v>
      </c>
      <c r="N3647" s="3" t="s">
        <v>866</v>
      </c>
      <c r="O3647" s="1" t="s">
        <v>2973</v>
      </c>
      <c r="P3647" s="1" t="s">
        <v>2968</v>
      </c>
      <c r="Q3647" s="1">
        <v>8360</v>
      </c>
      <c r="R3647" s="1" t="s">
        <v>3035</v>
      </c>
      <c r="S3647" s="1">
        <v>85.33</v>
      </c>
    </row>
    <row r="3648" spans="1:19" x14ac:dyDescent="0.3">
      <c r="A3648" s="1" t="s">
        <v>925</v>
      </c>
      <c r="B3648" s="1" t="s">
        <v>2852</v>
      </c>
      <c r="C3648" s="1">
        <f t="shared" si="342"/>
        <v>1.0416666664241347E-2</v>
      </c>
      <c r="D3648" s="1">
        <v>8</v>
      </c>
      <c r="E3648" s="1">
        <v>17.829999999999998</v>
      </c>
      <c r="F3648" s="1">
        <f>IF(A3648="","",IF(E3648&lt;_C3_MinTemp.,0,E3648*M_a+M_b))</f>
        <v>0.43774819999999998</v>
      </c>
      <c r="G3648" s="1">
        <f t="shared" si="343"/>
        <v>0.19162348660323997</v>
      </c>
      <c r="H3648" s="1">
        <f t="shared" si="344"/>
        <v>8.3278351413837437E-2</v>
      </c>
      <c r="I3648" s="1">
        <f t="shared" si="345"/>
        <v>2.0819587848611921E-2</v>
      </c>
      <c r="J3648" s="1">
        <f>IF(A3648="","",MIN(J3647+I3648,Max_logcfu))</f>
        <v>3.99</v>
      </c>
      <c r="K3648" s="1" cm="1">
        <f t="array" ref="K3648">IF(A3648="","",IF(E3648&lt;_C3_MinTemp.,0,((E3648-Tmin)/(PrefTemp-Tmin))^2))</f>
        <v>31.701620144328164</v>
      </c>
      <c r="L3648" s="1">
        <f t="shared" si="346"/>
        <v>0.33022520975986513</v>
      </c>
      <c r="M3648" s="1">
        <f t="shared" si="347"/>
        <v>-36.89921307860218</v>
      </c>
      <c r="N3648" s="3" t="s">
        <v>866</v>
      </c>
      <c r="O3648" s="1" t="s">
        <v>2973</v>
      </c>
      <c r="P3648" s="1" t="s">
        <v>2968</v>
      </c>
      <c r="Q3648" s="1">
        <v>8360</v>
      </c>
      <c r="R3648" s="1" t="s">
        <v>3035</v>
      </c>
      <c r="S3648" s="1">
        <v>85.33</v>
      </c>
    </row>
    <row r="3649" spans="1:19" x14ac:dyDescent="0.3">
      <c r="A3649" s="1" t="s">
        <v>925</v>
      </c>
      <c r="B3649" s="1" t="s">
        <v>2853</v>
      </c>
      <c r="C3649" s="1">
        <f t="shared" si="342"/>
        <v>1.0416666664241347E-2</v>
      </c>
      <c r="D3649" s="1">
        <v>8</v>
      </c>
      <c r="E3649" s="1">
        <v>17.940000000000001</v>
      </c>
      <c r="F3649" s="1">
        <f>IF(A3649="","",IF(E3649&lt;_C3_MinTemp.,0,E3649*M_a+M_b))</f>
        <v>0.43990860000000004</v>
      </c>
      <c r="G3649" s="1">
        <f t="shared" si="343"/>
        <v>0.19351957635396003</v>
      </c>
      <c r="H3649" s="1">
        <f t="shared" si="344"/>
        <v>8.4102379988683182E-2</v>
      </c>
      <c r="I3649" s="1">
        <f t="shared" si="345"/>
        <v>2.1025594992275392E-2</v>
      </c>
      <c r="J3649" s="1">
        <f>IF(A3649="","",MIN(J3648+I3649,Max_logcfu))</f>
        <v>3.99</v>
      </c>
      <c r="K3649" s="1" cm="1">
        <f t="array" ref="K3649">IF(A3649="","",IF(E3649&lt;_C3_MinTemp.,0,((E3649-Tmin)/(PrefTemp-Tmin))^2))</f>
        <v>32.015303597762745</v>
      </c>
      <c r="L3649" s="1">
        <f t="shared" si="346"/>
        <v>0.33349274573238125</v>
      </c>
      <c r="M3649" s="1">
        <f t="shared" si="347"/>
        <v>-37.232705824334559</v>
      </c>
      <c r="N3649" s="3" t="s">
        <v>866</v>
      </c>
      <c r="O3649" s="1" t="s">
        <v>2973</v>
      </c>
      <c r="P3649" s="1" t="s">
        <v>2968</v>
      </c>
      <c r="Q3649" s="1">
        <v>8360</v>
      </c>
      <c r="R3649" s="1" t="s">
        <v>3035</v>
      </c>
      <c r="S3649" s="1">
        <v>85.33</v>
      </c>
    </row>
    <row r="3650" spans="1:19" x14ac:dyDescent="0.3">
      <c r="A3650" s="1" t="s">
        <v>925</v>
      </c>
      <c r="B3650" s="1" t="s">
        <v>1776</v>
      </c>
      <c r="C3650" s="1">
        <f t="shared" ref="C3650:C3713" si="348">IF(A3650="","",B3650-B3649)</f>
        <v>1.0428240741021E-2</v>
      </c>
      <c r="D3650" s="1">
        <v>8</v>
      </c>
      <c r="E3650" s="1">
        <v>18.16</v>
      </c>
      <c r="F3650" s="1">
        <f>IF(A3650="","",IF(E3650&lt;_C3_MinTemp.,0,E3650*M_a+M_b))</f>
        <v>0.44422940000000005</v>
      </c>
      <c r="G3650" s="1">
        <f t="shared" si="343"/>
        <v>0.19733975982436006</v>
      </c>
      <c r="H3650" s="1">
        <f t="shared" si="344"/>
        <v>8.5762607485597581E-2</v>
      </c>
      <c r="I3650" s="1">
        <f t="shared" si="345"/>
        <v>2.1464474818500029E-2</v>
      </c>
      <c r="J3650" s="1">
        <f>IF(A3650="","",MIN(J3649+I3650,Max_logcfu))</f>
        <v>3.99</v>
      </c>
      <c r="K3650" s="1" cm="1">
        <f t="array" ref="K3650">IF(A3650="","",IF(E3650&lt;_C3_MinTemp.,0,((E3650-Tmin)/(PrefTemp-Tmin))^2))</f>
        <v>32.647303398032612</v>
      </c>
      <c r="L3650" s="1">
        <f t="shared" si="346"/>
        <v>0.34045393937983703</v>
      </c>
      <c r="M3650" s="1">
        <f t="shared" si="347"/>
        <v>-37.573159763714393</v>
      </c>
      <c r="N3650" s="3" t="s">
        <v>866</v>
      </c>
      <c r="O3650" s="1" t="s">
        <v>2973</v>
      </c>
      <c r="P3650" s="1" t="s">
        <v>2968</v>
      </c>
      <c r="Q3650" s="1">
        <v>8360</v>
      </c>
      <c r="R3650" s="1" t="s">
        <v>3035</v>
      </c>
      <c r="S3650" s="1">
        <v>85.19</v>
      </c>
    </row>
    <row r="3651" spans="1:19" x14ac:dyDescent="0.3">
      <c r="A3651" s="1" t="s">
        <v>925</v>
      </c>
      <c r="B3651" s="1" t="s">
        <v>1777</v>
      </c>
      <c r="C3651" s="1">
        <f t="shared" si="348"/>
        <v>1.0416666671517305E-2</v>
      </c>
      <c r="D3651" s="1">
        <v>8</v>
      </c>
      <c r="E3651" s="1">
        <v>18.38</v>
      </c>
      <c r="F3651" s="1">
        <f>IF(A3651="","",IF(E3651&lt;_C3_MinTemp.,0,E3651*M_a+M_b))</f>
        <v>0.44855020000000001</v>
      </c>
      <c r="G3651" s="1">
        <f t="shared" si="343"/>
        <v>0.20119728192004002</v>
      </c>
      <c r="H3651" s="1">
        <f t="shared" si="344"/>
        <v>8.7439062112142557E-2</v>
      </c>
      <c r="I3651" s="1">
        <f t="shared" si="345"/>
        <v>2.1859765538214882E-2</v>
      </c>
      <c r="J3651" s="1">
        <f>IF(A3651="","",MIN(J3650+I3651,Max_logcfu))</f>
        <v>3.99</v>
      </c>
      <c r="K3651" s="1" cm="1">
        <f t="array" ref="K3651">IF(A3651="","",IF(E3651&lt;_C3_MinTemp.,0,((E3651-Tmin)/(PrefTemp-Tmin))^2))</f>
        <v>33.285480389503405</v>
      </c>
      <c r="L3651" s="1">
        <f t="shared" si="346"/>
        <v>0.34672375421878299</v>
      </c>
      <c r="M3651" s="1">
        <f t="shared" si="347"/>
        <v>-37.919883517933179</v>
      </c>
      <c r="N3651" s="3" t="s">
        <v>866</v>
      </c>
      <c r="O3651" s="1" t="s">
        <v>2973</v>
      </c>
      <c r="P3651" s="1" t="s">
        <v>2968</v>
      </c>
      <c r="Q3651" s="1">
        <v>8360</v>
      </c>
      <c r="R3651" s="1" t="s">
        <v>3035</v>
      </c>
      <c r="S3651" s="1">
        <v>85.19</v>
      </c>
    </row>
    <row r="3652" spans="1:19" x14ac:dyDescent="0.3">
      <c r="A3652" s="1" t="s">
        <v>925</v>
      </c>
      <c r="B3652" s="1" t="s">
        <v>2854</v>
      </c>
      <c r="C3652" s="1">
        <f t="shared" si="348"/>
        <v>1.0416666664241347E-2</v>
      </c>
      <c r="D3652" s="1">
        <v>8</v>
      </c>
      <c r="E3652" s="1">
        <v>18.45</v>
      </c>
      <c r="F3652" s="1">
        <f>IF(A3652="","",IF(E3652&lt;_C3_MinTemp.,0,E3652*M_a+M_b))</f>
        <v>0.44992500000000002</v>
      </c>
      <c r="G3652" s="1">
        <f t="shared" si="343"/>
        <v>0.20243250562500001</v>
      </c>
      <c r="H3652" s="1">
        <f t="shared" si="344"/>
        <v>8.7975882496740543E-2</v>
      </c>
      <c r="I3652" s="1">
        <f t="shared" si="345"/>
        <v>2.1993970619064267E-2</v>
      </c>
      <c r="J3652" s="1">
        <f>IF(A3652="","",MIN(J3651+I3652,Max_logcfu))</f>
        <v>3.99</v>
      </c>
      <c r="K3652" s="1" cm="1">
        <f t="array" ref="K3652">IF(A3652="","",IF(E3652&lt;_C3_MinTemp.,0,((E3652-Tmin)/(PrefTemp-Tmin))^2))</f>
        <v>33.489832128332736</v>
      </c>
      <c r="L3652" s="1">
        <f t="shared" si="346"/>
        <v>0.34885241792224247</v>
      </c>
      <c r="M3652" s="1">
        <f t="shared" si="347"/>
        <v>-38.268735935855425</v>
      </c>
      <c r="N3652" s="3" t="s">
        <v>866</v>
      </c>
      <c r="O3652" s="1" t="s">
        <v>2973</v>
      </c>
      <c r="P3652" s="1" t="s">
        <v>2968</v>
      </c>
      <c r="Q3652" s="1">
        <v>8360</v>
      </c>
      <c r="R3652" s="1" t="s">
        <v>3035</v>
      </c>
      <c r="S3652" s="1">
        <v>85.19</v>
      </c>
    </row>
    <row r="3653" spans="1:19" x14ac:dyDescent="0.3">
      <c r="A3653" s="1" t="s">
        <v>925</v>
      </c>
      <c r="B3653" s="1" t="s">
        <v>2855</v>
      </c>
      <c r="C3653" s="1">
        <f t="shared" si="348"/>
        <v>1.0416666664241347E-2</v>
      </c>
      <c r="D3653" s="1">
        <v>8</v>
      </c>
      <c r="E3653" s="1">
        <v>18.5</v>
      </c>
      <c r="F3653" s="1">
        <f>IF(A3653="","",IF(E3653&lt;_C3_MinTemp.,0,E3653*M_a+M_b))</f>
        <v>0.450907</v>
      </c>
      <c r="G3653" s="1">
        <f t="shared" si="343"/>
        <v>0.20331712264900001</v>
      </c>
      <c r="H3653" s="1">
        <f t="shared" si="344"/>
        <v>8.836033144241634E-2</v>
      </c>
      <c r="I3653" s="1">
        <f t="shared" si="345"/>
        <v>2.2090082855460838E-2</v>
      </c>
      <c r="J3653" s="1">
        <f>IF(A3653="","",MIN(J3652+I3653,Max_logcfu))</f>
        <v>3.99</v>
      </c>
      <c r="K3653" s="1" cm="1">
        <f t="array" ref="K3653">IF(A3653="","",IF(E3653&lt;_C3_MinTemp.,0,((E3653-Tmin)/(PrefTemp-Tmin))^2))</f>
        <v>33.636180539820103</v>
      </c>
      <c r="L3653" s="1">
        <f t="shared" si="346"/>
        <v>0.35037688054154759</v>
      </c>
      <c r="M3653" s="1">
        <f t="shared" si="347"/>
        <v>-38.619112816396971</v>
      </c>
      <c r="N3653" s="3" t="s">
        <v>866</v>
      </c>
      <c r="O3653" s="1" t="s">
        <v>2973</v>
      </c>
      <c r="P3653" s="1" t="s">
        <v>2968</v>
      </c>
      <c r="Q3653" s="1">
        <v>8360</v>
      </c>
      <c r="R3653" s="1" t="s">
        <v>3035</v>
      </c>
      <c r="S3653" s="1">
        <v>85.19</v>
      </c>
    </row>
    <row r="3654" spans="1:19" x14ac:dyDescent="0.3">
      <c r="A3654" s="1" t="s">
        <v>925</v>
      </c>
      <c r="B3654" s="1" t="s">
        <v>2856</v>
      </c>
      <c r="C3654" s="1">
        <f t="shared" si="348"/>
        <v>1.0416666671517305E-2</v>
      </c>
      <c r="D3654" s="1">
        <v>8</v>
      </c>
      <c r="E3654" s="1">
        <v>18.690000000000001</v>
      </c>
      <c r="F3654" s="1">
        <f>IF(A3654="","",IF(E3654&lt;_C3_MinTemp.,0,E3654*M_a+M_b))</f>
        <v>0.45463860000000006</v>
      </c>
      <c r="G3654" s="1">
        <f t="shared" si="343"/>
        <v>0.20669625660996005</v>
      </c>
      <c r="H3654" s="1">
        <f t="shared" si="344"/>
        <v>8.9828881621016959E-2</v>
      </c>
      <c r="I3654" s="1">
        <f t="shared" si="345"/>
        <v>2.2457220415711694E-2</v>
      </c>
      <c r="J3654" s="1">
        <f>IF(A3654="","",MIN(J3653+I3654,Max_logcfu))</f>
        <v>3.99</v>
      </c>
      <c r="K3654" s="1" cm="1">
        <f t="array" ref="K3654">IF(A3654="","",IF(E3654&lt;_C3_MinTemp.,0,((E3654-Tmin)/(PrefTemp-Tmin))^2))</f>
        <v>34.195214419988226</v>
      </c>
      <c r="L3654" s="1">
        <f t="shared" si="346"/>
        <v>0.35620015037407932</v>
      </c>
      <c r="M3654" s="1">
        <f t="shared" si="347"/>
        <v>-38.97531296677105</v>
      </c>
      <c r="N3654" s="3" t="s">
        <v>866</v>
      </c>
      <c r="O3654" s="1" t="s">
        <v>2973</v>
      </c>
      <c r="P3654" s="1" t="s">
        <v>2968</v>
      </c>
      <c r="Q3654" s="1">
        <v>8360</v>
      </c>
      <c r="R3654" s="1" t="s">
        <v>3035</v>
      </c>
      <c r="S3654" s="1">
        <v>85.11</v>
      </c>
    </row>
    <row r="3655" spans="1:19" x14ac:dyDescent="0.3">
      <c r="A3655" s="1" t="s">
        <v>925</v>
      </c>
      <c r="B3655" s="1" t="s">
        <v>2554</v>
      </c>
      <c r="C3655" s="1">
        <f t="shared" si="348"/>
        <v>1.0416666664241347E-2</v>
      </c>
      <c r="D3655" s="1">
        <v>8</v>
      </c>
      <c r="E3655" s="1">
        <v>18.63</v>
      </c>
      <c r="F3655" s="1">
        <f>IF(A3655="","",IF(E3655&lt;_C3_MinTemp.,0,E3655*M_a+M_b))</f>
        <v>0.45346020000000004</v>
      </c>
      <c r="G3655" s="1">
        <f t="shared" si="343"/>
        <v>0.20562615298404002</v>
      </c>
      <c r="H3655" s="1">
        <f t="shared" si="344"/>
        <v>8.9363821375071706E-2</v>
      </c>
      <c r="I3655" s="1">
        <f t="shared" si="345"/>
        <v>2.2340955338566268E-2</v>
      </c>
      <c r="J3655" s="1">
        <f>IF(A3655="","",MIN(J3654+I3655,Max_logcfu))</f>
        <v>3.99</v>
      </c>
      <c r="K3655" s="1" cm="1">
        <f t="array" ref="K3655">IF(A3655="","",IF(E3655&lt;_C3_MinTemp.,0,((E3655-Tmin)/(PrefTemp-Tmin))^2))</f>
        <v>34.01817965632052</v>
      </c>
      <c r="L3655" s="1">
        <f t="shared" si="346"/>
        <v>0.35435603800416715</v>
      </c>
      <c r="M3655" s="1">
        <f t="shared" si="347"/>
        <v>-39.329669004775219</v>
      </c>
      <c r="N3655" s="3" t="s">
        <v>866</v>
      </c>
      <c r="O3655" s="1" t="s">
        <v>2973</v>
      </c>
      <c r="P3655" s="1" t="s">
        <v>2968</v>
      </c>
      <c r="Q3655" s="1">
        <v>8360</v>
      </c>
      <c r="R3655" s="1" t="s">
        <v>3035</v>
      </c>
      <c r="S3655" s="1">
        <v>85.11</v>
      </c>
    </row>
    <row r="3656" spans="1:19" x14ac:dyDescent="0.3">
      <c r="A3656" s="1" t="s">
        <v>925</v>
      </c>
      <c r="B3656" s="1" t="s">
        <v>1782</v>
      </c>
      <c r="C3656" s="1">
        <f t="shared" si="348"/>
        <v>1.0416666664241347E-2</v>
      </c>
      <c r="D3656" s="1">
        <v>8</v>
      </c>
      <c r="E3656" s="1">
        <v>18.66</v>
      </c>
      <c r="F3656" s="1">
        <f>IF(A3656="","",IF(E3656&lt;_C3_MinTemp.,0,E3656*M_a+M_b))</f>
        <v>0.45404940000000005</v>
      </c>
      <c r="G3656" s="1">
        <f t="shared" si="343"/>
        <v>0.20616085764036005</v>
      </c>
      <c r="H3656" s="1">
        <f t="shared" si="344"/>
        <v>8.9596200625971331E-2</v>
      </c>
      <c r="I3656" s="1">
        <f t="shared" si="345"/>
        <v>2.2399050151277647E-2</v>
      </c>
      <c r="J3656" s="1">
        <f>IF(A3656="","",MIN(J3655+I3656,Max_logcfu))</f>
        <v>3.99</v>
      </c>
      <c r="K3656" s="1" cm="1">
        <f t="array" ref="K3656">IF(A3656="","",IF(E3656&lt;_C3_MinTemp.,0,((E3656-Tmin)/(PrefTemp-Tmin))^2))</f>
        <v>34.106639605591553</v>
      </c>
      <c r="L3656" s="1">
        <f t="shared" si="346"/>
        <v>0.3552774958088592</v>
      </c>
      <c r="M3656" s="1">
        <f t="shared" si="347"/>
        <v>-39.684946500584076</v>
      </c>
      <c r="N3656" s="3" t="s">
        <v>866</v>
      </c>
      <c r="O3656" s="1" t="s">
        <v>2973</v>
      </c>
      <c r="P3656" s="1" t="s">
        <v>2968</v>
      </c>
      <c r="Q3656" s="1">
        <v>8360</v>
      </c>
      <c r="R3656" s="1" t="s">
        <v>3035</v>
      </c>
      <c r="S3656" s="1">
        <v>85.11</v>
      </c>
    </row>
    <row r="3657" spans="1:19" x14ac:dyDescent="0.3">
      <c r="A3657" s="1" t="s">
        <v>925</v>
      </c>
      <c r="B3657" s="1" t="s">
        <v>1783</v>
      </c>
      <c r="C3657" s="1">
        <f t="shared" si="348"/>
        <v>1.0416666671517305E-2</v>
      </c>
      <c r="D3657" s="1">
        <v>8</v>
      </c>
      <c r="E3657" s="1">
        <v>18.75</v>
      </c>
      <c r="F3657" s="1">
        <f>IF(A3657="","",IF(E3657&lt;_C3_MinTemp.,0,E3657*M_a+M_b))</f>
        <v>0.45581700000000003</v>
      </c>
      <c r="G3657" s="1">
        <f t="shared" si="343"/>
        <v>0.20776913748900003</v>
      </c>
      <c r="H3657" s="1">
        <f t="shared" si="344"/>
        <v>9.0295148843546294E-2</v>
      </c>
      <c r="I3657" s="1">
        <f t="shared" si="345"/>
        <v>2.2573787221398314E-2</v>
      </c>
      <c r="J3657" s="1">
        <f>IF(A3657="","",MIN(J3656+I3657,Max_logcfu))</f>
        <v>3.99</v>
      </c>
      <c r="K3657" s="1" cm="1">
        <f t="array" ref="K3657">IF(A3657="","",IF(E3657&lt;_C3_MinTemp.,0,((E3657-Tmin)/(PrefTemp-Tmin))^2))</f>
        <v>34.372708644158465</v>
      </c>
      <c r="L3657" s="1">
        <f t="shared" si="346"/>
        <v>0.35804904854338027</v>
      </c>
      <c r="M3657" s="1">
        <f t="shared" si="347"/>
        <v>-40.042995549127454</v>
      </c>
      <c r="N3657" s="3" t="s">
        <v>866</v>
      </c>
      <c r="O3657" s="1" t="s">
        <v>2973</v>
      </c>
      <c r="P3657" s="1" t="s">
        <v>2968</v>
      </c>
      <c r="Q3657" s="1">
        <v>8360</v>
      </c>
      <c r="R3657" s="1" t="s">
        <v>3035</v>
      </c>
      <c r="S3657" s="1">
        <v>85.11</v>
      </c>
    </row>
    <row r="3658" spans="1:19" x14ac:dyDescent="0.3">
      <c r="A3658" s="1" t="s">
        <v>925</v>
      </c>
      <c r="B3658" s="1" t="s">
        <v>1784</v>
      </c>
      <c r="C3658" s="1">
        <f t="shared" si="348"/>
        <v>1.0416666664241347E-2</v>
      </c>
      <c r="D3658" s="1">
        <v>8</v>
      </c>
      <c r="E3658" s="1">
        <v>18.91</v>
      </c>
      <c r="F3658" s="1">
        <f>IF(A3658="","",IF(E3658&lt;_C3_MinTemp.,0,E3658*M_a+M_b))</f>
        <v>0.45895940000000002</v>
      </c>
      <c r="G3658" s="1">
        <f t="shared" si="343"/>
        <v>0.21064373084836002</v>
      </c>
      <c r="H3658" s="1">
        <f t="shared" si="344"/>
        <v>9.1544428878035641E-2</v>
      </c>
      <c r="I3658" s="1">
        <f t="shared" si="345"/>
        <v>2.2886107214180322E-2</v>
      </c>
      <c r="J3658" s="1">
        <f>IF(A3658="","",MIN(J3657+I3658,Max_logcfu))</f>
        <v>3.99</v>
      </c>
      <c r="K3658" s="1" cm="1">
        <f t="array" ref="K3658">IF(A3658="","",IF(E3658&lt;_C3_MinTemp.,0,((E3658-Tmin)/(PrefTemp-Tmin))^2))</f>
        <v>34.8482728266249</v>
      </c>
      <c r="L3658" s="1">
        <f t="shared" si="346"/>
        <v>0.36300284185949117</v>
      </c>
      <c r="M3658" s="1">
        <f t="shared" si="347"/>
        <v>-40.405998390986944</v>
      </c>
      <c r="N3658" s="3" t="s">
        <v>866</v>
      </c>
      <c r="O3658" s="1" t="s">
        <v>2973</v>
      </c>
      <c r="P3658" s="1" t="s">
        <v>2968</v>
      </c>
      <c r="Q3658" s="1">
        <v>8360</v>
      </c>
      <c r="R3658" s="1" t="s">
        <v>3035</v>
      </c>
      <c r="S3658" s="1">
        <v>85.11</v>
      </c>
    </row>
    <row r="3659" spans="1:19" x14ac:dyDescent="0.3">
      <c r="A3659" s="1" t="s">
        <v>925</v>
      </c>
      <c r="B3659" s="1" t="s">
        <v>1785</v>
      </c>
      <c r="C3659" s="1">
        <f t="shared" si="348"/>
        <v>1.0416666664241347E-2</v>
      </c>
      <c r="D3659" s="1">
        <v>8</v>
      </c>
      <c r="E3659" s="1">
        <v>18.95</v>
      </c>
      <c r="F3659" s="1">
        <f>IF(A3659="","",IF(E3659&lt;_C3_MinTemp.,0,E3659*M_a+M_b))</f>
        <v>0.45974500000000001</v>
      </c>
      <c r="G3659" s="1">
        <f t="shared" si="343"/>
        <v>0.211365465025</v>
      </c>
      <c r="H3659" s="1">
        <f t="shared" si="344"/>
        <v>9.1858089971751405E-2</v>
      </c>
      <c r="I3659" s="1">
        <f t="shared" si="345"/>
        <v>2.296452248759101E-2</v>
      </c>
      <c r="J3659" s="1">
        <f>IF(A3659="","",MIN(J3658+I3659,Max_logcfu))</f>
        <v>3.99</v>
      </c>
      <c r="K3659" s="1" cm="1">
        <f t="array" ref="K3659">IF(A3659="","",IF(E3659&lt;_C3_MinTemp.,0,((E3659-Tmin)/(PrefTemp-Tmin))^2))</f>
        <v>34.967674383911017</v>
      </c>
      <c r="L3659" s="1">
        <f t="shared" si="346"/>
        <v>0.36424660808093201</v>
      </c>
      <c r="M3659" s="1">
        <f t="shared" si="347"/>
        <v>-40.770244999067877</v>
      </c>
      <c r="N3659" s="3" t="s">
        <v>866</v>
      </c>
      <c r="O3659" s="1" t="s">
        <v>2973</v>
      </c>
      <c r="P3659" s="1" t="s">
        <v>2968</v>
      </c>
      <c r="Q3659" s="1">
        <v>8360</v>
      </c>
      <c r="R3659" s="1" t="s">
        <v>3035</v>
      </c>
      <c r="S3659" s="1">
        <v>85.11</v>
      </c>
    </row>
    <row r="3660" spans="1:19" x14ac:dyDescent="0.3">
      <c r="A3660" s="1" t="s">
        <v>925</v>
      </c>
      <c r="B3660" s="1" t="s">
        <v>1786</v>
      </c>
      <c r="C3660" s="1">
        <f t="shared" si="348"/>
        <v>1.0416666671517305E-2</v>
      </c>
      <c r="D3660" s="1">
        <v>9</v>
      </c>
      <c r="E3660" s="1">
        <v>18.989999999999998</v>
      </c>
      <c r="F3660" s="1">
        <f>IF(A3660="","",IF(E3660&lt;_C3_MinTemp.,0,E3660*M_a+M_b))</f>
        <v>0.46053060000000001</v>
      </c>
      <c r="G3660" s="1">
        <f t="shared" si="343"/>
        <v>0.21208843353636</v>
      </c>
      <c r="H3660" s="1">
        <f t="shared" si="344"/>
        <v>9.2172287499504554E-2</v>
      </c>
      <c r="I3660" s="1">
        <f t="shared" si="345"/>
        <v>2.3043071885606402E-2</v>
      </c>
      <c r="J3660" s="1">
        <f>IF(A3660="","",MIN(J3659+I3660,Max_logcfu))</f>
        <v>3.99</v>
      </c>
      <c r="K3660" s="1" cm="1">
        <f t="array" ref="K3660">IF(A3660="","",IF(E3660&lt;_C3_MinTemp.,0,((E3660-Tmin)/(PrefTemp-Tmin))^2))</f>
        <v>35.087280145864916</v>
      </c>
      <c r="L3660" s="1">
        <f t="shared" si="346"/>
        <v>0.36549250168962194</v>
      </c>
      <c r="M3660" s="1">
        <f t="shared" si="347"/>
        <v>-41.1357375007575</v>
      </c>
      <c r="N3660" s="3" t="s">
        <v>866</v>
      </c>
      <c r="O3660" s="1" t="s">
        <v>2973</v>
      </c>
      <c r="P3660" s="1" t="s">
        <v>2968</v>
      </c>
      <c r="Q3660" s="1">
        <v>8360</v>
      </c>
      <c r="R3660" s="1" t="s">
        <v>3035</v>
      </c>
      <c r="S3660" s="1">
        <v>85.11</v>
      </c>
    </row>
    <row r="3661" spans="1:19" x14ac:dyDescent="0.3">
      <c r="A3661" s="1" t="s">
        <v>925</v>
      </c>
      <c r="B3661" s="1" t="s">
        <v>1787</v>
      </c>
      <c r="C3661" s="1">
        <f t="shared" si="348"/>
        <v>1.0416666664241347E-2</v>
      </c>
      <c r="D3661" s="1">
        <v>9</v>
      </c>
      <c r="E3661" s="1">
        <v>19.03</v>
      </c>
      <c r="F3661" s="1">
        <f>IF(A3661="","",IF(E3661&lt;_C3_MinTemp.,0,E3661*M_a+M_b))</f>
        <v>0.46131620000000007</v>
      </c>
      <c r="G3661" s="1">
        <f t="shared" si="343"/>
        <v>0.21281263638244005</v>
      </c>
      <c r="H3661" s="1">
        <f t="shared" si="344"/>
        <v>9.2487021461295102E-2</v>
      </c>
      <c r="I3661" s="1">
        <f t="shared" si="345"/>
        <v>2.3121755359940321E-2</v>
      </c>
      <c r="J3661" s="1">
        <f>IF(A3661="","",MIN(J3660+I3661,Max_logcfu))</f>
        <v>3.99</v>
      </c>
      <c r="K3661" s="1" cm="1">
        <f t="array" ref="K3661">IF(A3661="","",IF(E3661&lt;_C3_MinTemp.,0,((E3661-Tmin)/(PrefTemp-Tmin))^2))</f>
        <v>35.207090112486632</v>
      </c>
      <c r="L3661" s="1">
        <f t="shared" si="346"/>
        <v>0.36674052191968065</v>
      </c>
      <c r="M3661" s="1">
        <f t="shared" si="347"/>
        <v>-41.502478022677181</v>
      </c>
      <c r="N3661" s="3" t="s">
        <v>866</v>
      </c>
      <c r="O3661" s="1" t="s">
        <v>2973</v>
      </c>
      <c r="P3661" s="1" t="s">
        <v>2968</v>
      </c>
      <c r="Q3661" s="1">
        <v>8360</v>
      </c>
      <c r="R3661" s="1" t="s">
        <v>3035</v>
      </c>
      <c r="S3661" s="1">
        <v>85.11</v>
      </c>
    </row>
    <row r="3662" spans="1:19" x14ac:dyDescent="0.3">
      <c r="A3662" s="1" t="s">
        <v>925</v>
      </c>
      <c r="B3662" s="1" t="s">
        <v>2857</v>
      </c>
      <c r="C3662" s="1">
        <f t="shared" si="348"/>
        <v>1.0405092594737653E-2</v>
      </c>
      <c r="D3662" s="1">
        <v>9</v>
      </c>
      <c r="E3662" s="1">
        <v>19.190000000000001</v>
      </c>
      <c r="F3662" s="1">
        <f>IF(A3662="","",IF(E3662&lt;_C3_MinTemp.,0,E3662*M_a+M_b))</f>
        <v>0.46445860000000005</v>
      </c>
      <c r="G3662" s="1">
        <f t="shared" si="343"/>
        <v>0.21572179111396006</v>
      </c>
      <c r="H3662" s="1">
        <f t="shared" si="344"/>
        <v>9.375132164883096E-2</v>
      </c>
      <c r="I3662" s="1">
        <f t="shared" si="345"/>
        <v>2.3411788383242853E-2</v>
      </c>
      <c r="J3662" s="1">
        <f>IF(A3662="","",MIN(J3661+I3662,Max_logcfu))</f>
        <v>3.99</v>
      </c>
      <c r="K3662" s="1" cm="1">
        <f t="array" ref="K3662">IF(A3662="","",IF(E3662&lt;_C3_MinTemp.,0,((E3662-Tmin)/(PrefTemp-Tmin))^2))</f>
        <v>35.688372025651468</v>
      </c>
      <c r="L3662" s="1">
        <f t="shared" si="346"/>
        <v>0.37134081548234849</v>
      </c>
      <c r="M3662" s="1">
        <f t="shared" si="347"/>
        <v>-41.873818838159529</v>
      </c>
      <c r="N3662" s="3" t="s">
        <v>866</v>
      </c>
      <c r="O3662" s="1" t="s">
        <v>2973</v>
      </c>
      <c r="P3662" s="1" t="s">
        <v>2968</v>
      </c>
      <c r="Q3662" s="1">
        <v>8360</v>
      </c>
      <c r="R3662" s="1" t="s">
        <v>3035</v>
      </c>
      <c r="S3662" s="1">
        <v>85</v>
      </c>
    </row>
    <row r="3663" spans="1:19" x14ac:dyDescent="0.3">
      <c r="A3663" s="1" t="s">
        <v>925</v>
      </c>
      <c r="B3663" s="1" t="s">
        <v>2858</v>
      </c>
      <c r="C3663" s="1">
        <f t="shared" si="348"/>
        <v>1.0416666664241347E-2</v>
      </c>
      <c r="D3663" s="1">
        <v>9</v>
      </c>
      <c r="E3663" s="1">
        <v>19.27</v>
      </c>
      <c r="F3663" s="1">
        <f>IF(A3663="","",IF(E3663&lt;_C3_MinTemp.,0,E3663*M_a+M_b))</f>
        <v>0.46602979999999999</v>
      </c>
      <c r="G3663" s="1">
        <f t="shared" si="343"/>
        <v>0.21718377448803999</v>
      </c>
      <c r="H3663" s="1">
        <f t="shared" si="344"/>
        <v>9.4386690346823107E-2</v>
      </c>
      <c r="I3663" s="1">
        <f t="shared" si="345"/>
        <v>2.3596672581211748E-2</v>
      </c>
      <c r="J3663" s="1">
        <f>IF(A3663="","",MIN(J3662+I3663,Max_logcfu))</f>
        <v>3.99</v>
      </c>
      <c r="K3663" s="1" cm="1">
        <f t="array" ref="K3663">IF(A3663="","",IF(E3663&lt;_C3_MinTemp.,0,((E3663-Tmin)/(PrefTemp-Tmin))^2))</f>
        <v>35.930238210240667</v>
      </c>
      <c r="L3663" s="1">
        <f t="shared" si="346"/>
        <v>0.37427331460286467</v>
      </c>
      <c r="M3663" s="1">
        <f t="shared" si="347"/>
        <v>-42.248092152762396</v>
      </c>
      <c r="N3663" s="3" t="s">
        <v>866</v>
      </c>
      <c r="O3663" s="1" t="s">
        <v>2973</v>
      </c>
      <c r="P3663" s="1" t="s">
        <v>2968</v>
      </c>
      <c r="Q3663" s="1">
        <v>8360</v>
      </c>
      <c r="R3663" s="1" t="s">
        <v>3035</v>
      </c>
      <c r="S3663" s="1">
        <v>85</v>
      </c>
    </row>
    <row r="3664" spans="1:19" x14ac:dyDescent="0.3">
      <c r="A3664" s="1" t="s">
        <v>925</v>
      </c>
      <c r="B3664" s="1" t="s">
        <v>1790</v>
      </c>
      <c r="C3664" s="1">
        <f t="shared" si="348"/>
        <v>1.0416666664241347E-2</v>
      </c>
      <c r="D3664" s="1">
        <v>9</v>
      </c>
      <c r="E3664" s="1">
        <v>19.3</v>
      </c>
      <c r="F3664" s="1">
        <f>IF(A3664="","",IF(E3664&lt;_C3_MinTemp.,0,E3664*M_a+M_b))</f>
        <v>0.46661900000000006</v>
      </c>
      <c r="G3664" s="1">
        <f t="shared" si="343"/>
        <v>0.21773329116100007</v>
      </c>
      <c r="H3664" s="1">
        <f t="shared" si="344"/>
        <v>9.4625506806171253E-2</v>
      </c>
      <c r="I3664" s="1">
        <f t="shared" si="345"/>
        <v>2.3656376696034882E-2</v>
      </c>
      <c r="J3664" s="1">
        <f>IF(A3664="","",MIN(J3663+I3664,Max_logcfu))</f>
        <v>3.99</v>
      </c>
      <c r="K3664" s="1" cm="1">
        <f t="array" ref="K3664">IF(A3664="","",IF(E3664&lt;_C3_MinTemp.,0,((E3664-Tmin)/(PrefTemp-Tmin))^2))</f>
        <v>36.021148615525291</v>
      </c>
      <c r="L3664" s="1">
        <f t="shared" si="346"/>
        <v>0.37522029799102569</v>
      </c>
      <c r="M3664" s="1">
        <f t="shared" si="347"/>
        <v>-42.623312450753424</v>
      </c>
      <c r="N3664" s="3" t="s">
        <v>866</v>
      </c>
      <c r="O3664" s="1" t="s">
        <v>2973</v>
      </c>
      <c r="P3664" s="1" t="s">
        <v>2968</v>
      </c>
      <c r="Q3664" s="1">
        <v>8360</v>
      </c>
      <c r="R3664" s="1" t="s">
        <v>3035</v>
      </c>
      <c r="S3664" s="1">
        <v>85</v>
      </c>
    </row>
    <row r="3665" spans="1:19" x14ac:dyDescent="0.3">
      <c r="A3665" s="1" t="s">
        <v>925</v>
      </c>
      <c r="B3665" s="1" t="s">
        <v>1791</v>
      </c>
      <c r="C3665" s="1">
        <f t="shared" si="348"/>
        <v>1.0416666671517305E-2</v>
      </c>
      <c r="D3665" s="1">
        <v>9</v>
      </c>
      <c r="E3665" s="1">
        <v>19.350000000000001</v>
      </c>
      <c r="F3665" s="1">
        <f>IF(A3665="","",IF(E3665&lt;_C3_MinTemp.,0,E3665*M_a+M_b))</f>
        <v>0.46760100000000004</v>
      </c>
      <c r="G3665" s="1">
        <f t="shared" si="343"/>
        <v>0.21865069520100003</v>
      </c>
      <c r="H3665" s="1">
        <f t="shared" si="344"/>
        <v>9.5024204780964808E-2</v>
      </c>
      <c r="I3665" s="1">
        <f t="shared" si="345"/>
        <v>2.3756051206303478E-2</v>
      </c>
      <c r="J3665" s="1">
        <f>IF(A3665="","",MIN(J3664+I3665,Max_logcfu))</f>
        <v>3.99</v>
      </c>
      <c r="K3665" s="1" cm="1">
        <f t="array" ref="K3665">IF(A3665="","",IF(E3665&lt;_C3_MinTemp.,0,((E3665-Tmin)/(PrefTemp-Tmin))^2))</f>
        <v>36.172921213501084</v>
      </c>
      <c r="L3665" s="1">
        <f t="shared" si="346"/>
        <v>0.37680126281609805</v>
      </c>
      <c r="M3665" s="1">
        <f t="shared" si="347"/>
        <v>-43.000113713569519</v>
      </c>
      <c r="N3665" s="3" t="s">
        <v>866</v>
      </c>
      <c r="O3665" s="1" t="s">
        <v>2973</v>
      </c>
      <c r="P3665" s="1" t="s">
        <v>2968</v>
      </c>
      <c r="Q3665" s="1">
        <v>8360</v>
      </c>
      <c r="R3665" s="1" t="s">
        <v>3035</v>
      </c>
      <c r="S3665" s="1">
        <v>85</v>
      </c>
    </row>
    <row r="3666" spans="1:19" x14ac:dyDescent="0.3">
      <c r="A3666" s="1" t="s">
        <v>925</v>
      </c>
      <c r="B3666" s="1" t="s">
        <v>2557</v>
      </c>
      <c r="C3666" s="1">
        <f t="shared" si="348"/>
        <v>1.0428240741021E-2</v>
      </c>
      <c r="D3666" s="1">
        <v>9</v>
      </c>
      <c r="E3666" s="1">
        <v>19.55</v>
      </c>
      <c r="F3666" s="1">
        <f>IF(A3666="","",IF(E3666&lt;_C3_MinTemp.,0,E3666*M_a+M_b))</f>
        <v>0.47152900000000003</v>
      </c>
      <c r="G3666" s="1">
        <f t="shared" si="343"/>
        <v>0.22233959784100002</v>
      </c>
      <c r="H3666" s="1">
        <f t="shared" si="344"/>
        <v>9.6627378461973057E-2</v>
      </c>
      <c r="I3666" s="1">
        <f t="shared" si="345"/>
        <v>2.4183685554604862E-2</v>
      </c>
      <c r="J3666" s="1">
        <f>IF(A3666="","",MIN(J3665+I3666,Max_logcfu))</f>
        <v>3.99</v>
      </c>
      <c r="K3666" s="1" cm="1">
        <f t="array" ref="K3666">IF(A3666="","",IF(E3666&lt;_C3_MinTemp.,0,((E3666-Tmin)/(PrefTemp-Tmin))^2))</f>
        <v>36.783202303338598</v>
      </c>
      <c r="L3666" s="1">
        <f t="shared" si="346"/>
        <v>0.38358408884489303</v>
      </c>
      <c r="M3666" s="1">
        <f t="shared" si="347"/>
        <v>-43.38369780241441</v>
      </c>
      <c r="N3666" s="3" t="s">
        <v>866</v>
      </c>
      <c r="O3666" s="1" t="s">
        <v>2973</v>
      </c>
      <c r="P3666" s="1" t="s">
        <v>2968</v>
      </c>
      <c r="Q3666" s="1">
        <v>8360</v>
      </c>
      <c r="R3666" s="1" t="s">
        <v>3035</v>
      </c>
      <c r="S3666" s="1">
        <v>85</v>
      </c>
    </row>
    <row r="3667" spans="1:19" x14ac:dyDescent="0.3">
      <c r="A3667" s="1" t="s">
        <v>925</v>
      </c>
      <c r="B3667" s="1" t="s">
        <v>2558</v>
      </c>
      <c r="C3667" s="1">
        <f t="shared" si="348"/>
        <v>1.0416666664241347E-2</v>
      </c>
      <c r="D3667" s="1">
        <v>9</v>
      </c>
      <c r="E3667" s="1">
        <v>19.559999999999999</v>
      </c>
      <c r="F3667" s="1">
        <f>IF(A3667="","",IF(E3667&lt;_C3_MinTemp.,0,E3667*M_a+M_b))</f>
        <v>0.47172540000000002</v>
      </c>
      <c r="G3667" s="1">
        <f t="shared" si="343"/>
        <v>0.22252485300516001</v>
      </c>
      <c r="H3667" s="1">
        <f t="shared" si="344"/>
        <v>9.6707889180860485E-2</v>
      </c>
      <c r="I3667" s="1">
        <f t="shared" si="345"/>
        <v>2.4176972289585982E-2</v>
      </c>
      <c r="J3667" s="1">
        <f>IF(A3667="","",MIN(J3666+I3667,Max_logcfu))</f>
        <v>3.99</v>
      </c>
      <c r="K3667" s="1" cm="1">
        <f t="array" ref="K3667">IF(A3667="","",IF(E3667&lt;_C3_MinTemp.,0,((E3667-Tmin)/(PrefTemp-Tmin))^2))</f>
        <v>36.813850367143708</v>
      </c>
      <c r="L3667" s="1">
        <f t="shared" si="346"/>
        <v>0.38347760790179497</v>
      </c>
      <c r="M3667" s="1">
        <f t="shared" si="347"/>
        <v>-43.767175410316206</v>
      </c>
      <c r="N3667" s="3" t="s">
        <v>866</v>
      </c>
      <c r="O3667" s="1" t="s">
        <v>2973</v>
      </c>
      <c r="P3667" s="1" t="s">
        <v>2968</v>
      </c>
      <c r="Q3667" s="1">
        <v>8360</v>
      </c>
      <c r="R3667" s="1" t="s">
        <v>3035</v>
      </c>
      <c r="S3667" s="1">
        <v>85</v>
      </c>
    </row>
    <row r="3668" spans="1:19" x14ac:dyDescent="0.3">
      <c r="A3668" s="1" t="s">
        <v>925</v>
      </c>
      <c r="B3668" s="1" t="s">
        <v>1794</v>
      </c>
      <c r="C3668" s="1">
        <f t="shared" si="348"/>
        <v>1.0416666664241347E-2</v>
      </c>
      <c r="D3668" s="1">
        <v>9</v>
      </c>
      <c r="E3668" s="1">
        <v>19.61</v>
      </c>
      <c r="F3668" s="1">
        <f>IF(A3668="","",IF(E3668&lt;_C3_MinTemp.,0,E3668*M_a+M_b))</f>
        <v>0.4727074</v>
      </c>
      <c r="G3668" s="1">
        <f t="shared" si="343"/>
        <v>0.22345228601476</v>
      </c>
      <c r="H3668" s="1">
        <f t="shared" si="344"/>
        <v>9.7110945682207725E-2</v>
      </c>
      <c r="I3668" s="1">
        <f t="shared" si="345"/>
        <v>2.4277736414899328E-2</v>
      </c>
      <c r="J3668" s="1">
        <f>IF(A3668="","",MIN(J3667+I3668,Max_logcfu))</f>
        <v>3.99</v>
      </c>
      <c r="K3668" s="1" cm="1">
        <f t="array" ref="K3668">IF(A3668="","",IF(E3668&lt;_C3_MinTemp.,0,((E3668-Tmin)/(PrefTemp-Tmin))^2))</f>
        <v>36.967282128045369</v>
      </c>
      <c r="L3668" s="1">
        <f t="shared" si="346"/>
        <v>0.38507585541081513</v>
      </c>
      <c r="M3668" s="1">
        <f t="shared" si="347"/>
        <v>-44.152251265727024</v>
      </c>
      <c r="N3668" s="3" t="s">
        <v>866</v>
      </c>
      <c r="O3668" s="1" t="s">
        <v>2973</v>
      </c>
      <c r="P3668" s="1" t="s">
        <v>2968</v>
      </c>
      <c r="Q3668" s="1">
        <v>8360</v>
      </c>
      <c r="R3668" s="1" t="s">
        <v>3035</v>
      </c>
      <c r="S3668" s="1">
        <v>85</v>
      </c>
    </row>
    <row r="3669" spans="1:19" x14ac:dyDescent="0.3">
      <c r="A3669" s="1" t="s">
        <v>925</v>
      </c>
      <c r="B3669" s="1" t="s">
        <v>1795</v>
      </c>
      <c r="C3669" s="1">
        <f t="shared" si="348"/>
        <v>1.0416666671517305E-2</v>
      </c>
      <c r="D3669" s="1">
        <v>9</v>
      </c>
      <c r="E3669" s="1">
        <v>19.559999999999999</v>
      </c>
      <c r="F3669" s="1">
        <f>IF(A3669="","",IF(E3669&lt;_C3_MinTemp.,0,E3669*M_a+M_b))</f>
        <v>0.47172540000000002</v>
      </c>
      <c r="G3669" s="1">
        <f t="shared" si="343"/>
        <v>0.22252485300516001</v>
      </c>
      <c r="H3669" s="1">
        <f t="shared" si="344"/>
        <v>9.6707889180860485E-2</v>
      </c>
      <c r="I3669" s="1">
        <f t="shared" si="345"/>
        <v>2.41769723064734E-2</v>
      </c>
      <c r="J3669" s="1">
        <f>IF(A3669="","",MIN(J3668+I3669,Max_logcfu))</f>
        <v>3.99</v>
      </c>
      <c r="K3669" s="1" cm="1">
        <f t="array" ref="K3669">IF(A3669="","",IF(E3669&lt;_C3_MinTemp.,0,((E3669-Tmin)/(PrefTemp-Tmin))^2))</f>
        <v>36.813850367143708</v>
      </c>
      <c r="L3669" s="1">
        <f t="shared" si="346"/>
        <v>0.38347760816965099</v>
      </c>
      <c r="M3669" s="1">
        <f t="shared" si="347"/>
        <v>-44.535728873896673</v>
      </c>
      <c r="N3669" s="3" t="s">
        <v>866</v>
      </c>
      <c r="O3669" s="1" t="s">
        <v>2973</v>
      </c>
      <c r="P3669" s="1" t="s">
        <v>2968</v>
      </c>
      <c r="Q3669" s="1">
        <v>8360</v>
      </c>
      <c r="R3669" s="1" t="s">
        <v>3035</v>
      </c>
      <c r="S3669" s="1">
        <v>85</v>
      </c>
    </row>
    <row r="3670" spans="1:19" x14ac:dyDescent="0.3">
      <c r="A3670" s="1" t="s">
        <v>925</v>
      </c>
      <c r="B3670" s="1" t="s">
        <v>2859</v>
      </c>
      <c r="C3670" s="1">
        <f t="shared" si="348"/>
        <v>1.0405092587461695E-2</v>
      </c>
      <c r="D3670" s="1">
        <v>9</v>
      </c>
      <c r="E3670" s="1">
        <v>19.7</v>
      </c>
      <c r="F3670" s="1">
        <f>IF(A3670="","",IF(E3670&lt;_C3_MinTemp.,0,E3670*M_a+M_b))</f>
        <v>0.47447500000000004</v>
      </c>
      <c r="G3670" s="1">
        <f t="shared" si="343"/>
        <v>0.22512652562500005</v>
      </c>
      <c r="H3670" s="1">
        <f t="shared" si="344"/>
        <v>9.783855959365495E-2</v>
      </c>
      <c r="I3670" s="1">
        <f t="shared" si="345"/>
        <v>2.4432462508700844E-2</v>
      </c>
      <c r="J3670" s="1">
        <f>IF(A3670="","",MIN(J3669+I3670,Max_logcfu))</f>
        <v>3.99</v>
      </c>
      <c r="K3670" s="1" cm="1">
        <f t="array" ref="K3670">IF(A3670="","",IF(E3670&lt;_C3_MinTemp.,0,((E3670-Tmin)/(PrefTemp-Tmin))^2))</f>
        <v>37.244263353547815</v>
      </c>
      <c r="L3670" s="1">
        <f t="shared" si="346"/>
        <v>0.38753000854547165</v>
      </c>
      <c r="M3670" s="1">
        <f t="shared" si="347"/>
        <v>-44.923258882442141</v>
      </c>
      <c r="N3670" s="3" t="s">
        <v>866</v>
      </c>
      <c r="O3670" s="1" t="s">
        <v>2973</v>
      </c>
      <c r="P3670" s="1" t="s">
        <v>2968</v>
      </c>
      <c r="Q3670" s="1">
        <v>8360</v>
      </c>
      <c r="R3670" s="1" t="s">
        <v>3035</v>
      </c>
      <c r="S3670" s="1">
        <v>85</v>
      </c>
    </row>
    <row r="3671" spans="1:19" x14ac:dyDescent="0.3">
      <c r="A3671" s="1" t="s">
        <v>925</v>
      </c>
      <c r="B3671" s="1" t="s">
        <v>2860</v>
      </c>
      <c r="C3671" s="1">
        <f t="shared" si="348"/>
        <v>1.0416666671517305E-2</v>
      </c>
      <c r="D3671" s="1">
        <v>9</v>
      </c>
      <c r="E3671" s="1">
        <v>19.690000000000001</v>
      </c>
      <c r="F3671" s="1">
        <f>IF(A3671="","",IF(E3671&lt;_C3_MinTemp.,0,E3671*M_a+M_b))</f>
        <v>0.47427860000000005</v>
      </c>
      <c r="G3671" s="1">
        <f t="shared" si="343"/>
        <v>0.22494019041796004</v>
      </c>
      <c r="H3671" s="1">
        <f t="shared" si="344"/>
        <v>9.77575794949848E-2</v>
      </c>
      <c r="I3671" s="1">
        <f t="shared" si="345"/>
        <v>2.443939488512668E-2</v>
      </c>
      <c r="J3671" s="1">
        <f>IF(A3671="","",MIN(J3670+I3671,Max_logcfu))</f>
        <v>3.99</v>
      </c>
      <c r="K3671" s="1" cm="1">
        <f t="array" ref="K3671">IF(A3671="","",IF(E3671&lt;_C3_MinTemp.,0,((E3671-Tmin)/(PrefTemp-Tmin))^2))</f>
        <v>37.21343661065837</v>
      </c>
      <c r="L3671" s="1">
        <f t="shared" si="346"/>
        <v>0.38763996487486696</v>
      </c>
      <c r="M3671" s="1">
        <f t="shared" si="347"/>
        <v>-45.310898847317006</v>
      </c>
      <c r="N3671" s="3" t="s">
        <v>866</v>
      </c>
      <c r="O3671" s="1" t="s">
        <v>2973</v>
      </c>
      <c r="P3671" s="1" t="s">
        <v>2968</v>
      </c>
      <c r="Q3671" s="1">
        <v>8360</v>
      </c>
      <c r="R3671" s="1" t="s">
        <v>3035</v>
      </c>
      <c r="S3671" s="1">
        <v>85</v>
      </c>
    </row>
    <row r="3672" spans="1:19" x14ac:dyDescent="0.3">
      <c r="A3672" s="1" t="s">
        <v>925</v>
      </c>
      <c r="B3672" s="1" t="s">
        <v>2861</v>
      </c>
      <c r="C3672" s="1">
        <f t="shared" si="348"/>
        <v>1.0416666664241347E-2</v>
      </c>
      <c r="D3672" s="1">
        <v>9</v>
      </c>
      <c r="E3672" s="1">
        <v>19.739999999999998</v>
      </c>
      <c r="F3672" s="1">
        <f>IF(A3672="","",IF(E3672&lt;_C3_MinTemp.,0,E3672*M_a+M_b))</f>
        <v>0.47526059999999998</v>
      </c>
      <c r="G3672" s="1">
        <f t="shared" si="343"/>
        <v>0.22587263791235998</v>
      </c>
      <c r="H3672" s="1">
        <f t="shared" si="344"/>
        <v>9.8162815259608849E-2</v>
      </c>
      <c r="I3672" s="1">
        <f t="shared" si="345"/>
        <v>2.4540703809188383E-2</v>
      </c>
      <c r="J3672" s="1">
        <f>IF(A3672="","",MIN(J3671+I3672,Max_logcfu))</f>
        <v>3.99</v>
      </c>
      <c r="K3672" s="1" cm="1">
        <f t="array" ref="K3672">IF(A3672="","",IF(E3672&lt;_C3_MinTemp.,0,((E3672-Tmin)/(PrefTemp-Tmin))^2))</f>
        <v>37.367697953022954</v>
      </c>
      <c r="L3672" s="1">
        <f t="shared" si="346"/>
        <v>0.38924685358669386</v>
      </c>
      <c r="M3672" s="1">
        <f t="shared" si="347"/>
        <v>-45.700145700903697</v>
      </c>
      <c r="N3672" s="3" t="s">
        <v>866</v>
      </c>
      <c r="O3672" s="1" t="s">
        <v>2973</v>
      </c>
      <c r="P3672" s="1" t="s">
        <v>2968</v>
      </c>
      <c r="Q3672" s="1">
        <v>8360</v>
      </c>
      <c r="R3672" s="1" t="s">
        <v>3035</v>
      </c>
      <c r="S3672" s="1">
        <v>85</v>
      </c>
    </row>
    <row r="3673" spans="1:19" x14ac:dyDescent="0.3">
      <c r="A3673" s="1" t="s">
        <v>925</v>
      </c>
      <c r="B3673" s="1" t="s">
        <v>2862</v>
      </c>
      <c r="C3673" s="1">
        <f t="shared" si="348"/>
        <v>1.0416666664241347E-2</v>
      </c>
      <c r="D3673" s="1">
        <v>9</v>
      </c>
      <c r="E3673" s="1">
        <v>19.78</v>
      </c>
      <c r="F3673" s="1">
        <f>IF(A3673="","",IF(E3673&lt;_C3_MinTemp.,0,E3673*M_a+M_b))</f>
        <v>0.47604620000000003</v>
      </c>
      <c r="G3673" s="1">
        <f t="shared" si="343"/>
        <v>0.22661998453444002</v>
      </c>
      <c r="H3673" s="1">
        <f t="shared" si="344"/>
        <v>9.8487607359600174E-2</v>
      </c>
      <c r="I3673" s="1">
        <f t="shared" si="345"/>
        <v>2.462190183416731E-2</v>
      </c>
      <c r="J3673" s="1">
        <f>IF(A3673="","",MIN(J3672+I3673,Max_logcfu))</f>
        <v>3.99</v>
      </c>
      <c r="K3673" s="1" cm="1">
        <f t="array" ref="K3673">IF(A3673="","",IF(E3673&lt;_C3_MinTemp.,0,((E3673-Tmin)/(PrefTemp-Tmin))^2))</f>
        <v>37.491336757165911</v>
      </c>
      <c r="L3673" s="1">
        <f t="shared" si="346"/>
        <v>0.39053475779621644</v>
      </c>
      <c r="M3673" s="1">
        <f t="shared" si="347"/>
        <v>-46.090680458699914</v>
      </c>
      <c r="N3673" s="3" t="s">
        <v>866</v>
      </c>
      <c r="O3673" s="1" t="s">
        <v>2973</v>
      </c>
      <c r="P3673" s="1" t="s">
        <v>2968</v>
      </c>
      <c r="Q3673" s="1">
        <v>8360</v>
      </c>
      <c r="R3673" s="1" t="s">
        <v>3035</v>
      </c>
      <c r="S3673" s="1">
        <v>85</v>
      </c>
    </row>
    <row r="3674" spans="1:19" x14ac:dyDescent="0.3">
      <c r="A3674" s="1" t="s">
        <v>925</v>
      </c>
      <c r="B3674" s="1" t="s">
        <v>2863</v>
      </c>
      <c r="C3674" s="1">
        <f t="shared" si="348"/>
        <v>1.0439814817800652E-2</v>
      </c>
      <c r="D3674" s="1">
        <v>9</v>
      </c>
      <c r="E3674" s="1">
        <v>19.989999999999998</v>
      </c>
      <c r="F3674" s="1">
        <f>IF(A3674="","",IF(E3674&lt;_C3_MinTemp.,0,E3674*M_a+M_b))</f>
        <v>0.4801706</v>
      </c>
      <c r="G3674" s="1">
        <f t="shared" si="343"/>
        <v>0.23056380510436</v>
      </c>
      <c r="H3674" s="1">
        <f t="shared" si="344"/>
        <v>0.10020156675548023</v>
      </c>
      <c r="I3674" s="1">
        <f t="shared" si="345"/>
        <v>2.5106059233136892E-2</v>
      </c>
      <c r="J3674" s="1">
        <f>IF(A3674="","",MIN(J3673+I3674,Max_logcfu))</f>
        <v>3.99</v>
      </c>
      <c r="K3674" s="1" cm="1">
        <f t="array" ref="K3674">IF(A3674="","",IF(E3674&lt;_C3_MinTemp.,0,((E3674-Tmin)/(PrefTemp-Tmin))^2))</f>
        <v>38.143790711747471</v>
      </c>
      <c r="L3674" s="1">
        <f t="shared" si="346"/>
        <v>0.39821411147958813</v>
      </c>
      <c r="M3674" s="1">
        <f t="shared" si="347"/>
        <v>-46.488894570179504</v>
      </c>
      <c r="N3674" s="3" t="s">
        <v>866</v>
      </c>
      <c r="O3674" s="1" t="s">
        <v>2973</v>
      </c>
      <c r="P3674" s="1" t="s">
        <v>2968</v>
      </c>
      <c r="Q3674" s="1">
        <v>8360</v>
      </c>
      <c r="R3674" s="1" t="s">
        <v>3035</v>
      </c>
      <c r="S3674" s="1">
        <v>84.91</v>
      </c>
    </row>
    <row r="3675" spans="1:19" x14ac:dyDescent="0.3">
      <c r="A3675" s="1" t="s">
        <v>925</v>
      </c>
      <c r="B3675" s="1" t="s">
        <v>2864</v>
      </c>
      <c r="C3675" s="1">
        <f t="shared" si="348"/>
        <v>1.0416666664241347E-2</v>
      </c>
      <c r="D3675" s="1">
        <v>9</v>
      </c>
      <c r="E3675" s="1">
        <v>19.95</v>
      </c>
      <c r="F3675" s="1">
        <f>IF(A3675="","",IF(E3675&lt;_C3_MinTemp.,0,E3675*M_a+M_b))</f>
        <v>0.47938500000000001</v>
      </c>
      <c r="G3675" s="1">
        <f t="shared" si="343"/>
        <v>0.22980997822500002</v>
      </c>
      <c r="H3675" s="1">
        <f t="shared" si="344"/>
        <v>9.9873958376792693E-2</v>
      </c>
      <c r="I3675" s="1">
        <f t="shared" si="345"/>
        <v>2.4968489588384744E-2</v>
      </c>
      <c r="J3675" s="1">
        <f>IF(A3675="","",MIN(J3674+I3675,Max_logcfu))</f>
        <v>3.99</v>
      </c>
      <c r="K3675" s="1" cm="1">
        <f t="array" ref="K3675">IF(A3675="","",IF(E3675&lt;_C3_MinTemp.,0,((E3675-Tmin)/(PrefTemp-Tmin))^2))</f>
        <v>38.01907983309858</v>
      </c>
      <c r="L3675" s="1">
        <f t="shared" si="346"/>
        <v>0.39603208150256847</v>
      </c>
      <c r="M3675" s="1">
        <f t="shared" si="347"/>
        <v>-46.884926651682072</v>
      </c>
      <c r="N3675" s="3" t="s">
        <v>866</v>
      </c>
      <c r="O3675" s="1" t="s">
        <v>2973</v>
      </c>
      <c r="P3675" s="1" t="s">
        <v>2968</v>
      </c>
      <c r="Q3675" s="1">
        <v>8360</v>
      </c>
      <c r="R3675" s="1" t="s">
        <v>3035</v>
      </c>
      <c r="S3675" s="1">
        <v>84.91</v>
      </c>
    </row>
    <row r="3676" spans="1:19" x14ac:dyDescent="0.3">
      <c r="A3676" s="1" t="s">
        <v>925</v>
      </c>
      <c r="B3676" s="1" t="s">
        <v>2865</v>
      </c>
      <c r="C3676" s="1">
        <f t="shared" si="348"/>
        <v>1.0416666671517305E-2</v>
      </c>
      <c r="D3676" s="1">
        <v>9</v>
      </c>
      <c r="E3676" s="1">
        <v>19.920000000000002</v>
      </c>
      <c r="F3676" s="1">
        <f>IF(A3676="","",IF(E3676&lt;_C3_MinTemp.,0,E3676*M_a+M_b))</f>
        <v>0.47879580000000005</v>
      </c>
      <c r="G3676" s="1">
        <f t="shared" si="343"/>
        <v>0.22924541809764004</v>
      </c>
      <c r="H3676" s="1">
        <f t="shared" si="344"/>
        <v>9.9628604127614095E-2</v>
      </c>
      <c r="I3676" s="1">
        <f t="shared" si="345"/>
        <v>2.4907151043501819E-2</v>
      </c>
      <c r="J3676" s="1">
        <f>IF(A3676="","",MIN(J3675+I3676,Max_logcfu))</f>
        <v>3.99</v>
      </c>
      <c r="K3676" s="1" cm="1">
        <f t="array" ref="K3676">IF(A3676="","",IF(E3676&lt;_C3_MinTemp.,0,((E3676-Tmin)/(PrefTemp-Tmin))^2))</f>
        <v>37.925680683425156</v>
      </c>
      <c r="L3676" s="1">
        <f t="shared" si="346"/>
        <v>0.39505917396964246</v>
      </c>
      <c r="M3676" s="1">
        <f t="shared" si="347"/>
        <v>-47.279985825651714</v>
      </c>
      <c r="N3676" s="3" t="s">
        <v>866</v>
      </c>
      <c r="O3676" s="1" t="s">
        <v>2973</v>
      </c>
      <c r="P3676" s="1" t="s">
        <v>2968</v>
      </c>
      <c r="Q3676" s="1">
        <v>8360</v>
      </c>
      <c r="R3676" s="1" t="s">
        <v>3035</v>
      </c>
      <c r="S3676" s="1">
        <v>84.91</v>
      </c>
    </row>
    <row r="3677" spans="1:19" x14ac:dyDescent="0.3">
      <c r="A3677" s="1" t="s">
        <v>925</v>
      </c>
      <c r="B3677" s="1" t="s">
        <v>2866</v>
      </c>
      <c r="C3677" s="1">
        <f t="shared" si="348"/>
        <v>1.0416666664241347E-2</v>
      </c>
      <c r="D3677" s="1">
        <v>9</v>
      </c>
      <c r="E3677" s="1">
        <v>19.940000000000001</v>
      </c>
      <c r="F3677" s="1">
        <f>IF(A3677="","",IF(E3677&lt;_C3_MinTemp.,0,E3677*M_a+M_b))</f>
        <v>0.47918860000000008</v>
      </c>
      <c r="G3677" s="1">
        <f t="shared" si="343"/>
        <v>0.22962171436996007</v>
      </c>
      <c r="H3677" s="1">
        <f t="shared" si="344"/>
        <v>9.9792140099939183E-2</v>
      </c>
      <c r="I3677" s="1">
        <f t="shared" si="345"/>
        <v>2.4948035019176126E-2</v>
      </c>
      <c r="J3677" s="1">
        <f>IF(A3677="","",MIN(J3676+I3677,Max_logcfu))</f>
        <v>3.99</v>
      </c>
      <c r="K3677" s="1" cm="1">
        <f t="array" ref="K3677">IF(A3677="","",IF(E3677&lt;_C3_MinTemp.,0,((E3677-Tmin)/(PrefTemp-Tmin))^2))</f>
        <v>37.9879340204157</v>
      </c>
      <c r="L3677" s="1">
        <f t="shared" si="346"/>
        <v>0.39570764595386404</v>
      </c>
      <c r="M3677" s="1">
        <f t="shared" si="347"/>
        <v>-47.675693471605577</v>
      </c>
      <c r="N3677" s="3" t="s">
        <v>866</v>
      </c>
      <c r="O3677" s="1" t="s">
        <v>2973</v>
      </c>
      <c r="P3677" s="1" t="s">
        <v>2968</v>
      </c>
      <c r="Q3677" s="1">
        <v>8360</v>
      </c>
      <c r="R3677" s="1" t="s">
        <v>3035</v>
      </c>
      <c r="S3677" s="1">
        <v>84.91</v>
      </c>
    </row>
    <row r="3678" spans="1:19" x14ac:dyDescent="0.3">
      <c r="A3678" s="1" t="s">
        <v>925</v>
      </c>
      <c r="B3678" s="1" t="s">
        <v>1804</v>
      </c>
      <c r="C3678" s="1">
        <f t="shared" si="348"/>
        <v>1.0405092594737653E-2</v>
      </c>
      <c r="D3678" s="1">
        <v>9</v>
      </c>
      <c r="E3678" s="1">
        <v>20</v>
      </c>
      <c r="F3678" s="1">
        <f>IF(A3678="","",IF(E3678&lt;_C3_MinTemp.,0,E3678*M_a+M_b))</f>
        <v>0.48036700000000004</v>
      </c>
      <c r="G3678" s="1">
        <f t="shared" si="343"/>
        <v>0.23075245468900005</v>
      </c>
      <c r="H3678" s="1">
        <f t="shared" si="344"/>
        <v>0.10028355266797045</v>
      </c>
      <c r="I3678" s="1">
        <f t="shared" si="345"/>
        <v>2.5043031629747588E-2</v>
      </c>
      <c r="J3678" s="1">
        <f>IF(A3678="","",MIN(J3677+I3678,Max_logcfu))</f>
        <v>3.99</v>
      </c>
      <c r="K3678" s="1" cm="1">
        <f t="array" ref="K3678">IF(A3678="","",IF(E3678&lt;_C3_MinTemp.,0,((E3678-Tmin)/(PrefTemp-Tmin))^2))</f>
        <v>38.17500033838904</v>
      </c>
      <c r="L3678" s="1">
        <f t="shared" si="346"/>
        <v>0.39721441332507917</v>
      </c>
      <c r="M3678" s="1">
        <f t="shared" si="347"/>
        <v>-48.072907884930657</v>
      </c>
      <c r="N3678" s="3" t="s">
        <v>866</v>
      </c>
      <c r="O3678" s="1" t="s">
        <v>2973</v>
      </c>
      <c r="P3678" s="1" t="s">
        <v>2968</v>
      </c>
      <c r="Q3678" s="1">
        <v>8360</v>
      </c>
      <c r="R3678" s="1" t="s">
        <v>3035</v>
      </c>
      <c r="S3678" s="1">
        <v>84.79</v>
      </c>
    </row>
    <row r="3679" spans="1:19" x14ac:dyDescent="0.3">
      <c r="A3679" s="1" t="s">
        <v>925</v>
      </c>
      <c r="B3679" s="1" t="s">
        <v>1805</v>
      </c>
      <c r="C3679" s="1">
        <f t="shared" si="348"/>
        <v>1.0416666664241347E-2</v>
      </c>
      <c r="D3679" s="1">
        <v>9</v>
      </c>
      <c r="E3679" s="1">
        <v>19.989999999999998</v>
      </c>
      <c r="F3679" s="1">
        <f>IF(A3679="","",IF(E3679&lt;_C3_MinTemp.,0,E3679*M_a+M_b))</f>
        <v>0.4801706</v>
      </c>
      <c r="G3679" s="1">
        <f t="shared" si="343"/>
        <v>0.23056380510436</v>
      </c>
      <c r="H3679" s="1">
        <f t="shared" si="344"/>
        <v>0.10020156675548023</v>
      </c>
      <c r="I3679" s="1">
        <f t="shared" si="345"/>
        <v>2.5050391683037559E-2</v>
      </c>
      <c r="J3679" s="1">
        <f>IF(A3679="","",MIN(J3678+I3679,Max_logcfu))</f>
        <v>3.99</v>
      </c>
      <c r="K3679" s="1" cm="1">
        <f t="array" ref="K3679">IF(A3679="","",IF(E3679&lt;_C3_MinTemp.,0,((E3679-Tmin)/(PrefTemp-Tmin))^2))</f>
        <v>38.143790711747471</v>
      </c>
      <c r="L3679" s="1">
        <f t="shared" si="346"/>
        <v>0.39733115315485862</v>
      </c>
      <c r="M3679" s="1">
        <f t="shared" si="347"/>
        <v>-48.470239038085516</v>
      </c>
      <c r="N3679" s="3" t="s">
        <v>866</v>
      </c>
      <c r="O3679" s="1" t="s">
        <v>2973</v>
      </c>
      <c r="P3679" s="1" t="s">
        <v>2968</v>
      </c>
      <c r="Q3679" s="1">
        <v>8360</v>
      </c>
      <c r="R3679" s="1" t="s">
        <v>3035</v>
      </c>
      <c r="S3679" s="1">
        <v>84.79</v>
      </c>
    </row>
    <row r="3680" spans="1:19" x14ac:dyDescent="0.3">
      <c r="A3680" s="1" t="s">
        <v>925</v>
      </c>
      <c r="B3680" s="1" t="s">
        <v>2559</v>
      </c>
      <c r="C3680" s="1">
        <f t="shared" si="348"/>
        <v>1.0416666664241347E-2</v>
      </c>
      <c r="D3680" s="1">
        <v>9</v>
      </c>
      <c r="E3680" s="1">
        <v>19.91</v>
      </c>
      <c r="F3680" s="1">
        <f>IF(A3680="","",IF(E3680&lt;_C3_MinTemp.,0,E3680*M_a+M_b))</f>
        <v>0.47859940000000001</v>
      </c>
      <c r="G3680" s="1">
        <f t="shared" si="343"/>
        <v>0.22905738568036002</v>
      </c>
      <c r="H3680" s="1">
        <f t="shared" si="344"/>
        <v>9.9546886432142545E-2</v>
      </c>
      <c r="I3680" s="1">
        <f t="shared" si="345"/>
        <v>2.4886721602241244E-2</v>
      </c>
      <c r="J3680" s="1">
        <f>IF(A3680="","",MIN(J3679+I3680,Max_logcfu))</f>
        <v>3.99</v>
      </c>
      <c r="K3680" s="1" cm="1">
        <f t="array" ref="K3680">IF(A3680="","",IF(E3680&lt;_C3_MinTemp.,0,((E3680-Tmin)/(PrefTemp-Tmin))^2))</f>
        <v>37.894573159117478</v>
      </c>
      <c r="L3680" s="1">
        <f t="shared" si="346"/>
        <v>0.39473513698223395</v>
      </c>
      <c r="M3680" s="1">
        <f t="shared" si="347"/>
        <v>-48.864974175067751</v>
      </c>
      <c r="N3680" s="3" t="s">
        <v>866</v>
      </c>
      <c r="O3680" s="1" t="s">
        <v>2973</v>
      </c>
      <c r="P3680" s="1" t="s">
        <v>2968</v>
      </c>
      <c r="Q3680" s="1">
        <v>8360</v>
      </c>
      <c r="R3680" s="1" t="s">
        <v>3035</v>
      </c>
      <c r="S3680" s="1">
        <v>84.79</v>
      </c>
    </row>
    <row r="3681" spans="1:19" x14ac:dyDescent="0.3">
      <c r="A3681" s="1" t="s">
        <v>925</v>
      </c>
      <c r="B3681" s="1" t="s">
        <v>2560</v>
      </c>
      <c r="C3681" s="1">
        <f t="shared" si="348"/>
        <v>1.0416666671517305E-2</v>
      </c>
      <c r="D3681" s="1">
        <v>9</v>
      </c>
      <c r="E3681" s="1">
        <v>19.88</v>
      </c>
      <c r="F3681" s="1">
        <f>IF(A3681="","",IF(E3681&lt;_C3_MinTemp.,0,E3681*M_a+M_b))</f>
        <v>0.4780102</v>
      </c>
      <c r="G3681" s="1">
        <f t="shared" si="343"/>
        <v>0.22849375130403998</v>
      </c>
      <c r="H3681" s="1">
        <f t="shared" si="344"/>
        <v>9.9301934508491951E-2</v>
      </c>
      <c r="I3681" s="1">
        <f t="shared" si="345"/>
        <v>2.4825483638683254E-2</v>
      </c>
      <c r="J3681" s="1">
        <f>IF(A3681="","",MIN(J3680+I3681,Max_logcfu))</f>
        <v>3.99</v>
      </c>
      <c r="K3681" s="1" cm="1">
        <f t="array" ref="K3681">IF(A3681="","",IF(E3681&lt;_C3_MinTemp.,0,((E3681-Tmin)/(PrefTemp-Tmin))^2))</f>
        <v>37.801327162944894</v>
      </c>
      <c r="L3681" s="1">
        <f t="shared" si="346"/>
        <v>0.39376382479736988</v>
      </c>
      <c r="M3681" s="1">
        <f t="shared" si="347"/>
        <v>-49.258737999865119</v>
      </c>
      <c r="N3681" s="3" t="s">
        <v>866</v>
      </c>
      <c r="O3681" s="1" t="s">
        <v>2973</v>
      </c>
      <c r="P3681" s="1" t="s">
        <v>2968</v>
      </c>
      <c r="Q3681" s="1">
        <v>8360</v>
      </c>
      <c r="R3681" s="1" t="s">
        <v>3035</v>
      </c>
      <c r="S3681" s="1">
        <v>84.79</v>
      </c>
    </row>
    <row r="3682" spans="1:19" x14ac:dyDescent="0.3">
      <c r="A3682" s="1" t="s">
        <v>925</v>
      </c>
      <c r="B3682" s="1" t="s">
        <v>2561</v>
      </c>
      <c r="C3682" s="1">
        <f t="shared" si="348"/>
        <v>1.0416666664241347E-2</v>
      </c>
      <c r="D3682" s="1">
        <v>9</v>
      </c>
      <c r="E3682" s="1">
        <v>19.989999999999998</v>
      </c>
      <c r="F3682" s="1">
        <f>IF(A3682="","",IF(E3682&lt;_C3_MinTemp.,0,E3682*M_a+M_b))</f>
        <v>0.4801706</v>
      </c>
      <c r="G3682" s="1">
        <f t="shared" si="343"/>
        <v>0.23056380510436</v>
      </c>
      <c r="H3682" s="1">
        <f t="shared" si="344"/>
        <v>0.10020156675548023</v>
      </c>
      <c r="I3682" s="1">
        <f t="shared" si="345"/>
        <v>2.5050391683037559E-2</v>
      </c>
      <c r="J3682" s="1">
        <f>IF(A3682="","",MIN(J3681+I3682,Max_logcfu))</f>
        <v>3.99</v>
      </c>
      <c r="K3682" s="1" cm="1">
        <f t="array" ref="K3682">IF(A3682="","",IF(E3682&lt;_C3_MinTemp.,0,((E3682-Tmin)/(PrefTemp-Tmin))^2))</f>
        <v>38.143790711747471</v>
      </c>
      <c r="L3682" s="1">
        <f t="shared" si="346"/>
        <v>0.39733115315485862</v>
      </c>
      <c r="M3682" s="1">
        <f t="shared" si="347"/>
        <v>-49.656069153019978</v>
      </c>
      <c r="N3682" s="3" t="s">
        <v>866</v>
      </c>
      <c r="O3682" s="1" t="s">
        <v>2973</v>
      </c>
      <c r="P3682" s="1" t="s">
        <v>2968</v>
      </c>
      <c r="Q3682" s="1">
        <v>8360</v>
      </c>
      <c r="R3682" s="1" t="s">
        <v>3035</v>
      </c>
      <c r="S3682" s="1">
        <v>84.79</v>
      </c>
    </row>
    <row r="3683" spans="1:19" x14ac:dyDescent="0.3">
      <c r="A3683" s="1" t="s">
        <v>925</v>
      </c>
      <c r="B3683" s="1" t="s">
        <v>2562</v>
      </c>
      <c r="C3683" s="1">
        <f t="shared" si="348"/>
        <v>1.0416666664241347E-2</v>
      </c>
      <c r="D3683" s="1">
        <v>9</v>
      </c>
      <c r="E3683" s="1">
        <v>20</v>
      </c>
      <c r="F3683" s="1">
        <f>IF(A3683="","",IF(E3683&lt;_C3_MinTemp.,0,E3683*M_a+M_b))</f>
        <v>0.48036700000000004</v>
      </c>
      <c r="G3683" s="1">
        <f t="shared" si="343"/>
        <v>0.23075245468900005</v>
      </c>
      <c r="H3683" s="1">
        <f t="shared" si="344"/>
        <v>0.10028355266797045</v>
      </c>
      <c r="I3683" s="1">
        <f t="shared" si="345"/>
        <v>2.5070888161155342E-2</v>
      </c>
      <c r="J3683" s="1">
        <f>IF(A3683="","",MIN(J3682+I3683,Max_logcfu))</f>
        <v>3.99</v>
      </c>
      <c r="K3683" s="1" cm="1">
        <f t="array" ref="K3683">IF(A3683="","",IF(E3683&lt;_C3_MinTemp.,0,((E3683-Tmin)/(PrefTemp-Tmin))^2))</f>
        <v>38.17500033838904</v>
      </c>
      <c r="L3683" s="1">
        <f t="shared" si="346"/>
        <v>0.39765625343229927</v>
      </c>
      <c r="M3683" s="1">
        <f t="shared" si="347"/>
        <v>-50.05372540645228</v>
      </c>
      <c r="N3683" s="3" t="s">
        <v>866</v>
      </c>
      <c r="O3683" s="1" t="s">
        <v>2973</v>
      </c>
      <c r="P3683" s="1" t="s">
        <v>2968</v>
      </c>
      <c r="Q3683" s="1">
        <v>8360</v>
      </c>
      <c r="R3683" s="1" t="s">
        <v>3035</v>
      </c>
      <c r="S3683" s="1">
        <v>84.79</v>
      </c>
    </row>
    <row r="3684" spans="1:19" x14ac:dyDescent="0.3">
      <c r="A3684" s="1" t="s">
        <v>925</v>
      </c>
      <c r="B3684" s="1" t="s">
        <v>1810</v>
      </c>
      <c r="C3684" s="1">
        <f t="shared" si="348"/>
        <v>1.0416666671517305E-2</v>
      </c>
      <c r="D3684" s="1">
        <v>9</v>
      </c>
      <c r="E3684" s="1">
        <v>19.989999999999998</v>
      </c>
      <c r="F3684" s="1">
        <f>IF(A3684="","",IF(E3684&lt;_C3_MinTemp.,0,E3684*M_a+M_b))</f>
        <v>0.4801706</v>
      </c>
      <c r="G3684" s="1">
        <f t="shared" si="343"/>
        <v>0.23056380510436</v>
      </c>
      <c r="H3684" s="1">
        <f t="shared" si="344"/>
        <v>0.10020156675548023</v>
      </c>
      <c r="I3684" s="1">
        <f t="shared" si="345"/>
        <v>2.5050391700535055E-2</v>
      </c>
      <c r="J3684" s="1">
        <f>IF(A3684="","",MIN(J3683+I3684,Max_logcfu))</f>
        <v>3.99</v>
      </c>
      <c r="K3684" s="1" cm="1">
        <f t="array" ref="K3684">IF(A3684="","",IF(E3684&lt;_C3_MinTemp.,0,((E3684-Tmin)/(PrefTemp-Tmin))^2))</f>
        <v>38.143790711747471</v>
      </c>
      <c r="L3684" s="1">
        <f t="shared" si="346"/>
        <v>0.39733115343239123</v>
      </c>
      <c r="M3684" s="1">
        <f t="shared" si="347"/>
        <v>-50.45105655988467</v>
      </c>
      <c r="N3684" s="3" t="s">
        <v>866</v>
      </c>
      <c r="O3684" s="1" t="s">
        <v>2973</v>
      </c>
      <c r="P3684" s="1" t="s">
        <v>2968</v>
      </c>
      <c r="Q3684" s="1">
        <v>8360</v>
      </c>
      <c r="R3684" s="1" t="s">
        <v>3035</v>
      </c>
      <c r="S3684" s="1">
        <v>84.79</v>
      </c>
    </row>
    <row r="3685" spans="1:19" x14ac:dyDescent="0.3">
      <c r="A3685" s="1" t="s">
        <v>925</v>
      </c>
      <c r="B3685" s="1" t="s">
        <v>1811</v>
      </c>
      <c r="C3685" s="1">
        <f t="shared" si="348"/>
        <v>1.0416666664241347E-2</v>
      </c>
      <c r="D3685" s="1">
        <v>9</v>
      </c>
      <c r="E3685" s="1">
        <v>20</v>
      </c>
      <c r="F3685" s="1">
        <f>IF(A3685="","",IF(E3685&lt;_C3_MinTemp.,0,E3685*M_a+M_b))</f>
        <v>0.48036700000000004</v>
      </c>
      <c r="G3685" s="1">
        <f t="shared" si="343"/>
        <v>0.23075245468900005</v>
      </c>
      <c r="H3685" s="1">
        <f t="shared" si="344"/>
        <v>0.10028355266797045</v>
      </c>
      <c r="I3685" s="1">
        <f t="shared" si="345"/>
        <v>2.5070888161155342E-2</v>
      </c>
      <c r="J3685" s="1">
        <f>IF(A3685="","",MIN(J3684+I3685,Max_logcfu))</f>
        <v>3.99</v>
      </c>
      <c r="K3685" s="1" cm="1">
        <f t="array" ref="K3685">IF(A3685="","",IF(E3685&lt;_C3_MinTemp.,0,((E3685-Tmin)/(PrefTemp-Tmin))^2))</f>
        <v>38.17500033838904</v>
      </c>
      <c r="L3685" s="1">
        <f t="shared" si="346"/>
        <v>0.39765625343229927</v>
      </c>
      <c r="M3685" s="1">
        <f t="shared" si="347"/>
        <v>-50.848712813316972</v>
      </c>
      <c r="N3685" s="3" t="s">
        <v>866</v>
      </c>
      <c r="O3685" s="1" t="s">
        <v>2973</v>
      </c>
      <c r="P3685" s="1" t="s">
        <v>2968</v>
      </c>
      <c r="Q3685" s="1">
        <v>8360</v>
      </c>
      <c r="R3685" s="1" t="s">
        <v>3035</v>
      </c>
      <c r="S3685" s="1">
        <v>84.79</v>
      </c>
    </row>
    <row r="3686" spans="1:19" x14ac:dyDescent="0.3">
      <c r="A3686" s="1" t="s">
        <v>925</v>
      </c>
      <c r="B3686" s="1" t="s">
        <v>2867</v>
      </c>
      <c r="C3686" s="1">
        <f t="shared" si="348"/>
        <v>1.0405092594737653E-2</v>
      </c>
      <c r="D3686" s="1">
        <v>9</v>
      </c>
      <c r="E3686" s="1">
        <v>20.079999999999998</v>
      </c>
      <c r="F3686" s="1">
        <f>IF(A3686="","",IF(E3686&lt;_C3_MinTemp.,0,E3686*M_a+M_b))</f>
        <v>0.48193819999999998</v>
      </c>
      <c r="G3686" s="1">
        <f t="shared" si="343"/>
        <v>0.23226442861923999</v>
      </c>
      <c r="H3686" s="1">
        <f t="shared" si="344"/>
        <v>0.1009406469444763</v>
      </c>
      <c r="I3686" s="1">
        <f t="shared" si="345"/>
        <v>2.5207122672719958E-2</v>
      </c>
      <c r="J3686" s="1">
        <f>IF(A3686="","",MIN(J3685+I3686,Max_logcfu))</f>
        <v>3.99</v>
      </c>
      <c r="K3686" s="1" cm="1">
        <f t="array" ref="K3686">IF(A3686="","",IF(E3686&lt;_C3_MinTemp.,0,((E3686-Tmin)/(PrefTemp-Tmin))^2))</f>
        <v>38.425136812024128</v>
      </c>
      <c r="L3686" s="1">
        <f t="shared" si="346"/>
        <v>0.39981710649457342</v>
      </c>
      <c r="M3686" s="1">
        <f t="shared" si="347"/>
        <v>-51.248529919811546</v>
      </c>
      <c r="N3686" s="3" t="s">
        <v>866</v>
      </c>
      <c r="O3686" s="1" t="s">
        <v>2973</v>
      </c>
      <c r="P3686" s="1" t="s">
        <v>2968</v>
      </c>
      <c r="Q3686" s="1">
        <v>8360</v>
      </c>
      <c r="R3686" s="1" t="s">
        <v>3035</v>
      </c>
      <c r="S3686" s="1">
        <v>84.79</v>
      </c>
    </row>
    <row r="3687" spans="1:19" x14ac:dyDescent="0.3">
      <c r="A3687" s="1" t="s">
        <v>925</v>
      </c>
      <c r="B3687" s="1" t="s">
        <v>2868</v>
      </c>
      <c r="C3687" s="1">
        <f t="shared" si="348"/>
        <v>1.0416666664241347E-2</v>
      </c>
      <c r="D3687" s="1">
        <v>9</v>
      </c>
      <c r="E3687" s="1">
        <v>20.03</v>
      </c>
      <c r="F3687" s="1">
        <f>IF(A3687="","",IF(E3687&lt;_C3_MinTemp.,0,E3687*M_a+M_b))</f>
        <v>0.48095620000000006</v>
      </c>
      <c r="G3687" s="1">
        <f t="shared" ref="G3687:G3750" si="349">IF(A3687="","",F3687^2)</f>
        <v>0.23131886631844006</v>
      </c>
      <c r="H3687" s="1">
        <f t="shared" ref="H3687:H3750" si="350">IF(A3687="","",G3687/2.301)</f>
        <v>0.10052971156820514</v>
      </c>
      <c r="I3687" s="1">
        <f t="shared" ref="I3687:I3750" si="351">IF(A3687="","",H3687*24*(B3687-B3686))</f>
        <v>2.5132427886199689E-2</v>
      </c>
      <c r="J3687" s="1">
        <f>IF(A3687="","",MIN(J3686+I3687,Max_logcfu))</f>
        <v>3.99</v>
      </c>
      <c r="K3687" s="1" cm="1">
        <f t="array" ref="K3687">IF(A3687="","",IF(E3687&lt;_C3_MinTemp.,0,((E3687-Tmin)/(PrefTemp-Tmin))^2))</f>
        <v>38.268705795064172</v>
      </c>
      <c r="L3687" s="1">
        <f t="shared" ref="L3687:L3750" si="352">IF(A3687="","",K3687*(B3687-B3686))</f>
        <v>0.39863235193910462</v>
      </c>
      <c r="M3687" s="1">
        <f t="shared" ref="M3687:M3750" si="353">IF(A3687="","",M3686-L3687)</f>
        <v>-51.647162271750652</v>
      </c>
      <c r="N3687" s="3" t="s">
        <v>866</v>
      </c>
      <c r="O3687" s="1" t="s">
        <v>2973</v>
      </c>
      <c r="P3687" s="1" t="s">
        <v>2968</v>
      </c>
      <c r="Q3687" s="1">
        <v>8360</v>
      </c>
      <c r="R3687" s="1" t="s">
        <v>3035</v>
      </c>
      <c r="S3687" s="1">
        <v>84.79</v>
      </c>
    </row>
    <row r="3688" spans="1:19" x14ac:dyDescent="0.3">
      <c r="A3688" s="1" t="s">
        <v>925</v>
      </c>
      <c r="B3688" s="1" t="s">
        <v>2869</v>
      </c>
      <c r="C3688" s="1">
        <f t="shared" si="348"/>
        <v>1.0416666664241347E-2</v>
      </c>
      <c r="D3688" s="1">
        <v>9</v>
      </c>
      <c r="E3688" s="1">
        <v>20.03</v>
      </c>
      <c r="F3688" s="1">
        <f>IF(A3688="","",IF(E3688&lt;_C3_MinTemp.,0,E3688*M_a+M_b))</f>
        <v>0.48095620000000006</v>
      </c>
      <c r="G3688" s="1">
        <f t="shared" si="349"/>
        <v>0.23131886631844006</v>
      </c>
      <c r="H3688" s="1">
        <f t="shared" si="350"/>
        <v>0.10052971156820514</v>
      </c>
      <c r="I3688" s="1">
        <f t="shared" si="351"/>
        <v>2.5132427886199689E-2</v>
      </c>
      <c r="J3688" s="1">
        <f>IF(A3688="","",MIN(J3687+I3688,Max_logcfu))</f>
        <v>3.99</v>
      </c>
      <c r="K3688" s="1" cm="1">
        <f t="array" ref="K3688">IF(A3688="","",IF(E3688&lt;_C3_MinTemp.,0,((E3688-Tmin)/(PrefTemp-Tmin))^2))</f>
        <v>38.268705795064172</v>
      </c>
      <c r="L3688" s="1">
        <f t="shared" si="352"/>
        <v>0.39863235193910462</v>
      </c>
      <c r="M3688" s="1">
        <f t="shared" si="353"/>
        <v>-52.045794623689758</v>
      </c>
      <c r="N3688" s="3" t="s">
        <v>866</v>
      </c>
      <c r="O3688" s="1" t="s">
        <v>2973</v>
      </c>
      <c r="P3688" s="1" t="s">
        <v>2968</v>
      </c>
      <c r="Q3688" s="1">
        <v>8360</v>
      </c>
      <c r="R3688" s="1" t="s">
        <v>3035</v>
      </c>
      <c r="S3688" s="1">
        <v>84.79</v>
      </c>
    </row>
    <row r="3689" spans="1:19" x14ac:dyDescent="0.3">
      <c r="A3689" s="1" t="s">
        <v>925</v>
      </c>
      <c r="B3689" s="1" t="s">
        <v>2870</v>
      </c>
      <c r="C3689" s="1">
        <f t="shared" si="348"/>
        <v>1.0416666671517305E-2</v>
      </c>
      <c r="D3689" s="1">
        <v>9</v>
      </c>
      <c r="E3689" s="1">
        <v>20</v>
      </c>
      <c r="F3689" s="1">
        <f>IF(A3689="","",IF(E3689&lt;_C3_MinTemp.,0,E3689*M_a+M_b))</f>
        <v>0.48036700000000004</v>
      </c>
      <c r="G3689" s="1">
        <f t="shared" si="349"/>
        <v>0.23075245468900005</v>
      </c>
      <c r="H3689" s="1">
        <f t="shared" si="350"/>
        <v>0.10028355266797045</v>
      </c>
      <c r="I3689" s="1">
        <f t="shared" si="351"/>
        <v>2.5070888178667157E-2</v>
      </c>
      <c r="J3689" s="1">
        <f>IF(A3689="","",MIN(J3688+I3689,Max_logcfu))</f>
        <v>3.99</v>
      </c>
      <c r="K3689" s="1" cm="1">
        <f t="array" ref="K3689">IF(A3689="","",IF(E3689&lt;_C3_MinTemp.,0,((E3689-Tmin)/(PrefTemp-Tmin))^2))</f>
        <v>38.17500033838904</v>
      </c>
      <c r="L3689" s="1">
        <f t="shared" si="352"/>
        <v>0.39765625371005897</v>
      </c>
      <c r="M3689" s="1">
        <f t="shared" si="353"/>
        <v>-52.443450877399819</v>
      </c>
      <c r="N3689" s="3" t="s">
        <v>866</v>
      </c>
      <c r="O3689" s="1" t="s">
        <v>2973</v>
      </c>
      <c r="P3689" s="1" t="s">
        <v>2968</v>
      </c>
      <c r="Q3689" s="1">
        <v>8360</v>
      </c>
      <c r="R3689" s="1" t="s">
        <v>3035</v>
      </c>
      <c r="S3689" s="1">
        <v>84.79</v>
      </c>
    </row>
    <row r="3690" spans="1:19" x14ac:dyDescent="0.3">
      <c r="A3690" s="1" t="s">
        <v>925</v>
      </c>
      <c r="B3690" s="1" t="s">
        <v>1816</v>
      </c>
      <c r="C3690" s="1">
        <f t="shared" si="348"/>
        <v>1.0428240741021E-2</v>
      </c>
      <c r="D3690" s="1">
        <v>9</v>
      </c>
      <c r="E3690" s="1">
        <v>20.11</v>
      </c>
      <c r="F3690" s="1">
        <f>IF(A3690="","",IF(E3690&lt;_C3_MinTemp.,0,E3690*M_a+M_b))</f>
        <v>0.4825274</v>
      </c>
      <c r="G3690" s="1">
        <f t="shared" si="349"/>
        <v>0.23283269175075999</v>
      </c>
      <c r="H3690" s="1">
        <f t="shared" si="350"/>
        <v>0.10118761049576705</v>
      </c>
      <c r="I3690" s="1">
        <f t="shared" si="351"/>
        <v>2.5325010294204527E-2</v>
      </c>
      <c r="J3690" s="1">
        <f>IF(A3690="","",MIN(J3689+I3690,Max_logcfu))</f>
        <v>3.99</v>
      </c>
      <c r="K3690" s="1" cm="1">
        <f t="array" ref="K3690">IF(A3690="","",IF(E3690&lt;_C3_MinTemp.,0,((E3690-Tmin)/(PrefTemp-Tmin))^2))</f>
        <v>38.51914857570096</v>
      </c>
      <c r="L3690" s="1">
        <f t="shared" si="352"/>
        <v>0.40168695448656577</v>
      </c>
      <c r="M3690" s="1">
        <f t="shared" si="353"/>
        <v>-52.845137831886383</v>
      </c>
      <c r="N3690" s="3" t="s">
        <v>866</v>
      </c>
      <c r="O3690" s="1" t="s">
        <v>2973</v>
      </c>
      <c r="P3690" s="1" t="s">
        <v>2968</v>
      </c>
      <c r="Q3690" s="1">
        <v>8360</v>
      </c>
      <c r="R3690" s="1" t="s">
        <v>3035</v>
      </c>
      <c r="S3690" s="1">
        <v>84.69</v>
      </c>
    </row>
    <row r="3691" spans="1:19" x14ac:dyDescent="0.3">
      <c r="A3691" s="1" t="s">
        <v>925</v>
      </c>
      <c r="B3691" s="1" t="s">
        <v>1817</v>
      </c>
      <c r="C3691" s="1">
        <f t="shared" si="348"/>
        <v>1.0416666664241347E-2</v>
      </c>
      <c r="D3691" s="1">
        <v>9</v>
      </c>
      <c r="E3691" s="1">
        <v>20.05</v>
      </c>
      <c r="F3691" s="1">
        <f>IF(A3691="","",IF(E3691&lt;_C3_MinTemp.,0,E3691*M_a+M_b))</f>
        <v>0.48134900000000003</v>
      </c>
      <c r="G3691" s="1">
        <f t="shared" si="349"/>
        <v>0.23169685980100002</v>
      </c>
      <c r="H3691" s="1">
        <f t="shared" si="350"/>
        <v>0.1006939851373316</v>
      </c>
      <c r="I3691" s="1">
        <f t="shared" si="351"/>
        <v>2.5173496278471739E-2</v>
      </c>
      <c r="J3691" s="1">
        <f>IF(A3691="","",MIN(J3690+I3691,Max_logcfu))</f>
        <v>3.99</v>
      </c>
      <c r="K3691" s="1" cm="1">
        <f t="array" ref="K3691">IF(A3691="","",IF(E3691&lt;_C3_MinTemp.,0,((E3691-Tmin)/(PrefTemp-Tmin))^2))</f>
        <v>38.331239913472942</v>
      </c>
      <c r="L3691" s="1">
        <f t="shared" si="352"/>
        <v>0.39928374900571101</v>
      </c>
      <c r="M3691" s="1">
        <f t="shared" si="353"/>
        <v>-53.244421580892094</v>
      </c>
      <c r="N3691" s="3" t="s">
        <v>866</v>
      </c>
      <c r="O3691" s="1" t="s">
        <v>2973</v>
      </c>
      <c r="P3691" s="1" t="s">
        <v>2968</v>
      </c>
      <c r="Q3691" s="1">
        <v>8360</v>
      </c>
      <c r="R3691" s="1" t="s">
        <v>3035</v>
      </c>
      <c r="S3691" s="1">
        <v>84.69</v>
      </c>
    </row>
    <row r="3692" spans="1:19" x14ac:dyDescent="0.3">
      <c r="A3692" s="1" t="s">
        <v>925</v>
      </c>
      <c r="B3692" s="1" t="s">
        <v>1818</v>
      </c>
      <c r="C3692" s="1">
        <f t="shared" si="348"/>
        <v>1.0416666664241347E-2</v>
      </c>
      <c r="D3692" s="1">
        <v>9</v>
      </c>
      <c r="E3692" s="1">
        <v>20</v>
      </c>
      <c r="F3692" s="1">
        <f>IF(A3692="","",IF(E3692&lt;_C3_MinTemp.,0,E3692*M_a+M_b))</f>
        <v>0.48036700000000004</v>
      </c>
      <c r="G3692" s="1">
        <f t="shared" si="349"/>
        <v>0.23075245468900005</v>
      </c>
      <c r="H3692" s="1">
        <f t="shared" si="350"/>
        <v>0.10028355266797045</v>
      </c>
      <c r="I3692" s="1">
        <f t="shared" si="351"/>
        <v>2.5070888161155342E-2</v>
      </c>
      <c r="J3692" s="1">
        <f>IF(A3692="","",MIN(J3691+I3692,Max_logcfu))</f>
        <v>3.99</v>
      </c>
      <c r="K3692" s="1" cm="1">
        <f t="array" ref="K3692">IF(A3692="","",IF(E3692&lt;_C3_MinTemp.,0,((E3692-Tmin)/(PrefTemp-Tmin))^2))</f>
        <v>38.17500033838904</v>
      </c>
      <c r="L3692" s="1">
        <f t="shared" si="352"/>
        <v>0.39765625343229927</v>
      </c>
      <c r="M3692" s="1">
        <f t="shared" si="353"/>
        <v>-53.642077834324397</v>
      </c>
      <c r="N3692" s="3" t="s">
        <v>866</v>
      </c>
      <c r="O3692" s="1" t="s">
        <v>2973</v>
      </c>
      <c r="P3692" s="1" t="s">
        <v>2968</v>
      </c>
      <c r="Q3692" s="1">
        <v>8360</v>
      </c>
      <c r="R3692" s="1" t="s">
        <v>3035</v>
      </c>
      <c r="S3692" s="1">
        <v>84.69</v>
      </c>
    </row>
    <row r="3693" spans="1:19" x14ac:dyDescent="0.3">
      <c r="A3693" s="1" t="s">
        <v>925</v>
      </c>
      <c r="B3693" s="1" t="s">
        <v>1819</v>
      </c>
      <c r="C3693" s="1">
        <f t="shared" si="348"/>
        <v>1.0416666671517305E-2</v>
      </c>
      <c r="D3693" s="1">
        <v>9</v>
      </c>
      <c r="E3693" s="1">
        <v>19.920000000000002</v>
      </c>
      <c r="F3693" s="1">
        <f>IF(A3693="","",IF(E3693&lt;_C3_MinTemp.,0,E3693*M_a+M_b))</f>
        <v>0.47879580000000005</v>
      </c>
      <c r="G3693" s="1">
        <f t="shared" si="349"/>
        <v>0.22924541809764004</v>
      </c>
      <c r="H3693" s="1">
        <f t="shared" si="350"/>
        <v>9.9628604127614095E-2</v>
      </c>
      <c r="I3693" s="1">
        <f t="shared" si="351"/>
        <v>2.4907151043501819E-2</v>
      </c>
      <c r="J3693" s="1">
        <f>IF(A3693="","",MIN(J3692+I3693,Max_logcfu))</f>
        <v>3.99</v>
      </c>
      <c r="K3693" s="1" cm="1">
        <f t="array" ref="K3693">IF(A3693="","",IF(E3693&lt;_C3_MinTemp.,0,((E3693-Tmin)/(PrefTemp-Tmin))^2))</f>
        <v>37.925680683425156</v>
      </c>
      <c r="L3693" s="1">
        <f t="shared" si="352"/>
        <v>0.39505917396964246</v>
      </c>
      <c r="M3693" s="1">
        <f t="shared" si="353"/>
        <v>-54.037137008294039</v>
      </c>
      <c r="N3693" s="3" t="s">
        <v>866</v>
      </c>
      <c r="O3693" s="1" t="s">
        <v>2973</v>
      </c>
      <c r="P3693" s="1" t="s">
        <v>2968</v>
      </c>
      <c r="Q3693" s="1">
        <v>8360</v>
      </c>
      <c r="R3693" s="1" t="s">
        <v>3035</v>
      </c>
      <c r="S3693" s="1">
        <v>84.69</v>
      </c>
    </row>
    <row r="3694" spans="1:19" x14ac:dyDescent="0.3">
      <c r="A3694" s="1" t="s">
        <v>925</v>
      </c>
      <c r="B3694" s="1" t="s">
        <v>1820</v>
      </c>
      <c r="C3694" s="1">
        <f t="shared" si="348"/>
        <v>1.0416666664241347E-2</v>
      </c>
      <c r="D3694" s="1">
        <v>9</v>
      </c>
      <c r="E3694" s="1">
        <v>19.920000000000002</v>
      </c>
      <c r="F3694" s="1">
        <f>IF(A3694="","",IF(E3694&lt;_C3_MinTemp.,0,E3694*M_a+M_b))</f>
        <v>0.47879580000000005</v>
      </c>
      <c r="G3694" s="1">
        <f t="shared" si="349"/>
        <v>0.22924541809764004</v>
      </c>
      <c r="H3694" s="1">
        <f t="shared" si="350"/>
        <v>9.9628604127614095E-2</v>
      </c>
      <c r="I3694" s="1">
        <f t="shared" si="351"/>
        <v>2.4907151026104375E-2</v>
      </c>
      <c r="J3694" s="1">
        <f>IF(A3694="","",MIN(J3693+I3694,Max_logcfu))</f>
        <v>3.99</v>
      </c>
      <c r="K3694" s="1" cm="1">
        <f t="array" ref="K3694">IF(A3694="","",IF(E3694&lt;_C3_MinTemp.,0,((E3694-Tmin)/(PrefTemp-Tmin))^2))</f>
        <v>37.925680683425156</v>
      </c>
      <c r="L3694" s="1">
        <f t="shared" si="352"/>
        <v>0.39505917369369681</v>
      </c>
      <c r="M3694" s="1">
        <f t="shared" si="353"/>
        <v>-54.432196181987734</v>
      </c>
      <c r="N3694" s="3" t="s">
        <v>866</v>
      </c>
      <c r="O3694" s="1" t="s">
        <v>2973</v>
      </c>
      <c r="P3694" s="1" t="s">
        <v>2968</v>
      </c>
      <c r="Q3694" s="1">
        <v>8360</v>
      </c>
      <c r="R3694" s="1" t="s">
        <v>3035</v>
      </c>
      <c r="S3694" s="1">
        <v>84.6</v>
      </c>
    </row>
    <row r="3695" spans="1:19" x14ac:dyDescent="0.3">
      <c r="A3695" s="1" t="s">
        <v>925</v>
      </c>
      <c r="B3695" s="1" t="s">
        <v>1821</v>
      </c>
      <c r="C3695" s="1">
        <f t="shared" si="348"/>
        <v>1.0416666664241347E-2</v>
      </c>
      <c r="D3695" s="1">
        <v>9</v>
      </c>
      <c r="E3695" s="1">
        <v>19.809999999999999</v>
      </c>
      <c r="F3695" s="1">
        <f>IF(A3695="","",IF(E3695&lt;_C3_MinTemp.,0,E3695*M_a+M_b))</f>
        <v>0.47663539999999999</v>
      </c>
      <c r="G3695" s="1">
        <f t="shared" si="349"/>
        <v>0.22718130453315999</v>
      </c>
      <c r="H3695" s="1">
        <f t="shared" si="350"/>
        <v>9.8731553469430675E-2</v>
      </c>
      <c r="I3695" s="1">
        <f t="shared" si="351"/>
        <v>2.4682888361610734E-2</v>
      </c>
      <c r="J3695" s="1">
        <f>IF(A3695="","",MIN(J3694+I3695,Max_logcfu))</f>
        <v>3.99</v>
      </c>
      <c r="K3695" s="1" cm="1">
        <f t="array" ref="K3695">IF(A3695="","",IF(E3695&lt;_C3_MinTemp.,0,((E3695-Tmin)/(PrefTemp-Tmin))^2))</f>
        <v>37.584199869586357</v>
      </c>
      <c r="L3695" s="1">
        <f t="shared" si="352"/>
        <v>0.39150208188370422</v>
      </c>
      <c r="M3695" s="1">
        <f t="shared" si="353"/>
        <v>-54.823698263871435</v>
      </c>
      <c r="N3695" s="3" t="s">
        <v>866</v>
      </c>
      <c r="O3695" s="1" t="s">
        <v>2973</v>
      </c>
      <c r="P3695" s="1" t="s">
        <v>2968</v>
      </c>
      <c r="Q3695" s="1">
        <v>8360</v>
      </c>
      <c r="R3695" s="1" t="s">
        <v>3035</v>
      </c>
      <c r="S3695" s="1">
        <v>84.6</v>
      </c>
    </row>
    <row r="3696" spans="1:19" x14ac:dyDescent="0.3">
      <c r="A3696" s="1" t="s">
        <v>925</v>
      </c>
      <c r="B3696" s="1" t="s">
        <v>2871</v>
      </c>
      <c r="C3696" s="1">
        <f t="shared" si="348"/>
        <v>1.0416666671517305E-2</v>
      </c>
      <c r="D3696" s="1">
        <v>9</v>
      </c>
      <c r="E3696" s="1">
        <v>19.7</v>
      </c>
      <c r="F3696" s="1">
        <f>IF(A3696="","",IF(E3696&lt;_C3_MinTemp.,0,E3696*M_a+M_b))</f>
        <v>0.47447500000000004</v>
      </c>
      <c r="G3696" s="1">
        <f t="shared" si="349"/>
        <v>0.22512652562500005</v>
      </c>
      <c r="H3696" s="1">
        <f t="shared" si="350"/>
        <v>9.783855959365495E-2</v>
      </c>
      <c r="I3696" s="1">
        <f t="shared" si="351"/>
        <v>2.4459639909803644E-2</v>
      </c>
      <c r="J3696" s="1">
        <f>IF(A3696="","",MIN(J3695+I3696,Max_logcfu))</f>
        <v>3.99</v>
      </c>
      <c r="K3696" s="1" cm="1">
        <f t="array" ref="K3696">IF(A3696="","",IF(E3696&lt;_C3_MinTemp.,0,((E3696-Tmin)/(PrefTemp-Tmin))^2))</f>
        <v>37.244263353547815</v>
      </c>
      <c r="L3696" s="1">
        <f t="shared" si="352"/>
        <v>0.38796107678011488</v>
      </c>
      <c r="M3696" s="1">
        <f t="shared" si="353"/>
        <v>-55.211659340651551</v>
      </c>
      <c r="N3696" s="3" t="s">
        <v>866</v>
      </c>
      <c r="O3696" s="1" t="s">
        <v>2973</v>
      </c>
      <c r="P3696" s="1" t="s">
        <v>2968</v>
      </c>
      <c r="Q3696" s="1">
        <v>8360</v>
      </c>
      <c r="R3696" s="1" t="s">
        <v>3035</v>
      </c>
      <c r="S3696" s="1">
        <v>84.6</v>
      </c>
    </row>
    <row r="3697" spans="1:19" x14ac:dyDescent="0.3">
      <c r="A3697" s="1" t="s">
        <v>925</v>
      </c>
      <c r="B3697" s="1" t="s">
        <v>2872</v>
      </c>
      <c r="C3697" s="1">
        <f t="shared" si="348"/>
        <v>1.0416666664241347E-2</v>
      </c>
      <c r="D3697" s="1">
        <v>9</v>
      </c>
      <c r="E3697" s="1">
        <v>19.579999999999998</v>
      </c>
      <c r="F3697" s="1">
        <f>IF(A3697="","",IF(E3697&lt;_C3_MinTemp.,0,E3697*M_a+M_b))</f>
        <v>0.47211819999999999</v>
      </c>
      <c r="G3697" s="1">
        <f t="shared" si="349"/>
        <v>0.22289559477123999</v>
      </c>
      <c r="H3697" s="1">
        <f t="shared" si="350"/>
        <v>9.6869011200017369E-2</v>
      </c>
      <c r="I3697" s="1">
        <f t="shared" si="351"/>
        <v>2.4217252794365825E-2</v>
      </c>
      <c r="J3697" s="1">
        <f>IF(A3697="","",MIN(J3696+I3697,Max_logcfu))</f>
        <v>3.99</v>
      </c>
      <c r="K3697" s="1" cm="1">
        <f t="array" ref="K3697">IF(A3697="","",IF(E3697&lt;_C3_MinTemp.,0,((E3697-Tmin)/(PrefTemp-Tmin))^2))</f>
        <v>36.875184783129157</v>
      </c>
      <c r="L3697" s="1">
        <f t="shared" si="352"/>
        <v>0.38411650806816128</v>
      </c>
      <c r="M3697" s="1">
        <f t="shared" si="353"/>
        <v>-55.595775848719711</v>
      </c>
      <c r="N3697" s="3" t="s">
        <v>866</v>
      </c>
      <c r="O3697" s="1" t="s">
        <v>2973</v>
      </c>
      <c r="P3697" s="1" t="s">
        <v>2968</v>
      </c>
      <c r="Q3697" s="1">
        <v>8360</v>
      </c>
      <c r="R3697" s="1" t="s">
        <v>3035</v>
      </c>
      <c r="S3697" s="1">
        <v>84.6</v>
      </c>
    </row>
    <row r="3698" spans="1:19" x14ac:dyDescent="0.3">
      <c r="A3698" s="1" t="s">
        <v>925</v>
      </c>
      <c r="B3698" s="1" t="s">
        <v>2873</v>
      </c>
      <c r="C3698" s="1">
        <f t="shared" si="348"/>
        <v>1.0416666664241347E-2</v>
      </c>
      <c r="D3698" s="1">
        <v>9</v>
      </c>
      <c r="E3698" s="1">
        <v>19.559999999999999</v>
      </c>
      <c r="F3698" s="1">
        <f>IF(A3698="","",IF(E3698&lt;_C3_MinTemp.,0,E3698*M_a+M_b))</f>
        <v>0.47172540000000002</v>
      </c>
      <c r="G3698" s="1">
        <f t="shared" si="349"/>
        <v>0.22252485300516001</v>
      </c>
      <c r="H3698" s="1">
        <f t="shared" si="350"/>
        <v>9.6707889180860485E-2</v>
      </c>
      <c r="I3698" s="1">
        <f t="shared" si="351"/>
        <v>2.4176972289585982E-2</v>
      </c>
      <c r="J3698" s="1">
        <f>IF(A3698="","",MIN(J3697+I3698,Max_logcfu))</f>
        <v>3.99</v>
      </c>
      <c r="K3698" s="1" cm="1">
        <f t="array" ref="K3698">IF(A3698="","",IF(E3698&lt;_C3_MinTemp.,0,((E3698-Tmin)/(PrefTemp-Tmin))^2))</f>
        <v>36.813850367143708</v>
      </c>
      <c r="L3698" s="1">
        <f t="shared" si="352"/>
        <v>0.38347760790179497</v>
      </c>
      <c r="M3698" s="1">
        <f t="shared" si="353"/>
        <v>-55.979253456621507</v>
      </c>
      <c r="N3698" s="3" t="s">
        <v>866</v>
      </c>
      <c r="O3698" s="1" t="s">
        <v>2973</v>
      </c>
      <c r="P3698" s="1" t="s">
        <v>2968</v>
      </c>
      <c r="Q3698" s="1">
        <v>8360</v>
      </c>
      <c r="R3698" s="1" t="s">
        <v>3035</v>
      </c>
      <c r="S3698" s="1">
        <v>84.69</v>
      </c>
    </row>
    <row r="3699" spans="1:19" x14ac:dyDescent="0.3">
      <c r="A3699" s="1" t="s">
        <v>925</v>
      </c>
      <c r="B3699" s="1" t="s">
        <v>2564</v>
      </c>
      <c r="C3699" s="1">
        <f t="shared" si="348"/>
        <v>1.0416666671517305E-2</v>
      </c>
      <c r="D3699" s="1">
        <v>9</v>
      </c>
      <c r="E3699" s="1">
        <v>19.440000000000001</v>
      </c>
      <c r="F3699" s="1">
        <f>IF(A3699="","",IF(E3699&lt;_C3_MinTemp.,0,E3699*M_a+M_b))</f>
        <v>0.46936860000000008</v>
      </c>
      <c r="G3699" s="1">
        <f t="shared" si="349"/>
        <v>0.22030688266596007</v>
      </c>
      <c r="H3699" s="1">
        <f t="shared" si="350"/>
        <v>9.5743973344615416E-2</v>
      </c>
      <c r="I3699" s="1">
        <f t="shared" si="351"/>
        <v>2.3935993347299917E-2</v>
      </c>
      <c r="J3699" s="1">
        <f>IF(A3699="","",MIN(J3698+I3699,Max_logcfu))</f>
        <v>3.99</v>
      </c>
      <c r="K3699" s="1" cm="1">
        <f t="array" ref="K3699">IF(A3699="","",IF(E3699&lt;_C3_MinTemp.,0,((E3699-Tmin)/(PrefTemp-Tmin))^2))</f>
        <v>36.446915945736961</v>
      </c>
      <c r="L3699" s="1">
        <f t="shared" si="352"/>
        <v>0.3796553746115508</v>
      </c>
      <c r="M3699" s="1">
        <f t="shared" si="353"/>
        <v>-56.358908831233059</v>
      </c>
      <c r="N3699" s="3" t="s">
        <v>866</v>
      </c>
      <c r="O3699" s="1" t="s">
        <v>2973</v>
      </c>
      <c r="P3699" s="1" t="s">
        <v>2968</v>
      </c>
      <c r="Q3699" s="1">
        <v>8360</v>
      </c>
      <c r="R3699" s="1" t="s">
        <v>3035</v>
      </c>
      <c r="S3699" s="1">
        <v>84.69</v>
      </c>
    </row>
    <row r="3700" spans="1:19" x14ac:dyDescent="0.3">
      <c r="A3700" s="1" t="s">
        <v>925</v>
      </c>
      <c r="B3700" s="1" t="s">
        <v>1826</v>
      </c>
      <c r="C3700" s="1">
        <f t="shared" si="348"/>
        <v>1.0416666664241347E-2</v>
      </c>
      <c r="D3700" s="1">
        <v>9</v>
      </c>
      <c r="E3700" s="1">
        <v>19.36</v>
      </c>
      <c r="F3700" s="1">
        <f>IF(A3700="","",IF(E3700&lt;_C3_MinTemp.,0,E3700*M_a+M_b))</f>
        <v>0.46779740000000003</v>
      </c>
      <c r="G3700" s="1">
        <f t="shared" si="349"/>
        <v>0.21883440744676003</v>
      </c>
      <c r="H3700" s="1">
        <f t="shared" si="350"/>
        <v>9.5104044957305525E-2</v>
      </c>
      <c r="I3700" s="1">
        <f t="shared" si="351"/>
        <v>2.3776011233790598E-2</v>
      </c>
      <c r="J3700" s="1">
        <f>IF(A3700="","",MIN(J3699+I3700,Max_logcfu))</f>
        <v>3.99</v>
      </c>
      <c r="K3700" s="1" cm="1">
        <f t="array" ref="K3700">IF(A3700="","",IF(E3700&lt;_C3_MinTemp.,0,((E3700-Tmin)/(PrefTemp-Tmin))^2))</f>
        <v>36.203314021471442</v>
      </c>
      <c r="L3700" s="1">
        <f t="shared" si="352"/>
        <v>0.37711785430252293</v>
      </c>
      <c r="M3700" s="1">
        <f t="shared" si="353"/>
        <v>-56.736026685535585</v>
      </c>
      <c r="N3700" s="3" t="s">
        <v>866</v>
      </c>
      <c r="O3700" s="1" t="s">
        <v>2973</v>
      </c>
      <c r="P3700" s="1" t="s">
        <v>2968</v>
      </c>
      <c r="Q3700" s="1">
        <v>8360</v>
      </c>
      <c r="R3700" s="1" t="s">
        <v>3035</v>
      </c>
      <c r="S3700" s="1">
        <v>84.69</v>
      </c>
    </row>
    <row r="3701" spans="1:19" x14ac:dyDescent="0.3">
      <c r="A3701" s="1" t="s">
        <v>925</v>
      </c>
      <c r="B3701" s="1" t="s">
        <v>1827</v>
      </c>
      <c r="C3701" s="1">
        <f t="shared" si="348"/>
        <v>1.0416666664241347E-2</v>
      </c>
      <c r="D3701" s="1">
        <v>9</v>
      </c>
      <c r="E3701" s="1">
        <v>19.28</v>
      </c>
      <c r="F3701" s="1">
        <f>IF(A3701="","",IF(E3701&lt;_C3_MinTemp.,0,E3701*M_a+M_b))</f>
        <v>0.46622620000000004</v>
      </c>
      <c r="G3701" s="1">
        <f t="shared" si="349"/>
        <v>0.21736686956644002</v>
      </c>
      <c r="H3701" s="1">
        <f t="shared" si="350"/>
        <v>9.446626230614516E-2</v>
      </c>
      <c r="I3701" s="1">
        <f t="shared" si="351"/>
        <v>2.3616565571037626E-2</v>
      </c>
      <c r="J3701" s="1">
        <f>IF(A3701="","",MIN(J3700+I3701,Max_logcfu))</f>
        <v>3.99</v>
      </c>
      <c r="K3701" s="1" cm="1">
        <f t="array" ref="K3701">IF(A3701="","",IF(E3701&lt;_C3_MinTemp.,0,((E3701-Tmin)/(PrefTemp-Tmin))^2))</f>
        <v>35.960528915877148</v>
      </c>
      <c r="L3701" s="1">
        <f t="shared" si="352"/>
        <v>0.37458884278650456</v>
      </c>
      <c r="M3701" s="1">
        <f t="shared" si="353"/>
        <v>-57.110615528322086</v>
      </c>
      <c r="N3701" s="3" t="s">
        <v>866</v>
      </c>
      <c r="O3701" s="1" t="s">
        <v>2973</v>
      </c>
      <c r="P3701" s="1" t="s">
        <v>2968</v>
      </c>
      <c r="Q3701" s="1">
        <v>8360</v>
      </c>
      <c r="R3701" s="1" t="s">
        <v>3035</v>
      </c>
      <c r="S3701" s="1">
        <v>84.69</v>
      </c>
    </row>
    <row r="3702" spans="1:19" x14ac:dyDescent="0.3">
      <c r="A3702" s="1" t="s">
        <v>925</v>
      </c>
      <c r="B3702" s="1" t="s">
        <v>1828</v>
      </c>
      <c r="C3702" s="1">
        <f t="shared" si="348"/>
        <v>1.0416666671517305E-2</v>
      </c>
      <c r="D3702" s="1">
        <v>9</v>
      </c>
      <c r="E3702" s="1">
        <v>19.239999999999998</v>
      </c>
      <c r="F3702" s="1">
        <f>IF(A3702="","",IF(E3702&lt;_C3_MinTemp.,0,E3702*M_a+M_b))</f>
        <v>0.46544059999999998</v>
      </c>
      <c r="G3702" s="1">
        <f t="shared" si="349"/>
        <v>0.21663495212835998</v>
      </c>
      <c r="H3702" s="1">
        <f t="shared" si="350"/>
        <v>9.414817563162102E-2</v>
      </c>
      <c r="I3702" s="1">
        <f t="shared" si="351"/>
        <v>2.3537043918865543E-2</v>
      </c>
      <c r="J3702" s="1">
        <f>IF(A3702="","",MIN(J3701+I3702,Max_logcfu))</f>
        <v>3.99</v>
      </c>
      <c r="K3702" s="1" cm="1">
        <f t="array" ref="K3702">IF(A3702="","",IF(E3702&lt;_C3_MinTemp.,0,((E3702-Tmin)/(PrefTemp-Tmin))^2))</f>
        <v>35.839442670081674</v>
      </c>
      <c r="L3702" s="1">
        <f t="shared" si="352"/>
        <v>0.37332752798719493</v>
      </c>
      <c r="M3702" s="1">
        <f t="shared" si="353"/>
        <v>-57.483943056309279</v>
      </c>
      <c r="N3702" s="3" t="s">
        <v>866</v>
      </c>
      <c r="O3702" s="1" t="s">
        <v>2973</v>
      </c>
      <c r="P3702" s="1" t="s">
        <v>2968</v>
      </c>
      <c r="Q3702" s="1">
        <v>8360</v>
      </c>
      <c r="R3702" s="1" t="s">
        <v>3035</v>
      </c>
      <c r="S3702" s="1">
        <v>84.51</v>
      </c>
    </row>
    <row r="3703" spans="1:19" x14ac:dyDescent="0.3">
      <c r="A3703" s="1" t="s">
        <v>925</v>
      </c>
      <c r="B3703" s="1" t="s">
        <v>1829</v>
      </c>
      <c r="C3703" s="1">
        <f t="shared" si="348"/>
        <v>1.0416666664241347E-2</v>
      </c>
      <c r="D3703" s="1">
        <v>9</v>
      </c>
      <c r="E3703" s="1">
        <v>19.190000000000001</v>
      </c>
      <c r="F3703" s="1">
        <f>IF(A3703="","",IF(E3703&lt;_C3_MinTemp.,0,E3703*M_a+M_b))</f>
        <v>0.46445860000000005</v>
      </c>
      <c r="G3703" s="1">
        <f t="shared" si="349"/>
        <v>0.21572179111396006</v>
      </c>
      <c r="H3703" s="1">
        <f t="shared" si="350"/>
        <v>9.375132164883096E-2</v>
      </c>
      <c r="I3703" s="1">
        <f t="shared" si="351"/>
        <v>2.3437830406750695E-2</v>
      </c>
      <c r="J3703" s="1">
        <f>IF(A3703="","",MIN(J3702+I3703,Max_logcfu))</f>
        <v>3.99</v>
      </c>
      <c r="K3703" s="1" cm="1">
        <f t="array" ref="K3703">IF(A3703="","",IF(E3703&lt;_C3_MinTemp.,0,((E3703-Tmin)/(PrefTemp-Tmin))^2))</f>
        <v>35.688372025651468</v>
      </c>
      <c r="L3703" s="1">
        <f t="shared" si="352"/>
        <v>0.37175387518064712</v>
      </c>
      <c r="M3703" s="1">
        <f t="shared" si="353"/>
        <v>-57.855696931489923</v>
      </c>
      <c r="N3703" s="3" t="s">
        <v>866</v>
      </c>
      <c r="O3703" s="1" t="s">
        <v>2973</v>
      </c>
      <c r="P3703" s="1" t="s">
        <v>2968</v>
      </c>
      <c r="Q3703" s="1">
        <v>8360</v>
      </c>
      <c r="R3703" s="1" t="s">
        <v>3035</v>
      </c>
      <c r="S3703" s="1">
        <v>84.51</v>
      </c>
    </row>
    <row r="3704" spans="1:19" x14ac:dyDescent="0.3">
      <c r="A3704" s="1" t="s">
        <v>925</v>
      </c>
      <c r="B3704" s="1" t="s">
        <v>2565</v>
      </c>
      <c r="C3704" s="1">
        <f t="shared" si="348"/>
        <v>1.0416666664241347E-2</v>
      </c>
      <c r="D3704" s="1">
        <v>9</v>
      </c>
      <c r="E3704" s="1">
        <v>19.13</v>
      </c>
      <c r="F3704" s="1">
        <f>IF(A3704="","",IF(E3704&lt;_C3_MinTemp.,0,E3704*M_a+M_b))</f>
        <v>0.46328020000000003</v>
      </c>
      <c r="G3704" s="1">
        <f t="shared" si="349"/>
        <v>0.21462854371204002</v>
      </c>
      <c r="H3704" s="1">
        <f t="shared" si="350"/>
        <v>9.3276203264684915E-2</v>
      </c>
      <c r="I3704" s="1">
        <f t="shared" si="351"/>
        <v>2.3319050810741843E-2</v>
      </c>
      <c r="J3704" s="1">
        <f>IF(A3704="","",MIN(J3703+I3704,Max_logcfu))</f>
        <v>3.99</v>
      </c>
      <c r="K3704" s="1" cm="1">
        <f t="array" ref="K3704">IF(A3704="","",IF(E3704&lt;_C3_MinTemp.,0,((E3704-Tmin)/(PrefTemp-Tmin))^2))</f>
        <v>35.507508424462522</v>
      </c>
      <c r="L3704" s="1">
        <f t="shared" si="352"/>
        <v>0.36986987933536758</v>
      </c>
      <c r="M3704" s="1">
        <f t="shared" si="353"/>
        <v>-58.225566810825292</v>
      </c>
      <c r="N3704" s="3" t="s">
        <v>866</v>
      </c>
      <c r="O3704" s="1" t="s">
        <v>2973</v>
      </c>
      <c r="P3704" s="1" t="s">
        <v>2968</v>
      </c>
      <c r="Q3704" s="1">
        <v>8360</v>
      </c>
      <c r="R3704" s="1" t="s">
        <v>3035</v>
      </c>
      <c r="S3704" s="1">
        <v>84.51</v>
      </c>
    </row>
    <row r="3705" spans="1:19" x14ac:dyDescent="0.3">
      <c r="A3705" s="1" t="s">
        <v>925</v>
      </c>
      <c r="B3705" s="1" t="s">
        <v>2566</v>
      </c>
      <c r="C3705" s="1">
        <f t="shared" si="348"/>
        <v>1.0416666671517305E-2</v>
      </c>
      <c r="D3705" s="1">
        <v>9</v>
      </c>
      <c r="E3705" s="1">
        <v>19.079999999999998</v>
      </c>
      <c r="F3705" s="1">
        <f>IF(A3705="","",IF(E3705&lt;_C3_MinTemp.,0,E3705*M_a+M_b))</f>
        <v>0.46229819999999999</v>
      </c>
      <c r="G3705" s="1">
        <f t="shared" si="349"/>
        <v>0.21371962572323999</v>
      </c>
      <c r="H3705" s="1">
        <f t="shared" si="350"/>
        <v>9.2881193273898294E-2</v>
      </c>
      <c r="I3705" s="1">
        <f t="shared" si="351"/>
        <v>2.3220298329287365E-2</v>
      </c>
      <c r="J3705" s="1">
        <f>IF(A3705="","",MIN(J3704+I3705,Max_logcfu))</f>
        <v>3.99</v>
      </c>
      <c r="K3705" s="1" cm="1">
        <f t="array" ref="K3705">IF(A3705="","",IF(E3705&lt;_C3_MinTemp.,0,((E3705-Tmin)/(PrefTemp-Tmin))^2))</f>
        <v>35.357139733577853</v>
      </c>
      <c r="L3705" s="1">
        <f t="shared" si="352"/>
        <v>0.36830353906294067</v>
      </c>
      <c r="M3705" s="1">
        <f t="shared" si="353"/>
        <v>-58.593870349888235</v>
      </c>
      <c r="N3705" s="3" t="s">
        <v>866</v>
      </c>
      <c r="O3705" s="1" t="s">
        <v>2973</v>
      </c>
      <c r="P3705" s="1" t="s">
        <v>2968</v>
      </c>
      <c r="Q3705" s="1">
        <v>8360</v>
      </c>
      <c r="R3705" s="1" t="s">
        <v>3035</v>
      </c>
      <c r="S3705" s="1">
        <v>84.51</v>
      </c>
    </row>
    <row r="3706" spans="1:19" x14ac:dyDescent="0.3">
      <c r="A3706" s="1" t="s">
        <v>925</v>
      </c>
      <c r="B3706" s="1" t="s">
        <v>1832</v>
      </c>
      <c r="C3706" s="1">
        <f t="shared" si="348"/>
        <v>1.0405092587461695E-2</v>
      </c>
      <c r="D3706" s="1">
        <v>9</v>
      </c>
      <c r="E3706" s="1">
        <v>19.100000000000001</v>
      </c>
      <c r="F3706" s="1">
        <f>IF(A3706="","",IF(E3706&lt;_C3_MinTemp.,0,E3706*M_a+M_b))</f>
        <v>0.46269100000000007</v>
      </c>
      <c r="G3706" s="1">
        <f t="shared" si="349"/>
        <v>0.21408296148100006</v>
      </c>
      <c r="H3706" s="1">
        <f t="shared" si="350"/>
        <v>9.3039096688830966E-2</v>
      </c>
      <c r="I3706" s="1">
        <f t="shared" si="351"/>
        <v>2.3233929967226088E-2</v>
      </c>
      <c r="J3706" s="1">
        <f>IF(A3706="","",MIN(J3705+I3706,Max_logcfu))</f>
        <v>3.99</v>
      </c>
      <c r="K3706" s="1" cm="1">
        <f t="array" ref="K3706">IF(A3706="","",IF(E3706&lt;_C3_MinTemp.,0,((E3706-Tmin)/(PrefTemp-Tmin))^2))</f>
        <v>35.417248921556521</v>
      </c>
      <c r="L3706" s="1">
        <f t="shared" si="352"/>
        <v>0.36851975422197347</v>
      </c>
      <c r="M3706" s="1">
        <f t="shared" si="353"/>
        <v>-58.962390104110206</v>
      </c>
      <c r="N3706" s="3" t="s">
        <v>866</v>
      </c>
      <c r="O3706" s="1" t="s">
        <v>2973</v>
      </c>
      <c r="P3706" s="1" t="s">
        <v>2968</v>
      </c>
      <c r="Q3706" s="1">
        <v>8360</v>
      </c>
      <c r="R3706" s="1" t="s">
        <v>3035</v>
      </c>
      <c r="S3706" s="1">
        <v>84.51</v>
      </c>
    </row>
    <row r="3707" spans="1:19" x14ac:dyDescent="0.3">
      <c r="A3707" s="1" t="s">
        <v>925</v>
      </c>
      <c r="B3707" s="1" t="s">
        <v>1833</v>
      </c>
      <c r="C3707" s="1">
        <f t="shared" si="348"/>
        <v>1.0416666671517305E-2</v>
      </c>
      <c r="D3707" s="1">
        <v>9</v>
      </c>
      <c r="E3707" s="1">
        <v>19.03</v>
      </c>
      <c r="F3707" s="1">
        <f>IF(A3707="","",IF(E3707&lt;_C3_MinTemp.,0,E3707*M_a+M_b))</f>
        <v>0.46131620000000007</v>
      </c>
      <c r="G3707" s="1">
        <f t="shared" si="349"/>
        <v>0.21281263638244005</v>
      </c>
      <c r="H3707" s="1">
        <f t="shared" si="350"/>
        <v>9.2487021461295102E-2</v>
      </c>
      <c r="I3707" s="1">
        <f t="shared" si="351"/>
        <v>2.312175537609068E-2</v>
      </c>
      <c r="J3707" s="1">
        <f>IF(A3707="","",MIN(J3706+I3707,Max_logcfu))</f>
        <v>3.99</v>
      </c>
      <c r="K3707" s="1" cm="1">
        <f t="array" ref="K3707">IF(A3707="","",IF(E3707&lt;_C3_MinTemp.,0,((E3707-Tmin)/(PrefTemp-Tmin))^2))</f>
        <v>35.207090112486632</v>
      </c>
      <c r="L3707" s="1">
        <f t="shared" si="352"/>
        <v>0.36674052217584596</v>
      </c>
      <c r="M3707" s="1">
        <f t="shared" si="353"/>
        <v>-59.329130626286052</v>
      </c>
      <c r="N3707" s="3" t="s">
        <v>866</v>
      </c>
      <c r="O3707" s="1" t="s">
        <v>2973</v>
      </c>
      <c r="P3707" s="1" t="s">
        <v>2968</v>
      </c>
      <c r="Q3707" s="1">
        <v>8360</v>
      </c>
      <c r="R3707" s="1" t="s">
        <v>3035</v>
      </c>
      <c r="S3707" s="1">
        <v>84.51</v>
      </c>
    </row>
    <row r="3708" spans="1:19" x14ac:dyDescent="0.3">
      <c r="A3708" s="1" t="s">
        <v>925</v>
      </c>
      <c r="B3708" s="1" t="s">
        <v>2874</v>
      </c>
      <c r="C3708" s="1">
        <f t="shared" si="348"/>
        <v>1.0416666664241347E-2</v>
      </c>
      <c r="D3708" s="1">
        <v>9</v>
      </c>
      <c r="E3708" s="1">
        <v>18.989999999999998</v>
      </c>
      <c r="F3708" s="1">
        <f>IF(A3708="","",IF(E3708&lt;_C3_MinTemp.,0,E3708*M_a+M_b))</f>
        <v>0.46053060000000001</v>
      </c>
      <c r="G3708" s="1">
        <f t="shared" si="349"/>
        <v>0.21208843353636</v>
      </c>
      <c r="H3708" s="1">
        <f t="shared" si="350"/>
        <v>9.2172287499504554E-2</v>
      </c>
      <c r="I3708" s="1">
        <f t="shared" si="351"/>
        <v>2.3043071869511003E-2</v>
      </c>
      <c r="J3708" s="1">
        <f>IF(A3708="","",MIN(J3707+I3708,Max_logcfu))</f>
        <v>3.99</v>
      </c>
      <c r="K3708" s="1" cm="1">
        <f t="array" ref="K3708">IF(A3708="","",IF(E3708&lt;_C3_MinTemp.,0,((E3708-Tmin)/(PrefTemp-Tmin))^2))</f>
        <v>35.087280145864916</v>
      </c>
      <c r="L3708" s="1">
        <f t="shared" si="352"/>
        <v>0.36549250143432838</v>
      </c>
      <c r="M3708" s="1">
        <f t="shared" si="353"/>
        <v>-59.694623127720376</v>
      </c>
      <c r="N3708" s="3" t="s">
        <v>866</v>
      </c>
      <c r="O3708" s="1" t="s">
        <v>2973</v>
      </c>
      <c r="P3708" s="1" t="s">
        <v>2968</v>
      </c>
      <c r="Q3708" s="1">
        <v>8360</v>
      </c>
      <c r="R3708" s="1" t="s">
        <v>3035</v>
      </c>
      <c r="S3708" s="1">
        <v>84.51</v>
      </c>
    </row>
    <row r="3709" spans="1:19" x14ac:dyDescent="0.3">
      <c r="A3709" s="1" t="s">
        <v>925</v>
      </c>
      <c r="B3709" s="1" t="s">
        <v>2875</v>
      </c>
      <c r="C3709" s="1">
        <f t="shared" si="348"/>
        <v>1.0416666664241347E-2</v>
      </c>
      <c r="D3709" s="1">
        <v>9</v>
      </c>
      <c r="E3709" s="1">
        <v>18.95</v>
      </c>
      <c r="F3709" s="1">
        <f>IF(A3709="","",IF(E3709&lt;_C3_MinTemp.,0,E3709*M_a+M_b))</f>
        <v>0.45974500000000001</v>
      </c>
      <c r="G3709" s="1">
        <f t="shared" si="349"/>
        <v>0.211365465025</v>
      </c>
      <c r="H3709" s="1">
        <f t="shared" si="350"/>
        <v>9.1858089971751405E-2</v>
      </c>
      <c r="I3709" s="1">
        <f t="shared" si="351"/>
        <v>2.296452248759101E-2</v>
      </c>
      <c r="J3709" s="1">
        <f>IF(A3709="","",MIN(J3708+I3709,Max_logcfu))</f>
        <v>3.99</v>
      </c>
      <c r="K3709" s="1" cm="1">
        <f t="array" ref="K3709">IF(A3709="","",IF(E3709&lt;_C3_MinTemp.,0,((E3709-Tmin)/(PrefTemp-Tmin))^2))</f>
        <v>34.967674383911017</v>
      </c>
      <c r="L3709" s="1">
        <f t="shared" si="352"/>
        <v>0.36424660808093201</v>
      </c>
      <c r="M3709" s="1">
        <f t="shared" si="353"/>
        <v>-60.058869735801309</v>
      </c>
      <c r="N3709" s="3" t="s">
        <v>866</v>
      </c>
      <c r="O3709" s="1" t="s">
        <v>2973</v>
      </c>
      <c r="P3709" s="1" t="s">
        <v>2968</v>
      </c>
      <c r="Q3709" s="1">
        <v>8360</v>
      </c>
      <c r="R3709" s="1" t="s">
        <v>3035</v>
      </c>
      <c r="S3709" s="1">
        <v>84.51</v>
      </c>
    </row>
    <row r="3710" spans="1:19" x14ac:dyDescent="0.3">
      <c r="A3710" s="1" t="s">
        <v>925</v>
      </c>
      <c r="B3710" s="1" t="s">
        <v>2876</v>
      </c>
      <c r="C3710" s="1">
        <f t="shared" si="348"/>
        <v>1.0416666671517305E-2</v>
      </c>
      <c r="D3710" s="1">
        <v>9</v>
      </c>
      <c r="E3710" s="1">
        <v>18.97</v>
      </c>
      <c r="F3710" s="1">
        <f>IF(A3710="","",IF(E3710&lt;_C3_MinTemp.,0,E3710*M_a+M_b))</f>
        <v>0.46013779999999999</v>
      </c>
      <c r="G3710" s="1">
        <f t="shared" si="349"/>
        <v>0.21172679498883998</v>
      </c>
      <c r="H3710" s="1">
        <f t="shared" si="350"/>
        <v>9.2015121681373296E-2</v>
      </c>
      <c r="I3710" s="1">
        <f t="shared" si="351"/>
        <v>2.3003780431055297E-2</v>
      </c>
      <c r="J3710" s="1">
        <f>IF(A3710="","",MIN(J3709+I3710,Max_logcfu))</f>
        <v>3.99</v>
      </c>
      <c r="K3710" s="1" cm="1">
        <f t="array" ref="K3710">IF(A3710="","",IF(E3710&lt;_C3_MinTemp.,0,((E3710-Tmin)/(PrefTemp-Tmin))^2))</f>
        <v>35.027451739304489</v>
      </c>
      <c r="L3710" s="1">
        <f t="shared" si="352"/>
        <v>0.36486928912099392</v>
      </c>
      <c r="M3710" s="1">
        <f t="shared" si="353"/>
        <v>-60.423739024922305</v>
      </c>
      <c r="N3710" s="3" t="s">
        <v>866</v>
      </c>
      <c r="O3710" s="1" t="s">
        <v>2973</v>
      </c>
      <c r="P3710" s="1" t="s">
        <v>2968</v>
      </c>
      <c r="Q3710" s="1">
        <v>8360</v>
      </c>
      <c r="R3710" s="1" t="s">
        <v>3035</v>
      </c>
      <c r="S3710" s="1">
        <v>84.51</v>
      </c>
    </row>
    <row r="3711" spans="1:19" x14ac:dyDescent="0.3">
      <c r="A3711" s="1" t="s">
        <v>925</v>
      </c>
      <c r="B3711" s="1" t="s">
        <v>2877</v>
      </c>
      <c r="C3711" s="1">
        <f t="shared" si="348"/>
        <v>1.0416666664241347E-2</v>
      </c>
      <c r="D3711" s="1">
        <v>9</v>
      </c>
      <c r="E3711" s="1">
        <v>18.829999999999998</v>
      </c>
      <c r="F3711" s="1">
        <f>IF(A3711="","",IF(E3711&lt;_C3_MinTemp.,0,E3711*M_a+M_b))</f>
        <v>0.45738820000000002</v>
      </c>
      <c r="G3711" s="1">
        <f t="shared" si="349"/>
        <v>0.20920396549924003</v>
      </c>
      <c r="H3711" s="1">
        <f t="shared" si="350"/>
        <v>9.0918715992716212E-2</v>
      </c>
      <c r="I3711" s="1">
        <f t="shared" si="351"/>
        <v>2.2729678992886887E-2</v>
      </c>
      <c r="J3711" s="1">
        <f>IF(A3711="","",MIN(J3710+I3711,Max_logcfu))</f>
        <v>3.99</v>
      </c>
      <c r="K3711" s="1" cm="1">
        <f t="array" ref="K3711">IF(A3711="","",IF(E3711&lt;_C3_MinTemp.,0,((E3711-Tmin)/(PrefTemp-Tmin))^2))</f>
        <v>34.61008232605608</v>
      </c>
      <c r="L3711" s="1">
        <f t="shared" si="352"/>
        <v>0.36052169081247698</v>
      </c>
      <c r="M3711" s="1">
        <f t="shared" si="353"/>
        <v>-60.784260715734781</v>
      </c>
      <c r="N3711" s="3" t="s">
        <v>866</v>
      </c>
      <c r="O3711" s="1" t="s">
        <v>2973</v>
      </c>
      <c r="P3711" s="1" t="s">
        <v>2968</v>
      </c>
      <c r="Q3711" s="1">
        <v>8360</v>
      </c>
      <c r="R3711" s="1" t="s">
        <v>3035</v>
      </c>
      <c r="S3711" s="1">
        <v>84.51</v>
      </c>
    </row>
    <row r="3712" spans="1:19" x14ac:dyDescent="0.3">
      <c r="A3712" s="1" t="s">
        <v>925</v>
      </c>
      <c r="B3712" s="1" t="s">
        <v>2878</v>
      </c>
      <c r="C3712" s="1">
        <f t="shared" si="348"/>
        <v>1.0416666664241347E-2</v>
      </c>
      <c r="D3712" s="1">
        <v>9</v>
      </c>
      <c r="E3712" s="1">
        <v>18.850000000000001</v>
      </c>
      <c r="F3712" s="1">
        <f>IF(A3712="","",IF(E3712&lt;_C3_MinTemp.,0,E3712*M_a+M_b))</f>
        <v>0.45778100000000005</v>
      </c>
      <c r="G3712" s="1">
        <f t="shared" si="349"/>
        <v>0.20956344396100005</v>
      </c>
      <c r="H3712" s="1">
        <f t="shared" si="350"/>
        <v>9.1074943051282067E-2</v>
      </c>
      <c r="I3712" s="1">
        <f t="shared" si="351"/>
        <v>2.2768735757519257E-2</v>
      </c>
      <c r="J3712" s="1">
        <f>IF(A3712="","",MIN(J3711+I3712,Max_logcfu))</f>
        <v>3.99</v>
      </c>
      <c r="K3712" s="1" cm="1">
        <f t="array" ref="K3712">IF(A3712="","",IF(E3712&lt;_C3_MinTemp.,0,((E3712-Tmin)/(PrefTemp-Tmin))^2))</f>
        <v>34.669553374447865</v>
      </c>
      <c r="L3712" s="1">
        <f t="shared" si="352"/>
        <v>0.36114118089974717</v>
      </c>
      <c r="M3712" s="1">
        <f t="shared" si="353"/>
        <v>-61.145401896634532</v>
      </c>
      <c r="N3712" s="3" t="s">
        <v>866</v>
      </c>
      <c r="O3712" s="1" t="s">
        <v>2973</v>
      </c>
      <c r="P3712" s="1" t="s">
        <v>2968</v>
      </c>
      <c r="Q3712" s="1">
        <v>8360</v>
      </c>
      <c r="R3712" s="1" t="s">
        <v>3035</v>
      </c>
      <c r="S3712" s="1">
        <v>84.51</v>
      </c>
    </row>
    <row r="3713" spans="1:19" x14ac:dyDescent="0.3">
      <c r="A3713" s="1" t="s">
        <v>925</v>
      </c>
      <c r="B3713" s="1" t="s">
        <v>2879</v>
      </c>
      <c r="C3713" s="1">
        <f t="shared" si="348"/>
        <v>1.0416666671517305E-2</v>
      </c>
      <c r="D3713" s="1">
        <v>9</v>
      </c>
      <c r="E3713" s="1">
        <v>18.809999999999999</v>
      </c>
      <c r="F3713" s="1">
        <f>IF(A3713="","",IF(E3713&lt;_C3_MinTemp.,0,E3713*M_a+M_b))</f>
        <v>0.4569954</v>
      </c>
      <c r="G3713" s="1">
        <f t="shared" si="349"/>
        <v>0.20884479562115998</v>
      </c>
      <c r="H3713" s="1">
        <f t="shared" si="350"/>
        <v>9.0762623042659696E-2</v>
      </c>
      <c r="I3713" s="1">
        <f t="shared" si="351"/>
        <v>2.2690655771231083E-2</v>
      </c>
      <c r="J3713" s="1">
        <f>IF(A3713="","",MIN(J3712+I3713,Max_logcfu))</f>
        <v>3.99</v>
      </c>
      <c r="K3713" s="1" cm="1">
        <f t="array" ref="K3713">IF(A3713="","",IF(E3713&lt;_C3_MinTemp.,0,((E3713-Tmin)/(PrefTemp-Tmin))^2))</f>
        <v>34.550662328831251</v>
      </c>
      <c r="L3713" s="1">
        <f t="shared" si="352"/>
        <v>0.35990273275958495</v>
      </c>
      <c r="M3713" s="1">
        <f t="shared" si="353"/>
        <v>-61.505304629394118</v>
      </c>
      <c r="N3713" s="3" t="s">
        <v>866</v>
      </c>
      <c r="O3713" s="1" t="s">
        <v>2973</v>
      </c>
      <c r="P3713" s="1" t="s">
        <v>2968</v>
      </c>
      <c r="Q3713" s="1">
        <v>8360</v>
      </c>
      <c r="R3713" s="1" t="s">
        <v>3035</v>
      </c>
      <c r="S3713" s="1">
        <v>84.51</v>
      </c>
    </row>
    <row r="3714" spans="1:19" x14ac:dyDescent="0.3">
      <c r="A3714" s="1" t="s">
        <v>925</v>
      </c>
      <c r="B3714" s="1" t="s">
        <v>1840</v>
      </c>
      <c r="C3714" s="1">
        <f t="shared" ref="C3714:C3777" si="354">IF(A3714="","",B3714-B3713)</f>
        <v>1.0428240741021E-2</v>
      </c>
      <c r="D3714" s="1">
        <v>9</v>
      </c>
      <c r="E3714" s="1">
        <v>18.89</v>
      </c>
      <c r="F3714" s="1">
        <f>IF(A3714="","",IF(E3714&lt;_C3_MinTemp.,0,E3714*M_a+M_b))</f>
        <v>0.45856660000000005</v>
      </c>
      <c r="G3714" s="1">
        <f t="shared" si="349"/>
        <v>0.21028332663556004</v>
      </c>
      <c r="H3714" s="1">
        <f t="shared" si="350"/>
        <v>9.1387799493941782E-2</v>
      </c>
      <c r="I3714" s="1">
        <f t="shared" si="351"/>
        <v>2.2872335373959569E-2</v>
      </c>
      <c r="J3714" s="1">
        <f>IF(A3714="","",MIN(J3713+I3714,Max_logcfu))</f>
        <v>3.99</v>
      </c>
      <c r="K3714" s="1" cm="1">
        <f t="array" ref="K3714">IF(A3714="","",IF(E3714&lt;_C3_MinTemp.,0,((E3714-Tmin)/(PrefTemp-Tmin))^2))</f>
        <v>34.788648624732282</v>
      </c>
      <c r="L3714" s="1">
        <f t="shared" si="352"/>
        <v>0.36278440291349734</v>
      </c>
      <c r="M3714" s="1">
        <f t="shared" si="353"/>
        <v>-61.868089032307616</v>
      </c>
      <c r="N3714" s="3" t="s">
        <v>866</v>
      </c>
      <c r="O3714" s="1" t="s">
        <v>2973</v>
      </c>
      <c r="P3714" s="1" t="s">
        <v>2968</v>
      </c>
      <c r="Q3714" s="1">
        <v>8360</v>
      </c>
      <c r="R3714" s="1" t="s">
        <v>3035</v>
      </c>
      <c r="S3714" s="1">
        <v>84.39</v>
      </c>
    </row>
    <row r="3715" spans="1:19" x14ac:dyDescent="0.3">
      <c r="A3715" s="1" t="s">
        <v>925</v>
      </c>
      <c r="B3715" s="1" t="s">
        <v>1841</v>
      </c>
      <c r="C3715" s="1">
        <f t="shared" si="354"/>
        <v>1.0416666664241347E-2</v>
      </c>
      <c r="D3715" s="1">
        <v>9</v>
      </c>
      <c r="E3715" s="1">
        <v>18.809999999999999</v>
      </c>
      <c r="F3715" s="1">
        <f>IF(A3715="","",IF(E3715&lt;_C3_MinTemp.,0,E3715*M_a+M_b))</f>
        <v>0.4569954</v>
      </c>
      <c r="G3715" s="1">
        <f t="shared" si="349"/>
        <v>0.20884479562115998</v>
      </c>
      <c r="H3715" s="1">
        <f t="shared" si="350"/>
        <v>9.0762623042659696E-2</v>
      </c>
      <c r="I3715" s="1">
        <f t="shared" si="351"/>
        <v>2.2690655755381844E-2</v>
      </c>
      <c r="J3715" s="1">
        <f>IF(A3715="","",MIN(J3714+I3715,Max_logcfu))</f>
        <v>3.99</v>
      </c>
      <c r="K3715" s="1" cm="1">
        <f t="array" ref="K3715">IF(A3715="","",IF(E3715&lt;_C3_MinTemp.,0,((E3715-Tmin)/(PrefTemp-Tmin))^2))</f>
        <v>34.550662328831251</v>
      </c>
      <c r="L3715" s="1">
        <f t="shared" si="352"/>
        <v>0.35990273250819582</v>
      </c>
      <c r="M3715" s="1">
        <f t="shared" si="353"/>
        <v>-62.227991764815812</v>
      </c>
      <c r="N3715" s="3" t="s">
        <v>866</v>
      </c>
      <c r="O3715" s="1" t="s">
        <v>2973</v>
      </c>
      <c r="P3715" s="1" t="s">
        <v>2968</v>
      </c>
      <c r="Q3715" s="1">
        <v>8360</v>
      </c>
      <c r="R3715" s="1" t="s">
        <v>3035</v>
      </c>
      <c r="S3715" s="1">
        <v>84.39</v>
      </c>
    </row>
    <row r="3716" spans="1:19" x14ac:dyDescent="0.3">
      <c r="A3716" s="1" t="s">
        <v>925</v>
      </c>
      <c r="B3716" s="1" t="s">
        <v>1842</v>
      </c>
      <c r="C3716" s="1">
        <f t="shared" si="354"/>
        <v>1.0416666664241347E-2</v>
      </c>
      <c r="D3716" s="1">
        <v>9</v>
      </c>
      <c r="E3716" s="1">
        <v>18.809999999999999</v>
      </c>
      <c r="F3716" s="1">
        <f>IF(A3716="","",IF(E3716&lt;_C3_MinTemp.,0,E3716*M_a+M_b))</f>
        <v>0.4569954</v>
      </c>
      <c r="G3716" s="1">
        <f t="shared" si="349"/>
        <v>0.20884479562115998</v>
      </c>
      <c r="H3716" s="1">
        <f t="shared" si="350"/>
        <v>9.0762623042659696E-2</v>
      </c>
      <c r="I3716" s="1">
        <f t="shared" si="351"/>
        <v>2.2690655755381844E-2</v>
      </c>
      <c r="J3716" s="1">
        <f>IF(A3716="","",MIN(J3715+I3716,Max_logcfu))</f>
        <v>3.99</v>
      </c>
      <c r="K3716" s="1" cm="1">
        <f t="array" ref="K3716">IF(A3716="","",IF(E3716&lt;_C3_MinTemp.,0,((E3716-Tmin)/(PrefTemp-Tmin))^2))</f>
        <v>34.550662328831251</v>
      </c>
      <c r="L3716" s="1">
        <f t="shared" si="352"/>
        <v>0.35990273250819582</v>
      </c>
      <c r="M3716" s="1">
        <f t="shared" si="353"/>
        <v>-62.587894497324008</v>
      </c>
      <c r="N3716" s="3" t="s">
        <v>866</v>
      </c>
      <c r="O3716" s="1" t="s">
        <v>2973</v>
      </c>
      <c r="P3716" s="1" t="s">
        <v>2968</v>
      </c>
      <c r="Q3716" s="1">
        <v>8360</v>
      </c>
      <c r="R3716" s="1" t="s">
        <v>3035</v>
      </c>
      <c r="S3716" s="1">
        <v>84.39</v>
      </c>
    </row>
    <row r="3717" spans="1:19" x14ac:dyDescent="0.3">
      <c r="A3717" s="1" t="s">
        <v>925</v>
      </c>
      <c r="B3717" s="1" t="s">
        <v>1843</v>
      </c>
      <c r="C3717" s="1">
        <f t="shared" si="354"/>
        <v>1.0416666671517305E-2</v>
      </c>
      <c r="D3717" s="1">
        <v>9</v>
      </c>
      <c r="E3717" s="1">
        <v>18.809999999999999</v>
      </c>
      <c r="F3717" s="1">
        <f>IF(A3717="","",IF(E3717&lt;_C3_MinTemp.,0,E3717*M_a+M_b))</f>
        <v>0.4569954</v>
      </c>
      <c r="G3717" s="1">
        <f t="shared" si="349"/>
        <v>0.20884479562115998</v>
      </c>
      <c r="H3717" s="1">
        <f t="shared" si="350"/>
        <v>9.0762623042659696E-2</v>
      </c>
      <c r="I3717" s="1">
        <f t="shared" si="351"/>
        <v>2.2690655771231083E-2</v>
      </c>
      <c r="J3717" s="1">
        <f>IF(A3717="","",MIN(J3716+I3717,Max_logcfu))</f>
        <v>3.99</v>
      </c>
      <c r="K3717" s="1" cm="1">
        <f t="array" ref="K3717">IF(A3717="","",IF(E3717&lt;_C3_MinTemp.,0,((E3717-Tmin)/(PrefTemp-Tmin))^2))</f>
        <v>34.550662328831251</v>
      </c>
      <c r="L3717" s="1">
        <f t="shared" si="352"/>
        <v>0.35990273275958495</v>
      </c>
      <c r="M3717" s="1">
        <f t="shared" si="353"/>
        <v>-62.947797230083594</v>
      </c>
      <c r="N3717" s="3" t="s">
        <v>866</v>
      </c>
      <c r="O3717" s="1" t="s">
        <v>2973</v>
      </c>
      <c r="P3717" s="1" t="s">
        <v>2968</v>
      </c>
      <c r="Q3717" s="1">
        <v>8360</v>
      </c>
      <c r="R3717" s="1" t="s">
        <v>3035</v>
      </c>
      <c r="S3717" s="1">
        <v>84.39</v>
      </c>
    </row>
    <row r="3718" spans="1:19" x14ac:dyDescent="0.3">
      <c r="A3718" s="1" t="s">
        <v>925</v>
      </c>
      <c r="B3718" s="1" t="s">
        <v>1844</v>
      </c>
      <c r="C3718" s="1">
        <f t="shared" si="354"/>
        <v>1.0416666664241347E-2</v>
      </c>
      <c r="D3718" s="1">
        <v>9</v>
      </c>
      <c r="E3718" s="1">
        <v>18.809999999999999</v>
      </c>
      <c r="F3718" s="1">
        <f>IF(A3718="","",IF(E3718&lt;_C3_MinTemp.,0,E3718*M_a+M_b))</f>
        <v>0.4569954</v>
      </c>
      <c r="G3718" s="1">
        <f t="shared" si="349"/>
        <v>0.20884479562115998</v>
      </c>
      <c r="H3718" s="1">
        <f t="shared" si="350"/>
        <v>9.0762623042659696E-2</v>
      </c>
      <c r="I3718" s="1">
        <f t="shared" si="351"/>
        <v>2.2690655755381844E-2</v>
      </c>
      <c r="J3718" s="1">
        <f>IF(A3718="","",MIN(J3717+I3718,Max_logcfu))</f>
        <v>3.99</v>
      </c>
      <c r="K3718" s="1" cm="1">
        <f t="array" ref="K3718">IF(A3718="","",IF(E3718&lt;_C3_MinTemp.,0,((E3718-Tmin)/(PrefTemp-Tmin))^2))</f>
        <v>34.550662328831251</v>
      </c>
      <c r="L3718" s="1">
        <f t="shared" si="352"/>
        <v>0.35990273250819582</v>
      </c>
      <c r="M3718" s="1">
        <f t="shared" si="353"/>
        <v>-63.307699962591791</v>
      </c>
      <c r="N3718" s="3" t="s">
        <v>866</v>
      </c>
      <c r="O3718" s="1" t="s">
        <v>2973</v>
      </c>
      <c r="P3718" s="1" t="s">
        <v>2968</v>
      </c>
      <c r="Q3718" s="1">
        <v>8360</v>
      </c>
      <c r="R3718" s="1" t="s">
        <v>3035</v>
      </c>
      <c r="S3718" s="1">
        <v>84.39</v>
      </c>
    </row>
    <row r="3719" spans="1:19" x14ac:dyDescent="0.3">
      <c r="A3719" s="1" t="s">
        <v>925</v>
      </c>
      <c r="B3719" s="1" t="s">
        <v>1845</v>
      </c>
      <c r="C3719" s="1">
        <f t="shared" si="354"/>
        <v>1.0416666664241347E-2</v>
      </c>
      <c r="D3719" s="1">
        <v>9</v>
      </c>
      <c r="E3719" s="1">
        <v>18.8</v>
      </c>
      <c r="F3719" s="1">
        <f>IF(A3719="","",IF(E3719&lt;_C3_MinTemp.,0,E3719*M_a+M_b))</f>
        <v>0.45679900000000007</v>
      </c>
      <c r="G3719" s="1">
        <f t="shared" si="349"/>
        <v>0.20866532640100005</v>
      </c>
      <c r="H3719" s="1">
        <f t="shared" si="350"/>
        <v>9.0684626858322487E-2</v>
      </c>
      <c r="I3719" s="1">
        <f t="shared" si="351"/>
        <v>2.2671156709302084E-2</v>
      </c>
      <c r="J3719" s="1">
        <f>IF(A3719="","",MIN(J3718+I3719,Max_logcfu))</f>
        <v>3.99</v>
      </c>
      <c r="K3719" s="1" cm="1">
        <f t="array" ref="K3719">IF(A3719="","",IF(E3719&lt;_C3_MinTemp.,0,((E3719-Tmin)/(PrefTemp-Tmin))^2))</f>
        <v>34.520971474406451</v>
      </c>
      <c r="L3719" s="1">
        <f t="shared" si="352"/>
        <v>0.35959345277467614</v>
      </c>
      <c r="M3719" s="1">
        <f t="shared" si="353"/>
        <v>-63.667293415366466</v>
      </c>
      <c r="N3719" s="3" t="s">
        <v>866</v>
      </c>
      <c r="O3719" s="1" t="s">
        <v>2973</v>
      </c>
      <c r="P3719" s="1" t="s">
        <v>2968</v>
      </c>
      <c r="Q3719" s="1">
        <v>8360</v>
      </c>
      <c r="R3719" s="1" t="s">
        <v>3035</v>
      </c>
      <c r="S3719" s="1">
        <v>84.39</v>
      </c>
    </row>
    <row r="3720" spans="1:19" x14ac:dyDescent="0.3">
      <c r="A3720" s="1" t="s">
        <v>925</v>
      </c>
      <c r="B3720" s="1" t="s">
        <v>1846</v>
      </c>
      <c r="C3720" s="1">
        <f t="shared" si="354"/>
        <v>1.0416666671517305E-2</v>
      </c>
      <c r="D3720" s="1">
        <v>9</v>
      </c>
      <c r="E3720" s="1">
        <v>18.739999999999998</v>
      </c>
      <c r="F3720" s="1">
        <f>IF(A3720="","",IF(E3720&lt;_C3_MinTemp.,0,E3720*M_a+M_b))</f>
        <v>0.45562059999999999</v>
      </c>
      <c r="G3720" s="1">
        <f t="shared" si="349"/>
        <v>0.20759013114435998</v>
      </c>
      <c r="H3720" s="1">
        <f t="shared" si="350"/>
        <v>9.0217353821973045E-2</v>
      </c>
      <c r="I3720" s="1">
        <f t="shared" si="351"/>
        <v>2.2554338465995943E-2</v>
      </c>
      <c r="J3720" s="1">
        <f>IF(A3720="","",MIN(J3719+I3720,Max_logcfu))</f>
        <v>3.99</v>
      </c>
      <c r="K3720" s="1" cm="1">
        <f t="array" ref="K3720">IF(A3720="","",IF(E3720&lt;_C3_MinTemp.,0,((E3720-Tmin)/(PrefTemp-Tmin))^2))</f>
        <v>34.343094366484074</v>
      </c>
      <c r="L3720" s="1">
        <f t="shared" si="352"/>
        <v>0.35774056648412839</v>
      </c>
      <c r="M3720" s="1">
        <f t="shared" si="353"/>
        <v>-64.025033981850598</v>
      </c>
      <c r="N3720" s="3" t="s">
        <v>866</v>
      </c>
      <c r="O3720" s="1" t="s">
        <v>2973</v>
      </c>
      <c r="P3720" s="1" t="s">
        <v>2968</v>
      </c>
      <c r="Q3720" s="1">
        <v>8360</v>
      </c>
      <c r="R3720" s="1" t="s">
        <v>3035</v>
      </c>
      <c r="S3720" s="1">
        <v>84.39</v>
      </c>
    </row>
    <row r="3721" spans="1:19" x14ac:dyDescent="0.3">
      <c r="A3721" s="1" t="s">
        <v>925</v>
      </c>
      <c r="B3721" s="1" t="s">
        <v>1847</v>
      </c>
      <c r="C3721" s="1">
        <f t="shared" si="354"/>
        <v>1.0416666664241347E-2</v>
      </c>
      <c r="D3721" s="1">
        <v>9</v>
      </c>
      <c r="E3721" s="1">
        <v>18.690000000000001</v>
      </c>
      <c r="F3721" s="1">
        <f>IF(A3721="","",IF(E3721&lt;_C3_MinTemp.,0,E3721*M_a+M_b))</f>
        <v>0.45463860000000006</v>
      </c>
      <c r="G3721" s="1">
        <f t="shared" si="349"/>
        <v>0.20669625660996005</v>
      </c>
      <c r="H3721" s="1">
        <f t="shared" si="350"/>
        <v>8.9828881621016959E-2</v>
      </c>
      <c r="I3721" s="1">
        <f t="shared" si="351"/>
        <v>2.2457220400025509E-2</v>
      </c>
      <c r="J3721" s="1">
        <f>IF(A3721="","",MIN(J3720+I3721,Max_logcfu))</f>
        <v>3.99</v>
      </c>
      <c r="K3721" s="1" cm="1">
        <f t="array" ref="K3721">IF(A3721="","",IF(E3721&lt;_C3_MinTemp.,0,((E3721-Tmin)/(PrefTemp-Tmin))^2))</f>
        <v>34.195214419988226</v>
      </c>
      <c r="L3721" s="1">
        <f t="shared" si="352"/>
        <v>0.35620015012527639</v>
      </c>
      <c r="M3721" s="1">
        <f t="shared" si="353"/>
        <v>-64.381234131975873</v>
      </c>
      <c r="N3721" s="3" t="s">
        <v>866</v>
      </c>
      <c r="O3721" s="1" t="s">
        <v>2973</v>
      </c>
      <c r="P3721" s="1" t="s">
        <v>2968</v>
      </c>
      <c r="Q3721" s="1">
        <v>8360</v>
      </c>
      <c r="R3721" s="1" t="s">
        <v>3035</v>
      </c>
      <c r="S3721" s="1">
        <v>84.39</v>
      </c>
    </row>
    <row r="3722" spans="1:19" x14ac:dyDescent="0.3">
      <c r="A3722" s="1" t="s">
        <v>925</v>
      </c>
      <c r="B3722" s="1" t="s">
        <v>2880</v>
      </c>
      <c r="C3722" s="1">
        <f t="shared" si="354"/>
        <v>1.0405092594737653E-2</v>
      </c>
      <c r="D3722" s="1">
        <v>9</v>
      </c>
      <c r="E3722" s="1">
        <v>18.690000000000001</v>
      </c>
      <c r="F3722" s="1">
        <f>IF(A3722="","",IF(E3722&lt;_C3_MinTemp.,0,E3722*M_a+M_b))</f>
        <v>0.45463860000000006</v>
      </c>
      <c r="G3722" s="1">
        <f t="shared" si="349"/>
        <v>0.20669625660996005</v>
      </c>
      <c r="H3722" s="1">
        <f t="shared" si="350"/>
        <v>8.9828881621016959E-2</v>
      </c>
      <c r="I3722" s="1">
        <f t="shared" si="351"/>
        <v>2.2432267942761808E-2</v>
      </c>
      <c r="J3722" s="1">
        <f>IF(A3722="","",MIN(J3721+I3722,Max_logcfu))</f>
        <v>3.99</v>
      </c>
      <c r="K3722" s="1" cm="1">
        <f t="array" ref="K3722">IF(A3722="","",IF(E3722&lt;_C3_MinTemp.,0,((E3722-Tmin)/(PrefTemp-Tmin))^2))</f>
        <v>34.195214419988226</v>
      </c>
      <c r="L3722" s="1">
        <f t="shared" si="352"/>
        <v>0.35580437233688567</v>
      </c>
      <c r="M3722" s="1">
        <f t="shared" si="353"/>
        <v>-64.737038504312764</v>
      </c>
      <c r="N3722" s="3" t="s">
        <v>866</v>
      </c>
      <c r="O3722" s="1" t="s">
        <v>2973</v>
      </c>
      <c r="P3722" s="1" t="s">
        <v>2968</v>
      </c>
      <c r="Q3722" s="1">
        <v>8360</v>
      </c>
      <c r="R3722" s="1" t="s">
        <v>3035</v>
      </c>
      <c r="S3722" s="1">
        <v>84.19</v>
      </c>
    </row>
    <row r="3723" spans="1:19" x14ac:dyDescent="0.3">
      <c r="A3723" s="1" t="s">
        <v>925</v>
      </c>
      <c r="B3723" s="1" t="s">
        <v>2881</v>
      </c>
      <c r="C3723" s="1">
        <f t="shared" si="354"/>
        <v>1.0416666664241347E-2</v>
      </c>
      <c r="D3723" s="1">
        <v>9</v>
      </c>
      <c r="E3723" s="1">
        <v>18.670000000000002</v>
      </c>
      <c r="F3723" s="1">
        <f>IF(A3723="","",IF(E3723&lt;_C3_MinTemp.,0,E3723*M_a+M_b))</f>
        <v>0.45424580000000009</v>
      </c>
      <c r="G3723" s="1">
        <f t="shared" si="349"/>
        <v>0.20633924681764007</v>
      </c>
      <c r="H3723" s="1">
        <f t="shared" si="350"/>
        <v>8.9673727430525887E-2</v>
      </c>
      <c r="I3723" s="1">
        <f t="shared" si="351"/>
        <v>2.2418431852411776E-2</v>
      </c>
      <c r="J3723" s="1">
        <f>IF(A3723="","",MIN(J3722+I3723,Max_logcfu))</f>
        <v>3.99</v>
      </c>
      <c r="K3723" s="1" cm="1">
        <f t="array" ref="K3723">IF(A3723="","",IF(E3723&lt;_C3_MinTemp.,0,((E3723-Tmin)/(PrefTemp-Tmin))^2))</f>
        <v>34.136151780932046</v>
      </c>
      <c r="L3723" s="1">
        <f t="shared" si="352"/>
        <v>0.35558491430191774</v>
      </c>
      <c r="M3723" s="1">
        <f t="shared" si="353"/>
        <v>-65.092623418614679</v>
      </c>
      <c r="N3723" s="3" t="s">
        <v>866</v>
      </c>
      <c r="O3723" s="1" t="s">
        <v>2973</v>
      </c>
      <c r="P3723" s="1" t="s">
        <v>2968</v>
      </c>
      <c r="Q3723" s="1">
        <v>8360</v>
      </c>
      <c r="R3723" s="1" t="s">
        <v>3035</v>
      </c>
      <c r="S3723" s="1">
        <v>84.19</v>
      </c>
    </row>
    <row r="3724" spans="1:19" x14ac:dyDescent="0.3">
      <c r="A3724" s="1" t="s">
        <v>925</v>
      </c>
      <c r="B3724" s="1" t="s">
        <v>2882</v>
      </c>
      <c r="C3724" s="1">
        <f t="shared" si="354"/>
        <v>1.0416666664241347E-2</v>
      </c>
      <c r="D3724" s="1">
        <v>9</v>
      </c>
      <c r="E3724" s="1">
        <v>18.579999999999998</v>
      </c>
      <c r="F3724" s="1">
        <f>IF(A3724="","",IF(E3724&lt;_C3_MinTemp.,0,E3724*M_a+M_b))</f>
        <v>0.4524782</v>
      </c>
      <c r="G3724" s="1">
        <f t="shared" si="349"/>
        <v>0.20473652147523999</v>
      </c>
      <c r="H3724" s="1">
        <f t="shared" si="350"/>
        <v>8.8977193166119073E-2</v>
      </c>
      <c r="I3724" s="1">
        <f t="shared" si="351"/>
        <v>2.2244298286350613E-2</v>
      </c>
      <c r="J3724" s="1">
        <f>IF(A3724="","",MIN(J3723+I3724,Max_logcfu))</f>
        <v>3.99</v>
      </c>
      <c r="K3724" s="1" cm="1">
        <f t="array" ref="K3724">IF(A3724="","",IF(E3724&lt;_C3_MinTemp.,0,((E3724-Tmin)/(PrefTemp-Tmin))^2))</f>
        <v>33.87100166337023</v>
      </c>
      <c r="L3724" s="1">
        <f t="shared" si="352"/>
        <v>0.35282293391129188</v>
      </c>
      <c r="M3724" s="1">
        <f t="shared" si="353"/>
        <v>-65.445446352525977</v>
      </c>
      <c r="N3724" s="3" t="s">
        <v>866</v>
      </c>
      <c r="O3724" s="1" t="s">
        <v>2973</v>
      </c>
      <c r="P3724" s="1" t="s">
        <v>2968</v>
      </c>
      <c r="Q3724" s="1">
        <v>8360</v>
      </c>
      <c r="R3724" s="1" t="s">
        <v>3035</v>
      </c>
      <c r="S3724" s="1">
        <v>84.19</v>
      </c>
    </row>
    <row r="3725" spans="1:19" x14ac:dyDescent="0.3">
      <c r="A3725" s="1" t="s">
        <v>925</v>
      </c>
      <c r="B3725" s="1" t="s">
        <v>2883</v>
      </c>
      <c r="C3725" s="1">
        <f t="shared" si="354"/>
        <v>1.0416666671517305E-2</v>
      </c>
      <c r="D3725" s="1">
        <v>9</v>
      </c>
      <c r="E3725" s="1">
        <v>18.61</v>
      </c>
      <c r="F3725" s="1">
        <f>IF(A3725="","",IF(E3725&lt;_C3_MinTemp.,0,E3725*M_a+M_b))</f>
        <v>0.45306740000000001</v>
      </c>
      <c r="G3725" s="1">
        <f t="shared" si="349"/>
        <v>0.20527006894276001</v>
      </c>
      <c r="H3725" s="1">
        <f t="shared" si="350"/>
        <v>8.9209069510108652E-2</v>
      </c>
      <c r="I3725" s="1">
        <f t="shared" si="351"/>
        <v>2.2302267387912467E-2</v>
      </c>
      <c r="J3725" s="1">
        <f>IF(A3725="","",MIN(J3724+I3725,Max_logcfu))</f>
        <v>3.99</v>
      </c>
      <c r="K3725" s="1" cm="1">
        <f t="array" ref="K3725">IF(A3725="","",IF(E3725&lt;_C3_MinTemp.,0,((E3725-Tmin)/(PrefTemp-Tmin))^2))</f>
        <v>33.959270170765201</v>
      </c>
      <c r="L3725" s="1">
        <f t="shared" si="352"/>
        <v>0.35374239777686167</v>
      </c>
      <c r="M3725" s="1">
        <f t="shared" si="353"/>
        <v>-65.799188750302832</v>
      </c>
      <c r="N3725" s="3" t="s">
        <v>866</v>
      </c>
      <c r="O3725" s="1" t="s">
        <v>2973</v>
      </c>
      <c r="P3725" s="1" t="s">
        <v>2968</v>
      </c>
      <c r="Q3725" s="1">
        <v>8360</v>
      </c>
      <c r="R3725" s="1" t="s">
        <v>3035</v>
      </c>
      <c r="S3725" s="1">
        <v>84.19</v>
      </c>
    </row>
    <row r="3726" spans="1:19" x14ac:dyDescent="0.3">
      <c r="A3726" s="1" t="s">
        <v>925</v>
      </c>
      <c r="B3726" s="1" t="s">
        <v>2884</v>
      </c>
      <c r="C3726" s="1">
        <f t="shared" si="354"/>
        <v>1.0416666664241347E-2</v>
      </c>
      <c r="D3726" s="1">
        <v>9</v>
      </c>
      <c r="E3726" s="1">
        <v>18.61</v>
      </c>
      <c r="F3726" s="1">
        <f>IF(A3726="","",IF(E3726&lt;_C3_MinTemp.,0,E3726*M_a+M_b))</f>
        <v>0.45306740000000001</v>
      </c>
      <c r="G3726" s="1">
        <f t="shared" si="349"/>
        <v>0.20527006894276001</v>
      </c>
      <c r="H3726" s="1">
        <f t="shared" si="350"/>
        <v>8.9209069510108652E-2</v>
      </c>
      <c r="I3726" s="1">
        <f t="shared" si="351"/>
        <v>2.2302267372334511E-2</v>
      </c>
      <c r="J3726" s="1">
        <f>IF(A3726="","",MIN(J3725+I3726,Max_logcfu))</f>
        <v>3.99</v>
      </c>
      <c r="K3726" s="1" cm="1">
        <f t="array" ref="K3726">IF(A3726="","",IF(E3726&lt;_C3_MinTemp.,0,((E3726-Tmin)/(PrefTemp-Tmin))^2))</f>
        <v>33.959270170765201</v>
      </c>
      <c r="L3726" s="1">
        <f t="shared" si="352"/>
        <v>0.35374239752977543</v>
      </c>
      <c r="M3726" s="1">
        <f t="shared" si="353"/>
        <v>-66.152931147832604</v>
      </c>
      <c r="N3726" s="3" t="s">
        <v>866</v>
      </c>
      <c r="O3726" s="1" t="s">
        <v>2973</v>
      </c>
      <c r="P3726" s="1" t="s">
        <v>2968</v>
      </c>
      <c r="Q3726" s="1">
        <v>8360</v>
      </c>
      <c r="R3726" s="1" t="s">
        <v>3035</v>
      </c>
      <c r="S3726" s="1">
        <v>84.19</v>
      </c>
    </row>
    <row r="3727" spans="1:19" x14ac:dyDescent="0.3">
      <c r="A3727" s="1" t="s">
        <v>925</v>
      </c>
      <c r="B3727" s="1" t="s">
        <v>2885</v>
      </c>
      <c r="C3727" s="1">
        <f t="shared" si="354"/>
        <v>1.0416666664241347E-2</v>
      </c>
      <c r="D3727" s="1">
        <v>9</v>
      </c>
      <c r="E3727" s="1">
        <v>18.579999999999998</v>
      </c>
      <c r="F3727" s="1">
        <f>IF(A3727="","",IF(E3727&lt;_C3_MinTemp.,0,E3727*M_a+M_b))</f>
        <v>0.4524782</v>
      </c>
      <c r="G3727" s="1">
        <f t="shared" si="349"/>
        <v>0.20473652147523999</v>
      </c>
      <c r="H3727" s="1">
        <f t="shared" si="350"/>
        <v>8.8977193166119073E-2</v>
      </c>
      <c r="I3727" s="1">
        <f t="shared" si="351"/>
        <v>2.2244298286350613E-2</v>
      </c>
      <c r="J3727" s="1">
        <f>IF(A3727="","",MIN(J3726+I3727,Max_logcfu))</f>
        <v>3.99</v>
      </c>
      <c r="K3727" s="1" cm="1">
        <f t="array" ref="K3727">IF(A3727="","",IF(E3727&lt;_C3_MinTemp.,0,((E3727-Tmin)/(PrefTemp-Tmin))^2))</f>
        <v>33.87100166337023</v>
      </c>
      <c r="L3727" s="1">
        <f t="shared" si="352"/>
        <v>0.35282293391129188</v>
      </c>
      <c r="M3727" s="1">
        <f t="shared" si="353"/>
        <v>-66.505754081743902</v>
      </c>
      <c r="N3727" s="3" t="s">
        <v>866</v>
      </c>
      <c r="O3727" s="1" t="s">
        <v>2973</v>
      </c>
      <c r="P3727" s="1" t="s">
        <v>2968</v>
      </c>
      <c r="Q3727" s="1">
        <v>8360</v>
      </c>
      <c r="R3727" s="1" t="s">
        <v>3035</v>
      </c>
      <c r="S3727" s="1">
        <v>84.19</v>
      </c>
    </row>
    <row r="3728" spans="1:19" x14ac:dyDescent="0.3">
      <c r="A3728" s="1" t="s">
        <v>925</v>
      </c>
      <c r="B3728" s="1" t="s">
        <v>2886</v>
      </c>
      <c r="C3728" s="1">
        <f t="shared" si="354"/>
        <v>1.0416666671517305E-2</v>
      </c>
      <c r="D3728" s="1">
        <v>9</v>
      </c>
      <c r="E3728" s="1">
        <v>18.52</v>
      </c>
      <c r="F3728" s="1">
        <f>IF(A3728="","",IF(E3728&lt;_C3_MinTemp.,0,E3728*M_a+M_b))</f>
        <v>0.45129980000000003</v>
      </c>
      <c r="G3728" s="1">
        <f t="shared" si="349"/>
        <v>0.20367150948004004</v>
      </c>
      <c r="H3728" s="1">
        <f t="shared" si="350"/>
        <v>8.8514345710578021E-2</v>
      </c>
      <c r="I3728" s="1">
        <f t="shared" si="351"/>
        <v>2.2128586437948929E-2</v>
      </c>
      <c r="J3728" s="1">
        <f>IF(A3728="","",MIN(J3727+I3728,Max_logcfu))</f>
        <v>3.99</v>
      </c>
      <c r="K3728" s="1" cm="1">
        <f t="array" ref="K3728">IF(A3728="","",IF(E3728&lt;_C3_MinTemp.,0,((E3728-Tmin)/(PrefTemp-Tmin))^2))</f>
        <v>33.694809243957209</v>
      </c>
      <c r="L3728" s="1">
        <f t="shared" si="352"/>
        <v>0.35098759645466227</v>
      </c>
      <c r="M3728" s="1">
        <f t="shared" si="353"/>
        <v>-66.85674167819856</v>
      </c>
      <c r="N3728" s="3" t="s">
        <v>866</v>
      </c>
      <c r="O3728" s="1" t="s">
        <v>2973</v>
      </c>
      <c r="P3728" s="1" t="s">
        <v>2968</v>
      </c>
      <c r="Q3728" s="1">
        <v>8360</v>
      </c>
      <c r="R3728" s="1" t="s">
        <v>3035</v>
      </c>
      <c r="S3728" s="1">
        <v>84.19</v>
      </c>
    </row>
    <row r="3729" spans="1:19" x14ac:dyDescent="0.3">
      <c r="A3729" s="1" t="s">
        <v>925</v>
      </c>
      <c r="B3729" s="1" t="s">
        <v>2887</v>
      </c>
      <c r="C3729" s="1">
        <f t="shared" si="354"/>
        <v>1.0416666664241347E-2</v>
      </c>
      <c r="D3729" s="1">
        <v>9</v>
      </c>
      <c r="E3729" s="1">
        <v>18.38</v>
      </c>
      <c r="F3729" s="1">
        <f>IF(A3729="","",IF(E3729&lt;_C3_MinTemp.,0,E3729*M_a+M_b))</f>
        <v>0.44855020000000001</v>
      </c>
      <c r="G3729" s="1">
        <f t="shared" si="349"/>
        <v>0.20119728192004002</v>
      </c>
      <c r="H3729" s="1">
        <f t="shared" si="350"/>
        <v>8.7439062112142557E-2</v>
      </c>
      <c r="I3729" s="1">
        <f t="shared" si="351"/>
        <v>2.1859765522946013E-2</v>
      </c>
      <c r="J3729" s="1">
        <f>IF(A3729="","",MIN(J3728+I3729,Max_logcfu))</f>
        <v>3.99</v>
      </c>
      <c r="K3729" s="1" cm="1">
        <f t="array" ref="K3729">IF(A3729="","",IF(E3729&lt;_C3_MinTemp.,0,((E3729-Tmin)/(PrefTemp-Tmin))^2))</f>
        <v>33.285480389503405</v>
      </c>
      <c r="L3729" s="1">
        <f t="shared" si="352"/>
        <v>0.34672375397659921</v>
      </c>
      <c r="M3729" s="1">
        <f t="shared" si="353"/>
        <v>-67.203465432175165</v>
      </c>
      <c r="N3729" s="3" t="s">
        <v>866</v>
      </c>
      <c r="O3729" s="1" t="s">
        <v>2973</v>
      </c>
      <c r="P3729" s="1" t="s">
        <v>2968</v>
      </c>
      <c r="Q3729" s="1">
        <v>8360</v>
      </c>
      <c r="R3729" s="1" t="s">
        <v>3035</v>
      </c>
      <c r="S3729" s="1">
        <v>84.19</v>
      </c>
    </row>
    <row r="3730" spans="1:19" x14ac:dyDescent="0.3">
      <c r="A3730" s="1" t="s">
        <v>925</v>
      </c>
      <c r="B3730" s="1" t="s">
        <v>2888</v>
      </c>
      <c r="C3730" s="1">
        <f t="shared" si="354"/>
        <v>1.0416666664241347E-2</v>
      </c>
      <c r="D3730" s="1">
        <v>9</v>
      </c>
      <c r="E3730" s="1">
        <v>18.38</v>
      </c>
      <c r="F3730" s="1">
        <f>IF(A3730="","",IF(E3730&lt;_C3_MinTemp.,0,E3730*M_a+M_b))</f>
        <v>0.44855020000000001</v>
      </c>
      <c r="G3730" s="1">
        <f t="shared" si="349"/>
        <v>0.20119728192004002</v>
      </c>
      <c r="H3730" s="1">
        <f t="shared" si="350"/>
        <v>8.7439062112142557E-2</v>
      </c>
      <c r="I3730" s="1">
        <f t="shared" si="351"/>
        <v>2.1859765522946013E-2</v>
      </c>
      <c r="J3730" s="1">
        <f>IF(A3730="","",MIN(J3729+I3730,Max_logcfu))</f>
        <v>3.99</v>
      </c>
      <c r="K3730" s="1" cm="1">
        <f t="array" ref="K3730">IF(A3730="","",IF(E3730&lt;_C3_MinTemp.,0,((E3730-Tmin)/(PrefTemp-Tmin))^2))</f>
        <v>33.285480389503405</v>
      </c>
      <c r="L3730" s="1">
        <f t="shared" si="352"/>
        <v>0.34672375397659921</v>
      </c>
      <c r="M3730" s="1">
        <f t="shared" si="353"/>
        <v>-67.550189186151769</v>
      </c>
      <c r="N3730" s="3" t="s">
        <v>866</v>
      </c>
      <c r="O3730" s="1" t="s">
        <v>2973</v>
      </c>
      <c r="P3730" s="1" t="s">
        <v>2968</v>
      </c>
      <c r="Q3730" s="1">
        <v>8360</v>
      </c>
      <c r="R3730" s="1" t="s">
        <v>3035</v>
      </c>
      <c r="S3730" s="1">
        <v>84.19</v>
      </c>
    </row>
    <row r="3731" spans="1:19" x14ac:dyDescent="0.3">
      <c r="A3731" s="1" t="s">
        <v>925</v>
      </c>
      <c r="B3731" s="1" t="s">
        <v>2889</v>
      </c>
      <c r="C3731" s="1">
        <f t="shared" si="354"/>
        <v>1.0416666671517305E-2</v>
      </c>
      <c r="D3731" s="1">
        <v>9</v>
      </c>
      <c r="E3731" s="1">
        <v>18.3</v>
      </c>
      <c r="F3731" s="1">
        <f>IF(A3731="","",IF(E3731&lt;_C3_MinTemp.,0,E3731*M_a+M_b))</f>
        <v>0.44697900000000002</v>
      </c>
      <c r="G3731" s="1">
        <f t="shared" si="349"/>
        <v>0.199790226441</v>
      </c>
      <c r="H3731" s="1">
        <f t="shared" si="350"/>
        <v>8.6827564728813561E-2</v>
      </c>
      <c r="I3731" s="1">
        <f t="shared" si="351"/>
        <v>2.1706891192311447E-2</v>
      </c>
      <c r="J3731" s="1">
        <f>IF(A3731="","",MIN(J3730+I3731,Max_logcfu))</f>
        <v>3.99</v>
      </c>
      <c r="K3731" s="1" cm="1">
        <f t="array" ref="K3731">IF(A3731="","",IF(E3731&lt;_C3_MinTemp.,0,((E3731-Tmin)/(PrefTemp-Tmin))^2))</f>
        <v>33.052701312631271</v>
      </c>
      <c r="L3731" s="1">
        <f t="shared" si="352"/>
        <v>0.34429897216690242</v>
      </c>
      <c r="M3731" s="1">
        <f t="shared" si="353"/>
        <v>-67.894488158318666</v>
      </c>
      <c r="N3731" s="3" t="s">
        <v>866</v>
      </c>
      <c r="O3731" s="1" t="s">
        <v>2973</v>
      </c>
      <c r="P3731" s="1" t="s">
        <v>2968</v>
      </c>
      <c r="Q3731" s="1">
        <v>8360</v>
      </c>
      <c r="R3731" s="1" t="s">
        <v>3035</v>
      </c>
      <c r="S3731" s="1">
        <v>84.19</v>
      </c>
    </row>
    <row r="3732" spans="1:19" x14ac:dyDescent="0.3">
      <c r="A3732" s="1" t="s">
        <v>925</v>
      </c>
      <c r="B3732" s="1" t="s">
        <v>1858</v>
      </c>
      <c r="C3732" s="1">
        <f t="shared" si="354"/>
        <v>1.0416666664241347E-2</v>
      </c>
      <c r="D3732" s="1">
        <v>9</v>
      </c>
      <c r="E3732" s="1">
        <v>18.22</v>
      </c>
      <c r="F3732" s="1">
        <f>IF(A3732="","",IF(E3732&lt;_C3_MinTemp.,0,E3732*M_a+M_b))</f>
        <v>0.44540780000000002</v>
      </c>
      <c r="G3732" s="1">
        <f t="shared" si="349"/>
        <v>0.19838810830084003</v>
      </c>
      <c r="H3732" s="1">
        <f t="shared" si="350"/>
        <v>8.6218213081634076E-2</v>
      </c>
      <c r="I3732" s="1">
        <f t="shared" si="351"/>
        <v>2.1554553265389957E-2</v>
      </c>
      <c r="J3732" s="1">
        <f>IF(A3732="","",MIN(J3731+I3732,Max_logcfu))</f>
        <v>3.99</v>
      </c>
      <c r="K3732" s="1" cm="1">
        <f t="array" ref="K3732">IF(A3732="","",IF(E3732&lt;_C3_MinTemp.,0,((E3732-Tmin)/(PrefTemp-Tmin))^2))</f>
        <v>32.820739054430334</v>
      </c>
      <c r="L3732" s="1">
        <f t="shared" si="352"/>
        <v>0.34188269840404856</v>
      </c>
      <c r="M3732" s="1">
        <f t="shared" si="353"/>
        <v>-68.236370856722715</v>
      </c>
      <c r="N3732" s="3" t="s">
        <v>866</v>
      </c>
      <c r="O3732" s="1" t="s">
        <v>2973</v>
      </c>
      <c r="P3732" s="1" t="s">
        <v>2968</v>
      </c>
      <c r="Q3732" s="1">
        <v>8360</v>
      </c>
      <c r="R3732" s="1" t="s">
        <v>3035</v>
      </c>
      <c r="S3732" s="1">
        <v>84.19</v>
      </c>
    </row>
    <row r="3733" spans="1:19" x14ac:dyDescent="0.3">
      <c r="A3733" s="1" t="s">
        <v>925</v>
      </c>
      <c r="B3733" s="1" t="s">
        <v>1859</v>
      </c>
      <c r="C3733" s="1">
        <f t="shared" si="354"/>
        <v>1.0416666664241347E-2</v>
      </c>
      <c r="D3733" s="1">
        <v>9</v>
      </c>
      <c r="E3733" s="1">
        <v>18.170000000000002</v>
      </c>
      <c r="F3733" s="1">
        <f>IF(A3733="","",IF(E3733&lt;_C3_MinTemp.,0,E3733*M_a+M_b))</f>
        <v>0.44442580000000004</v>
      </c>
      <c r="G3733" s="1">
        <f t="shared" si="349"/>
        <v>0.19751429170564003</v>
      </c>
      <c r="H3733" s="1">
        <f t="shared" si="350"/>
        <v>8.583845793378532E-2</v>
      </c>
      <c r="I3733" s="1">
        <f t="shared" si="351"/>
        <v>2.1459614478449875E-2</v>
      </c>
      <c r="J3733" s="1">
        <f>IF(A3733="","",MIN(J3732+I3733,Max_logcfu))</f>
        <v>3.99</v>
      </c>
      <c r="K3733" s="1" cm="1">
        <f t="array" ref="K3733">IF(A3733="","",IF(E3733&lt;_C3_MinTemp.,0,((E3733-Tmin)/(PrefTemp-Tmin))^2))</f>
        <v>32.676177433786222</v>
      </c>
      <c r="L3733" s="1">
        <f t="shared" si="352"/>
        <v>0.34037684818935632</v>
      </c>
      <c r="M3733" s="1">
        <f t="shared" si="353"/>
        <v>-68.576747704912066</v>
      </c>
      <c r="N3733" s="3" t="s">
        <v>866</v>
      </c>
      <c r="O3733" s="1" t="s">
        <v>2973</v>
      </c>
      <c r="P3733" s="1" t="s">
        <v>2968</v>
      </c>
      <c r="Q3733" s="1">
        <v>8360</v>
      </c>
      <c r="R3733" s="1" t="s">
        <v>3035</v>
      </c>
      <c r="S3733" s="1">
        <v>84.19</v>
      </c>
    </row>
    <row r="3734" spans="1:19" x14ac:dyDescent="0.3">
      <c r="A3734" s="1" t="s">
        <v>925</v>
      </c>
      <c r="B3734" s="1" t="s">
        <v>1860</v>
      </c>
      <c r="C3734" s="1">
        <f t="shared" si="354"/>
        <v>1.0416666671517305E-2</v>
      </c>
      <c r="D3734" s="1">
        <v>9</v>
      </c>
      <c r="E3734" s="1">
        <v>18.239999999999998</v>
      </c>
      <c r="F3734" s="1">
        <f>IF(A3734="","",IF(E3734&lt;_C3_MinTemp.,0,E3734*M_a+M_b))</f>
        <v>0.44580059999999999</v>
      </c>
      <c r="G3734" s="1">
        <f t="shared" si="349"/>
        <v>0.19873817496036</v>
      </c>
      <c r="H3734" s="1">
        <f t="shared" si="350"/>
        <v>8.6370349830664925E-2</v>
      </c>
      <c r="I3734" s="1">
        <f t="shared" si="351"/>
        <v>2.1592587467721063E-2</v>
      </c>
      <c r="J3734" s="1">
        <f>IF(A3734="","",MIN(J3733+I3734,Max_logcfu))</f>
        <v>3.99</v>
      </c>
      <c r="K3734" s="1" cm="1">
        <f t="array" ref="K3734">IF(A3734="","",IF(E3734&lt;_C3_MinTemp.,0,((E3734-Tmin)/(PrefTemp-Tmin))^2))</f>
        <v>32.878653042230141</v>
      </c>
      <c r="L3734" s="1">
        <f t="shared" si="352"/>
        <v>0.34248596934937975</v>
      </c>
      <c r="M3734" s="1">
        <f t="shared" si="353"/>
        <v>-68.919233674261449</v>
      </c>
      <c r="N3734" s="3" t="s">
        <v>866</v>
      </c>
      <c r="O3734" s="1" t="s">
        <v>2973</v>
      </c>
      <c r="P3734" s="1" t="s">
        <v>2968</v>
      </c>
      <c r="Q3734" s="1">
        <v>8360</v>
      </c>
      <c r="R3734" s="1" t="s">
        <v>3035</v>
      </c>
      <c r="S3734" s="1">
        <v>84.08</v>
      </c>
    </row>
    <row r="3735" spans="1:19" x14ac:dyDescent="0.3">
      <c r="A3735" s="1" t="s">
        <v>925</v>
      </c>
      <c r="B3735" s="1" t="s">
        <v>1861</v>
      </c>
      <c r="C3735" s="1">
        <f t="shared" si="354"/>
        <v>1.0416666664241347E-2</v>
      </c>
      <c r="D3735" s="1">
        <v>9</v>
      </c>
      <c r="E3735" s="1">
        <v>18.190000000000001</v>
      </c>
      <c r="F3735" s="1">
        <f>IF(A3735="","",IF(E3735&lt;_C3_MinTemp.,0,E3735*M_a+M_b))</f>
        <v>0.44481860000000006</v>
      </c>
      <c r="G3735" s="1">
        <f t="shared" si="349"/>
        <v>0.19786358690596006</v>
      </c>
      <c r="H3735" s="1">
        <f t="shared" si="350"/>
        <v>8.5990259411542827E-2</v>
      </c>
      <c r="I3735" s="1">
        <f t="shared" si="351"/>
        <v>2.1497564847880415E-2</v>
      </c>
      <c r="J3735" s="1">
        <f>IF(A3735="","",MIN(J3734+I3735,Max_logcfu))</f>
        <v>3.99</v>
      </c>
      <c r="K3735" s="1" cm="1">
        <f t="array" ref="K3735">IF(A3735="","",IF(E3735&lt;_C3_MinTemp.,0,((E3735-Tmin)/(PrefTemp-Tmin))^2))</f>
        <v>32.733963793668664</v>
      </c>
      <c r="L3735" s="1">
        <f t="shared" si="352"/>
        <v>0.34097878943799159</v>
      </c>
      <c r="M3735" s="1">
        <f t="shared" si="353"/>
        <v>-69.260212463699446</v>
      </c>
      <c r="N3735" s="3" t="s">
        <v>866</v>
      </c>
      <c r="O3735" s="1" t="s">
        <v>2973</v>
      </c>
      <c r="P3735" s="1" t="s">
        <v>2968</v>
      </c>
      <c r="Q3735" s="1">
        <v>8360</v>
      </c>
      <c r="R3735" s="1" t="s">
        <v>3035</v>
      </c>
      <c r="S3735" s="1">
        <v>84.08</v>
      </c>
    </row>
    <row r="3736" spans="1:19" x14ac:dyDescent="0.3">
      <c r="A3736" s="1" t="s">
        <v>925</v>
      </c>
      <c r="B3736" s="1" t="s">
        <v>2890</v>
      </c>
      <c r="C3736" s="1">
        <f t="shared" si="354"/>
        <v>1.0416666664241347E-2</v>
      </c>
      <c r="D3736" s="1">
        <v>9</v>
      </c>
      <c r="E3736" s="1">
        <v>18.14</v>
      </c>
      <c r="F3736" s="1">
        <f>IF(A3736="","",IF(E3736&lt;_C3_MinTemp.,0,E3736*M_a+M_b))</f>
        <v>0.44383660000000003</v>
      </c>
      <c r="G3736" s="1">
        <f t="shared" si="349"/>
        <v>0.19699092749956001</v>
      </c>
      <c r="H3736" s="1">
        <f t="shared" si="350"/>
        <v>8.5611007170604089E-2</v>
      </c>
      <c r="I3736" s="1">
        <f t="shared" si="351"/>
        <v>2.1402751787667804E-2</v>
      </c>
      <c r="J3736" s="1">
        <f>IF(A3736="","",MIN(J3735+I3736,Max_logcfu))</f>
        <v>3.99</v>
      </c>
      <c r="K3736" s="1" cm="1">
        <f t="array" ref="K3736">IF(A3736="","",IF(E3736&lt;_C3_MinTemp.,0,((E3736-Tmin)/(PrefTemp-Tmin))^2))</f>
        <v>32.5895936149006</v>
      </c>
      <c r="L3736" s="1">
        <f t="shared" si="352"/>
        <v>0.33947493340950774</v>
      </c>
      <c r="M3736" s="1">
        <f t="shared" si="353"/>
        <v>-69.599687397108951</v>
      </c>
      <c r="N3736" s="3" t="s">
        <v>866</v>
      </c>
      <c r="O3736" s="1" t="s">
        <v>2973</v>
      </c>
      <c r="P3736" s="1" t="s">
        <v>2968</v>
      </c>
      <c r="Q3736" s="1">
        <v>8360</v>
      </c>
      <c r="R3736" s="1" t="s">
        <v>3035</v>
      </c>
      <c r="S3736" s="1">
        <v>84.08</v>
      </c>
    </row>
    <row r="3737" spans="1:19" x14ac:dyDescent="0.3">
      <c r="A3737" s="1" t="s">
        <v>925</v>
      </c>
      <c r="B3737" s="1" t="s">
        <v>2891</v>
      </c>
      <c r="C3737" s="1">
        <f t="shared" si="354"/>
        <v>1.0416666671517305E-2</v>
      </c>
      <c r="D3737" s="1">
        <v>9</v>
      </c>
      <c r="E3737" s="1">
        <v>18.16</v>
      </c>
      <c r="F3737" s="1">
        <f>IF(A3737="","",IF(E3737&lt;_C3_MinTemp.,0,E3737*M_a+M_b))</f>
        <v>0.44422940000000005</v>
      </c>
      <c r="G3737" s="1">
        <f t="shared" si="349"/>
        <v>0.19733975982436006</v>
      </c>
      <c r="H3737" s="1">
        <f t="shared" si="350"/>
        <v>8.5762607485597581E-2</v>
      </c>
      <c r="I3737" s="1">
        <f t="shared" si="351"/>
        <v>2.1440651881383475E-2</v>
      </c>
      <c r="J3737" s="1">
        <f>IF(A3737="","",MIN(J3736+I3737,Max_logcfu))</f>
        <v>3.99</v>
      </c>
      <c r="K3737" s="1" cm="1">
        <f t="array" ref="K3737">IF(A3737="","",IF(E3737&lt;_C3_MinTemp.,0,((E3737-Tmin)/(PrefTemp-Tmin))^2))</f>
        <v>32.647303398032612</v>
      </c>
      <c r="L3737" s="1">
        <f t="shared" si="352"/>
        <v>0.34007607722119998</v>
      </c>
      <c r="M3737" s="1">
        <f t="shared" si="353"/>
        <v>-69.93976347433015</v>
      </c>
      <c r="N3737" s="3" t="s">
        <v>866</v>
      </c>
      <c r="O3737" s="1" t="s">
        <v>2973</v>
      </c>
      <c r="P3737" s="1" t="s">
        <v>2968</v>
      </c>
      <c r="Q3737" s="1">
        <v>8360</v>
      </c>
      <c r="R3737" s="1" t="s">
        <v>3035</v>
      </c>
      <c r="S3737" s="1">
        <v>84.08</v>
      </c>
    </row>
    <row r="3738" spans="1:19" x14ac:dyDescent="0.3">
      <c r="A3738" s="1" t="s">
        <v>925</v>
      </c>
      <c r="B3738" s="1" t="s">
        <v>1864</v>
      </c>
      <c r="C3738" s="1">
        <f t="shared" si="354"/>
        <v>1.0428240741021E-2</v>
      </c>
      <c r="D3738" s="1">
        <v>9</v>
      </c>
      <c r="E3738" s="1">
        <v>18.190000000000001</v>
      </c>
      <c r="F3738" s="1">
        <f>IF(A3738="","",IF(E3738&lt;_C3_MinTemp.,0,E3738*M_a+M_b))</f>
        <v>0.44481860000000006</v>
      </c>
      <c r="G3738" s="1">
        <f t="shared" si="349"/>
        <v>0.19786358690596006</v>
      </c>
      <c r="H3738" s="1">
        <f t="shared" si="350"/>
        <v>8.5990259411542827E-2</v>
      </c>
      <c r="I3738" s="1">
        <f t="shared" si="351"/>
        <v>2.1521451036633971E-2</v>
      </c>
      <c r="J3738" s="1">
        <f>IF(A3738="","",MIN(J3737+I3738,Max_logcfu))</f>
        <v>3.99</v>
      </c>
      <c r="K3738" s="1" cm="1">
        <f t="array" ref="K3738">IF(A3738="","",IF(E3738&lt;_C3_MinTemp.,0,((E3738-Tmin)/(PrefTemp-Tmin))^2))</f>
        <v>32.733963793668664</v>
      </c>
      <c r="L3738" s="1">
        <f t="shared" si="352"/>
        <v>0.34135765484824188</v>
      </c>
      <c r="M3738" s="1">
        <f t="shared" si="353"/>
        <v>-70.281121129178388</v>
      </c>
      <c r="N3738" s="3" t="s">
        <v>866</v>
      </c>
      <c r="O3738" s="1" t="s">
        <v>2973</v>
      </c>
      <c r="P3738" s="1" t="s">
        <v>2968</v>
      </c>
      <c r="Q3738" s="1">
        <v>8360</v>
      </c>
      <c r="R3738" s="1" t="s">
        <v>3035</v>
      </c>
      <c r="S3738" s="1">
        <v>84.08</v>
      </c>
    </row>
    <row r="3739" spans="1:19" x14ac:dyDescent="0.3">
      <c r="A3739" s="1" t="s">
        <v>925</v>
      </c>
      <c r="B3739" s="1" t="s">
        <v>1865</v>
      </c>
      <c r="C3739" s="1">
        <f t="shared" si="354"/>
        <v>1.0416666664241347E-2</v>
      </c>
      <c r="D3739" s="1">
        <v>9</v>
      </c>
      <c r="E3739" s="1">
        <v>18.14</v>
      </c>
      <c r="F3739" s="1">
        <f>IF(A3739="","",IF(E3739&lt;_C3_MinTemp.,0,E3739*M_a+M_b))</f>
        <v>0.44383660000000003</v>
      </c>
      <c r="G3739" s="1">
        <f t="shared" si="349"/>
        <v>0.19699092749956001</v>
      </c>
      <c r="H3739" s="1">
        <f t="shared" si="350"/>
        <v>8.5611007170604089E-2</v>
      </c>
      <c r="I3739" s="1">
        <f t="shared" si="351"/>
        <v>2.1402751787667804E-2</v>
      </c>
      <c r="J3739" s="1">
        <f>IF(A3739="","",MIN(J3738+I3739,Max_logcfu))</f>
        <v>3.99</v>
      </c>
      <c r="K3739" s="1" cm="1">
        <f t="array" ref="K3739">IF(A3739="","",IF(E3739&lt;_C3_MinTemp.,0,((E3739-Tmin)/(PrefTemp-Tmin))^2))</f>
        <v>32.5895936149006</v>
      </c>
      <c r="L3739" s="1">
        <f t="shared" si="352"/>
        <v>0.33947493340950774</v>
      </c>
      <c r="M3739" s="1">
        <f t="shared" si="353"/>
        <v>-70.620596062587893</v>
      </c>
      <c r="N3739" s="3" t="s">
        <v>866</v>
      </c>
      <c r="O3739" s="1" t="s">
        <v>2973</v>
      </c>
      <c r="P3739" s="1" t="s">
        <v>2968</v>
      </c>
      <c r="Q3739" s="1">
        <v>8360</v>
      </c>
      <c r="R3739" s="1" t="s">
        <v>3035</v>
      </c>
      <c r="S3739" s="1">
        <v>84.08</v>
      </c>
    </row>
    <row r="3740" spans="1:19" x14ac:dyDescent="0.3">
      <c r="A3740" s="1" t="s">
        <v>925</v>
      </c>
      <c r="B3740" s="1" t="s">
        <v>1866</v>
      </c>
      <c r="C3740" s="1">
        <f t="shared" si="354"/>
        <v>1.0416666664241347E-2</v>
      </c>
      <c r="D3740" s="1">
        <v>9</v>
      </c>
      <c r="E3740" s="1">
        <v>18.079999999999998</v>
      </c>
      <c r="F3740" s="1">
        <f>IF(A3740="","",IF(E3740&lt;_C3_MinTemp.,0,E3740*M_a+M_b))</f>
        <v>0.4426582</v>
      </c>
      <c r="G3740" s="1">
        <f t="shared" si="349"/>
        <v>0.19594628202724002</v>
      </c>
      <c r="H3740" s="1">
        <f t="shared" si="350"/>
        <v>8.5157010876679706E-2</v>
      </c>
      <c r="I3740" s="1">
        <f t="shared" si="351"/>
        <v>2.1289252714213135E-2</v>
      </c>
      <c r="J3740" s="1">
        <f>IF(A3740="","",MIN(J3739+I3740,Max_logcfu))</f>
        <v>3.99</v>
      </c>
      <c r="K3740" s="1" cm="1">
        <f t="array" ref="K3740">IF(A3740="","",IF(E3740&lt;_C3_MinTemp.,0,((E3740-Tmin)/(PrefTemp-Tmin))^2))</f>
        <v>32.416770572506266</v>
      </c>
      <c r="L3740" s="1">
        <f t="shared" si="352"/>
        <v>0.3376746933849859</v>
      </c>
      <c r="M3740" s="1">
        <f t="shared" si="353"/>
        <v>-70.958270755972876</v>
      </c>
      <c r="N3740" s="3" t="s">
        <v>866</v>
      </c>
      <c r="O3740" s="1" t="s">
        <v>2973</v>
      </c>
      <c r="P3740" s="1" t="s">
        <v>2968</v>
      </c>
      <c r="Q3740" s="1">
        <v>8360</v>
      </c>
      <c r="R3740" s="1" t="s">
        <v>3035</v>
      </c>
      <c r="S3740" s="1">
        <v>84.08</v>
      </c>
    </row>
    <row r="3741" spans="1:19" x14ac:dyDescent="0.3">
      <c r="A3741" s="1" t="s">
        <v>925</v>
      </c>
      <c r="B3741" s="1" t="s">
        <v>1867</v>
      </c>
      <c r="C3741" s="1">
        <f t="shared" si="354"/>
        <v>1.0416666671517305E-2</v>
      </c>
      <c r="D3741" s="1">
        <v>9</v>
      </c>
      <c r="E3741" s="1">
        <v>18.079999999999998</v>
      </c>
      <c r="F3741" s="1">
        <f>IF(A3741="","",IF(E3741&lt;_C3_MinTemp.,0,E3741*M_a+M_b))</f>
        <v>0.4426582</v>
      </c>
      <c r="G3741" s="1">
        <f t="shared" si="349"/>
        <v>0.19594628202724002</v>
      </c>
      <c r="H3741" s="1">
        <f t="shared" si="350"/>
        <v>8.5157010876679706E-2</v>
      </c>
      <c r="I3741" s="1">
        <f t="shared" si="351"/>
        <v>2.1289252729083507E-2</v>
      </c>
      <c r="J3741" s="1">
        <f>IF(A3741="","",MIN(J3740+I3741,Max_logcfu))</f>
        <v>3.99</v>
      </c>
      <c r="K3741" s="1" cm="1">
        <f t="array" ref="K3741">IF(A3741="","",IF(E3741&lt;_C3_MinTemp.,0,((E3741-Tmin)/(PrefTemp-Tmin))^2))</f>
        <v>32.416770572506266</v>
      </c>
      <c r="L3741" s="1">
        <f t="shared" si="352"/>
        <v>0.33767469362084895</v>
      </c>
      <c r="M3741" s="1">
        <f t="shared" si="353"/>
        <v>-71.295945449593731</v>
      </c>
      <c r="N3741" s="3" t="s">
        <v>866</v>
      </c>
      <c r="O3741" s="1" t="s">
        <v>2973</v>
      </c>
      <c r="P3741" s="1" t="s">
        <v>2968</v>
      </c>
      <c r="Q3741" s="1">
        <v>8360</v>
      </c>
      <c r="R3741" s="1" t="s">
        <v>3035</v>
      </c>
      <c r="S3741" s="1">
        <v>84.08</v>
      </c>
    </row>
    <row r="3742" spans="1:19" x14ac:dyDescent="0.3">
      <c r="A3742" s="1" t="s">
        <v>925</v>
      </c>
      <c r="B3742" s="1" t="s">
        <v>2892</v>
      </c>
      <c r="C3742" s="1">
        <f t="shared" si="354"/>
        <v>1.0405092587461695E-2</v>
      </c>
      <c r="D3742" s="1">
        <v>9</v>
      </c>
      <c r="E3742" s="1">
        <v>18.16</v>
      </c>
      <c r="F3742" s="1">
        <f>IF(A3742="","",IF(E3742&lt;_C3_MinTemp.,0,E3742*M_a+M_b))</f>
        <v>0.44422940000000005</v>
      </c>
      <c r="G3742" s="1">
        <f t="shared" si="349"/>
        <v>0.19733975982436006</v>
      </c>
      <c r="H3742" s="1">
        <f t="shared" si="350"/>
        <v>8.5762607485597581E-2</v>
      </c>
      <c r="I3742" s="1">
        <f t="shared" si="351"/>
        <v>2.1416828914314675E-2</v>
      </c>
      <c r="J3742" s="1">
        <f>IF(A3742="","",MIN(J3741+I3742,Max_logcfu))</f>
        <v>3.99</v>
      </c>
      <c r="K3742" s="1" cm="1">
        <f t="array" ref="K3742">IF(A3742="","",IF(E3742&lt;_C3_MinTemp.,0,((E3742-Tmin)/(PrefTemp-Tmin))^2))</f>
        <v>32.647303398032612</v>
      </c>
      <c r="L3742" s="1">
        <f t="shared" si="352"/>
        <v>0.33969821458748212</v>
      </c>
      <c r="M3742" s="1">
        <f t="shared" si="353"/>
        <v>-71.635643664181217</v>
      </c>
      <c r="N3742" s="3" t="s">
        <v>866</v>
      </c>
      <c r="O3742" s="1" t="s">
        <v>2973</v>
      </c>
      <c r="P3742" s="1" t="s">
        <v>2968</v>
      </c>
      <c r="Q3742" s="1">
        <v>8360</v>
      </c>
      <c r="R3742" s="1" t="s">
        <v>3035</v>
      </c>
      <c r="S3742" s="1">
        <v>83.92</v>
      </c>
    </row>
    <row r="3743" spans="1:19" x14ac:dyDescent="0.3">
      <c r="A3743" s="1" t="s">
        <v>925</v>
      </c>
      <c r="B3743" s="1" t="s">
        <v>2893</v>
      </c>
      <c r="C3743" s="1">
        <f t="shared" si="354"/>
        <v>1.0416666671517305E-2</v>
      </c>
      <c r="D3743" s="1">
        <v>9</v>
      </c>
      <c r="E3743" s="1">
        <v>18.14</v>
      </c>
      <c r="F3743" s="1">
        <f>IF(A3743="","",IF(E3743&lt;_C3_MinTemp.,0,E3743*M_a+M_b))</f>
        <v>0.44383660000000003</v>
      </c>
      <c r="G3743" s="1">
        <f t="shared" si="349"/>
        <v>0.19699092749956001</v>
      </c>
      <c r="H3743" s="1">
        <f t="shared" si="350"/>
        <v>8.5611007170604089E-2</v>
      </c>
      <c r="I3743" s="1">
        <f t="shared" si="351"/>
        <v>2.1402751802617453E-2</v>
      </c>
      <c r="J3743" s="1">
        <f>IF(A3743="","",MIN(J3742+I3743,Max_logcfu))</f>
        <v>3.99</v>
      </c>
      <c r="K3743" s="1" cm="1">
        <f t="array" ref="K3743">IF(A3743="","",IF(E3743&lt;_C3_MinTemp.,0,((E3743-Tmin)/(PrefTemp-Tmin))^2))</f>
        <v>32.5895936149006</v>
      </c>
      <c r="L3743" s="1">
        <f t="shared" si="352"/>
        <v>0.33947493364662823</v>
      </c>
      <c r="M3743" s="1">
        <f t="shared" si="353"/>
        <v>-71.975118597827844</v>
      </c>
      <c r="N3743" s="3" t="s">
        <v>866</v>
      </c>
      <c r="O3743" s="1" t="s">
        <v>2973</v>
      </c>
      <c r="P3743" s="1" t="s">
        <v>2968</v>
      </c>
      <c r="Q3743" s="1">
        <v>8360</v>
      </c>
      <c r="R3743" s="1" t="s">
        <v>3035</v>
      </c>
      <c r="S3743" s="1">
        <v>83.92</v>
      </c>
    </row>
    <row r="3744" spans="1:19" x14ac:dyDescent="0.3">
      <c r="A3744" s="1" t="s">
        <v>925</v>
      </c>
      <c r="B3744" s="1" t="s">
        <v>2894</v>
      </c>
      <c r="C3744" s="1">
        <f t="shared" si="354"/>
        <v>1.0416666664241347E-2</v>
      </c>
      <c r="D3744" s="1">
        <v>9</v>
      </c>
      <c r="E3744" s="1">
        <v>18.14</v>
      </c>
      <c r="F3744" s="1">
        <f>IF(A3744="","",IF(E3744&lt;_C3_MinTemp.,0,E3744*M_a+M_b))</f>
        <v>0.44383660000000003</v>
      </c>
      <c r="G3744" s="1">
        <f t="shared" si="349"/>
        <v>0.19699092749956001</v>
      </c>
      <c r="H3744" s="1">
        <f t="shared" si="350"/>
        <v>8.5611007170604089E-2</v>
      </c>
      <c r="I3744" s="1">
        <f t="shared" si="351"/>
        <v>2.1402751787667804E-2</v>
      </c>
      <c r="J3744" s="1">
        <f>IF(A3744="","",MIN(J3743+I3744,Max_logcfu))</f>
        <v>3.99</v>
      </c>
      <c r="K3744" s="1" cm="1">
        <f t="array" ref="K3744">IF(A3744="","",IF(E3744&lt;_C3_MinTemp.,0,((E3744-Tmin)/(PrefTemp-Tmin))^2))</f>
        <v>32.5895936149006</v>
      </c>
      <c r="L3744" s="1">
        <f t="shared" si="352"/>
        <v>0.33947493340950774</v>
      </c>
      <c r="M3744" s="1">
        <f t="shared" si="353"/>
        <v>-72.31459353123735</v>
      </c>
      <c r="N3744" s="3" t="s">
        <v>866</v>
      </c>
      <c r="O3744" s="1" t="s">
        <v>2973</v>
      </c>
      <c r="P3744" s="1" t="s">
        <v>2968</v>
      </c>
      <c r="Q3744" s="1">
        <v>8360</v>
      </c>
      <c r="R3744" s="1" t="s">
        <v>3035</v>
      </c>
      <c r="S3744" s="1">
        <v>83.92</v>
      </c>
    </row>
    <row r="3745" spans="1:19" x14ac:dyDescent="0.3">
      <c r="A3745" s="1" t="s">
        <v>925</v>
      </c>
      <c r="B3745" s="1" t="s">
        <v>2895</v>
      </c>
      <c r="C3745" s="1">
        <f t="shared" si="354"/>
        <v>1.0416666664241347E-2</v>
      </c>
      <c r="D3745" s="1">
        <v>9</v>
      </c>
      <c r="E3745" s="1">
        <v>18.16</v>
      </c>
      <c r="F3745" s="1">
        <f>IF(A3745="","",IF(E3745&lt;_C3_MinTemp.,0,E3745*M_a+M_b))</f>
        <v>0.44422940000000005</v>
      </c>
      <c r="G3745" s="1">
        <f t="shared" si="349"/>
        <v>0.19733975982436006</v>
      </c>
      <c r="H3745" s="1">
        <f t="shared" si="350"/>
        <v>8.5762607485597581E-2</v>
      </c>
      <c r="I3745" s="1">
        <f t="shared" si="351"/>
        <v>2.1440651866407354E-2</v>
      </c>
      <c r="J3745" s="1">
        <f>IF(A3745="","",MIN(J3744+I3745,Max_logcfu))</f>
        <v>3.99</v>
      </c>
      <c r="K3745" s="1" cm="1">
        <f t="array" ref="K3745">IF(A3745="","",IF(E3745&lt;_C3_MinTemp.,0,((E3745-Tmin)/(PrefTemp-Tmin))^2))</f>
        <v>32.647303398032612</v>
      </c>
      <c r="L3745" s="1">
        <f t="shared" si="352"/>
        <v>0.3400760769836596</v>
      </c>
      <c r="M3745" s="1">
        <f t="shared" si="353"/>
        <v>-72.654669608221013</v>
      </c>
      <c r="N3745" s="3" t="s">
        <v>866</v>
      </c>
      <c r="O3745" s="1" t="s">
        <v>2973</v>
      </c>
      <c r="P3745" s="1" t="s">
        <v>2968</v>
      </c>
      <c r="Q3745" s="1">
        <v>8360</v>
      </c>
      <c r="R3745" s="1" t="s">
        <v>3035</v>
      </c>
      <c r="S3745" s="1">
        <v>83.92</v>
      </c>
    </row>
    <row r="3746" spans="1:19" x14ac:dyDescent="0.3">
      <c r="A3746" s="1" t="s">
        <v>925</v>
      </c>
      <c r="B3746" s="1" t="s">
        <v>2896</v>
      </c>
      <c r="C3746" s="1">
        <f t="shared" si="354"/>
        <v>1.0439814817800652E-2</v>
      </c>
      <c r="D3746" s="1">
        <v>9</v>
      </c>
      <c r="E3746" s="1">
        <v>18.28</v>
      </c>
      <c r="F3746" s="1">
        <f>IF(A3746="","",IF(E3746&lt;_C3_MinTemp.,0,E3746*M_a+M_b))</f>
        <v>0.44658620000000004</v>
      </c>
      <c r="G3746" s="1">
        <f t="shared" si="349"/>
        <v>0.19943923403044003</v>
      </c>
      <c r="H3746" s="1">
        <f t="shared" si="350"/>
        <v>8.6675025654254681E-2</v>
      </c>
      <c r="I3746" s="1">
        <f t="shared" si="351"/>
        <v>2.1716909211804955E-2</v>
      </c>
      <c r="J3746" s="1">
        <f>IF(A3746="","",MIN(J3745+I3746,Max_logcfu))</f>
        <v>3.99</v>
      </c>
      <c r="K3746" s="1" cm="1">
        <f t="array" ref="K3746">IF(A3746="","",IF(E3746&lt;_C3_MinTemp.,0,((E3746-Tmin)/(PrefTemp-Tmin))^2))</f>
        <v>32.994634171330617</v>
      </c>
      <c r="L3746" s="1">
        <f t="shared" si="352"/>
        <v>0.34445787072976913</v>
      </c>
      <c r="M3746" s="1">
        <f t="shared" si="353"/>
        <v>-72.999127478950783</v>
      </c>
      <c r="N3746" s="3" t="s">
        <v>866</v>
      </c>
      <c r="O3746" s="1" t="s">
        <v>2973</v>
      </c>
      <c r="P3746" s="1" t="s">
        <v>2968</v>
      </c>
      <c r="Q3746" s="1">
        <v>8360</v>
      </c>
      <c r="R3746" s="1" t="s">
        <v>3035</v>
      </c>
      <c r="S3746" s="1">
        <v>83.92</v>
      </c>
    </row>
    <row r="3747" spans="1:19" x14ac:dyDescent="0.3">
      <c r="A3747" s="1" t="s">
        <v>925</v>
      </c>
      <c r="B3747" s="1" t="s">
        <v>2897</v>
      </c>
      <c r="C3747" s="1">
        <f t="shared" si="354"/>
        <v>1.0416666664241347E-2</v>
      </c>
      <c r="D3747" s="1">
        <v>9</v>
      </c>
      <c r="E3747" s="1">
        <v>18.3</v>
      </c>
      <c r="F3747" s="1">
        <f>IF(A3747="","",IF(E3747&lt;_C3_MinTemp.,0,E3747*M_a+M_b))</f>
        <v>0.44697900000000002</v>
      </c>
      <c r="G3747" s="1">
        <f t="shared" si="349"/>
        <v>0.199790226441</v>
      </c>
      <c r="H3747" s="1">
        <f t="shared" si="350"/>
        <v>8.6827564728813561E-2</v>
      </c>
      <c r="I3747" s="1">
        <f t="shared" si="351"/>
        <v>2.170689117714936E-2</v>
      </c>
      <c r="J3747" s="1">
        <f>IF(A3747="","",MIN(J3746+I3747,Max_logcfu))</f>
        <v>3.99</v>
      </c>
      <c r="K3747" s="1" cm="1">
        <f t="array" ref="K3747">IF(A3747="","",IF(E3747&lt;_C3_MinTemp.,0,((E3747-Tmin)/(PrefTemp-Tmin))^2))</f>
        <v>33.052701312631271</v>
      </c>
      <c r="L3747" s="1">
        <f t="shared" si="352"/>
        <v>0.3442989719264124</v>
      </c>
      <c r="M3747" s="1">
        <f t="shared" si="353"/>
        <v>-73.343426450877189</v>
      </c>
      <c r="N3747" s="3" t="s">
        <v>866</v>
      </c>
      <c r="O3747" s="1" t="s">
        <v>2973</v>
      </c>
      <c r="P3747" s="1" t="s">
        <v>2968</v>
      </c>
      <c r="Q3747" s="1">
        <v>8360</v>
      </c>
      <c r="R3747" s="1" t="s">
        <v>3035</v>
      </c>
      <c r="S3747" s="1">
        <v>83.92</v>
      </c>
    </row>
    <row r="3748" spans="1:19" x14ac:dyDescent="0.3">
      <c r="A3748" s="1" t="s">
        <v>925</v>
      </c>
      <c r="B3748" s="1" t="s">
        <v>2898</v>
      </c>
      <c r="C3748" s="1">
        <f t="shared" si="354"/>
        <v>1.0416666671517305E-2</v>
      </c>
      <c r="D3748" s="1">
        <v>9</v>
      </c>
      <c r="E3748" s="1">
        <v>18.38</v>
      </c>
      <c r="F3748" s="1">
        <f>IF(A3748="","",IF(E3748&lt;_C3_MinTemp.,0,E3748*M_a+M_b))</f>
        <v>0.44855020000000001</v>
      </c>
      <c r="G3748" s="1">
        <f t="shared" si="349"/>
        <v>0.20119728192004002</v>
      </c>
      <c r="H3748" s="1">
        <f t="shared" si="350"/>
        <v>8.7439062112142557E-2</v>
      </c>
      <c r="I3748" s="1">
        <f t="shared" si="351"/>
        <v>2.1859765538214882E-2</v>
      </c>
      <c r="J3748" s="1">
        <f>IF(A3748="","",MIN(J3747+I3748,Max_logcfu))</f>
        <v>3.99</v>
      </c>
      <c r="K3748" s="1" cm="1">
        <f t="array" ref="K3748">IF(A3748="","",IF(E3748&lt;_C3_MinTemp.,0,((E3748-Tmin)/(PrefTemp-Tmin))^2))</f>
        <v>33.285480389503405</v>
      </c>
      <c r="L3748" s="1">
        <f t="shared" si="352"/>
        <v>0.34672375421878299</v>
      </c>
      <c r="M3748" s="1">
        <f t="shared" si="353"/>
        <v>-73.690150205095975</v>
      </c>
      <c r="N3748" s="3" t="s">
        <v>866</v>
      </c>
      <c r="O3748" s="1" t="s">
        <v>2973</v>
      </c>
      <c r="P3748" s="1" t="s">
        <v>2968</v>
      </c>
      <c r="Q3748" s="1">
        <v>8360</v>
      </c>
      <c r="R3748" s="1" t="s">
        <v>3035</v>
      </c>
      <c r="S3748" s="1">
        <v>83.92</v>
      </c>
    </row>
    <row r="3749" spans="1:19" x14ac:dyDescent="0.3">
      <c r="A3749" s="1" t="s">
        <v>925</v>
      </c>
      <c r="B3749" s="1" t="s">
        <v>2899</v>
      </c>
      <c r="C3749" s="1">
        <f t="shared" si="354"/>
        <v>1.0416666664241347E-2</v>
      </c>
      <c r="D3749" s="1">
        <v>9</v>
      </c>
      <c r="E3749" s="1">
        <v>18.39</v>
      </c>
      <c r="F3749" s="1">
        <f>IF(A3749="","",IF(E3749&lt;_C3_MinTemp.,0,E3749*M_a+M_b))</f>
        <v>0.44874660000000005</v>
      </c>
      <c r="G3749" s="1">
        <f t="shared" si="349"/>
        <v>0.20137351101156004</v>
      </c>
      <c r="H3749" s="1">
        <f t="shared" si="350"/>
        <v>8.7515650157131697E-2</v>
      </c>
      <c r="I3749" s="1">
        <f t="shared" si="351"/>
        <v>2.1878912534188843E-2</v>
      </c>
      <c r="J3749" s="1">
        <f>IF(A3749="","",MIN(J3748+I3749,Max_logcfu))</f>
        <v>3.99</v>
      </c>
      <c r="K3749" s="1" cm="1">
        <f t="array" ref="K3749">IF(A3749="","",IF(E3749&lt;_C3_MinTemp.,0,((E3749-Tmin)/(PrefTemp-Tmin))^2))</f>
        <v>33.314635206675241</v>
      </c>
      <c r="L3749" s="1">
        <f t="shared" si="352"/>
        <v>0.34702744998873514</v>
      </c>
      <c r="M3749" s="1">
        <f t="shared" si="353"/>
        <v>-74.037177655084704</v>
      </c>
      <c r="N3749" s="3" t="s">
        <v>866</v>
      </c>
      <c r="O3749" s="1" t="s">
        <v>2973</v>
      </c>
      <c r="P3749" s="1" t="s">
        <v>2968</v>
      </c>
      <c r="Q3749" s="1">
        <v>8360</v>
      </c>
      <c r="R3749" s="1" t="s">
        <v>3035</v>
      </c>
      <c r="S3749" s="1">
        <v>83.92</v>
      </c>
    </row>
    <row r="3750" spans="1:19" x14ac:dyDescent="0.3">
      <c r="A3750" s="1" t="s">
        <v>925</v>
      </c>
      <c r="B3750" s="1" t="s">
        <v>1876</v>
      </c>
      <c r="C3750" s="1">
        <f t="shared" si="354"/>
        <v>1.0405092594737653E-2</v>
      </c>
      <c r="D3750" s="1">
        <v>9</v>
      </c>
      <c r="E3750" s="1">
        <v>18.47</v>
      </c>
      <c r="F3750" s="1">
        <f>IF(A3750="","",IF(E3750&lt;_C3_MinTemp.,0,E3750*M_a+M_b))</f>
        <v>0.45031779999999999</v>
      </c>
      <c r="G3750" s="1">
        <f t="shared" si="349"/>
        <v>0.20278612099683999</v>
      </c>
      <c r="H3750" s="1">
        <f t="shared" si="350"/>
        <v>8.8129561493628841E-2</v>
      </c>
      <c r="I3750" s="1">
        <f t="shared" si="351"/>
        <v>2.2007909944196019E-2</v>
      </c>
      <c r="J3750" s="1">
        <f>IF(A3750="","",MIN(J3749+I3750,Max_logcfu))</f>
        <v>3.99</v>
      </c>
      <c r="K3750" s="1" cm="1">
        <f t="array" ref="K3750">IF(A3750="","",IF(E3750&lt;_C3_MinTemp.,0,((E3750-Tmin)/(PrefTemp-Tmin))^2))</f>
        <v>33.54833320455247</v>
      </c>
      <c r="L3750" s="1">
        <f t="shared" si="352"/>
        <v>0.34907351339248022</v>
      </c>
      <c r="M3750" s="1">
        <f t="shared" si="353"/>
        <v>-74.386251168477187</v>
      </c>
      <c r="N3750" s="3" t="s">
        <v>866</v>
      </c>
      <c r="O3750" s="1" t="s">
        <v>2973</v>
      </c>
      <c r="P3750" s="1" t="s">
        <v>2968</v>
      </c>
      <c r="Q3750" s="1">
        <v>8360</v>
      </c>
      <c r="R3750" s="1" t="s">
        <v>3035</v>
      </c>
      <c r="S3750" s="1">
        <v>83.92</v>
      </c>
    </row>
    <row r="3751" spans="1:19" x14ac:dyDescent="0.3">
      <c r="A3751" s="1" t="s">
        <v>925</v>
      </c>
      <c r="B3751" s="1" t="s">
        <v>1877</v>
      </c>
      <c r="C3751" s="1">
        <f t="shared" si="354"/>
        <v>1.0416666664241347E-2</v>
      </c>
      <c r="D3751" s="1">
        <v>9</v>
      </c>
      <c r="E3751" s="1">
        <v>18.420000000000002</v>
      </c>
      <c r="F3751" s="1">
        <f>IF(A3751="","",IF(E3751&lt;_C3_MinTemp.,0,E3751*M_a+M_b))</f>
        <v>0.44933580000000006</v>
      </c>
      <c r="G3751" s="1">
        <f t="shared" ref="G3751:G3814" si="355">IF(A3751="","",F3751^2)</f>
        <v>0.20190266116164005</v>
      </c>
      <c r="H3751" s="1">
        <f t="shared" ref="H3751:H3814" si="356">IF(A3751="","",G3751/2.301)</f>
        <v>8.7745615454863118E-2</v>
      </c>
      <c r="I3751" s="1">
        <f t="shared" ref="I3751:I3814" si="357">IF(A3751="","",H3751*24*(B3751-B3750))</f>
        <v>2.193640385860831E-2</v>
      </c>
      <c r="J3751" s="1">
        <f>IF(A3751="","",MIN(J3750+I3751,Max_logcfu))</f>
        <v>3.99</v>
      </c>
      <c r="K3751" s="1" cm="1">
        <f t="array" ref="K3751">IF(A3751="","",IF(E3751&lt;_C3_MinTemp.,0,((E3751-Tmin)/(PrefTemp-Tmin))^2))</f>
        <v>33.402176234941173</v>
      </c>
      <c r="L3751" s="1">
        <f t="shared" ref="L3751:L3814" si="358">IF(A3751="","",K3751*(B3751-B3750))</f>
        <v>0.34793933569962626</v>
      </c>
      <c r="M3751" s="1">
        <f t="shared" ref="M3751:M3814" si="359">IF(A3751="","",M3750-L3751)</f>
        <v>-74.734190504176809</v>
      </c>
      <c r="N3751" s="3" t="s">
        <v>866</v>
      </c>
      <c r="O3751" s="1" t="s">
        <v>2973</v>
      </c>
      <c r="P3751" s="1" t="s">
        <v>2968</v>
      </c>
      <c r="Q3751" s="1">
        <v>8360</v>
      </c>
      <c r="R3751" s="1" t="s">
        <v>3035</v>
      </c>
      <c r="S3751" s="1">
        <v>83.92</v>
      </c>
    </row>
    <row r="3752" spans="1:19" x14ac:dyDescent="0.3">
      <c r="A3752" s="1" t="s">
        <v>925</v>
      </c>
      <c r="B3752" s="1" t="s">
        <v>1878</v>
      </c>
      <c r="C3752" s="1">
        <f t="shared" si="354"/>
        <v>1.0416666664241347E-2</v>
      </c>
      <c r="D3752" s="1">
        <v>9</v>
      </c>
      <c r="E3752" s="1">
        <v>18.39</v>
      </c>
      <c r="F3752" s="1">
        <f>IF(A3752="","",IF(E3752&lt;_C3_MinTemp.,0,E3752*M_a+M_b))</f>
        <v>0.44874660000000005</v>
      </c>
      <c r="G3752" s="1">
        <f t="shared" si="355"/>
        <v>0.20137351101156004</v>
      </c>
      <c r="H3752" s="1">
        <f t="shared" si="356"/>
        <v>8.7515650157131697E-2</v>
      </c>
      <c r="I3752" s="1">
        <f t="shared" si="357"/>
        <v>2.1878912534188843E-2</v>
      </c>
      <c r="J3752" s="1">
        <f>IF(A3752="","",MIN(J3751+I3752,Max_logcfu))</f>
        <v>3.99</v>
      </c>
      <c r="K3752" s="1" cm="1">
        <f t="array" ref="K3752">IF(A3752="","",IF(E3752&lt;_C3_MinTemp.,0,((E3752-Tmin)/(PrefTemp-Tmin))^2))</f>
        <v>33.314635206675241</v>
      </c>
      <c r="L3752" s="1">
        <f t="shared" si="358"/>
        <v>0.34702744998873514</v>
      </c>
      <c r="M3752" s="1">
        <f t="shared" si="359"/>
        <v>-75.081217954165538</v>
      </c>
      <c r="N3752" s="3" t="s">
        <v>866</v>
      </c>
      <c r="O3752" s="1" t="s">
        <v>2973</v>
      </c>
      <c r="P3752" s="1" t="s">
        <v>2968</v>
      </c>
      <c r="Q3752" s="1">
        <v>8360</v>
      </c>
      <c r="R3752" s="1" t="s">
        <v>3035</v>
      </c>
      <c r="S3752" s="1">
        <v>83.92</v>
      </c>
    </row>
    <row r="3753" spans="1:19" x14ac:dyDescent="0.3">
      <c r="A3753" s="1" t="s">
        <v>925</v>
      </c>
      <c r="B3753" s="1" t="s">
        <v>1879</v>
      </c>
      <c r="C3753" s="1">
        <f t="shared" si="354"/>
        <v>1.0416666671517305E-2</v>
      </c>
      <c r="D3753" s="1">
        <v>9</v>
      </c>
      <c r="E3753" s="1">
        <v>18.38</v>
      </c>
      <c r="F3753" s="1">
        <f>IF(A3753="","",IF(E3753&lt;_C3_MinTemp.,0,E3753*M_a+M_b))</f>
        <v>0.44855020000000001</v>
      </c>
      <c r="G3753" s="1">
        <f t="shared" si="355"/>
        <v>0.20119728192004002</v>
      </c>
      <c r="H3753" s="1">
        <f t="shared" si="356"/>
        <v>8.7439062112142557E-2</v>
      </c>
      <c r="I3753" s="1">
        <f t="shared" si="357"/>
        <v>2.1859765538214882E-2</v>
      </c>
      <c r="J3753" s="1">
        <f>IF(A3753="","",MIN(J3752+I3753,Max_logcfu))</f>
        <v>3.99</v>
      </c>
      <c r="K3753" s="1" cm="1">
        <f t="array" ref="K3753">IF(A3753="","",IF(E3753&lt;_C3_MinTemp.,0,((E3753-Tmin)/(PrefTemp-Tmin))^2))</f>
        <v>33.285480389503405</v>
      </c>
      <c r="L3753" s="1">
        <f t="shared" si="358"/>
        <v>0.34672375421878299</v>
      </c>
      <c r="M3753" s="1">
        <f t="shared" si="359"/>
        <v>-75.427941708384324</v>
      </c>
      <c r="N3753" s="3" t="s">
        <v>866</v>
      </c>
      <c r="O3753" s="1" t="s">
        <v>2973</v>
      </c>
      <c r="P3753" s="1" t="s">
        <v>2968</v>
      </c>
      <c r="Q3753" s="1">
        <v>8360</v>
      </c>
      <c r="R3753" s="1" t="s">
        <v>3035</v>
      </c>
      <c r="S3753" s="1">
        <v>83.92</v>
      </c>
    </row>
    <row r="3754" spans="1:19" x14ac:dyDescent="0.3">
      <c r="A3754" s="1" t="s">
        <v>925</v>
      </c>
      <c r="B3754" s="1" t="s">
        <v>1880</v>
      </c>
      <c r="C3754" s="1">
        <f t="shared" si="354"/>
        <v>1.0416666664241347E-2</v>
      </c>
      <c r="D3754" s="1">
        <v>9</v>
      </c>
      <c r="E3754" s="1">
        <v>18.47</v>
      </c>
      <c r="F3754" s="1">
        <f>IF(A3754="","",IF(E3754&lt;_C3_MinTemp.,0,E3754*M_a+M_b))</f>
        <v>0.45031779999999999</v>
      </c>
      <c r="G3754" s="1">
        <f t="shared" si="355"/>
        <v>0.20278612099683999</v>
      </c>
      <c r="H3754" s="1">
        <f t="shared" si="356"/>
        <v>8.8129561493628841E-2</v>
      </c>
      <c r="I3754" s="1">
        <f t="shared" si="357"/>
        <v>2.2032390368277397E-2</v>
      </c>
      <c r="J3754" s="1">
        <f>IF(A3754="","",MIN(J3753+I3754,Max_logcfu))</f>
        <v>3.99</v>
      </c>
      <c r="K3754" s="1" cm="1">
        <f t="array" ref="K3754">IF(A3754="","",IF(E3754&lt;_C3_MinTemp.,0,((E3754-Tmin)/(PrefTemp-Tmin))^2))</f>
        <v>33.54833320455247</v>
      </c>
      <c r="L3754" s="1">
        <f t="shared" si="358"/>
        <v>0.34946180413272282</v>
      </c>
      <c r="M3754" s="1">
        <f t="shared" si="359"/>
        <v>-75.77740351251704</v>
      </c>
      <c r="N3754" s="3" t="s">
        <v>866</v>
      </c>
      <c r="O3754" s="1" t="s">
        <v>2973</v>
      </c>
      <c r="P3754" s="1" t="s">
        <v>2968</v>
      </c>
      <c r="Q3754" s="1">
        <v>8360</v>
      </c>
      <c r="R3754" s="1" t="s">
        <v>3035</v>
      </c>
      <c r="S3754" s="1">
        <v>83.92</v>
      </c>
    </row>
    <row r="3755" spans="1:19" x14ac:dyDescent="0.3">
      <c r="A3755" s="1" t="s">
        <v>925</v>
      </c>
      <c r="B3755" s="1" t="s">
        <v>1881</v>
      </c>
      <c r="C3755" s="1">
        <f t="shared" si="354"/>
        <v>1.0416666664241347E-2</v>
      </c>
      <c r="D3755" s="1">
        <v>9</v>
      </c>
      <c r="E3755" s="1">
        <v>18.420000000000002</v>
      </c>
      <c r="F3755" s="1">
        <f>IF(A3755="","",IF(E3755&lt;_C3_MinTemp.,0,E3755*M_a+M_b))</f>
        <v>0.44933580000000006</v>
      </c>
      <c r="G3755" s="1">
        <f t="shared" si="355"/>
        <v>0.20190266116164005</v>
      </c>
      <c r="H3755" s="1">
        <f t="shared" si="356"/>
        <v>8.7745615454863118E-2</v>
      </c>
      <c r="I3755" s="1">
        <f t="shared" si="357"/>
        <v>2.193640385860831E-2</v>
      </c>
      <c r="J3755" s="1">
        <f>IF(A3755="","",MIN(J3754+I3755,Max_logcfu))</f>
        <v>3.99</v>
      </c>
      <c r="K3755" s="1" cm="1">
        <f t="array" ref="K3755">IF(A3755="","",IF(E3755&lt;_C3_MinTemp.,0,((E3755-Tmin)/(PrefTemp-Tmin))^2))</f>
        <v>33.402176234941173</v>
      </c>
      <c r="L3755" s="1">
        <f t="shared" si="358"/>
        <v>0.34793933569962626</v>
      </c>
      <c r="M3755" s="1">
        <f t="shared" si="359"/>
        <v>-76.125342848216661</v>
      </c>
      <c r="N3755" s="3" t="s">
        <v>866</v>
      </c>
      <c r="O3755" s="1" t="s">
        <v>2973</v>
      </c>
      <c r="P3755" s="1" t="s">
        <v>2968</v>
      </c>
      <c r="Q3755" s="1">
        <v>8360</v>
      </c>
      <c r="R3755" s="1" t="s">
        <v>3035</v>
      </c>
      <c r="S3755" s="1">
        <v>83.92</v>
      </c>
    </row>
    <row r="3756" spans="1:19" x14ac:dyDescent="0.3">
      <c r="A3756" s="1" t="s">
        <v>925</v>
      </c>
      <c r="B3756" s="1" t="s">
        <v>1882</v>
      </c>
      <c r="C3756" s="1">
        <f t="shared" si="354"/>
        <v>1.0416666671517305E-2</v>
      </c>
      <c r="D3756" s="1">
        <v>10</v>
      </c>
      <c r="E3756" s="1">
        <v>18.36</v>
      </c>
      <c r="F3756" s="1">
        <f>IF(A3756="","",IF(E3756&lt;_C3_MinTemp.,0,E3756*M_a+M_b))</f>
        <v>0.44815740000000004</v>
      </c>
      <c r="G3756" s="1">
        <f t="shared" si="355"/>
        <v>0.20084505517476003</v>
      </c>
      <c r="H3756" s="1">
        <f t="shared" si="356"/>
        <v>8.7285986603546292E-2</v>
      </c>
      <c r="I3756" s="1">
        <f t="shared" si="357"/>
        <v>2.1821496661047997E-2</v>
      </c>
      <c r="J3756" s="1">
        <f>IF(A3756="","",MIN(J3755+I3756,Max_logcfu))</f>
        <v>3.99</v>
      </c>
      <c r="K3756" s="1" cm="1">
        <f t="array" ref="K3756">IF(A3756="","",IF(E3756&lt;_C3_MinTemp.,0,((E3756-Tmin)/(PrefTemp-Tmin))^2))</f>
        <v>33.227209043534941</v>
      </c>
      <c r="L3756" s="1">
        <f t="shared" si="358"/>
        <v>0.34611676103132882</v>
      </c>
      <c r="M3756" s="1">
        <f t="shared" si="359"/>
        <v>-76.471459609247987</v>
      </c>
      <c r="N3756" s="3" t="s">
        <v>866</v>
      </c>
      <c r="O3756" s="1" t="s">
        <v>2973</v>
      </c>
      <c r="P3756" s="1" t="s">
        <v>2968</v>
      </c>
      <c r="Q3756" s="1">
        <v>8360</v>
      </c>
      <c r="R3756" s="1" t="s">
        <v>3035</v>
      </c>
      <c r="S3756" s="1">
        <v>83.92</v>
      </c>
    </row>
    <row r="3757" spans="1:19" x14ac:dyDescent="0.3">
      <c r="A3757" s="1" t="s">
        <v>925</v>
      </c>
      <c r="B3757" s="1" t="s">
        <v>1883</v>
      </c>
      <c r="C3757" s="1">
        <f t="shared" si="354"/>
        <v>1.0416666664241347E-2</v>
      </c>
      <c r="D3757" s="1">
        <v>10</v>
      </c>
      <c r="E3757" s="1">
        <v>18.38</v>
      </c>
      <c r="F3757" s="1">
        <f>IF(A3757="","",IF(E3757&lt;_C3_MinTemp.,0,E3757*M_a+M_b))</f>
        <v>0.44855020000000001</v>
      </c>
      <c r="G3757" s="1">
        <f t="shared" si="355"/>
        <v>0.20119728192004002</v>
      </c>
      <c r="H3757" s="1">
        <f t="shared" si="356"/>
        <v>8.7439062112142557E-2</v>
      </c>
      <c r="I3757" s="1">
        <f t="shared" si="357"/>
        <v>2.1859765522946013E-2</v>
      </c>
      <c r="J3757" s="1">
        <f>IF(A3757="","",MIN(J3756+I3757,Max_logcfu))</f>
        <v>3.99</v>
      </c>
      <c r="K3757" s="1" cm="1">
        <f t="array" ref="K3757">IF(A3757="","",IF(E3757&lt;_C3_MinTemp.,0,((E3757-Tmin)/(PrefTemp-Tmin))^2))</f>
        <v>33.285480389503405</v>
      </c>
      <c r="L3757" s="1">
        <f t="shared" si="358"/>
        <v>0.34672375397659921</v>
      </c>
      <c r="M3757" s="1">
        <f t="shared" si="359"/>
        <v>-76.818183363224591</v>
      </c>
      <c r="N3757" s="3" t="s">
        <v>866</v>
      </c>
      <c r="O3757" s="1" t="s">
        <v>2973</v>
      </c>
      <c r="P3757" s="1" t="s">
        <v>2968</v>
      </c>
      <c r="Q3757" s="1">
        <v>8360</v>
      </c>
      <c r="R3757" s="1" t="s">
        <v>3035</v>
      </c>
      <c r="S3757" s="1">
        <v>83.92</v>
      </c>
    </row>
    <row r="3758" spans="1:19" x14ac:dyDescent="0.3">
      <c r="A3758" s="1" t="s">
        <v>925</v>
      </c>
      <c r="B3758" s="1" t="s">
        <v>2576</v>
      </c>
      <c r="C3758" s="1">
        <f t="shared" si="354"/>
        <v>1.0405092594737653E-2</v>
      </c>
      <c r="D3758" s="1">
        <v>10</v>
      </c>
      <c r="E3758" s="1">
        <v>18.47</v>
      </c>
      <c r="F3758" s="1">
        <f>IF(A3758="","",IF(E3758&lt;_C3_MinTemp.,0,E3758*M_a+M_b))</f>
        <v>0.45031779999999999</v>
      </c>
      <c r="G3758" s="1">
        <f t="shared" si="355"/>
        <v>0.20278612099683999</v>
      </c>
      <c r="H3758" s="1">
        <f t="shared" si="356"/>
        <v>8.8129561493628841E-2</v>
      </c>
      <c r="I3758" s="1">
        <f t="shared" si="357"/>
        <v>2.2007909944196019E-2</v>
      </c>
      <c r="J3758" s="1">
        <f>IF(A3758="","",MIN(J3757+I3758,Max_logcfu))</f>
        <v>3.99</v>
      </c>
      <c r="K3758" s="1" cm="1">
        <f t="array" ref="K3758">IF(A3758="","",IF(E3758&lt;_C3_MinTemp.,0,((E3758-Tmin)/(PrefTemp-Tmin))^2))</f>
        <v>33.54833320455247</v>
      </c>
      <c r="L3758" s="1">
        <f t="shared" si="358"/>
        <v>0.34907351339248022</v>
      </c>
      <c r="M3758" s="1">
        <f t="shared" si="359"/>
        <v>-77.167256876617074</v>
      </c>
      <c r="N3758" s="3" t="s">
        <v>866</v>
      </c>
      <c r="O3758" s="1" t="s">
        <v>2973</v>
      </c>
      <c r="P3758" s="1" t="s">
        <v>2968</v>
      </c>
      <c r="Q3758" s="1">
        <v>8360</v>
      </c>
      <c r="R3758" s="1" t="s">
        <v>3035</v>
      </c>
      <c r="S3758" s="1">
        <v>83.8</v>
      </c>
    </row>
    <row r="3759" spans="1:19" x14ac:dyDescent="0.3">
      <c r="A3759" s="1" t="s">
        <v>925</v>
      </c>
      <c r="B3759" s="1" t="s">
        <v>2900</v>
      </c>
      <c r="C3759" s="1">
        <f t="shared" si="354"/>
        <v>1.0416666664241347E-2</v>
      </c>
      <c r="D3759" s="1">
        <v>10</v>
      </c>
      <c r="E3759" s="1">
        <v>18.52</v>
      </c>
      <c r="F3759" s="1">
        <f>IF(A3759="","",IF(E3759&lt;_C3_MinTemp.,0,E3759*M_a+M_b))</f>
        <v>0.45129980000000003</v>
      </c>
      <c r="G3759" s="1">
        <f t="shared" si="355"/>
        <v>0.20367150948004004</v>
      </c>
      <c r="H3759" s="1">
        <f t="shared" si="356"/>
        <v>8.8514345710578021E-2</v>
      </c>
      <c r="I3759" s="1">
        <f t="shared" si="357"/>
        <v>2.212858642249229E-2</v>
      </c>
      <c r="J3759" s="1">
        <f>IF(A3759="","",MIN(J3758+I3759,Max_logcfu))</f>
        <v>3.99</v>
      </c>
      <c r="K3759" s="1" cm="1">
        <f t="array" ref="K3759">IF(A3759="","",IF(E3759&lt;_C3_MinTemp.,0,((E3759-Tmin)/(PrefTemp-Tmin))^2))</f>
        <v>33.694809243957209</v>
      </c>
      <c r="L3759" s="1">
        <f t="shared" si="358"/>
        <v>0.35098759620950026</v>
      </c>
      <c r="M3759" s="1">
        <f t="shared" si="359"/>
        <v>-77.518244472826581</v>
      </c>
      <c r="N3759" s="3" t="s">
        <v>866</v>
      </c>
      <c r="O3759" s="1" t="s">
        <v>2973</v>
      </c>
      <c r="P3759" s="1" t="s">
        <v>2968</v>
      </c>
      <c r="Q3759" s="1">
        <v>8360</v>
      </c>
      <c r="R3759" s="1" t="s">
        <v>3035</v>
      </c>
      <c r="S3759" s="1">
        <v>83.8</v>
      </c>
    </row>
    <row r="3760" spans="1:19" x14ac:dyDescent="0.3">
      <c r="A3760" s="1" t="s">
        <v>925</v>
      </c>
      <c r="B3760" s="1" t="s">
        <v>1886</v>
      </c>
      <c r="C3760" s="1">
        <f t="shared" si="354"/>
        <v>1.0416666664241347E-2</v>
      </c>
      <c r="D3760" s="1">
        <v>10</v>
      </c>
      <c r="E3760" s="1">
        <v>18.53</v>
      </c>
      <c r="F3760" s="1">
        <f>IF(A3760="","",IF(E3760&lt;_C3_MinTemp.,0,E3760*M_a+M_b))</f>
        <v>0.45149620000000007</v>
      </c>
      <c r="G3760" s="1">
        <f t="shared" si="355"/>
        <v>0.20384881861444007</v>
      </c>
      <c r="H3760" s="1">
        <f t="shared" si="356"/>
        <v>8.8591403135349869E-2</v>
      </c>
      <c r="I3760" s="1">
        <f t="shared" si="357"/>
        <v>2.2147850778680769E-2</v>
      </c>
      <c r="J3760" s="1">
        <f>IF(A3760="","",MIN(J3759+I3760,Max_logcfu))</f>
        <v>3.99</v>
      </c>
      <c r="K3760" s="1" cm="1">
        <f t="array" ref="K3760">IF(A3760="","",IF(E3760&lt;_C3_MinTemp.,0,((E3760-Tmin)/(PrefTemp-Tmin))^2))</f>
        <v>33.724142740213374</v>
      </c>
      <c r="L3760" s="1">
        <f t="shared" si="358"/>
        <v>0.3512931534620975</v>
      </c>
      <c r="M3760" s="1">
        <f t="shared" si="359"/>
        <v>-77.869537626288675</v>
      </c>
      <c r="N3760" s="3" t="s">
        <v>866</v>
      </c>
      <c r="O3760" s="1" t="s">
        <v>2973</v>
      </c>
      <c r="P3760" s="1" t="s">
        <v>2968</v>
      </c>
      <c r="Q3760" s="1">
        <v>8360</v>
      </c>
      <c r="R3760" s="1" t="s">
        <v>3035</v>
      </c>
      <c r="S3760" s="1">
        <v>83.8</v>
      </c>
    </row>
    <row r="3761" spans="1:19" x14ac:dyDescent="0.3">
      <c r="A3761" s="1" t="s">
        <v>925</v>
      </c>
      <c r="B3761" s="1" t="s">
        <v>1887</v>
      </c>
      <c r="C3761" s="1">
        <f t="shared" si="354"/>
        <v>1.0416666671517305E-2</v>
      </c>
      <c r="D3761" s="1">
        <v>10</v>
      </c>
      <c r="E3761" s="1">
        <v>18.52</v>
      </c>
      <c r="F3761" s="1">
        <f>IF(A3761="","",IF(E3761&lt;_C3_MinTemp.,0,E3761*M_a+M_b))</f>
        <v>0.45129980000000003</v>
      </c>
      <c r="G3761" s="1">
        <f t="shared" si="355"/>
        <v>0.20367150948004004</v>
      </c>
      <c r="H3761" s="1">
        <f t="shared" si="356"/>
        <v>8.8514345710578021E-2</v>
      </c>
      <c r="I3761" s="1">
        <f t="shared" si="357"/>
        <v>2.2128586437948929E-2</v>
      </c>
      <c r="J3761" s="1">
        <f>IF(A3761="","",MIN(J3760+I3761,Max_logcfu))</f>
        <v>3.99</v>
      </c>
      <c r="K3761" s="1" cm="1">
        <f t="array" ref="K3761">IF(A3761="","",IF(E3761&lt;_C3_MinTemp.,0,((E3761-Tmin)/(PrefTemp-Tmin))^2))</f>
        <v>33.694809243957209</v>
      </c>
      <c r="L3761" s="1">
        <f t="shared" si="358"/>
        <v>0.35098759645466227</v>
      </c>
      <c r="M3761" s="1">
        <f t="shared" si="359"/>
        <v>-78.220525222743333</v>
      </c>
      <c r="N3761" s="3" t="s">
        <v>866</v>
      </c>
      <c r="O3761" s="1" t="s">
        <v>2973</v>
      </c>
      <c r="P3761" s="1" t="s">
        <v>2968</v>
      </c>
      <c r="Q3761" s="1">
        <v>8360</v>
      </c>
      <c r="R3761" s="1" t="s">
        <v>3035</v>
      </c>
      <c r="S3761" s="1">
        <v>83.8</v>
      </c>
    </row>
    <row r="3762" spans="1:19" x14ac:dyDescent="0.3">
      <c r="A3762" s="1" t="s">
        <v>925</v>
      </c>
      <c r="B3762" s="1" t="s">
        <v>2579</v>
      </c>
      <c r="C3762" s="1">
        <f t="shared" si="354"/>
        <v>1.0428240741021E-2</v>
      </c>
      <c r="D3762" s="1">
        <v>10</v>
      </c>
      <c r="E3762" s="1">
        <v>18.600000000000001</v>
      </c>
      <c r="F3762" s="1">
        <f>IF(A3762="","",IF(E3762&lt;_C3_MinTemp.,0,E3762*M_a+M_b))</f>
        <v>0.45287100000000008</v>
      </c>
      <c r="G3762" s="1">
        <f t="shared" si="355"/>
        <v>0.20509214264100006</v>
      </c>
      <c r="H3762" s="1">
        <f t="shared" si="356"/>
        <v>8.9131743868318139E-2</v>
      </c>
      <c r="I3762" s="1">
        <f t="shared" si="357"/>
        <v>2.2307694785420256E-2</v>
      </c>
      <c r="J3762" s="1">
        <f>IF(A3762="","",MIN(J3761+I3762,Max_logcfu))</f>
        <v>3.99</v>
      </c>
      <c r="K3762" s="1" cm="1">
        <f t="array" ref="K3762">IF(A3762="","",IF(E3762&lt;_C3_MinTemp.,0,((E3762-Tmin)/(PrefTemp-Tmin))^2))</f>
        <v>33.929834572175139</v>
      </c>
      <c r="L3762" s="1">
        <f t="shared" si="358"/>
        <v>0.35382848322165961</v>
      </c>
      <c r="M3762" s="1">
        <f t="shared" si="359"/>
        <v>-78.574353705964995</v>
      </c>
      <c r="N3762" s="3" t="s">
        <v>866</v>
      </c>
      <c r="O3762" s="1" t="s">
        <v>2973</v>
      </c>
      <c r="P3762" s="1" t="s">
        <v>2968</v>
      </c>
      <c r="Q3762" s="1">
        <v>8360</v>
      </c>
      <c r="R3762" s="1" t="s">
        <v>3035</v>
      </c>
      <c r="S3762" s="1">
        <v>83.8</v>
      </c>
    </row>
    <row r="3763" spans="1:19" x14ac:dyDescent="0.3">
      <c r="A3763" s="1" t="s">
        <v>925</v>
      </c>
      <c r="B3763" s="1" t="s">
        <v>2901</v>
      </c>
      <c r="C3763" s="1">
        <f t="shared" si="354"/>
        <v>1.0416666664241347E-2</v>
      </c>
      <c r="D3763" s="1">
        <v>10</v>
      </c>
      <c r="E3763" s="1">
        <v>18.55</v>
      </c>
      <c r="F3763" s="1">
        <f>IF(A3763="","",IF(E3763&lt;_C3_MinTemp.,0,E3763*M_a+M_b))</f>
        <v>0.45188900000000004</v>
      </c>
      <c r="G3763" s="1">
        <f t="shared" si="355"/>
        <v>0.20420366832100004</v>
      </c>
      <c r="H3763" s="1">
        <f t="shared" si="356"/>
        <v>8.8745618566275539E-2</v>
      </c>
      <c r="I3763" s="1">
        <f t="shared" si="357"/>
        <v>2.2186404636403208E-2</v>
      </c>
      <c r="J3763" s="1">
        <f>IF(A3763="","",MIN(J3762+I3763,Max_logcfu))</f>
        <v>3.99</v>
      </c>
      <c r="K3763" s="1" cm="1">
        <f t="array" ref="K3763">IF(A3763="","",IF(E3763&lt;_C3_MinTemp.,0,((E3763-Tmin)/(PrefTemp-Tmin))^2))</f>
        <v>33.782848021100904</v>
      </c>
      <c r="L3763" s="1">
        <f t="shared" si="358"/>
        <v>0.35190466680453358</v>
      </c>
      <c r="M3763" s="1">
        <f t="shared" si="359"/>
        <v>-78.926258372769524</v>
      </c>
      <c r="N3763" s="3" t="s">
        <v>866</v>
      </c>
      <c r="O3763" s="1" t="s">
        <v>2973</v>
      </c>
      <c r="P3763" s="1" t="s">
        <v>2968</v>
      </c>
      <c r="Q3763" s="1">
        <v>8360</v>
      </c>
      <c r="R3763" s="1" t="s">
        <v>3035</v>
      </c>
      <c r="S3763" s="1">
        <v>83.8</v>
      </c>
    </row>
    <row r="3764" spans="1:19" x14ac:dyDescent="0.3">
      <c r="A3764" s="1" t="s">
        <v>925</v>
      </c>
      <c r="B3764" s="1" t="s">
        <v>1890</v>
      </c>
      <c r="C3764" s="1">
        <f t="shared" si="354"/>
        <v>1.0416666664241347E-2</v>
      </c>
      <c r="D3764" s="1">
        <v>10</v>
      </c>
      <c r="E3764" s="1">
        <v>18.53</v>
      </c>
      <c r="F3764" s="1">
        <f>IF(A3764="","",IF(E3764&lt;_C3_MinTemp.,0,E3764*M_a+M_b))</f>
        <v>0.45149620000000007</v>
      </c>
      <c r="G3764" s="1">
        <f t="shared" si="355"/>
        <v>0.20384881861444007</v>
      </c>
      <c r="H3764" s="1">
        <f t="shared" si="356"/>
        <v>8.8591403135349869E-2</v>
      </c>
      <c r="I3764" s="1">
        <f t="shared" si="357"/>
        <v>2.2147850778680769E-2</v>
      </c>
      <c r="J3764" s="1">
        <f>IF(A3764="","",MIN(J3763+I3764,Max_logcfu))</f>
        <v>3.99</v>
      </c>
      <c r="K3764" s="1" cm="1">
        <f t="array" ref="K3764">IF(A3764="","",IF(E3764&lt;_C3_MinTemp.,0,((E3764-Tmin)/(PrefTemp-Tmin))^2))</f>
        <v>33.724142740213374</v>
      </c>
      <c r="L3764" s="1">
        <f t="shared" si="358"/>
        <v>0.3512931534620975</v>
      </c>
      <c r="M3764" s="1">
        <f t="shared" si="359"/>
        <v>-79.277551526231619</v>
      </c>
      <c r="N3764" s="3" t="s">
        <v>866</v>
      </c>
      <c r="O3764" s="1" t="s">
        <v>2973</v>
      </c>
      <c r="P3764" s="1" t="s">
        <v>2968</v>
      </c>
      <c r="Q3764" s="1">
        <v>8360</v>
      </c>
      <c r="R3764" s="1" t="s">
        <v>3035</v>
      </c>
      <c r="S3764" s="1">
        <v>83.8</v>
      </c>
    </row>
    <row r="3765" spans="1:19" x14ac:dyDescent="0.3">
      <c r="A3765" s="1" t="s">
        <v>925</v>
      </c>
      <c r="B3765" s="1" t="s">
        <v>1891</v>
      </c>
      <c r="C3765" s="1">
        <f t="shared" si="354"/>
        <v>1.0416666671517305E-2</v>
      </c>
      <c r="D3765" s="1">
        <v>10</v>
      </c>
      <c r="E3765" s="1">
        <v>18.55</v>
      </c>
      <c r="F3765" s="1">
        <f>IF(A3765="","",IF(E3765&lt;_C3_MinTemp.,0,E3765*M_a+M_b))</f>
        <v>0.45188900000000004</v>
      </c>
      <c r="G3765" s="1">
        <f t="shared" si="355"/>
        <v>0.20420366832100004</v>
      </c>
      <c r="H3765" s="1">
        <f t="shared" si="356"/>
        <v>8.8745618566275539E-2</v>
      </c>
      <c r="I3765" s="1">
        <f t="shared" si="357"/>
        <v>2.2186404651900232E-2</v>
      </c>
      <c r="J3765" s="1">
        <f>IF(A3765="","",MIN(J3764+I3765,Max_logcfu))</f>
        <v>3.99</v>
      </c>
      <c r="K3765" s="1" cm="1">
        <f t="array" ref="K3765">IF(A3765="","",IF(E3765&lt;_C3_MinTemp.,0,((E3765-Tmin)/(PrefTemp-Tmin))^2))</f>
        <v>33.782848021100904</v>
      </c>
      <c r="L3765" s="1">
        <f t="shared" si="358"/>
        <v>0.35190466705033613</v>
      </c>
      <c r="M3765" s="1">
        <f t="shared" si="359"/>
        <v>-79.629456193281953</v>
      </c>
      <c r="N3765" s="3" t="s">
        <v>866</v>
      </c>
      <c r="O3765" s="1" t="s">
        <v>2973</v>
      </c>
      <c r="P3765" s="1" t="s">
        <v>2968</v>
      </c>
      <c r="Q3765" s="1">
        <v>8360</v>
      </c>
      <c r="R3765" s="1" t="s">
        <v>3035</v>
      </c>
      <c r="S3765" s="1">
        <v>83.8</v>
      </c>
    </row>
    <row r="3766" spans="1:19" x14ac:dyDescent="0.3">
      <c r="A3766" s="1" t="s">
        <v>925</v>
      </c>
      <c r="B3766" s="1" t="s">
        <v>1892</v>
      </c>
      <c r="C3766" s="1">
        <f t="shared" si="354"/>
        <v>1.0416666664241347E-2</v>
      </c>
      <c r="D3766" s="1">
        <v>10</v>
      </c>
      <c r="E3766" s="1">
        <v>18.66</v>
      </c>
      <c r="F3766" s="1">
        <f>IF(A3766="","",IF(E3766&lt;_C3_MinTemp.,0,E3766*M_a+M_b))</f>
        <v>0.45404940000000005</v>
      </c>
      <c r="G3766" s="1">
        <f t="shared" si="355"/>
        <v>0.20616085764036005</v>
      </c>
      <c r="H3766" s="1">
        <f t="shared" si="356"/>
        <v>8.9596200625971331E-2</v>
      </c>
      <c r="I3766" s="1">
        <f t="shared" si="357"/>
        <v>2.2399050151277647E-2</v>
      </c>
      <c r="J3766" s="1">
        <f>IF(A3766="","",MIN(J3765+I3766,Max_logcfu))</f>
        <v>3.99</v>
      </c>
      <c r="K3766" s="1" cm="1">
        <f t="array" ref="K3766">IF(A3766="","",IF(E3766&lt;_C3_MinTemp.,0,((E3766-Tmin)/(PrefTemp-Tmin))^2))</f>
        <v>34.106639605591553</v>
      </c>
      <c r="L3766" s="1">
        <f t="shared" si="358"/>
        <v>0.3552774958088592</v>
      </c>
      <c r="M3766" s="1">
        <f t="shared" si="359"/>
        <v>-79.984733689090817</v>
      </c>
      <c r="N3766" s="3" t="s">
        <v>866</v>
      </c>
      <c r="O3766" s="1" t="s">
        <v>2973</v>
      </c>
      <c r="P3766" s="1" t="s">
        <v>2968</v>
      </c>
      <c r="Q3766" s="1">
        <v>8360</v>
      </c>
      <c r="R3766" s="1" t="s">
        <v>3035</v>
      </c>
      <c r="S3766" s="1">
        <v>83.72</v>
      </c>
    </row>
    <row r="3767" spans="1:19" x14ac:dyDescent="0.3">
      <c r="A3767" s="1" t="s">
        <v>925</v>
      </c>
      <c r="B3767" s="1" t="s">
        <v>1893</v>
      </c>
      <c r="C3767" s="1">
        <f t="shared" si="354"/>
        <v>1.0416666664241347E-2</v>
      </c>
      <c r="D3767" s="1">
        <v>10</v>
      </c>
      <c r="E3767" s="1">
        <v>18.66</v>
      </c>
      <c r="F3767" s="1">
        <f>IF(A3767="","",IF(E3767&lt;_C3_MinTemp.,0,E3767*M_a+M_b))</f>
        <v>0.45404940000000005</v>
      </c>
      <c r="G3767" s="1">
        <f t="shared" si="355"/>
        <v>0.20616085764036005</v>
      </c>
      <c r="H3767" s="1">
        <f t="shared" si="356"/>
        <v>8.9596200625971331E-2</v>
      </c>
      <c r="I3767" s="1">
        <f t="shared" si="357"/>
        <v>2.2399050151277647E-2</v>
      </c>
      <c r="J3767" s="1">
        <f>IF(A3767="","",MIN(J3766+I3767,Max_logcfu))</f>
        <v>3.99</v>
      </c>
      <c r="K3767" s="1" cm="1">
        <f t="array" ref="K3767">IF(A3767="","",IF(E3767&lt;_C3_MinTemp.,0,((E3767-Tmin)/(PrefTemp-Tmin))^2))</f>
        <v>34.106639605591553</v>
      </c>
      <c r="L3767" s="1">
        <f t="shared" si="358"/>
        <v>0.3552774958088592</v>
      </c>
      <c r="M3767" s="1">
        <f t="shared" si="359"/>
        <v>-80.34001118489968</v>
      </c>
      <c r="N3767" s="3" t="s">
        <v>866</v>
      </c>
      <c r="O3767" s="1" t="s">
        <v>2973</v>
      </c>
      <c r="P3767" s="1" t="s">
        <v>2968</v>
      </c>
      <c r="Q3767" s="1">
        <v>8360</v>
      </c>
      <c r="R3767" s="1" t="s">
        <v>3035</v>
      </c>
      <c r="S3767" s="1">
        <v>83.72</v>
      </c>
    </row>
    <row r="3768" spans="1:19" x14ac:dyDescent="0.3">
      <c r="A3768" s="1" t="s">
        <v>925</v>
      </c>
      <c r="B3768" s="1" t="s">
        <v>2583</v>
      </c>
      <c r="C3768" s="1">
        <f t="shared" si="354"/>
        <v>1.0416666671517305E-2</v>
      </c>
      <c r="D3768" s="1">
        <v>10</v>
      </c>
      <c r="E3768" s="1">
        <v>18.7</v>
      </c>
      <c r="F3768" s="1">
        <f>IF(A3768="","",IF(E3768&lt;_C3_MinTemp.,0,E3768*M_a+M_b))</f>
        <v>0.45483499999999999</v>
      </c>
      <c r="G3768" s="1">
        <f t="shared" si="355"/>
        <v>0.206874877225</v>
      </c>
      <c r="H3768" s="1">
        <f t="shared" si="356"/>
        <v>8.9906509006953489E-2</v>
      </c>
      <c r="I3768" s="1">
        <f t="shared" si="357"/>
        <v>2.2476627262204864E-2</v>
      </c>
      <c r="J3768" s="1">
        <f>IF(A3768="","",MIN(J3767+I3768,Max_logcfu))</f>
        <v>3.99</v>
      </c>
      <c r="K3768" s="1" cm="1">
        <f t="array" ref="K3768">IF(A3768="","",IF(E3768&lt;_C3_MinTemp.,0,((E3768-Tmin)/(PrefTemp-Tmin))^2))</f>
        <v>34.224764883703912</v>
      </c>
      <c r="L3768" s="1">
        <f t="shared" si="358"/>
        <v>0.35650796770459436</v>
      </c>
      <c r="M3768" s="1">
        <f t="shared" si="359"/>
        <v>-80.696519152604282</v>
      </c>
      <c r="N3768" s="3" t="s">
        <v>866</v>
      </c>
      <c r="O3768" s="1" t="s">
        <v>2973</v>
      </c>
      <c r="P3768" s="1" t="s">
        <v>2968</v>
      </c>
      <c r="Q3768" s="1">
        <v>8360</v>
      </c>
      <c r="R3768" s="1" t="s">
        <v>3035</v>
      </c>
      <c r="S3768" s="1">
        <v>83.72</v>
      </c>
    </row>
    <row r="3769" spans="1:19" x14ac:dyDescent="0.3">
      <c r="A3769" s="1" t="s">
        <v>925</v>
      </c>
      <c r="B3769" s="1" t="s">
        <v>2584</v>
      </c>
      <c r="C3769" s="1">
        <f t="shared" si="354"/>
        <v>1.0416666664241347E-2</v>
      </c>
      <c r="D3769" s="1">
        <v>10</v>
      </c>
      <c r="E3769" s="1">
        <v>18.690000000000001</v>
      </c>
      <c r="F3769" s="1">
        <f>IF(A3769="","",IF(E3769&lt;_C3_MinTemp.,0,E3769*M_a+M_b))</f>
        <v>0.45463860000000006</v>
      </c>
      <c r="G3769" s="1">
        <f t="shared" si="355"/>
        <v>0.20669625660996005</v>
      </c>
      <c r="H3769" s="1">
        <f t="shared" si="356"/>
        <v>8.9828881621016959E-2</v>
      </c>
      <c r="I3769" s="1">
        <f t="shared" si="357"/>
        <v>2.2457220400025509E-2</v>
      </c>
      <c r="J3769" s="1">
        <f>IF(A3769="","",MIN(J3768+I3769,Max_logcfu))</f>
        <v>3.99</v>
      </c>
      <c r="K3769" s="1" cm="1">
        <f t="array" ref="K3769">IF(A3769="","",IF(E3769&lt;_C3_MinTemp.,0,((E3769-Tmin)/(PrefTemp-Tmin))^2))</f>
        <v>34.195214419988226</v>
      </c>
      <c r="L3769" s="1">
        <f t="shared" si="358"/>
        <v>0.35620015012527639</v>
      </c>
      <c r="M3769" s="1">
        <f t="shared" si="359"/>
        <v>-81.052719302729557</v>
      </c>
      <c r="N3769" s="3" t="s">
        <v>866</v>
      </c>
      <c r="O3769" s="1" t="s">
        <v>2973</v>
      </c>
      <c r="P3769" s="1" t="s">
        <v>2968</v>
      </c>
      <c r="Q3769" s="1">
        <v>8360</v>
      </c>
      <c r="R3769" s="1" t="s">
        <v>3035</v>
      </c>
      <c r="S3769" s="1">
        <v>83.72</v>
      </c>
    </row>
    <row r="3770" spans="1:19" x14ac:dyDescent="0.3">
      <c r="A3770" s="1" t="s">
        <v>925</v>
      </c>
      <c r="B3770" s="1" t="s">
        <v>2902</v>
      </c>
      <c r="C3770" s="1">
        <f t="shared" si="354"/>
        <v>1.0428240741021E-2</v>
      </c>
      <c r="D3770" s="1">
        <v>10</v>
      </c>
      <c r="E3770" s="1">
        <v>18.86</v>
      </c>
      <c r="F3770" s="1">
        <f>IF(A3770="","",IF(E3770&lt;_C3_MinTemp.,0,E3770*M_a+M_b))</f>
        <v>0.45797740000000003</v>
      </c>
      <c r="G3770" s="1">
        <f t="shared" si="355"/>
        <v>0.20974329891076005</v>
      </c>
      <c r="H3770" s="1">
        <f t="shared" si="356"/>
        <v>9.1153106871255996E-2</v>
      </c>
      <c r="I3770" s="1">
        <f t="shared" si="357"/>
        <v>2.2813597025891353E-2</v>
      </c>
      <c r="J3770" s="1">
        <f>IF(A3770="","",MIN(J3769+I3770,Max_logcfu))</f>
        <v>3.99</v>
      </c>
      <c r="K3770" s="1" cm="1">
        <f t="array" ref="K3770">IF(A3770="","",IF(E3770&lt;_C3_MinTemp.,0,((E3770-Tmin)/(PrefTemp-Tmin))^2))</f>
        <v>34.699308042831362</v>
      </c>
      <c r="L3770" s="1">
        <f t="shared" si="358"/>
        <v>0.36185273781749167</v>
      </c>
      <c r="M3770" s="1">
        <f t="shared" si="359"/>
        <v>-81.414572040547043</v>
      </c>
      <c r="N3770" s="3" t="s">
        <v>866</v>
      </c>
      <c r="O3770" s="1" t="s">
        <v>2973</v>
      </c>
      <c r="P3770" s="1" t="s">
        <v>2968</v>
      </c>
      <c r="Q3770" s="1">
        <v>8360</v>
      </c>
      <c r="R3770" s="1" t="s">
        <v>3035</v>
      </c>
      <c r="S3770" s="1">
        <v>83.72</v>
      </c>
    </row>
    <row r="3771" spans="1:19" x14ac:dyDescent="0.3">
      <c r="A3771" s="1" t="s">
        <v>925</v>
      </c>
      <c r="B3771" s="1" t="s">
        <v>2903</v>
      </c>
      <c r="C3771" s="1">
        <f t="shared" si="354"/>
        <v>1.0416666664241347E-2</v>
      </c>
      <c r="D3771" s="1">
        <v>10</v>
      </c>
      <c r="E3771" s="1">
        <v>18.88</v>
      </c>
      <c r="F3771" s="1">
        <f>IF(A3771="","",IF(E3771&lt;_C3_MinTemp.,0,E3771*M_a+M_b))</f>
        <v>0.45837020000000001</v>
      </c>
      <c r="G3771" s="1">
        <f t="shared" si="355"/>
        <v>0.21010324024804</v>
      </c>
      <c r="H3771" s="1">
        <f t="shared" si="356"/>
        <v>9.1309535092585825E-2</v>
      </c>
      <c r="I3771" s="1">
        <f t="shared" si="357"/>
        <v>2.2827383767831541E-2</v>
      </c>
      <c r="J3771" s="1">
        <f>IF(A3771="","",MIN(J3770+I3771,Max_logcfu))</f>
        <v>3.99</v>
      </c>
      <c r="K3771" s="1" cm="1">
        <f t="array" ref="K3771">IF(A3771="","",IF(E3771&lt;_C3_MinTemp.,0,((E3771-Tmin)/(PrefTemp-Tmin))^2))</f>
        <v>34.758855667973556</v>
      </c>
      <c r="L3771" s="1">
        <f t="shared" si="358"/>
        <v>0.36207141312375657</v>
      </c>
      <c r="M3771" s="1">
        <f t="shared" si="359"/>
        <v>-81.7766434536708</v>
      </c>
      <c r="N3771" s="3" t="s">
        <v>866</v>
      </c>
      <c r="O3771" s="1" t="s">
        <v>2973</v>
      </c>
      <c r="P3771" s="1" t="s">
        <v>2968</v>
      </c>
      <c r="Q3771" s="1">
        <v>8360</v>
      </c>
      <c r="R3771" s="1" t="s">
        <v>3035</v>
      </c>
      <c r="S3771" s="1">
        <v>83.72</v>
      </c>
    </row>
    <row r="3772" spans="1:19" x14ac:dyDescent="0.3">
      <c r="A3772" s="1" t="s">
        <v>925</v>
      </c>
      <c r="B3772" s="1" t="s">
        <v>2904</v>
      </c>
      <c r="C3772" s="1">
        <f t="shared" si="354"/>
        <v>1.0416666671517305E-2</v>
      </c>
      <c r="D3772" s="1">
        <v>10</v>
      </c>
      <c r="E3772" s="1">
        <v>18.95</v>
      </c>
      <c r="F3772" s="1">
        <f>IF(A3772="","",IF(E3772&lt;_C3_MinTemp.,0,E3772*M_a+M_b))</f>
        <v>0.45974500000000001</v>
      </c>
      <c r="G3772" s="1">
        <f t="shared" si="355"/>
        <v>0.211365465025</v>
      </c>
      <c r="H3772" s="1">
        <f t="shared" si="356"/>
        <v>9.1858089971751405E-2</v>
      </c>
      <c r="I3772" s="1">
        <f t="shared" si="357"/>
        <v>2.2964522503631544E-2</v>
      </c>
      <c r="J3772" s="1">
        <f>IF(A3772="","",MIN(J3771+I3772,Max_logcfu))</f>
        <v>3.99</v>
      </c>
      <c r="K3772" s="1" cm="1">
        <f t="array" ref="K3772">IF(A3772="","",IF(E3772&lt;_C3_MinTemp.,0,((E3772-Tmin)/(PrefTemp-Tmin))^2))</f>
        <v>34.967674383911017</v>
      </c>
      <c r="L3772" s="1">
        <f t="shared" si="358"/>
        <v>0.36424660833535533</v>
      </c>
      <c r="M3772" s="1">
        <f t="shared" si="359"/>
        <v>-82.14089006200615</v>
      </c>
      <c r="N3772" s="3" t="s">
        <v>866</v>
      </c>
      <c r="O3772" s="1" t="s">
        <v>2973</v>
      </c>
      <c r="P3772" s="1" t="s">
        <v>2968</v>
      </c>
      <c r="Q3772" s="1">
        <v>8360</v>
      </c>
      <c r="R3772" s="1" t="s">
        <v>3035</v>
      </c>
      <c r="S3772" s="1">
        <v>83.72</v>
      </c>
    </row>
    <row r="3773" spans="1:19" x14ac:dyDescent="0.3">
      <c r="A3773" s="1" t="s">
        <v>925</v>
      </c>
      <c r="B3773" s="1" t="s">
        <v>2905</v>
      </c>
      <c r="C3773" s="1">
        <f t="shared" si="354"/>
        <v>1.0416666664241347E-2</v>
      </c>
      <c r="D3773" s="1">
        <v>10</v>
      </c>
      <c r="E3773" s="1">
        <v>19</v>
      </c>
      <c r="F3773" s="1">
        <f>IF(A3773="","",IF(E3773&lt;_C3_MinTemp.,0,E3773*M_a+M_b))</f>
        <v>0.46072700000000005</v>
      </c>
      <c r="G3773" s="1">
        <f t="shared" si="355"/>
        <v>0.21226936852900005</v>
      </c>
      <c r="H3773" s="1">
        <f t="shared" si="356"/>
        <v>9.2250920699261205E-2</v>
      </c>
      <c r="I3773" s="1">
        <f t="shared" si="357"/>
        <v>2.306273016944559E-2</v>
      </c>
      <c r="J3773" s="1">
        <f>IF(A3773="","",MIN(J3772+I3773,Max_logcfu))</f>
        <v>3.99</v>
      </c>
      <c r="K3773" s="1" cm="1">
        <f t="array" ref="K3773">IF(A3773="","",IF(E3773&lt;_C3_MinTemp.,0,((E3773-Tmin)/(PrefTemp-Tmin))^2))</f>
        <v>35.117213493332741</v>
      </c>
      <c r="L3773" s="1">
        <f t="shared" si="358"/>
        <v>0.36580430713704559</v>
      </c>
      <c r="M3773" s="1">
        <f t="shared" si="359"/>
        <v>-82.50669436914319</v>
      </c>
      <c r="N3773" s="3" t="s">
        <v>866</v>
      </c>
      <c r="O3773" s="1" t="s">
        <v>2973</v>
      </c>
      <c r="P3773" s="1" t="s">
        <v>2968</v>
      </c>
      <c r="Q3773" s="1">
        <v>8360</v>
      </c>
      <c r="R3773" s="1" t="s">
        <v>3035</v>
      </c>
      <c r="S3773" s="1">
        <v>83.72</v>
      </c>
    </row>
    <row r="3774" spans="1:19" x14ac:dyDescent="0.3">
      <c r="A3774" s="1" t="s">
        <v>925</v>
      </c>
      <c r="B3774" s="1" t="s">
        <v>1900</v>
      </c>
      <c r="C3774" s="1">
        <f t="shared" si="354"/>
        <v>1.0405092594737653E-2</v>
      </c>
      <c r="D3774" s="1">
        <v>10</v>
      </c>
      <c r="E3774" s="1">
        <v>19.16</v>
      </c>
      <c r="F3774" s="1">
        <f>IF(A3774="","",IF(E3774&lt;_C3_MinTemp.,0,E3774*M_a+M_b))</f>
        <v>0.46386940000000004</v>
      </c>
      <c r="G3774" s="1">
        <f t="shared" si="355"/>
        <v>0.21517482025636003</v>
      </c>
      <c r="H3774" s="1">
        <f t="shared" si="356"/>
        <v>9.3513611584684922E-2</v>
      </c>
      <c r="I3774" s="1">
        <f t="shared" si="357"/>
        <v>2.3352426897767481E-2</v>
      </c>
      <c r="J3774" s="1">
        <f>IF(A3774="","",MIN(J3773+I3774,Max_logcfu))</f>
        <v>3.99</v>
      </c>
      <c r="K3774" s="1" cm="1">
        <f t="array" ref="K3774">IF(A3774="","",IF(E3774&lt;_C3_MinTemp.,0,((E3774-Tmin)/(PrefTemp-Tmin))^2))</f>
        <v>35.597882792494175</v>
      </c>
      <c r="L3774" s="1">
        <f t="shared" si="358"/>
        <v>0.37039926663252004</v>
      </c>
      <c r="M3774" s="1">
        <f t="shared" si="359"/>
        <v>-82.877093635775708</v>
      </c>
      <c r="N3774" s="3" t="s">
        <v>866</v>
      </c>
      <c r="O3774" s="1" t="s">
        <v>2973</v>
      </c>
      <c r="P3774" s="1" t="s">
        <v>2968</v>
      </c>
      <c r="Q3774" s="1">
        <v>8360</v>
      </c>
      <c r="R3774" s="1" t="s">
        <v>3035</v>
      </c>
      <c r="S3774" s="1">
        <v>83.63</v>
      </c>
    </row>
    <row r="3775" spans="1:19" x14ac:dyDescent="0.3">
      <c r="A3775" s="1" t="s">
        <v>925</v>
      </c>
      <c r="B3775" s="1" t="s">
        <v>1901</v>
      </c>
      <c r="C3775" s="1">
        <f t="shared" si="354"/>
        <v>1.0416666664241347E-2</v>
      </c>
      <c r="D3775" s="1">
        <v>10</v>
      </c>
      <c r="E3775" s="1">
        <v>19.170000000000002</v>
      </c>
      <c r="F3775" s="1">
        <f>IF(A3775="","",IF(E3775&lt;_C3_MinTemp.,0,E3775*M_a+M_b))</f>
        <v>0.46406580000000008</v>
      </c>
      <c r="G3775" s="1">
        <f t="shared" si="355"/>
        <v>0.21535706672964008</v>
      </c>
      <c r="H3775" s="1">
        <f t="shared" si="356"/>
        <v>9.3592814745606295E-2</v>
      </c>
      <c r="I3775" s="1">
        <f t="shared" si="357"/>
        <v>2.3398203680953751E-2</v>
      </c>
      <c r="J3775" s="1">
        <f>IF(A3775="","",MIN(J3774+I3775,Max_logcfu))</f>
        <v>3.99</v>
      </c>
      <c r="K3775" s="1" cm="1">
        <f t="array" ref="K3775">IF(A3775="","",IF(E3775&lt;_C3_MinTemp.,0,((E3775-Tmin)/(PrefTemp-Tmin))^2))</f>
        <v>35.628033107421537</v>
      </c>
      <c r="L3775" s="1">
        <f t="shared" si="358"/>
        <v>0.37112534478256498</v>
      </c>
      <c r="M3775" s="1">
        <f t="shared" si="359"/>
        <v>-83.248218980558278</v>
      </c>
      <c r="N3775" s="3" t="s">
        <v>866</v>
      </c>
      <c r="O3775" s="1" t="s">
        <v>2973</v>
      </c>
      <c r="P3775" s="1" t="s">
        <v>2968</v>
      </c>
      <c r="Q3775" s="1">
        <v>8360</v>
      </c>
      <c r="R3775" s="1" t="s">
        <v>3035</v>
      </c>
      <c r="S3775" s="1">
        <v>83.63</v>
      </c>
    </row>
    <row r="3776" spans="1:19" x14ac:dyDescent="0.3">
      <c r="A3776" s="1" t="s">
        <v>925</v>
      </c>
      <c r="B3776" s="1" t="s">
        <v>1902</v>
      </c>
      <c r="C3776" s="1">
        <f t="shared" si="354"/>
        <v>1.0416666664241347E-2</v>
      </c>
      <c r="D3776" s="1">
        <v>10</v>
      </c>
      <c r="E3776" s="1">
        <v>19.2</v>
      </c>
      <c r="F3776" s="1">
        <f>IF(A3776="","",IF(E3776&lt;_C3_MinTemp.,0,E3776*M_a+M_b))</f>
        <v>0.46465500000000004</v>
      </c>
      <c r="G3776" s="1">
        <f t="shared" si="355"/>
        <v>0.21590426902500004</v>
      </c>
      <c r="H3776" s="1">
        <f t="shared" si="356"/>
        <v>9.3830625391134306E-2</v>
      </c>
      <c r="I3776" s="1">
        <f t="shared" si="357"/>
        <v>2.3457656342321918E-2</v>
      </c>
      <c r="J3776" s="1">
        <f>IF(A3776="","",MIN(J3775+I3776,Max_logcfu))</f>
        <v>3.99</v>
      </c>
      <c r="K3776" s="1" cm="1">
        <f t="array" ref="K3776">IF(A3776="","",IF(E3776&lt;_C3_MinTemp.,0,((E3776-Tmin)/(PrefTemp-Tmin))^2))</f>
        <v>35.718560628954023</v>
      </c>
      <c r="L3776" s="1">
        <f t="shared" si="358"/>
        <v>0.37206833979830883</v>
      </c>
      <c r="M3776" s="1">
        <f t="shared" si="359"/>
        <v>-83.620287320356582</v>
      </c>
      <c r="N3776" s="3" t="s">
        <v>866</v>
      </c>
      <c r="O3776" s="1" t="s">
        <v>2973</v>
      </c>
      <c r="P3776" s="1" t="s">
        <v>2968</v>
      </c>
      <c r="Q3776" s="1">
        <v>8360</v>
      </c>
      <c r="R3776" s="1" t="s">
        <v>3035</v>
      </c>
      <c r="S3776" s="1">
        <v>83.63</v>
      </c>
    </row>
    <row r="3777" spans="1:19" x14ac:dyDescent="0.3">
      <c r="A3777" s="1" t="s">
        <v>925</v>
      </c>
      <c r="B3777" s="1" t="s">
        <v>1903</v>
      </c>
      <c r="C3777" s="1">
        <f t="shared" si="354"/>
        <v>1.0416666671517305E-2</v>
      </c>
      <c r="D3777" s="1">
        <v>10</v>
      </c>
      <c r="E3777" s="1">
        <v>19.25</v>
      </c>
      <c r="F3777" s="1">
        <f>IF(A3777="","",IF(E3777&lt;_C3_MinTemp.,0,E3777*M_a+M_b))</f>
        <v>0.46563700000000002</v>
      </c>
      <c r="G3777" s="1">
        <f t="shared" si="355"/>
        <v>0.21681781576900003</v>
      </c>
      <c r="H3777" s="1">
        <f t="shared" si="356"/>
        <v>9.4227647009561072E-2</v>
      </c>
      <c r="I3777" s="1">
        <f t="shared" si="357"/>
        <v>2.3556911763359809E-2</v>
      </c>
      <c r="J3777" s="1">
        <f>IF(A3777="","",MIN(J3776+I3777,Max_logcfu))</f>
        <v>3.99</v>
      </c>
      <c r="K3777" s="1" cm="1">
        <f t="array" ref="K3777">IF(A3777="","",IF(E3777&lt;_C3_MinTemp.,0,((E3777-Tmin)/(PrefTemp-Tmin))^2))</f>
        <v>35.869695087342947</v>
      </c>
      <c r="L3777" s="1">
        <f t="shared" si="358"/>
        <v>0.3736426573338133</v>
      </c>
      <c r="M3777" s="1">
        <f t="shared" si="359"/>
        <v>-83.993929977690399</v>
      </c>
      <c r="N3777" s="3" t="s">
        <v>866</v>
      </c>
      <c r="O3777" s="1" t="s">
        <v>2973</v>
      </c>
      <c r="P3777" s="1" t="s">
        <v>2968</v>
      </c>
      <c r="Q3777" s="1">
        <v>8360</v>
      </c>
      <c r="R3777" s="1" t="s">
        <v>3035</v>
      </c>
      <c r="S3777" s="1">
        <v>83.63</v>
      </c>
    </row>
    <row r="3778" spans="1:19" x14ac:dyDescent="0.3">
      <c r="A3778" s="1" t="s">
        <v>925</v>
      </c>
      <c r="B3778" s="1" t="s">
        <v>1904</v>
      </c>
      <c r="C3778" s="1">
        <f t="shared" ref="C3778:C3841" si="360">IF(A3778="","",B3778-B3777)</f>
        <v>1.0416666664241347E-2</v>
      </c>
      <c r="D3778" s="1">
        <v>10</v>
      </c>
      <c r="E3778" s="1">
        <v>19.41</v>
      </c>
      <c r="F3778" s="1">
        <f>IF(A3778="","",IF(E3778&lt;_C3_MinTemp.,0,E3778*M_a+M_b))</f>
        <v>0.46877940000000001</v>
      </c>
      <c r="G3778" s="1">
        <f t="shared" si="355"/>
        <v>0.21975412586436002</v>
      </c>
      <c r="H3778" s="1">
        <f t="shared" si="356"/>
        <v>9.5503748745919173E-2</v>
      </c>
      <c r="I3778" s="1">
        <f t="shared" si="357"/>
        <v>2.3875937180920744E-2</v>
      </c>
      <c r="J3778" s="1">
        <f>IF(A3778="","",MIN(J3777+I3778,Max_logcfu))</f>
        <v>3.99</v>
      </c>
      <c r="K3778" s="1" cm="1">
        <f t="array" ref="K3778">IF(A3778="","",IF(E3778&lt;_C3_MinTemp.,0,((E3778-Tmin)/(PrefTemp-Tmin))^2))</f>
        <v>36.355469503199359</v>
      </c>
      <c r="L3778" s="1">
        <f t="shared" si="358"/>
        <v>0.37870280723681971</v>
      </c>
      <c r="M3778" s="1">
        <f t="shared" si="359"/>
        <v>-84.37263278492722</v>
      </c>
      <c r="N3778" s="3" t="s">
        <v>866</v>
      </c>
      <c r="O3778" s="1" t="s">
        <v>2973</v>
      </c>
      <c r="P3778" s="1" t="s">
        <v>2968</v>
      </c>
      <c r="Q3778" s="1">
        <v>8360</v>
      </c>
      <c r="R3778" s="1" t="s">
        <v>3035</v>
      </c>
      <c r="S3778" s="1">
        <v>83.63</v>
      </c>
    </row>
    <row r="3779" spans="1:19" x14ac:dyDescent="0.3">
      <c r="A3779" s="1" t="s">
        <v>925</v>
      </c>
      <c r="B3779" s="1" t="s">
        <v>1905</v>
      </c>
      <c r="C3779" s="1">
        <f t="shared" si="360"/>
        <v>1.0416666664241347E-2</v>
      </c>
      <c r="D3779" s="1">
        <v>10</v>
      </c>
      <c r="E3779" s="1">
        <v>19.45</v>
      </c>
      <c r="F3779" s="1">
        <f>IF(A3779="","",IF(E3779&lt;_C3_MinTemp.,0,E3779*M_a+M_b))</f>
        <v>0.46956500000000001</v>
      </c>
      <c r="G3779" s="1">
        <f t="shared" si="355"/>
        <v>0.220491289225</v>
      </c>
      <c r="H3779" s="1">
        <f t="shared" si="356"/>
        <v>9.5824115265102122E-2</v>
      </c>
      <c r="I3779" s="1">
        <f t="shared" si="357"/>
        <v>2.3956028810697829E-2</v>
      </c>
      <c r="J3779" s="1">
        <f>IF(A3779="","",MIN(J3778+I3779,Max_logcfu))</f>
        <v>3.99</v>
      </c>
      <c r="K3779" s="1" cm="1">
        <f t="array" ref="K3779">IF(A3779="","",IF(E3779&lt;_C3_MinTemp.,0,((E3779-Tmin)/(PrefTemp-Tmin))^2))</f>
        <v>36.477423618832958</v>
      </c>
      <c r="L3779" s="1">
        <f t="shared" si="358"/>
        <v>0.37997316260770725</v>
      </c>
      <c r="M3779" s="1">
        <f t="shared" si="359"/>
        <v>-84.752605947534931</v>
      </c>
      <c r="N3779" s="3" t="s">
        <v>866</v>
      </c>
      <c r="O3779" s="1" t="s">
        <v>2973</v>
      </c>
      <c r="P3779" s="1" t="s">
        <v>2968</v>
      </c>
      <c r="Q3779" s="1">
        <v>8360</v>
      </c>
      <c r="R3779" s="1" t="s">
        <v>3035</v>
      </c>
      <c r="S3779" s="1">
        <v>83.63</v>
      </c>
    </row>
    <row r="3780" spans="1:19" x14ac:dyDescent="0.3">
      <c r="A3780" s="1" t="s">
        <v>925</v>
      </c>
      <c r="B3780" s="1" t="s">
        <v>1906</v>
      </c>
      <c r="C3780" s="1">
        <f t="shared" si="360"/>
        <v>1.0416666671517305E-2</v>
      </c>
      <c r="D3780" s="1">
        <v>10</v>
      </c>
      <c r="E3780" s="1">
        <v>19.489999999999998</v>
      </c>
      <c r="F3780" s="1">
        <f>IF(A3780="","",IF(E3780&lt;_C3_MinTemp.,0,E3780*M_a+M_b))</f>
        <v>0.47035060000000001</v>
      </c>
      <c r="G3780" s="1">
        <f t="shared" si="355"/>
        <v>0.22122968692036002</v>
      </c>
      <c r="H3780" s="1">
        <f t="shared" si="356"/>
        <v>9.614501821832247E-2</v>
      </c>
      <c r="I3780" s="1">
        <f t="shared" si="357"/>
        <v>2.4036254565773373E-2</v>
      </c>
      <c r="J3780" s="1">
        <f>IF(A3780="","",MIN(J3779+I3780,Max_logcfu))</f>
        <v>3.99</v>
      </c>
      <c r="K3780" s="1" cm="1">
        <f t="array" ref="K3780">IF(A3780="","",IF(E3780&lt;_C3_MinTemp.,0,((E3780-Tmin)/(PrefTemp-Tmin))^2))</f>
        <v>36.59958193913436</v>
      </c>
      <c r="L3780" s="1">
        <f t="shared" si="358"/>
        <v>0.38124564537684758</v>
      </c>
      <c r="M3780" s="1">
        <f t="shared" si="359"/>
        <v>-85.133851592911782</v>
      </c>
      <c r="N3780" s="3" t="s">
        <v>866</v>
      </c>
      <c r="O3780" s="1" t="s">
        <v>2973</v>
      </c>
      <c r="P3780" s="1" t="s">
        <v>2968</v>
      </c>
      <c r="Q3780" s="1">
        <v>8360</v>
      </c>
      <c r="R3780" s="1" t="s">
        <v>3035</v>
      </c>
      <c r="S3780" s="1">
        <v>83.63</v>
      </c>
    </row>
    <row r="3781" spans="1:19" x14ac:dyDescent="0.3">
      <c r="A3781" s="1" t="s">
        <v>925</v>
      </c>
      <c r="B3781" s="1" t="s">
        <v>1907</v>
      </c>
      <c r="C3781" s="1">
        <f t="shared" si="360"/>
        <v>1.0416666664241347E-2</v>
      </c>
      <c r="D3781" s="1">
        <v>10</v>
      </c>
      <c r="E3781" s="1">
        <v>19.53</v>
      </c>
      <c r="F3781" s="1">
        <f>IF(A3781="","",IF(E3781&lt;_C3_MinTemp.,0,E3781*M_a+M_b))</f>
        <v>0.47113620000000006</v>
      </c>
      <c r="G3781" s="1">
        <f t="shared" si="355"/>
        <v>0.22196931895044006</v>
      </c>
      <c r="H3781" s="1">
        <f t="shared" si="356"/>
        <v>9.6466457605580203E-2</v>
      </c>
      <c r="I3781" s="1">
        <f t="shared" si="357"/>
        <v>2.4116614395779962E-2</v>
      </c>
      <c r="J3781" s="1">
        <f>IF(A3781="","",MIN(J3780+I3781,Max_logcfu))</f>
        <v>3.99</v>
      </c>
      <c r="K3781" s="1" cm="1">
        <f t="array" ref="K3781">IF(A3781="","",IF(E3781&lt;_C3_MinTemp.,0,((E3781-Tmin)/(PrefTemp-Tmin))^2))</f>
        <v>36.721944464103572</v>
      </c>
      <c r="L3781" s="1">
        <f t="shared" si="358"/>
        <v>0.38252025474534979</v>
      </c>
      <c r="M3781" s="1">
        <f t="shared" si="359"/>
        <v>-85.516371847657126</v>
      </c>
      <c r="N3781" s="3" t="s">
        <v>866</v>
      </c>
      <c r="O3781" s="1" t="s">
        <v>2973</v>
      </c>
      <c r="P3781" s="1" t="s">
        <v>2968</v>
      </c>
      <c r="Q3781" s="1">
        <v>8360</v>
      </c>
      <c r="R3781" s="1" t="s">
        <v>3035</v>
      </c>
      <c r="S3781" s="1">
        <v>83.63</v>
      </c>
    </row>
    <row r="3782" spans="1:19" x14ac:dyDescent="0.3">
      <c r="A3782" s="1" t="s">
        <v>925</v>
      </c>
      <c r="B3782" s="1" t="s">
        <v>2906</v>
      </c>
      <c r="C3782" s="1">
        <f t="shared" si="360"/>
        <v>1.0405092594737653E-2</v>
      </c>
      <c r="D3782" s="1">
        <v>10</v>
      </c>
      <c r="E3782" s="1">
        <v>19.64</v>
      </c>
      <c r="F3782" s="1">
        <f>IF(A3782="","",IF(E3782&lt;_C3_MinTemp.,0,E3782*M_a+M_b))</f>
        <v>0.47329660000000007</v>
      </c>
      <c r="G3782" s="1">
        <f t="shared" si="355"/>
        <v>0.22400967157156007</v>
      </c>
      <c r="H3782" s="1">
        <f t="shared" si="356"/>
        <v>9.735318190854414E-2</v>
      </c>
      <c r="I3782" s="1">
        <f t="shared" si="357"/>
        <v>2.4311252931617768E-2</v>
      </c>
      <c r="J3782" s="1">
        <f>IF(A3782="","",MIN(J3781+I3782,Max_logcfu))</f>
        <v>3.99</v>
      </c>
      <c r="K3782" s="1" cm="1">
        <f t="array" ref="K3782">IF(A3782="","",IF(E3782&lt;_C3_MinTemp.,0,((E3782-Tmin)/(PrefTemp-Tmin))^2))</f>
        <v>37.059494338087219</v>
      </c>
      <c r="L3782" s="1">
        <f t="shared" si="358"/>
        <v>0.38560747010195329</v>
      </c>
      <c r="M3782" s="1">
        <f t="shared" si="359"/>
        <v>-85.901979317759086</v>
      </c>
      <c r="N3782" s="3" t="s">
        <v>866</v>
      </c>
      <c r="O3782" s="1" t="s">
        <v>2973</v>
      </c>
      <c r="P3782" s="1" t="s">
        <v>2968</v>
      </c>
      <c r="Q3782" s="1">
        <v>8360</v>
      </c>
      <c r="R3782" s="1" t="s">
        <v>3035</v>
      </c>
      <c r="S3782" s="1">
        <v>83.63</v>
      </c>
    </row>
    <row r="3783" spans="1:19" x14ac:dyDescent="0.3">
      <c r="A3783" s="1" t="s">
        <v>925</v>
      </c>
      <c r="B3783" s="1" t="s">
        <v>2907</v>
      </c>
      <c r="C3783" s="1">
        <f t="shared" si="360"/>
        <v>1.0416666664241347E-2</v>
      </c>
      <c r="D3783" s="1">
        <v>10</v>
      </c>
      <c r="E3783" s="1">
        <v>19.690000000000001</v>
      </c>
      <c r="F3783" s="1">
        <f>IF(A3783="","",IF(E3783&lt;_C3_MinTemp.,0,E3783*M_a+M_b))</f>
        <v>0.47427860000000005</v>
      </c>
      <c r="G3783" s="1">
        <f t="shared" si="355"/>
        <v>0.22494019041796004</v>
      </c>
      <c r="H3783" s="1">
        <f t="shared" si="356"/>
        <v>9.77575794949848E-2</v>
      </c>
      <c r="I3783" s="1">
        <f t="shared" si="357"/>
        <v>2.443939486805596E-2</v>
      </c>
      <c r="J3783" s="1">
        <f>IF(A3783="","",MIN(J3782+I3783,Max_logcfu))</f>
        <v>3.99</v>
      </c>
      <c r="K3783" s="1" cm="1">
        <f t="array" ref="K3783">IF(A3783="","",IF(E3783&lt;_C3_MinTemp.,0,((E3783-Tmin)/(PrefTemp-Tmin))^2))</f>
        <v>37.21343661065837</v>
      </c>
      <c r="L3783" s="1">
        <f t="shared" si="358"/>
        <v>0.38763996460410355</v>
      </c>
      <c r="M3783" s="1">
        <f t="shared" si="359"/>
        <v>-86.289619282363191</v>
      </c>
      <c r="N3783" s="3" t="s">
        <v>866</v>
      </c>
      <c r="O3783" s="1" t="s">
        <v>2973</v>
      </c>
      <c r="P3783" s="1" t="s">
        <v>2968</v>
      </c>
      <c r="Q3783" s="1">
        <v>8360</v>
      </c>
      <c r="R3783" s="1" t="s">
        <v>3035</v>
      </c>
      <c r="S3783" s="1">
        <v>83.63</v>
      </c>
    </row>
    <row r="3784" spans="1:19" x14ac:dyDescent="0.3">
      <c r="A3784" s="1" t="s">
        <v>925</v>
      </c>
      <c r="B3784" s="1" t="s">
        <v>2908</v>
      </c>
      <c r="C3784" s="1">
        <f t="shared" si="360"/>
        <v>1.0416666664241347E-2</v>
      </c>
      <c r="D3784" s="1">
        <v>10</v>
      </c>
      <c r="E3784" s="1">
        <v>19.7</v>
      </c>
      <c r="F3784" s="1">
        <f>IF(A3784="","",IF(E3784&lt;_C3_MinTemp.,0,E3784*M_a+M_b))</f>
        <v>0.47447500000000004</v>
      </c>
      <c r="G3784" s="1">
        <f t="shared" si="355"/>
        <v>0.22512652562500005</v>
      </c>
      <c r="H3784" s="1">
        <f t="shared" si="356"/>
        <v>9.783855959365495E-2</v>
      </c>
      <c r="I3784" s="1">
        <f t="shared" si="357"/>
        <v>2.4459639892718783E-2</v>
      </c>
      <c r="J3784" s="1">
        <f>IF(A3784="","",MIN(J3783+I3784,Max_logcfu))</f>
        <v>3.99</v>
      </c>
      <c r="K3784" s="1" cm="1">
        <f t="array" ref="K3784">IF(A3784="","",IF(E3784&lt;_C3_MinTemp.,0,((E3784-Tmin)/(PrefTemp-Tmin))^2))</f>
        <v>37.244263353547815</v>
      </c>
      <c r="L3784" s="1">
        <f t="shared" si="358"/>
        <v>0.3879610765091272</v>
      </c>
      <c r="M3784" s="1">
        <f t="shared" si="359"/>
        <v>-86.677580358872319</v>
      </c>
      <c r="N3784" s="3" t="s">
        <v>866</v>
      </c>
      <c r="O3784" s="1" t="s">
        <v>2973</v>
      </c>
      <c r="P3784" s="1" t="s">
        <v>2968</v>
      </c>
      <c r="Q3784" s="1">
        <v>8360</v>
      </c>
      <c r="R3784" s="1" t="s">
        <v>3035</v>
      </c>
      <c r="S3784" s="1">
        <v>83.63</v>
      </c>
    </row>
    <row r="3785" spans="1:19" x14ac:dyDescent="0.3">
      <c r="A3785" s="1" t="s">
        <v>925</v>
      </c>
      <c r="B3785" s="1" t="s">
        <v>2909</v>
      </c>
      <c r="C3785" s="1">
        <f t="shared" si="360"/>
        <v>1.0416666671517305E-2</v>
      </c>
      <c r="D3785" s="1">
        <v>10</v>
      </c>
      <c r="E3785" s="1">
        <v>19.75</v>
      </c>
      <c r="F3785" s="1">
        <f>IF(A3785="","",IF(E3785&lt;_C3_MinTemp.,0,E3785*M_a+M_b))</f>
        <v>0.47545700000000002</v>
      </c>
      <c r="G3785" s="1">
        <f t="shared" si="355"/>
        <v>0.22605935884900002</v>
      </c>
      <c r="H3785" s="1">
        <f t="shared" si="356"/>
        <v>9.824396299391569E-2</v>
      </c>
      <c r="I3785" s="1">
        <f t="shared" si="357"/>
        <v>2.4560990759916024E-2</v>
      </c>
      <c r="J3785" s="1">
        <f>IF(A3785="","",MIN(J3784+I3785,Max_logcfu))</f>
        <v>3.99</v>
      </c>
      <c r="K3785" s="1" cm="1">
        <f t="array" ref="K3785">IF(A3785="","",IF(E3785&lt;_C3_MinTemp.,0,((E3785-Tmin)/(PrefTemp-Tmin))^2))</f>
        <v>37.39858850987109</v>
      </c>
      <c r="L3785" s="1">
        <f t="shared" si="358"/>
        <v>0.38956863049256424</v>
      </c>
      <c r="M3785" s="1">
        <f t="shared" si="359"/>
        <v>-87.067148989364881</v>
      </c>
      <c r="N3785" s="3" t="s">
        <v>866</v>
      </c>
      <c r="O3785" s="1" t="s">
        <v>2973</v>
      </c>
      <c r="P3785" s="1" t="s">
        <v>2968</v>
      </c>
      <c r="Q3785" s="1">
        <v>8360</v>
      </c>
      <c r="R3785" s="1" t="s">
        <v>3035</v>
      </c>
      <c r="S3785" s="1">
        <v>83.63</v>
      </c>
    </row>
    <row r="3786" spans="1:19" x14ac:dyDescent="0.3">
      <c r="A3786" s="1" t="s">
        <v>925</v>
      </c>
      <c r="B3786" s="1" t="s">
        <v>1912</v>
      </c>
      <c r="C3786" s="1">
        <f t="shared" si="360"/>
        <v>1.0428240741021E-2</v>
      </c>
      <c r="D3786" s="1">
        <v>10</v>
      </c>
      <c r="E3786" s="1">
        <v>19.88</v>
      </c>
      <c r="F3786" s="1">
        <f>IF(A3786="","",IF(E3786&lt;_C3_MinTemp.,0,E3786*M_a+M_b))</f>
        <v>0.4780102</v>
      </c>
      <c r="G3786" s="1">
        <f t="shared" si="355"/>
        <v>0.22849375130403998</v>
      </c>
      <c r="H3786" s="1">
        <f t="shared" si="356"/>
        <v>9.9301934508491951E-2</v>
      </c>
      <c r="I3786" s="1">
        <f t="shared" si="357"/>
        <v>2.4853067498487719E-2</v>
      </c>
      <c r="J3786" s="1">
        <f>IF(A3786="","",MIN(J3785+I3786,Max_logcfu))</f>
        <v>3.99</v>
      </c>
      <c r="K3786" s="1" cm="1">
        <f t="array" ref="K3786">IF(A3786="","",IF(E3786&lt;_C3_MinTemp.,0,((E3786-Tmin)/(PrefTemp-Tmin))^2))</f>
        <v>37.801327162944894</v>
      </c>
      <c r="L3786" s="1">
        <f t="shared" si="358"/>
        <v>0.39420133998528573</v>
      </c>
      <c r="M3786" s="1">
        <f t="shared" si="359"/>
        <v>-87.461350329350168</v>
      </c>
      <c r="N3786" s="3" t="s">
        <v>866</v>
      </c>
      <c r="O3786" s="1" t="s">
        <v>2973</v>
      </c>
      <c r="P3786" s="1" t="s">
        <v>2968</v>
      </c>
      <c r="Q3786" s="1">
        <v>8360</v>
      </c>
      <c r="R3786" s="1" t="s">
        <v>3035</v>
      </c>
      <c r="S3786" s="1">
        <v>83.42</v>
      </c>
    </row>
    <row r="3787" spans="1:19" x14ac:dyDescent="0.3">
      <c r="A3787" s="1" t="s">
        <v>925</v>
      </c>
      <c r="B3787" s="1" t="s">
        <v>1913</v>
      </c>
      <c r="C3787" s="1">
        <f t="shared" si="360"/>
        <v>1.0416666664241347E-2</v>
      </c>
      <c r="D3787" s="1">
        <v>10</v>
      </c>
      <c r="E3787" s="1">
        <v>19.91</v>
      </c>
      <c r="F3787" s="1">
        <f>IF(A3787="","",IF(E3787&lt;_C3_MinTemp.,0,E3787*M_a+M_b))</f>
        <v>0.47859940000000001</v>
      </c>
      <c r="G3787" s="1">
        <f t="shared" si="355"/>
        <v>0.22905738568036002</v>
      </c>
      <c r="H3787" s="1">
        <f t="shared" si="356"/>
        <v>9.9546886432142545E-2</v>
      </c>
      <c r="I3787" s="1">
        <f t="shared" si="357"/>
        <v>2.4886721602241244E-2</v>
      </c>
      <c r="J3787" s="1">
        <f>IF(A3787="","",MIN(J3786+I3787,Max_logcfu))</f>
        <v>3.99</v>
      </c>
      <c r="K3787" s="1" cm="1">
        <f t="array" ref="K3787">IF(A3787="","",IF(E3787&lt;_C3_MinTemp.,0,((E3787-Tmin)/(PrefTemp-Tmin))^2))</f>
        <v>37.894573159117478</v>
      </c>
      <c r="L3787" s="1">
        <f t="shared" si="358"/>
        <v>0.39473513698223395</v>
      </c>
      <c r="M3787" s="1">
        <f t="shared" si="359"/>
        <v>-87.856085466332402</v>
      </c>
      <c r="N3787" s="3" t="s">
        <v>866</v>
      </c>
      <c r="O3787" s="1" t="s">
        <v>2973</v>
      </c>
      <c r="P3787" s="1" t="s">
        <v>2968</v>
      </c>
      <c r="Q3787" s="1">
        <v>8360</v>
      </c>
      <c r="R3787" s="1" t="s">
        <v>3035</v>
      </c>
      <c r="S3787" s="1">
        <v>83.42</v>
      </c>
    </row>
    <row r="3788" spans="1:19" x14ac:dyDescent="0.3">
      <c r="A3788" s="1" t="s">
        <v>925</v>
      </c>
      <c r="B3788" s="1" t="s">
        <v>1914</v>
      </c>
      <c r="C3788" s="1">
        <f t="shared" si="360"/>
        <v>1.0416666664241347E-2</v>
      </c>
      <c r="D3788" s="1">
        <v>10</v>
      </c>
      <c r="E3788" s="1">
        <v>19.91</v>
      </c>
      <c r="F3788" s="1">
        <f>IF(A3788="","",IF(E3788&lt;_C3_MinTemp.,0,E3788*M_a+M_b))</f>
        <v>0.47859940000000001</v>
      </c>
      <c r="G3788" s="1">
        <f t="shared" si="355"/>
        <v>0.22905738568036002</v>
      </c>
      <c r="H3788" s="1">
        <f t="shared" si="356"/>
        <v>9.9546886432142545E-2</v>
      </c>
      <c r="I3788" s="1">
        <f t="shared" si="357"/>
        <v>2.4886721602241244E-2</v>
      </c>
      <c r="J3788" s="1">
        <f>IF(A3788="","",MIN(J3787+I3788,Max_logcfu))</f>
        <v>3.99</v>
      </c>
      <c r="K3788" s="1" cm="1">
        <f t="array" ref="K3788">IF(A3788="","",IF(E3788&lt;_C3_MinTemp.,0,((E3788-Tmin)/(PrefTemp-Tmin))^2))</f>
        <v>37.894573159117478</v>
      </c>
      <c r="L3788" s="1">
        <f t="shared" si="358"/>
        <v>0.39473513698223395</v>
      </c>
      <c r="M3788" s="1">
        <f t="shared" si="359"/>
        <v>-88.250820603314637</v>
      </c>
      <c r="N3788" s="3" t="s">
        <v>866</v>
      </c>
      <c r="O3788" s="1" t="s">
        <v>2973</v>
      </c>
      <c r="P3788" s="1" t="s">
        <v>2968</v>
      </c>
      <c r="Q3788" s="1">
        <v>8360</v>
      </c>
      <c r="R3788" s="1" t="s">
        <v>3035</v>
      </c>
      <c r="S3788" s="1">
        <v>83.42</v>
      </c>
    </row>
    <row r="3789" spans="1:19" x14ac:dyDescent="0.3">
      <c r="A3789" s="1" t="s">
        <v>925</v>
      </c>
      <c r="B3789" s="1" t="s">
        <v>1915</v>
      </c>
      <c r="C3789" s="1">
        <f t="shared" si="360"/>
        <v>1.0416666671517305E-2</v>
      </c>
      <c r="D3789" s="1">
        <v>10</v>
      </c>
      <c r="E3789" s="1">
        <v>19.920000000000002</v>
      </c>
      <c r="F3789" s="1">
        <f>IF(A3789="","",IF(E3789&lt;_C3_MinTemp.,0,E3789*M_a+M_b))</f>
        <v>0.47879580000000005</v>
      </c>
      <c r="G3789" s="1">
        <f t="shared" si="355"/>
        <v>0.22924541809764004</v>
      </c>
      <c r="H3789" s="1">
        <f t="shared" si="356"/>
        <v>9.9628604127614095E-2</v>
      </c>
      <c r="I3789" s="1">
        <f t="shared" si="357"/>
        <v>2.4907151043501819E-2</v>
      </c>
      <c r="J3789" s="1">
        <f>IF(A3789="","",MIN(J3788+I3789,Max_logcfu))</f>
        <v>3.99</v>
      </c>
      <c r="K3789" s="1" cm="1">
        <f t="array" ref="K3789">IF(A3789="","",IF(E3789&lt;_C3_MinTemp.,0,((E3789-Tmin)/(PrefTemp-Tmin))^2))</f>
        <v>37.925680683425156</v>
      </c>
      <c r="L3789" s="1">
        <f t="shared" si="358"/>
        <v>0.39505917396964246</v>
      </c>
      <c r="M3789" s="1">
        <f t="shared" si="359"/>
        <v>-88.645879777284279</v>
      </c>
      <c r="N3789" s="3" t="s">
        <v>866</v>
      </c>
      <c r="O3789" s="1" t="s">
        <v>2973</v>
      </c>
      <c r="P3789" s="1" t="s">
        <v>2968</v>
      </c>
      <c r="Q3789" s="1">
        <v>8360</v>
      </c>
      <c r="R3789" s="1" t="s">
        <v>3035</v>
      </c>
      <c r="S3789" s="1">
        <v>83.42</v>
      </c>
    </row>
    <row r="3790" spans="1:19" x14ac:dyDescent="0.3">
      <c r="A3790" s="1" t="s">
        <v>925</v>
      </c>
      <c r="B3790" s="1" t="s">
        <v>1916</v>
      </c>
      <c r="C3790" s="1">
        <f t="shared" si="360"/>
        <v>1.0416666664241347E-2</v>
      </c>
      <c r="D3790" s="1">
        <v>10</v>
      </c>
      <c r="E3790" s="1">
        <v>20.03</v>
      </c>
      <c r="F3790" s="1">
        <f>IF(A3790="","",IF(E3790&lt;_C3_MinTemp.,0,E3790*M_a+M_b))</f>
        <v>0.48095620000000006</v>
      </c>
      <c r="G3790" s="1">
        <f t="shared" si="355"/>
        <v>0.23131886631844006</v>
      </c>
      <c r="H3790" s="1">
        <f t="shared" si="356"/>
        <v>0.10052971156820514</v>
      </c>
      <c r="I3790" s="1">
        <f t="shared" si="357"/>
        <v>2.5132427886199689E-2</v>
      </c>
      <c r="J3790" s="1">
        <f>IF(A3790="","",MIN(J3789+I3790,Max_logcfu))</f>
        <v>3.99</v>
      </c>
      <c r="K3790" s="1" cm="1">
        <f t="array" ref="K3790">IF(A3790="","",IF(E3790&lt;_C3_MinTemp.,0,((E3790-Tmin)/(PrefTemp-Tmin))^2))</f>
        <v>38.268705795064172</v>
      </c>
      <c r="L3790" s="1">
        <f t="shared" si="358"/>
        <v>0.39863235193910462</v>
      </c>
      <c r="M3790" s="1">
        <f t="shared" si="359"/>
        <v>-89.044512129223378</v>
      </c>
      <c r="N3790" s="3" t="s">
        <v>866</v>
      </c>
      <c r="O3790" s="1" t="s">
        <v>2973</v>
      </c>
      <c r="P3790" s="1" t="s">
        <v>2968</v>
      </c>
      <c r="Q3790" s="1">
        <v>8360</v>
      </c>
      <c r="R3790" s="1" t="s">
        <v>3035</v>
      </c>
      <c r="S3790" s="1">
        <v>83.42</v>
      </c>
    </row>
    <row r="3791" spans="1:19" x14ac:dyDescent="0.3">
      <c r="A3791" s="1" t="s">
        <v>925</v>
      </c>
      <c r="B3791" s="1" t="s">
        <v>1917</v>
      </c>
      <c r="C3791" s="1">
        <f t="shared" si="360"/>
        <v>1.0416666664241347E-2</v>
      </c>
      <c r="D3791" s="1">
        <v>10</v>
      </c>
      <c r="E3791" s="1">
        <v>20</v>
      </c>
      <c r="F3791" s="1">
        <f>IF(A3791="","",IF(E3791&lt;_C3_MinTemp.,0,E3791*M_a+M_b))</f>
        <v>0.48036700000000004</v>
      </c>
      <c r="G3791" s="1">
        <f t="shared" si="355"/>
        <v>0.23075245468900005</v>
      </c>
      <c r="H3791" s="1">
        <f t="shared" si="356"/>
        <v>0.10028355266797045</v>
      </c>
      <c r="I3791" s="1">
        <f t="shared" si="357"/>
        <v>2.5070888161155342E-2</v>
      </c>
      <c r="J3791" s="1">
        <f>IF(A3791="","",MIN(J3790+I3791,Max_logcfu))</f>
        <v>3.99</v>
      </c>
      <c r="K3791" s="1" cm="1">
        <f t="array" ref="K3791">IF(A3791="","",IF(E3791&lt;_C3_MinTemp.,0,((E3791-Tmin)/(PrefTemp-Tmin))^2))</f>
        <v>38.17500033838904</v>
      </c>
      <c r="L3791" s="1">
        <f t="shared" si="358"/>
        <v>0.39765625343229927</v>
      </c>
      <c r="M3791" s="1">
        <f t="shared" si="359"/>
        <v>-89.44216838265568</v>
      </c>
      <c r="N3791" s="3" t="s">
        <v>866</v>
      </c>
      <c r="O3791" s="1" t="s">
        <v>2973</v>
      </c>
      <c r="P3791" s="1" t="s">
        <v>2968</v>
      </c>
      <c r="Q3791" s="1">
        <v>8360</v>
      </c>
      <c r="R3791" s="1" t="s">
        <v>3035</v>
      </c>
      <c r="S3791" s="1">
        <v>83.42</v>
      </c>
    </row>
    <row r="3792" spans="1:19" x14ac:dyDescent="0.3">
      <c r="A3792" s="1" t="s">
        <v>925</v>
      </c>
      <c r="B3792" s="1" t="s">
        <v>1918</v>
      </c>
      <c r="C3792" s="1">
        <f t="shared" si="360"/>
        <v>1.0416666671517305E-2</v>
      </c>
      <c r="D3792" s="1">
        <v>10</v>
      </c>
      <c r="E3792" s="1">
        <v>19.97</v>
      </c>
      <c r="F3792" s="1">
        <f>IF(A3792="","",IF(E3792&lt;_C3_MinTemp.,0,E3792*M_a+M_b))</f>
        <v>0.47977780000000003</v>
      </c>
      <c r="G3792" s="1">
        <f t="shared" si="355"/>
        <v>0.23018673737284004</v>
      </c>
      <c r="H3792" s="1">
        <f t="shared" si="356"/>
        <v>0.1000376955118818</v>
      </c>
      <c r="I3792" s="1">
        <f t="shared" si="357"/>
        <v>2.500942388961637E-2</v>
      </c>
      <c r="J3792" s="1">
        <f>IF(A3792="","",MIN(J3791+I3792,Max_logcfu))</f>
        <v>3.99</v>
      </c>
      <c r="K3792" s="1" cm="1">
        <f t="array" ref="K3792">IF(A3792="","",IF(E3792&lt;_C3_MinTemp.,0,((E3792-Tmin)/(PrefTemp-Tmin))^2))</f>
        <v>38.08140974683954</v>
      </c>
      <c r="L3792" s="1">
        <f t="shared" si="358"/>
        <v>0.39668135171429769</v>
      </c>
      <c r="M3792" s="1">
        <f t="shared" si="359"/>
        <v>-89.838849734369973</v>
      </c>
      <c r="N3792" s="3" t="s">
        <v>866</v>
      </c>
      <c r="O3792" s="1" t="s">
        <v>2973</v>
      </c>
      <c r="P3792" s="1" t="s">
        <v>2968</v>
      </c>
      <c r="Q3792" s="1">
        <v>8360</v>
      </c>
      <c r="R3792" s="1" t="s">
        <v>3035</v>
      </c>
      <c r="S3792" s="1">
        <v>83.42</v>
      </c>
    </row>
    <row r="3793" spans="1:19" x14ac:dyDescent="0.3">
      <c r="A3793" s="1" t="s">
        <v>925</v>
      </c>
      <c r="B3793" s="1" t="s">
        <v>1919</v>
      </c>
      <c r="C3793" s="1">
        <f t="shared" si="360"/>
        <v>1.0416666664241347E-2</v>
      </c>
      <c r="D3793" s="1">
        <v>10</v>
      </c>
      <c r="E3793" s="1">
        <v>19.97</v>
      </c>
      <c r="F3793" s="1">
        <f>IF(A3793="","",IF(E3793&lt;_C3_MinTemp.,0,E3793*M_a+M_b))</f>
        <v>0.47977780000000003</v>
      </c>
      <c r="G3793" s="1">
        <f t="shared" si="355"/>
        <v>0.23018673737284004</v>
      </c>
      <c r="H3793" s="1">
        <f t="shared" si="356"/>
        <v>0.1000376955118818</v>
      </c>
      <c r="I3793" s="1">
        <f t="shared" si="357"/>
        <v>2.5009423872147489E-2</v>
      </c>
      <c r="J3793" s="1">
        <f>IF(A3793="","",MIN(J3792+I3793,Max_logcfu))</f>
        <v>3.99</v>
      </c>
      <c r="K3793" s="1" cm="1">
        <f t="array" ref="K3793">IF(A3793="","",IF(E3793&lt;_C3_MinTemp.,0,((E3793-Tmin)/(PrefTemp-Tmin))^2))</f>
        <v>38.08140974683954</v>
      </c>
      <c r="L3793" s="1">
        <f t="shared" si="358"/>
        <v>0.39668135143721894</v>
      </c>
      <c r="M3793" s="1">
        <f t="shared" si="359"/>
        <v>-90.235531085807196</v>
      </c>
      <c r="N3793" s="3" t="s">
        <v>866</v>
      </c>
      <c r="O3793" s="1" t="s">
        <v>2973</v>
      </c>
      <c r="P3793" s="1" t="s">
        <v>2968</v>
      </c>
      <c r="Q3793" s="1">
        <v>8360</v>
      </c>
      <c r="R3793" s="1" t="s">
        <v>3035</v>
      </c>
      <c r="S3793" s="1">
        <v>83.42</v>
      </c>
    </row>
    <row r="3794" spans="1:19" x14ac:dyDescent="0.3">
      <c r="A3794" s="1" t="s">
        <v>925</v>
      </c>
      <c r="B3794" s="1" t="s">
        <v>1920</v>
      </c>
      <c r="C3794" s="1">
        <f t="shared" si="360"/>
        <v>1.0416666664241347E-2</v>
      </c>
      <c r="D3794" s="1">
        <v>10</v>
      </c>
      <c r="E3794" s="1">
        <v>20.03</v>
      </c>
      <c r="F3794" s="1">
        <f>IF(A3794="","",IF(E3794&lt;_C3_MinTemp.,0,E3794*M_a+M_b))</f>
        <v>0.48095620000000006</v>
      </c>
      <c r="G3794" s="1">
        <f t="shared" si="355"/>
        <v>0.23131886631844006</v>
      </c>
      <c r="H3794" s="1">
        <f t="shared" si="356"/>
        <v>0.10052971156820514</v>
      </c>
      <c r="I3794" s="1">
        <f t="shared" si="357"/>
        <v>2.5132427886199689E-2</v>
      </c>
      <c r="J3794" s="1">
        <f>IF(A3794="","",MIN(J3793+I3794,Max_logcfu))</f>
        <v>3.99</v>
      </c>
      <c r="K3794" s="1" cm="1">
        <f t="array" ref="K3794">IF(A3794="","",IF(E3794&lt;_C3_MinTemp.,0,((E3794-Tmin)/(PrefTemp-Tmin))^2))</f>
        <v>38.268705795064172</v>
      </c>
      <c r="L3794" s="1">
        <f t="shared" si="358"/>
        <v>0.39863235193910462</v>
      </c>
      <c r="M3794" s="1">
        <f t="shared" si="359"/>
        <v>-90.634163437746295</v>
      </c>
      <c r="N3794" s="3" t="s">
        <v>866</v>
      </c>
      <c r="O3794" s="1" t="s">
        <v>2973</v>
      </c>
      <c r="P3794" s="1" t="s">
        <v>2968</v>
      </c>
      <c r="Q3794" s="1">
        <v>8360</v>
      </c>
      <c r="R3794" s="1" t="s">
        <v>3035</v>
      </c>
      <c r="S3794" s="1">
        <v>83.42</v>
      </c>
    </row>
    <row r="3795" spans="1:19" x14ac:dyDescent="0.3">
      <c r="A3795" s="1" t="s">
        <v>925</v>
      </c>
      <c r="B3795" s="1" t="s">
        <v>1921</v>
      </c>
      <c r="C3795" s="1">
        <f t="shared" si="360"/>
        <v>1.0416666671517305E-2</v>
      </c>
      <c r="D3795" s="1">
        <v>10</v>
      </c>
      <c r="E3795" s="1">
        <v>19.95</v>
      </c>
      <c r="F3795" s="1">
        <f>IF(A3795="","",IF(E3795&lt;_C3_MinTemp.,0,E3795*M_a+M_b))</f>
        <v>0.47938500000000001</v>
      </c>
      <c r="G3795" s="1">
        <f t="shared" si="355"/>
        <v>0.22980997822500002</v>
      </c>
      <c r="H3795" s="1">
        <f t="shared" si="356"/>
        <v>9.9873958376792693E-2</v>
      </c>
      <c r="I3795" s="1">
        <f t="shared" si="357"/>
        <v>2.4968489605825032E-2</v>
      </c>
      <c r="J3795" s="1">
        <f>IF(A3795="","",MIN(J3794+I3795,Max_logcfu))</f>
        <v>3.99</v>
      </c>
      <c r="K3795" s="1" cm="1">
        <f t="array" ref="K3795">IF(A3795="","",IF(E3795&lt;_C3_MinTemp.,0,((E3795-Tmin)/(PrefTemp-Tmin))^2))</f>
        <v>38.01907983309858</v>
      </c>
      <c r="L3795" s="1">
        <f t="shared" si="358"/>
        <v>0.39603208177919369</v>
      </c>
      <c r="M3795" s="1">
        <f t="shared" si="359"/>
        <v>-91.030195519525492</v>
      </c>
      <c r="N3795" s="3" t="s">
        <v>866</v>
      </c>
      <c r="O3795" s="1" t="s">
        <v>2973</v>
      </c>
      <c r="P3795" s="1" t="s">
        <v>2968</v>
      </c>
      <c r="Q3795" s="1">
        <v>8360</v>
      </c>
      <c r="R3795" s="1" t="s">
        <v>3035</v>
      </c>
      <c r="S3795" s="1">
        <v>83.42</v>
      </c>
    </row>
    <row r="3796" spans="1:19" x14ac:dyDescent="0.3">
      <c r="A3796" s="1" t="s">
        <v>925</v>
      </c>
      <c r="B3796" s="1" t="s">
        <v>1922</v>
      </c>
      <c r="C3796" s="1">
        <f t="shared" si="360"/>
        <v>1.0416666664241347E-2</v>
      </c>
      <c r="D3796" s="1">
        <v>10</v>
      </c>
      <c r="E3796" s="1">
        <v>19.829999999999998</v>
      </c>
      <c r="F3796" s="1">
        <f>IF(A3796="","",IF(E3796&lt;_C3_MinTemp.,0,E3796*M_a+M_b))</f>
        <v>0.47702820000000001</v>
      </c>
      <c r="G3796" s="1">
        <f t="shared" si="355"/>
        <v>0.22755590359524</v>
      </c>
      <c r="H3796" s="1">
        <f t="shared" si="356"/>
        <v>9.8894351844954362E-2</v>
      </c>
      <c r="I3796" s="1">
        <f t="shared" si="357"/>
        <v>2.4723587955482181E-2</v>
      </c>
      <c r="J3796" s="1">
        <f>IF(A3796="","",MIN(J3795+I3796,Max_logcfu))</f>
        <v>3.99</v>
      </c>
      <c r="K3796" s="1" cm="1">
        <f t="array" ref="K3796">IF(A3796="","",IF(E3796&lt;_C3_MinTemp.,0,((E3796-Tmin)/(PrefTemp-Tmin))^2))</f>
        <v>37.646172425158682</v>
      </c>
      <c r="L3796" s="1">
        <f t="shared" si="358"/>
        <v>0.3921476293374323</v>
      </c>
      <c r="M3796" s="1">
        <f t="shared" si="359"/>
        <v>-91.422343148862922</v>
      </c>
      <c r="N3796" s="3" t="s">
        <v>866</v>
      </c>
      <c r="O3796" s="1" t="s">
        <v>2973</v>
      </c>
      <c r="P3796" s="1" t="s">
        <v>2968</v>
      </c>
      <c r="Q3796" s="1">
        <v>8360</v>
      </c>
      <c r="R3796" s="1" t="s">
        <v>3035</v>
      </c>
      <c r="S3796" s="1">
        <v>83.42</v>
      </c>
    </row>
    <row r="3797" spans="1:19" x14ac:dyDescent="0.3">
      <c r="A3797" s="1" t="s">
        <v>925</v>
      </c>
      <c r="B3797" s="1" t="s">
        <v>1923</v>
      </c>
      <c r="C3797" s="1">
        <f t="shared" si="360"/>
        <v>1.0416666664241347E-2</v>
      </c>
      <c r="D3797" s="1">
        <v>10</v>
      </c>
      <c r="E3797" s="1">
        <v>19.64</v>
      </c>
      <c r="F3797" s="1">
        <f>IF(A3797="","",IF(E3797&lt;_C3_MinTemp.,0,E3797*M_a+M_b))</f>
        <v>0.47329660000000007</v>
      </c>
      <c r="G3797" s="1">
        <f t="shared" si="355"/>
        <v>0.22400967157156007</v>
      </c>
      <c r="H3797" s="1">
        <f t="shared" si="356"/>
        <v>9.735318190854414E-2</v>
      </c>
      <c r="I3797" s="1">
        <f t="shared" si="357"/>
        <v>2.4338295471469335E-2</v>
      </c>
      <c r="J3797" s="1">
        <f>IF(A3797="","",MIN(J3796+I3797,Max_logcfu))</f>
        <v>3.99</v>
      </c>
      <c r="K3797" s="1" cm="1">
        <f t="array" ref="K3797">IF(A3797="","",IF(E3797&lt;_C3_MinTemp.,0,((E3797-Tmin)/(PrefTemp-Tmin))^2))</f>
        <v>37.059494338087219</v>
      </c>
      <c r="L3797" s="1">
        <f t="shared" si="358"/>
        <v>0.38603639926519412</v>
      </c>
      <c r="M3797" s="1">
        <f t="shared" si="359"/>
        <v>-91.808379548128116</v>
      </c>
      <c r="N3797" s="3" t="s">
        <v>866</v>
      </c>
      <c r="O3797" s="1" t="s">
        <v>2973</v>
      </c>
      <c r="P3797" s="1" t="s">
        <v>2968</v>
      </c>
      <c r="Q3797" s="1">
        <v>8360</v>
      </c>
      <c r="R3797" s="1" t="s">
        <v>3035</v>
      </c>
      <c r="S3797" s="1">
        <v>83.42</v>
      </c>
    </row>
    <row r="3798" spans="1:19" x14ac:dyDescent="0.3">
      <c r="A3798" s="1" t="s">
        <v>925</v>
      </c>
      <c r="B3798" s="1" t="s">
        <v>1924</v>
      </c>
      <c r="C3798" s="1">
        <f t="shared" si="360"/>
        <v>1.0416666671517305E-2</v>
      </c>
      <c r="D3798" s="1">
        <v>10</v>
      </c>
      <c r="E3798" s="1">
        <v>19.559999999999999</v>
      </c>
      <c r="F3798" s="1">
        <f>IF(A3798="","",IF(E3798&lt;_C3_MinTemp.,0,E3798*M_a+M_b))</f>
        <v>0.47172540000000002</v>
      </c>
      <c r="G3798" s="1">
        <f t="shared" si="355"/>
        <v>0.22252485300516001</v>
      </c>
      <c r="H3798" s="1">
        <f t="shared" si="356"/>
        <v>9.6707889180860485E-2</v>
      </c>
      <c r="I3798" s="1">
        <f t="shared" si="357"/>
        <v>2.41769723064734E-2</v>
      </c>
      <c r="J3798" s="1">
        <f>IF(A3798="","",MIN(J3797+I3798,Max_logcfu))</f>
        <v>3.99</v>
      </c>
      <c r="K3798" s="1" cm="1">
        <f t="array" ref="K3798">IF(A3798="","",IF(E3798&lt;_C3_MinTemp.,0,((E3798-Tmin)/(PrefTemp-Tmin))^2))</f>
        <v>36.813850367143708</v>
      </c>
      <c r="L3798" s="1">
        <f t="shared" si="358"/>
        <v>0.38347760816965099</v>
      </c>
      <c r="M3798" s="1">
        <f t="shared" si="359"/>
        <v>-92.191857156297772</v>
      </c>
      <c r="N3798" s="3" t="s">
        <v>866</v>
      </c>
      <c r="O3798" s="1" t="s">
        <v>2973</v>
      </c>
      <c r="P3798" s="1" t="s">
        <v>2968</v>
      </c>
      <c r="Q3798" s="1">
        <v>8360</v>
      </c>
      <c r="R3798" s="1" t="s">
        <v>3035</v>
      </c>
      <c r="S3798" s="1">
        <v>83.31</v>
      </c>
    </row>
    <row r="3799" spans="1:19" x14ac:dyDescent="0.3">
      <c r="A3799" s="1" t="s">
        <v>925</v>
      </c>
      <c r="B3799" s="1" t="s">
        <v>1925</v>
      </c>
      <c r="C3799" s="1">
        <f t="shared" si="360"/>
        <v>1.0416666664241347E-2</v>
      </c>
      <c r="D3799" s="1">
        <v>10</v>
      </c>
      <c r="E3799" s="1">
        <v>19.41</v>
      </c>
      <c r="F3799" s="1">
        <f>IF(A3799="","",IF(E3799&lt;_C3_MinTemp.,0,E3799*M_a+M_b))</f>
        <v>0.46877940000000001</v>
      </c>
      <c r="G3799" s="1">
        <f t="shared" si="355"/>
        <v>0.21975412586436002</v>
      </c>
      <c r="H3799" s="1">
        <f t="shared" si="356"/>
        <v>9.5503748745919173E-2</v>
      </c>
      <c r="I3799" s="1">
        <f t="shared" si="357"/>
        <v>2.3875937180920744E-2</v>
      </c>
      <c r="J3799" s="1">
        <f>IF(A3799="","",MIN(J3798+I3799,Max_logcfu))</f>
        <v>3.99</v>
      </c>
      <c r="K3799" s="1" cm="1">
        <f t="array" ref="K3799">IF(A3799="","",IF(E3799&lt;_C3_MinTemp.,0,((E3799-Tmin)/(PrefTemp-Tmin))^2))</f>
        <v>36.355469503199359</v>
      </c>
      <c r="L3799" s="1">
        <f t="shared" si="358"/>
        <v>0.37870280723681971</v>
      </c>
      <c r="M3799" s="1">
        <f t="shared" si="359"/>
        <v>-92.570559963534592</v>
      </c>
      <c r="N3799" s="3" t="s">
        <v>866</v>
      </c>
      <c r="O3799" s="1" t="s">
        <v>2973</v>
      </c>
      <c r="P3799" s="1" t="s">
        <v>2968</v>
      </c>
      <c r="Q3799" s="1">
        <v>8360</v>
      </c>
      <c r="R3799" s="1" t="s">
        <v>3035</v>
      </c>
      <c r="S3799" s="1">
        <v>83.31</v>
      </c>
    </row>
    <row r="3800" spans="1:19" x14ac:dyDescent="0.3">
      <c r="A3800" s="1" t="s">
        <v>925</v>
      </c>
      <c r="B3800" s="1" t="s">
        <v>1926</v>
      </c>
      <c r="C3800" s="1">
        <f t="shared" si="360"/>
        <v>1.0416666664241347E-2</v>
      </c>
      <c r="D3800" s="1">
        <v>10</v>
      </c>
      <c r="E3800" s="1">
        <v>19.350000000000001</v>
      </c>
      <c r="F3800" s="1">
        <f>IF(A3800="","",IF(E3800&lt;_C3_MinTemp.,0,E3800*M_a+M_b))</f>
        <v>0.46760100000000004</v>
      </c>
      <c r="G3800" s="1">
        <f t="shared" si="355"/>
        <v>0.21865069520100003</v>
      </c>
      <c r="H3800" s="1">
        <f t="shared" si="356"/>
        <v>9.5024204780964808E-2</v>
      </c>
      <c r="I3800" s="1">
        <f t="shared" si="357"/>
        <v>2.3756051189710067E-2</v>
      </c>
      <c r="J3800" s="1">
        <f>IF(A3800="","",MIN(J3799+I3800,Max_logcfu))</f>
        <v>3.99</v>
      </c>
      <c r="K3800" s="1" cm="1">
        <f t="array" ref="K3800">IF(A3800="","",IF(E3800&lt;_C3_MinTemp.,0,((E3800-Tmin)/(PrefTemp-Tmin))^2))</f>
        <v>36.172921213501084</v>
      </c>
      <c r="L3800" s="1">
        <f t="shared" si="358"/>
        <v>0.37680126255290541</v>
      </c>
      <c r="M3800" s="1">
        <f t="shared" si="359"/>
        <v>-92.947361226087494</v>
      </c>
      <c r="N3800" s="3" t="s">
        <v>866</v>
      </c>
      <c r="O3800" s="1" t="s">
        <v>2973</v>
      </c>
      <c r="P3800" s="1" t="s">
        <v>2968</v>
      </c>
      <c r="Q3800" s="1">
        <v>8360</v>
      </c>
      <c r="R3800" s="1" t="s">
        <v>3035</v>
      </c>
      <c r="S3800" s="1">
        <v>83.31</v>
      </c>
    </row>
    <row r="3801" spans="1:19" x14ac:dyDescent="0.3">
      <c r="A3801" s="1" t="s">
        <v>925</v>
      </c>
      <c r="B3801" s="1" t="s">
        <v>1927</v>
      </c>
      <c r="C3801" s="1">
        <f t="shared" si="360"/>
        <v>1.0416666671517305E-2</v>
      </c>
      <c r="D3801" s="1">
        <v>10</v>
      </c>
      <c r="E3801" s="1">
        <v>19.25</v>
      </c>
      <c r="F3801" s="1">
        <f>IF(A3801="","",IF(E3801&lt;_C3_MinTemp.,0,E3801*M_a+M_b))</f>
        <v>0.46563700000000002</v>
      </c>
      <c r="G3801" s="1">
        <f t="shared" si="355"/>
        <v>0.21681781576900003</v>
      </c>
      <c r="H3801" s="1">
        <f t="shared" si="356"/>
        <v>9.4227647009561072E-2</v>
      </c>
      <c r="I3801" s="1">
        <f t="shared" si="357"/>
        <v>2.3556911763359809E-2</v>
      </c>
      <c r="J3801" s="1">
        <f>IF(A3801="","",MIN(J3800+I3801,Max_logcfu))</f>
        <v>3.99</v>
      </c>
      <c r="K3801" s="1" cm="1">
        <f t="array" ref="K3801">IF(A3801="","",IF(E3801&lt;_C3_MinTemp.,0,((E3801-Tmin)/(PrefTemp-Tmin))^2))</f>
        <v>35.869695087342947</v>
      </c>
      <c r="L3801" s="1">
        <f t="shared" si="358"/>
        <v>0.3736426573338133</v>
      </c>
      <c r="M3801" s="1">
        <f t="shared" si="359"/>
        <v>-93.321003883421312</v>
      </c>
      <c r="N3801" s="3" t="s">
        <v>866</v>
      </c>
      <c r="O3801" s="1" t="s">
        <v>2973</v>
      </c>
      <c r="P3801" s="1" t="s">
        <v>2968</v>
      </c>
      <c r="Q3801" s="1">
        <v>8360</v>
      </c>
      <c r="R3801" s="1" t="s">
        <v>3035</v>
      </c>
      <c r="S3801" s="1">
        <v>83.31</v>
      </c>
    </row>
    <row r="3802" spans="1:19" x14ac:dyDescent="0.3">
      <c r="A3802" s="1" t="s">
        <v>925</v>
      </c>
      <c r="B3802" s="1" t="s">
        <v>1928</v>
      </c>
      <c r="C3802" s="1">
        <f t="shared" si="360"/>
        <v>1.0416666664241347E-2</v>
      </c>
      <c r="D3802" s="1">
        <v>10</v>
      </c>
      <c r="E3802" s="1">
        <v>19.329999999999998</v>
      </c>
      <c r="F3802" s="1">
        <f>IF(A3802="","",IF(E3802&lt;_C3_MinTemp.,0,E3802*M_a+M_b))</f>
        <v>0.46720820000000002</v>
      </c>
      <c r="G3802" s="1">
        <f t="shared" si="355"/>
        <v>0.21828350214724002</v>
      </c>
      <c r="H3802" s="1">
        <f t="shared" si="356"/>
        <v>9.486462500966536E-2</v>
      </c>
      <c r="I3802" s="1">
        <f t="shared" si="357"/>
        <v>2.3716156246894493E-2</v>
      </c>
      <c r="J3802" s="1">
        <f>IF(A3802="","",MIN(J3801+I3802,Max_logcfu))</f>
        <v>3.99</v>
      </c>
      <c r="K3802" s="1" cm="1">
        <f t="array" ref="K3802">IF(A3802="","",IF(E3802&lt;_C3_MinTemp.,0,((E3802-Tmin)/(PrefTemp-Tmin))^2))</f>
        <v>36.11217388593554</v>
      </c>
      <c r="L3802" s="1">
        <f t="shared" si="358"/>
        <v>0.37616847789091168</v>
      </c>
      <c r="M3802" s="1">
        <f t="shared" si="359"/>
        <v>-93.697172361312226</v>
      </c>
      <c r="N3802" s="3" t="s">
        <v>866</v>
      </c>
      <c r="O3802" s="1" t="s">
        <v>2973</v>
      </c>
      <c r="P3802" s="1" t="s">
        <v>2968</v>
      </c>
      <c r="Q3802" s="1">
        <v>8360</v>
      </c>
      <c r="R3802" s="1" t="s">
        <v>3035</v>
      </c>
      <c r="S3802" s="1">
        <v>83.31</v>
      </c>
    </row>
    <row r="3803" spans="1:19" x14ac:dyDescent="0.3">
      <c r="A3803" s="1" t="s">
        <v>925</v>
      </c>
      <c r="B3803" s="1" t="s">
        <v>1929</v>
      </c>
      <c r="C3803" s="1">
        <f t="shared" si="360"/>
        <v>1.0416666664241347E-2</v>
      </c>
      <c r="D3803" s="1">
        <v>10</v>
      </c>
      <c r="E3803" s="1">
        <v>19.22</v>
      </c>
      <c r="F3803" s="1">
        <f>IF(A3803="","",IF(E3803&lt;_C3_MinTemp.,0,E3803*M_a+M_b))</f>
        <v>0.46504780000000001</v>
      </c>
      <c r="G3803" s="1">
        <f t="shared" si="355"/>
        <v>0.21626945628484001</v>
      </c>
      <c r="H3803" s="1">
        <f t="shared" si="356"/>
        <v>9.3989333457122987E-2</v>
      </c>
      <c r="I3803" s="1">
        <f t="shared" si="357"/>
        <v>2.3497333358809845E-2</v>
      </c>
      <c r="J3803" s="1">
        <f>IF(A3803="","",MIN(J3802+I3803,Max_logcfu))</f>
        <v>3.99</v>
      </c>
      <c r="K3803" s="1" cm="1">
        <f t="array" ref="K3803">IF(A3803="","",IF(E3803&lt;_C3_MinTemp.,0,((E3803-Tmin)/(PrefTemp-Tmin))^2))</f>
        <v>35.778976123934385</v>
      </c>
      <c r="L3803" s="1">
        <f t="shared" si="358"/>
        <v>0.37269766787087438</v>
      </c>
      <c r="M3803" s="1">
        <f t="shared" si="359"/>
        <v>-94.069870029183107</v>
      </c>
      <c r="N3803" s="3" t="s">
        <v>866</v>
      </c>
      <c r="O3803" s="1" t="s">
        <v>2973</v>
      </c>
      <c r="P3803" s="1" t="s">
        <v>2968</v>
      </c>
      <c r="Q3803" s="1">
        <v>8360</v>
      </c>
      <c r="R3803" s="1" t="s">
        <v>3035</v>
      </c>
      <c r="S3803" s="1">
        <v>83.31</v>
      </c>
    </row>
    <row r="3804" spans="1:19" x14ac:dyDescent="0.3">
      <c r="A3804" s="1" t="s">
        <v>925</v>
      </c>
      <c r="B3804" s="1" t="s">
        <v>2591</v>
      </c>
      <c r="C3804" s="1">
        <f t="shared" si="360"/>
        <v>1.0416666671517305E-2</v>
      </c>
      <c r="D3804" s="1">
        <v>10</v>
      </c>
      <c r="E3804" s="1">
        <v>19.170000000000002</v>
      </c>
      <c r="F3804" s="1">
        <f>IF(A3804="","",IF(E3804&lt;_C3_MinTemp.,0,E3804*M_a+M_b))</f>
        <v>0.46406580000000008</v>
      </c>
      <c r="G3804" s="1">
        <f t="shared" si="355"/>
        <v>0.21535706672964008</v>
      </c>
      <c r="H3804" s="1">
        <f t="shared" si="356"/>
        <v>9.3592814745606295E-2</v>
      </c>
      <c r="I3804" s="1">
        <f t="shared" si="357"/>
        <v>2.3398203697297209E-2</v>
      </c>
      <c r="J3804" s="1">
        <f>IF(A3804="","",MIN(J3803+I3804,Max_logcfu))</f>
        <v>3.99</v>
      </c>
      <c r="K3804" s="1" cm="1">
        <f t="array" ref="K3804">IF(A3804="","",IF(E3804&lt;_C3_MinTemp.,0,((E3804-Tmin)/(PrefTemp-Tmin))^2))</f>
        <v>35.628033107421537</v>
      </c>
      <c r="L3804" s="1">
        <f t="shared" si="358"/>
        <v>0.37112534504179306</v>
      </c>
      <c r="M3804" s="1">
        <f t="shared" si="359"/>
        <v>-94.440995374224897</v>
      </c>
      <c r="N3804" s="3" t="s">
        <v>866</v>
      </c>
      <c r="O3804" s="1" t="s">
        <v>2973</v>
      </c>
      <c r="P3804" s="1" t="s">
        <v>2968</v>
      </c>
      <c r="Q3804" s="1">
        <v>8360</v>
      </c>
      <c r="R3804" s="1" t="s">
        <v>3035</v>
      </c>
      <c r="S3804" s="1">
        <v>83.31</v>
      </c>
    </row>
    <row r="3805" spans="1:19" x14ac:dyDescent="0.3">
      <c r="A3805" s="1" t="s">
        <v>925</v>
      </c>
      <c r="B3805" s="1" t="s">
        <v>2592</v>
      </c>
      <c r="C3805" s="1">
        <f t="shared" si="360"/>
        <v>1.0416666664241347E-2</v>
      </c>
      <c r="D3805" s="1">
        <v>10</v>
      </c>
      <c r="E3805" s="1">
        <v>19.11</v>
      </c>
      <c r="F3805" s="1">
        <f>IF(A3805="","",IF(E3805&lt;_C3_MinTemp.,0,E3805*M_a+M_b))</f>
        <v>0.4628874</v>
      </c>
      <c r="G3805" s="1">
        <f t="shared" si="355"/>
        <v>0.21426474507876</v>
      </c>
      <c r="H3805" s="1">
        <f t="shared" si="356"/>
        <v>9.3118098686988268E-2</v>
      </c>
      <c r="I3805" s="1">
        <f t="shared" si="357"/>
        <v>2.3279524666326878E-2</v>
      </c>
      <c r="J3805" s="1">
        <f>IF(A3805="","",MIN(J3804+I3805,Max_logcfu))</f>
        <v>3.99</v>
      </c>
      <c r="K3805" s="1" cm="1">
        <f t="array" ref="K3805">IF(A3805="","",IF(E3805&lt;_C3_MinTemp.,0,((E3805-Tmin)/(PrefTemp-Tmin))^2))</f>
        <v>35.447322659733445</v>
      </c>
      <c r="L3805" s="1">
        <f t="shared" si="358"/>
        <v>0.36924294428625232</v>
      </c>
      <c r="M3805" s="1">
        <f t="shared" si="359"/>
        <v>-94.810238318511153</v>
      </c>
      <c r="N3805" s="3" t="s">
        <v>866</v>
      </c>
      <c r="O3805" s="1" t="s">
        <v>2973</v>
      </c>
      <c r="P3805" s="1" t="s">
        <v>2968</v>
      </c>
      <c r="Q3805" s="1">
        <v>8360</v>
      </c>
      <c r="R3805" s="1" t="s">
        <v>3035</v>
      </c>
      <c r="S3805" s="1">
        <v>83.31</v>
      </c>
    </row>
    <row r="3806" spans="1:19" x14ac:dyDescent="0.3">
      <c r="A3806" s="1" t="s">
        <v>925</v>
      </c>
      <c r="B3806" s="1" t="s">
        <v>2593</v>
      </c>
      <c r="C3806" s="1">
        <f t="shared" si="360"/>
        <v>1.0416666664241347E-2</v>
      </c>
      <c r="D3806" s="1">
        <v>10</v>
      </c>
      <c r="E3806" s="1">
        <v>19.16</v>
      </c>
      <c r="F3806" s="1">
        <f>IF(A3806="","",IF(E3806&lt;_C3_MinTemp.,0,E3806*M_a+M_b))</f>
        <v>0.46386940000000004</v>
      </c>
      <c r="G3806" s="1">
        <f t="shared" si="355"/>
        <v>0.21517482025636003</v>
      </c>
      <c r="H3806" s="1">
        <f t="shared" si="356"/>
        <v>9.3513611584684922E-2</v>
      </c>
      <c r="I3806" s="1">
        <f t="shared" si="357"/>
        <v>2.3378402890728022E-2</v>
      </c>
      <c r="J3806" s="1">
        <f>IF(A3806="","",MIN(J3805+I3806,Max_logcfu))</f>
        <v>3.99</v>
      </c>
      <c r="K3806" s="1" cm="1">
        <f t="array" ref="K3806">IF(A3806="","",IF(E3806&lt;_C3_MinTemp.,0,((E3806-Tmin)/(PrefTemp-Tmin))^2))</f>
        <v>35.597882792494175</v>
      </c>
      <c r="L3806" s="1">
        <f t="shared" si="358"/>
        <v>0.37081127900214478</v>
      </c>
      <c r="M3806" s="1">
        <f t="shared" si="359"/>
        <v>-95.181049597513294</v>
      </c>
      <c r="N3806" s="3" t="s">
        <v>866</v>
      </c>
      <c r="O3806" s="1" t="s">
        <v>2973</v>
      </c>
      <c r="P3806" s="1" t="s">
        <v>2968</v>
      </c>
      <c r="Q3806" s="1">
        <v>8360</v>
      </c>
      <c r="R3806" s="1" t="s">
        <v>3035</v>
      </c>
      <c r="S3806" s="1">
        <v>83.23</v>
      </c>
    </row>
    <row r="3807" spans="1:19" x14ac:dyDescent="0.3">
      <c r="A3807" s="1" t="s">
        <v>925</v>
      </c>
      <c r="B3807" s="1" t="s">
        <v>2594</v>
      </c>
      <c r="C3807" s="1">
        <f t="shared" si="360"/>
        <v>1.0416666671517305E-2</v>
      </c>
      <c r="D3807" s="1">
        <v>10</v>
      </c>
      <c r="E3807" s="1">
        <v>19.079999999999998</v>
      </c>
      <c r="F3807" s="1">
        <f>IF(A3807="","",IF(E3807&lt;_C3_MinTemp.,0,E3807*M_a+M_b))</f>
        <v>0.46229819999999999</v>
      </c>
      <c r="G3807" s="1">
        <f t="shared" si="355"/>
        <v>0.21371962572323999</v>
      </c>
      <c r="H3807" s="1">
        <f t="shared" si="356"/>
        <v>9.2881193273898294E-2</v>
      </c>
      <c r="I3807" s="1">
        <f t="shared" si="357"/>
        <v>2.3220298329287365E-2</v>
      </c>
      <c r="J3807" s="1">
        <f>IF(A3807="","",MIN(J3806+I3807,Max_logcfu))</f>
        <v>3.99</v>
      </c>
      <c r="K3807" s="1" cm="1">
        <f t="array" ref="K3807">IF(A3807="","",IF(E3807&lt;_C3_MinTemp.,0,((E3807-Tmin)/(PrefTemp-Tmin))^2))</f>
        <v>35.357139733577853</v>
      </c>
      <c r="L3807" s="1">
        <f t="shared" si="358"/>
        <v>0.36830353906294067</v>
      </c>
      <c r="M3807" s="1">
        <f t="shared" si="359"/>
        <v>-95.549353136576229</v>
      </c>
      <c r="N3807" s="3" t="s">
        <v>866</v>
      </c>
      <c r="O3807" s="1" t="s">
        <v>2973</v>
      </c>
      <c r="P3807" s="1" t="s">
        <v>2968</v>
      </c>
      <c r="Q3807" s="1">
        <v>8360</v>
      </c>
      <c r="R3807" s="1" t="s">
        <v>3035</v>
      </c>
      <c r="S3807" s="1">
        <v>83.23</v>
      </c>
    </row>
    <row r="3808" spans="1:19" x14ac:dyDescent="0.3">
      <c r="A3808" s="1" t="s">
        <v>925</v>
      </c>
      <c r="B3808" s="1" t="s">
        <v>1934</v>
      </c>
      <c r="C3808" s="1">
        <f t="shared" si="360"/>
        <v>1.0416666664241347E-2</v>
      </c>
      <c r="D3808" s="1">
        <v>10</v>
      </c>
      <c r="E3808" s="1">
        <v>19.03</v>
      </c>
      <c r="F3808" s="1">
        <f>IF(A3808="","",IF(E3808&lt;_C3_MinTemp.,0,E3808*M_a+M_b))</f>
        <v>0.46131620000000007</v>
      </c>
      <c r="G3808" s="1">
        <f t="shared" si="355"/>
        <v>0.21281263638244005</v>
      </c>
      <c r="H3808" s="1">
        <f t="shared" si="356"/>
        <v>9.2487021461295102E-2</v>
      </c>
      <c r="I3808" s="1">
        <f t="shared" si="357"/>
        <v>2.3121755359940321E-2</v>
      </c>
      <c r="J3808" s="1">
        <f>IF(A3808="","",MIN(J3807+I3808,Max_logcfu))</f>
        <v>3.99</v>
      </c>
      <c r="K3808" s="1" cm="1">
        <f t="array" ref="K3808">IF(A3808="","",IF(E3808&lt;_C3_MinTemp.,0,((E3808-Tmin)/(PrefTemp-Tmin))^2))</f>
        <v>35.207090112486632</v>
      </c>
      <c r="L3808" s="1">
        <f t="shared" si="358"/>
        <v>0.36674052191968065</v>
      </c>
      <c r="M3808" s="1">
        <f t="shared" si="359"/>
        <v>-95.91609365849591</v>
      </c>
      <c r="N3808" s="3" t="s">
        <v>866</v>
      </c>
      <c r="O3808" s="1" t="s">
        <v>2973</v>
      </c>
      <c r="P3808" s="1" t="s">
        <v>2968</v>
      </c>
      <c r="Q3808" s="1">
        <v>8360</v>
      </c>
      <c r="R3808" s="1" t="s">
        <v>3035</v>
      </c>
      <c r="S3808" s="1">
        <v>83.23</v>
      </c>
    </row>
    <row r="3809" spans="1:19" x14ac:dyDescent="0.3">
      <c r="A3809" s="1" t="s">
        <v>925</v>
      </c>
      <c r="B3809" s="1" t="s">
        <v>1935</v>
      </c>
      <c r="C3809" s="1">
        <f t="shared" si="360"/>
        <v>1.0416666664241347E-2</v>
      </c>
      <c r="D3809" s="1">
        <v>10</v>
      </c>
      <c r="E3809" s="1">
        <v>19</v>
      </c>
      <c r="F3809" s="1">
        <f>IF(A3809="","",IF(E3809&lt;_C3_MinTemp.,0,E3809*M_a+M_b))</f>
        <v>0.46072700000000005</v>
      </c>
      <c r="G3809" s="1">
        <f t="shared" si="355"/>
        <v>0.21226936852900005</v>
      </c>
      <c r="H3809" s="1">
        <f t="shared" si="356"/>
        <v>9.2250920699261205E-2</v>
      </c>
      <c r="I3809" s="1">
        <f t="shared" si="357"/>
        <v>2.306273016944559E-2</v>
      </c>
      <c r="J3809" s="1">
        <f>IF(A3809="","",MIN(J3808+I3809,Max_logcfu))</f>
        <v>3.99</v>
      </c>
      <c r="K3809" s="1" cm="1">
        <f t="array" ref="K3809">IF(A3809="","",IF(E3809&lt;_C3_MinTemp.,0,((E3809-Tmin)/(PrefTemp-Tmin))^2))</f>
        <v>35.117213493332741</v>
      </c>
      <c r="L3809" s="1">
        <f t="shared" si="358"/>
        <v>0.36580430713704559</v>
      </c>
      <c r="M3809" s="1">
        <f t="shared" si="359"/>
        <v>-96.28189796563295</v>
      </c>
      <c r="N3809" s="3" t="s">
        <v>866</v>
      </c>
      <c r="O3809" s="1" t="s">
        <v>2973</v>
      </c>
      <c r="P3809" s="1" t="s">
        <v>2968</v>
      </c>
      <c r="Q3809" s="1">
        <v>8360</v>
      </c>
      <c r="R3809" s="1" t="s">
        <v>3035</v>
      </c>
      <c r="S3809" s="1">
        <v>83.23</v>
      </c>
    </row>
    <row r="3810" spans="1:19" x14ac:dyDescent="0.3">
      <c r="A3810" s="1" t="s">
        <v>925</v>
      </c>
      <c r="B3810" s="1" t="s">
        <v>1936</v>
      </c>
      <c r="C3810" s="1">
        <f t="shared" si="360"/>
        <v>1.0416666671517305E-2</v>
      </c>
      <c r="D3810" s="1">
        <v>10</v>
      </c>
      <c r="E3810" s="1">
        <v>19.05</v>
      </c>
      <c r="F3810" s="1">
        <f>IF(A3810="","",IF(E3810&lt;_C3_MinTemp.,0,E3810*M_a+M_b))</f>
        <v>0.46170900000000004</v>
      </c>
      <c r="G3810" s="1">
        <f t="shared" si="355"/>
        <v>0.21317520068100004</v>
      </c>
      <c r="H3810" s="1">
        <f t="shared" si="356"/>
        <v>9.2644589604954378E-2</v>
      </c>
      <c r="I3810" s="1">
        <f t="shared" si="357"/>
        <v>2.3161147412023846E-2</v>
      </c>
      <c r="J3810" s="1">
        <f>IF(A3810="","",MIN(J3809+I3810,Max_logcfu))</f>
        <v>3.99</v>
      </c>
      <c r="K3810" s="1" cm="1">
        <f t="array" ref="K3810">IF(A3810="","",IF(E3810&lt;_C3_MinTemp.,0,((E3810-Tmin)/(PrefTemp-Tmin))^2))</f>
        <v>35.267071672547914</v>
      </c>
      <c r="L3810" s="1">
        <f t="shared" si="358"/>
        <v>0.36736533009344191</v>
      </c>
      <c r="M3810" s="1">
        <f t="shared" si="359"/>
        <v>-96.649263295726399</v>
      </c>
      <c r="N3810" s="3" t="s">
        <v>866</v>
      </c>
      <c r="O3810" s="1" t="s">
        <v>2973</v>
      </c>
      <c r="P3810" s="1" t="s">
        <v>2968</v>
      </c>
      <c r="Q3810" s="1">
        <v>8360</v>
      </c>
      <c r="R3810" s="1" t="s">
        <v>3035</v>
      </c>
      <c r="S3810" s="1">
        <v>83.13</v>
      </c>
    </row>
    <row r="3811" spans="1:19" x14ac:dyDescent="0.3">
      <c r="A3811" s="1" t="s">
        <v>925</v>
      </c>
      <c r="B3811" s="1" t="s">
        <v>1937</v>
      </c>
      <c r="C3811" s="1">
        <f t="shared" si="360"/>
        <v>1.0416666664241347E-2</v>
      </c>
      <c r="D3811" s="1">
        <v>10</v>
      </c>
      <c r="E3811" s="1">
        <v>19</v>
      </c>
      <c r="F3811" s="1">
        <f>IF(A3811="","",IF(E3811&lt;_C3_MinTemp.,0,E3811*M_a+M_b))</f>
        <v>0.46072700000000005</v>
      </c>
      <c r="G3811" s="1">
        <f t="shared" si="355"/>
        <v>0.21226936852900005</v>
      </c>
      <c r="H3811" s="1">
        <f t="shared" si="356"/>
        <v>9.2250920699261205E-2</v>
      </c>
      <c r="I3811" s="1">
        <f t="shared" si="357"/>
        <v>2.306273016944559E-2</v>
      </c>
      <c r="J3811" s="1">
        <f>IF(A3811="","",MIN(J3810+I3811,Max_logcfu))</f>
        <v>3.99</v>
      </c>
      <c r="K3811" s="1" cm="1">
        <f t="array" ref="K3811">IF(A3811="","",IF(E3811&lt;_C3_MinTemp.,0,((E3811-Tmin)/(PrefTemp-Tmin))^2))</f>
        <v>35.117213493332741</v>
      </c>
      <c r="L3811" s="1">
        <f t="shared" si="358"/>
        <v>0.36580430713704559</v>
      </c>
      <c r="M3811" s="1">
        <f t="shared" si="359"/>
        <v>-97.015067602863439</v>
      </c>
      <c r="N3811" s="3" t="s">
        <v>866</v>
      </c>
      <c r="O3811" s="1" t="s">
        <v>2973</v>
      </c>
      <c r="P3811" s="1" t="s">
        <v>2968</v>
      </c>
      <c r="Q3811" s="1">
        <v>8360</v>
      </c>
      <c r="R3811" s="1" t="s">
        <v>3035</v>
      </c>
      <c r="S3811" s="1">
        <v>83.13</v>
      </c>
    </row>
    <row r="3812" spans="1:19" x14ac:dyDescent="0.3">
      <c r="A3812" s="1" t="s">
        <v>925</v>
      </c>
      <c r="B3812" s="1" t="s">
        <v>1938</v>
      </c>
      <c r="C3812" s="1">
        <f t="shared" si="360"/>
        <v>1.0416666664241347E-2</v>
      </c>
      <c r="D3812" s="1">
        <v>10</v>
      </c>
      <c r="E3812" s="1">
        <v>19.03</v>
      </c>
      <c r="F3812" s="1">
        <f>IF(A3812="","",IF(E3812&lt;_C3_MinTemp.,0,E3812*M_a+M_b))</f>
        <v>0.46131620000000007</v>
      </c>
      <c r="G3812" s="1">
        <f t="shared" si="355"/>
        <v>0.21281263638244005</v>
      </c>
      <c r="H3812" s="1">
        <f t="shared" si="356"/>
        <v>9.2487021461295102E-2</v>
      </c>
      <c r="I3812" s="1">
        <f t="shared" si="357"/>
        <v>2.3121755359940321E-2</v>
      </c>
      <c r="J3812" s="1">
        <f>IF(A3812="","",MIN(J3811+I3812,Max_logcfu))</f>
        <v>3.99</v>
      </c>
      <c r="K3812" s="1" cm="1">
        <f t="array" ref="K3812">IF(A3812="","",IF(E3812&lt;_C3_MinTemp.,0,((E3812-Tmin)/(PrefTemp-Tmin))^2))</f>
        <v>35.207090112486632</v>
      </c>
      <c r="L3812" s="1">
        <f t="shared" si="358"/>
        <v>0.36674052191968065</v>
      </c>
      <c r="M3812" s="1">
        <f t="shared" si="359"/>
        <v>-97.38180812478312</v>
      </c>
      <c r="N3812" s="3" t="s">
        <v>866</v>
      </c>
      <c r="O3812" s="1" t="s">
        <v>2973</v>
      </c>
      <c r="P3812" s="1" t="s">
        <v>2968</v>
      </c>
      <c r="Q3812" s="1">
        <v>8360</v>
      </c>
      <c r="R3812" s="1" t="s">
        <v>3035</v>
      </c>
      <c r="S3812" s="1">
        <v>83.13</v>
      </c>
    </row>
    <row r="3813" spans="1:19" x14ac:dyDescent="0.3">
      <c r="A3813" s="1" t="s">
        <v>925</v>
      </c>
      <c r="B3813" s="1" t="s">
        <v>1939</v>
      </c>
      <c r="C3813" s="1">
        <f t="shared" si="360"/>
        <v>1.0416666671517305E-2</v>
      </c>
      <c r="D3813" s="1">
        <v>10</v>
      </c>
      <c r="E3813" s="1">
        <v>19</v>
      </c>
      <c r="F3813" s="1">
        <f>IF(A3813="","",IF(E3813&lt;_C3_MinTemp.,0,E3813*M_a+M_b))</f>
        <v>0.46072700000000005</v>
      </c>
      <c r="G3813" s="1">
        <f t="shared" si="355"/>
        <v>0.21226936852900005</v>
      </c>
      <c r="H3813" s="1">
        <f t="shared" si="356"/>
        <v>9.2250920699261205E-2</v>
      </c>
      <c r="I3813" s="1">
        <f t="shared" si="357"/>
        <v>2.3062730185554721E-2</v>
      </c>
      <c r="J3813" s="1">
        <f>IF(A3813="","",MIN(J3812+I3813,Max_logcfu))</f>
        <v>3.99</v>
      </c>
      <c r="K3813" s="1" cm="1">
        <f t="array" ref="K3813">IF(A3813="","",IF(E3813&lt;_C3_MinTemp.,0,((E3813-Tmin)/(PrefTemp-Tmin))^2))</f>
        <v>35.117213493332741</v>
      </c>
      <c r="L3813" s="1">
        <f t="shared" si="358"/>
        <v>0.36580430739255698</v>
      </c>
      <c r="M3813" s="1">
        <f t="shared" si="359"/>
        <v>-97.747612432175671</v>
      </c>
      <c r="N3813" s="3" t="s">
        <v>866</v>
      </c>
      <c r="O3813" s="1" t="s">
        <v>2973</v>
      </c>
      <c r="P3813" s="1" t="s">
        <v>2968</v>
      </c>
      <c r="Q3813" s="1">
        <v>8360</v>
      </c>
      <c r="R3813" s="1" t="s">
        <v>3035</v>
      </c>
      <c r="S3813" s="1">
        <v>83.13</v>
      </c>
    </row>
    <row r="3814" spans="1:19" x14ac:dyDescent="0.3">
      <c r="A3814" s="1" t="s">
        <v>925</v>
      </c>
      <c r="B3814" s="1" t="s">
        <v>1940</v>
      </c>
      <c r="C3814" s="1">
        <f t="shared" si="360"/>
        <v>1.0416666664241347E-2</v>
      </c>
      <c r="D3814" s="1">
        <v>10</v>
      </c>
      <c r="E3814" s="1">
        <v>19.11</v>
      </c>
      <c r="F3814" s="1">
        <f>IF(A3814="","",IF(E3814&lt;_C3_MinTemp.,0,E3814*M_a+M_b))</f>
        <v>0.4628874</v>
      </c>
      <c r="G3814" s="1">
        <f t="shared" si="355"/>
        <v>0.21426474507876</v>
      </c>
      <c r="H3814" s="1">
        <f t="shared" si="356"/>
        <v>9.3118098686988268E-2</v>
      </c>
      <c r="I3814" s="1">
        <f t="shared" si="357"/>
        <v>2.3279524666326878E-2</v>
      </c>
      <c r="J3814" s="1">
        <f>IF(A3814="","",MIN(J3813+I3814,Max_logcfu))</f>
        <v>3.99</v>
      </c>
      <c r="K3814" s="1" cm="1">
        <f t="array" ref="K3814">IF(A3814="","",IF(E3814&lt;_C3_MinTemp.,0,((E3814-Tmin)/(PrefTemp-Tmin))^2))</f>
        <v>35.447322659733445</v>
      </c>
      <c r="L3814" s="1">
        <f t="shared" si="358"/>
        <v>0.36924294428625232</v>
      </c>
      <c r="M3814" s="1">
        <f t="shared" si="359"/>
        <v>-98.116855376461928</v>
      </c>
      <c r="N3814" s="3" t="s">
        <v>866</v>
      </c>
      <c r="O3814" s="1" t="s">
        <v>2973</v>
      </c>
      <c r="P3814" s="1" t="s">
        <v>2968</v>
      </c>
      <c r="Q3814" s="1">
        <v>8360</v>
      </c>
      <c r="R3814" s="1" t="s">
        <v>3035</v>
      </c>
      <c r="S3814" s="1">
        <v>83.13</v>
      </c>
    </row>
    <row r="3815" spans="1:19" x14ac:dyDescent="0.3">
      <c r="A3815" s="1" t="s">
        <v>925</v>
      </c>
      <c r="B3815" s="1" t="s">
        <v>1941</v>
      </c>
      <c r="C3815" s="1">
        <f t="shared" si="360"/>
        <v>1.0416666664241347E-2</v>
      </c>
      <c r="D3815" s="1">
        <v>10</v>
      </c>
      <c r="E3815" s="1">
        <v>19.05</v>
      </c>
      <c r="F3815" s="1">
        <f>IF(A3815="","",IF(E3815&lt;_C3_MinTemp.,0,E3815*M_a+M_b))</f>
        <v>0.46170900000000004</v>
      </c>
      <c r="G3815" s="1">
        <f t="shared" ref="G3815:G3878" si="361">IF(A3815="","",F3815^2)</f>
        <v>0.21317520068100004</v>
      </c>
      <c r="H3815" s="1">
        <f t="shared" ref="H3815:H3878" si="362">IF(A3815="","",G3815/2.301)</f>
        <v>9.2644589604954378E-2</v>
      </c>
      <c r="I3815" s="1">
        <f t="shared" ref="I3815:I3878" si="363">IF(A3815="","",H3815*24*(B3815-B3814))</f>
        <v>2.3161147395845971E-2</v>
      </c>
      <c r="J3815" s="1">
        <f>IF(A3815="","",MIN(J3814+I3815,Max_logcfu))</f>
        <v>3.99</v>
      </c>
      <c r="K3815" s="1" cm="1">
        <f t="array" ref="K3815">IF(A3815="","",IF(E3815&lt;_C3_MinTemp.,0,((E3815-Tmin)/(PrefTemp-Tmin))^2))</f>
        <v>35.267071672547914</v>
      </c>
      <c r="L3815" s="1">
        <f t="shared" ref="L3815:L3878" si="364">IF(A3815="","",K3815*(B3815-B3814))</f>
        <v>0.36736532983684017</v>
      </c>
      <c r="M3815" s="1">
        <f t="shared" ref="M3815:M3878" si="365">IF(A3815="","",M3814-L3815)</f>
        <v>-98.484220706298771</v>
      </c>
      <c r="N3815" s="3" t="s">
        <v>866</v>
      </c>
      <c r="O3815" s="1" t="s">
        <v>2973</v>
      </c>
      <c r="P3815" s="1" t="s">
        <v>2968</v>
      </c>
      <c r="Q3815" s="1">
        <v>8360</v>
      </c>
      <c r="R3815" s="1" t="s">
        <v>3035</v>
      </c>
      <c r="S3815" s="1">
        <v>83.13</v>
      </c>
    </row>
    <row r="3816" spans="1:19" x14ac:dyDescent="0.3">
      <c r="A3816" s="1" t="s">
        <v>925</v>
      </c>
      <c r="B3816" s="1" t="s">
        <v>1942</v>
      </c>
      <c r="C3816" s="1">
        <f t="shared" si="360"/>
        <v>1.0416666671517305E-2</v>
      </c>
      <c r="D3816" s="1">
        <v>10</v>
      </c>
      <c r="E3816" s="1">
        <v>18.989999999999998</v>
      </c>
      <c r="F3816" s="1">
        <f>IF(A3816="","",IF(E3816&lt;_C3_MinTemp.,0,E3816*M_a+M_b))</f>
        <v>0.46053060000000001</v>
      </c>
      <c r="G3816" s="1">
        <f t="shared" si="361"/>
        <v>0.21208843353636</v>
      </c>
      <c r="H3816" s="1">
        <f t="shared" si="362"/>
        <v>9.2172287499504554E-2</v>
      </c>
      <c r="I3816" s="1">
        <f t="shared" si="363"/>
        <v>2.3043071885606402E-2</v>
      </c>
      <c r="J3816" s="1">
        <f>IF(A3816="","",MIN(J3815+I3816,Max_logcfu))</f>
        <v>3.99</v>
      </c>
      <c r="K3816" s="1" cm="1">
        <f t="array" ref="K3816">IF(A3816="","",IF(E3816&lt;_C3_MinTemp.,0,((E3816-Tmin)/(PrefTemp-Tmin))^2))</f>
        <v>35.087280145864916</v>
      </c>
      <c r="L3816" s="1">
        <f t="shared" si="364"/>
        <v>0.36549250168962194</v>
      </c>
      <c r="M3816" s="1">
        <f t="shared" si="365"/>
        <v>-98.849713207988387</v>
      </c>
      <c r="N3816" s="3" t="s">
        <v>866</v>
      </c>
      <c r="O3816" s="1" t="s">
        <v>2973</v>
      </c>
      <c r="P3816" s="1" t="s">
        <v>2968</v>
      </c>
      <c r="Q3816" s="1">
        <v>8360</v>
      </c>
      <c r="R3816" s="1" t="s">
        <v>3035</v>
      </c>
      <c r="S3816" s="1">
        <v>83.13</v>
      </c>
    </row>
    <row r="3817" spans="1:19" x14ac:dyDescent="0.3">
      <c r="A3817" s="1" t="s">
        <v>925</v>
      </c>
      <c r="B3817" s="1" t="s">
        <v>1943</v>
      </c>
      <c r="C3817" s="1">
        <f t="shared" si="360"/>
        <v>1.0416666664241347E-2</v>
      </c>
      <c r="D3817" s="1">
        <v>10</v>
      </c>
      <c r="E3817" s="1">
        <v>18.91</v>
      </c>
      <c r="F3817" s="1">
        <f>IF(A3817="","",IF(E3817&lt;_C3_MinTemp.,0,E3817*M_a+M_b))</f>
        <v>0.45895940000000002</v>
      </c>
      <c r="G3817" s="1">
        <f t="shared" si="361"/>
        <v>0.21064373084836002</v>
      </c>
      <c r="H3817" s="1">
        <f t="shared" si="362"/>
        <v>9.1544428878035641E-2</v>
      </c>
      <c r="I3817" s="1">
        <f t="shared" si="363"/>
        <v>2.2886107214180322E-2</v>
      </c>
      <c r="J3817" s="1">
        <f>IF(A3817="","",MIN(J3816+I3817,Max_logcfu))</f>
        <v>3.99</v>
      </c>
      <c r="K3817" s="1" cm="1">
        <f t="array" ref="K3817">IF(A3817="","",IF(E3817&lt;_C3_MinTemp.,0,((E3817-Tmin)/(PrefTemp-Tmin))^2))</f>
        <v>34.8482728266249</v>
      </c>
      <c r="L3817" s="1">
        <f t="shared" si="364"/>
        <v>0.36300284185949117</v>
      </c>
      <c r="M3817" s="1">
        <f t="shared" si="365"/>
        <v>-99.212716049847884</v>
      </c>
      <c r="N3817" s="3" t="s">
        <v>866</v>
      </c>
      <c r="O3817" s="1" t="s">
        <v>2973</v>
      </c>
      <c r="P3817" s="1" t="s">
        <v>2968</v>
      </c>
      <c r="Q3817" s="1">
        <v>8360</v>
      </c>
      <c r="R3817" s="1" t="s">
        <v>3035</v>
      </c>
      <c r="S3817" s="1">
        <v>83.13</v>
      </c>
    </row>
    <row r="3818" spans="1:19" x14ac:dyDescent="0.3">
      <c r="A3818" s="1" t="s">
        <v>925</v>
      </c>
      <c r="B3818" s="1" t="s">
        <v>1944</v>
      </c>
      <c r="C3818" s="1">
        <f t="shared" si="360"/>
        <v>1.0416666664241347E-2</v>
      </c>
      <c r="D3818" s="1">
        <v>10</v>
      </c>
      <c r="E3818" s="1">
        <v>18.989999999999998</v>
      </c>
      <c r="F3818" s="1">
        <f>IF(A3818="","",IF(E3818&lt;_C3_MinTemp.,0,E3818*M_a+M_b))</f>
        <v>0.46053060000000001</v>
      </c>
      <c r="G3818" s="1">
        <f t="shared" si="361"/>
        <v>0.21208843353636</v>
      </c>
      <c r="H3818" s="1">
        <f t="shared" si="362"/>
        <v>9.2172287499504554E-2</v>
      </c>
      <c r="I3818" s="1">
        <f t="shared" si="363"/>
        <v>2.3043071869511003E-2</v>
      </c>
      <c r="J3818" s="1">
        <f>IF(A3818="","",MIN(J3817+I3818,Max_logcfu))</f>
        <v>3.99</v>
      </c>
      <c r="K3818" s="1" cm="1">
        <f t="array" ref="K3818">IF(A3818="","",IF(E3818&lt;_C3_MinTemp.,0,((E3818-Tmin)/(PrefTemp-Tmin))^2))</f>
        <v>35.087280145864916</v>
      </c>
      <c r="L3818" s="1">
        <f t="shared" si="364"/>
        <v>0.36549250143432838</v>
      </c>
      <c r="M3818" s="1">
        <f t="shared" si="365"/>
        <v>-99.578208551282216</v>
      </c>
      <c r="N3818" s="3" t="s">
        <v>866</v>
      </c>
      <c r="O3818" s="1" t="s">
        <v>2973</v>
      </c>
      <c r="P3818" s="1" t="s">
        <v>2968</v>
      </c>
      <c r="Q3818" s="1">
        <v>8360</v>
      </c>
      <c r="R3818" s="1" t="s">
        <v>3035</v>
      </c>
      <c r="S3818" s="1">
        <v>83.03</v>
      </c>
    </row>
    <row r="3819" spans="1:19" x14ac:dyDescent="0.3">
      <c r="A3819" s="1" t="s">
        <v>925</v>
      </c>
      <c r="B3819" s="1" t="s">
        <v>1945</v>
      </c>
      <c r="C3819" s="1">
        <f t="shared" si="360"/>
        <v>1.0416666671517305E-2</v>
      </c>
      <c r="D3819" s="1">
        <v>10</v>
      </c>
      <c r="E3819" s="1">
        <v>18.940000000000001</v>
      </c>
      <c r="F3819" s="1">
        <f>IF(A3819="","",IF(E3819&lt;_C3_MinTemp.,0,E3819*M_a+M_b))</f>
        <v>0.45954860000000003</v>
      </c>
      <c r="G3819" s="1">
        <f t="shared" si="361"/>
        <v>0.21118491576196002</v>
      </c>
      <c r="H3819" s="1">
        <f t="shared" si="362"/>
        <v>9.1779624407631474E-2</v>
      </c>
      <c r="I3819" s="1">
        <f t="shared" si="363"/>
        <v>2.2944906112592423E-2</v>
      </c>
      <c r="J3819" s="1">
        <f>IF(A3819="","",MIN(J3818+I3819,Max_logcfu))</f>
        <v>3.99</v>
      </c>
      <c r="K3819" s="1" cm="1">
        <f t="array" ref="K3819">IF(A3819="","",IF(E3819&lt;_C3_MinTemp.,0,((E3819-Tmin)/(PrefTemp-Tmin))^2))</f>
        <v>34.937804850401882</v>
      </c>
      <c r="L3819" s="1">
        <f t="shared" si="364"/>
        <v>0.36393546736115695</v>
      </c>
      <c r="M3819" s="1">
        <f t="shared" si="365"/>
        <v>-99.942144018643376</v>
      </c>
      <c r="N3819" s="3" t="s">
        <v>866</v>
      </c>
      <c r="O3819" s="1" t="s">
        <v>2973</v>
      </c>
      <c r="P3819" s="1" t="s">
        <v>2968</v>
      </c>
      <c r="Q3819" s="1">
        <v>8360</v>
      </c>
      <c r="R3819" s="1" t="s">
        <v>3035</v>
      </c>
      <c r="S3819" s="1">
        <v>83.03</v>
      </c>
    </row>
    <row r="3820" spans="1:19" x14ac:dyDescent="0.3">
      <c r="A3820" s="1" t="s">
        <v>925</v>
      </c>
      <c r="B3820" s="1" t="s">
        <v>2595</v>
      </c>
      <c r="C3820" s="1">
        <f t="shared" si="360"/>
        <v>1.0416666664241347E-2</v>
      </c>
      <c r="D3820" s="1">
        <v>10</v>
      </c>
      <c r="E3820" s="1">
        <v>18.829999999999998</v>
      </c>
      <c r="F3820" s="1">
        <f>IF(A3820="","",IF(E3820&lt;_C3_MinTemp.,0,E3820*M_a+M_b))</f>
        <v>0.45738820000000002</v>
      </c>
      <c r="G3820" s="1">
        <f t="shared" si="361"/>
        <v>0.20920396549924003</v>
      </c>
      <c r="H3820" s="1">
        <f t="shared" si="362"/>
        <v>9.0918715992716212E-2</v>
      </c>
      <c r="I3820" s="1">
        <f t="shared" si="363"/>
        <v>2.2729678992886887E-2</v>
      </c>
      <c r="J3820" s="1">
        <f>IF(A3820="","",MIN(J3819+I3820,Max_logcfu))</f>
        <v>3.99</v>
      </c>
      <c r="K3820" s="1" cm="1">
        <f t="array" ref="K3820">IF(A3820="","",IF(E3820&lt;_C3_MinTemp.,0,((E3820-Tmin)/(PrefTemp-Tmin))^2))</f>
        <v>34.61008232605608</v>
      </c>
      <c r="L3820" s="1">
        <f t="shared" si="364"/>
        <v>0.36052169081247698</v>
      </c>
      <c r="M3820" s="1">
        <f t="shared" si="365"/>
        <v>-100.30266570945585</v>
      </c>
      <c r="N3820" s="3" t="s">
        <v>866</v>
      </c>
      <c r="O3820" s="1" t="s">
        <v>2973</v>
      </c>
      <c r="P3820" s="1" t="s">
        <v>2968</v>
      </c>
      <c r="Q3820" s="1">
        <v>8360</v>
      </c>
      <c r="R3820" s="1" t="s">
        <v>3035</v>
      </c>
      <c r="S3820" s="1">
        <v>83.03</v>
      </c>
    </row>
    <row r="3821" spans="1:19" x14ac:dyDescent="0.3">
      <c r="A3821" s="1" t="s">
        <v>925</v>
      </c>
      <c r="B3821" s="1" t="s">
        <v>2596</v>
      </c>
      <c r="C3821" s="1">
        <f t="shared" si="360"/>
        <v>1.0416666664241347E-2</v>
      </c>
      <c r="D3821" s="1">
        <v>10</v>
      </c>
      <c r="E3821" s="1">
        <v>18.8</v>
      </c>
      <c r="F3821" s="1">
        <f>IF(A3821="","",IF(E3821&lt;_C3_MinTemp.,0,E3821*M_a+M_b))</f>
        <v>0.45679900000000007</v>
      </c>
      <c r="G3821" s="1">
        <f t="shared" si="361"/>
        <v>0.20866532640100005</v>
      </c>
      <c r="H3821" s="1">
        <f t="shared" si="362"/>
        <v>9.0684626858322487E-2</v>
      </c>
      <c r="I3821" s="1">
        <f t="shared" si="363"/>
        <v>2.2671156709302084E-2</v>
      </c>
      <c r="J3821" s="1">
        <f>IF(A3821="","",MIN(J3820+I3821,Max_logcfu))</f>
        <v>3.99</v>
      </c>
      <c r="K3821" s="1" cm="1">
        <f t="array" ref="K3821">IF(A3821="","",IF(E3821&lt;_C3_MinTemp.,0,((E3821-Tmin)/(PrefTemp-Tmin))^2))</f>
        <v>34.520971474406451</v>
      </c>
      <c r="L3821" s="1">
        <f t="shared" si="364"/>
        <v>0.35959345277467614</v>
      </c>
      <c r="M3821" s="1">
        <f t="shared" si="365"/>
        <v>-100.66225916223053</v>
      </c>
      <c r="N3821" s="3" t="s">
        <v>866</v>
      </c>
      <c r="O3821" s="1" t="s">
        <v>2973</v>
      </c>
      <c r="P3821" s="1" t="s">
        <v>2968</v>
      </c>
      <c r="Q3821" s="1">
        <v>8360</v>
      </c>
      <c r="R3821" s="1" t="s">
        <v>3035</v>
      </c>
      <c r="S3821" s="1">
        <v>83.03</v>
      </c>
    </row>
    <row r="3822" spans="1:19" x14ac:dyDescent="0.3">
      <c r="A3822" s="1" t="s">
        <v>925</v>
      </c>
      <c r="B3822" s="1" t="s">
        <v>2597</v>
      </c>
      <c r="C3822" s="1">
        <f t="shared" si="360"/>
        <v>1.0416666671517305E-2</v>
      </c>
      <c r="D3822" s="1">
        <v>10</v>
      </c>
      <c r="E3822" s="1">
        <v>18.88</v>
      </c>
      <c r="F3822" s="1">
        <f>IF(A3822="","",IF(E3822&lt;_C3_MinTemp.,0,E3822*M_a+M_b))</f>
        <v>0.45837020000000001</v>
      </c>
      <c r="G3822" s="1">
        <f t="shared" si="361"/>
        <v>0.21010324024804</v>
      </c>
      <c r="H3822" s="1">
        <f t="shared" si="362"/>
        <v>9.1309535092585825E-2</v>
      </c>
      <c r="I3822" s="1">
        <f t="shared" si="363"/>
        <v>2.2827383783776287E-2</v>
      </c>
      <c r="J3822" s="1">
        <f>IF(A3822="","",MIN(J3821+I3822,Max_logcfu))</f>
        <v>3.99</v>
      </c>
      <c r="K3822" s="1" cm="1">
        <f t="array" ref="K3822">IF(A3822="","",IF(E3822&lt;_C3_MinTemp.,0,((E3822-Tmin)/(PrefTemp-Tmin))^2))</f>
        <v>34.758855667973556</v>
      </c>
      <c r="L3822" s="1">
        <f t="shared" si="364"/>
        <v>0.36207141337666049</v>
      </c>
      <c r="M3822" s="1">
        <f t="shared" si="365"/>
        <v>-101.02433057560718</v>
      </c>
      <c r="N3822" s="3" t="s">
        <v>866</v>
      </c>
      <c r="O3822" s="1" t="s">
        <v>2973</v>
      </c>
      <c r="P3822" s="1" t="s">
        <v>2968</v>
      </c>
      <c r="Q3822" s="1">
        <v>8360</v>
      </c>
      <c r="R3822" s="1" t="s">
        <v>3035</v>
      </c>
      <c r="S3822" s="1">
        <v>83.03</v>
      </c>
    </row>
    <row r="3823" spans="1:19" x14ac:dyDescent="0.3">
      <c r="A3823" s="1" t="s">
        <v>925</v>
      </c>
      <c r="B3823" s="1" t="s">
        <v>2910</v>
      </c>
      <c r="C3823" s="1">
        <f t="shared" si="360"/>
        <v>1.0416666664241347E-2</v>
      </c>
      <c r="D3823" s="1">
        <v>10</v>
      </c>
      <c r="E3823" s="1">
        <v>18.91</v>
      </c>
      <c r="F3823" s="1">
        <f>IF(A3823="","",IF(E3823&lt;_C3_MinTemp.,0,E3823*M_a+M_b))</f>
        <v>0.45895940000000002</v>
      </c>
      <c r="G3823" s="1">
        <f t="shared" si="361"/>
        <v>0.21064373084836002</v>
      </c>
      <c r="H3823" s="1">
        <f t="shared" si="362"/>
        <v>9.1544428878035641E-2</v>
      </c>
      <c r="I3823" s="1">
        <f t="shared" si="363"/>
        <v>2.2886107214180322E-2</v>
      </c>
      <c r="J3823" s="1">
        <f>IF(A3823="","",MIN(J3822+I3823,Max_logcfu))</f>
        <v>3.99</v>
      </c>
      <c r="K3823" s="1" cm="1">
        <f t="array" ref="K3823">IF(A3823="","",IF(E3823&lt;_C3_MinTemp.,0,((E3823-Tmin)/(PrefTemp-Tmin))^2))</f>
        <v>34.8482728266249</v>
      </c>
      <c r="L3823" s="1">
        <f t="shared" si="364"/>
        <v>0.36300284185949117</v>
      </c>
      <c r="M3823" s="1">
        <f t="shared" si="365"/>
        <v>-101.38733341746668</v>
      </c>
      <c r="N3823" s="3" t="s">
        <v>866</v>
      </c>
      <c r="O3823" s="1" t="s">
        <v>2973</v>
      </c>
      <c r="P3823" s="1" t="s">
        <v>2968</v>
      </c>
      <c r="Q3823" s="1">
        <v>8360</v>
      </c>
      <c r="R3823" s="1" t="s">
        <v>3035</v>
      </c>
      <c r="S3823" s="1">
        <v>83.03</v>
      </c>
    </row>
    <row r="3824" spans="1:19" x14ac:dyDescent="0.3">
      <c r="A3824" s="1" t="s">
        <v>925</v>
      </c>
      <c r="B3824" s="1" t="s">
        <v>1950</v>
      </c>
      <c r="C3824" s="1">
        <f t="shared" si="360"/>
        <v>1.0416666664241347E-2</v>
      </c>
      <c r="D3824" s="1">
        <v>10</v>
      </c>
      <c r="E3824" s="1">
        <v>18.829999999999998</v>
      </c>
      <c r="F3824" s="1">
        <f>IF(A3824="","",IF(E3824&lt;_C3_MinTemp.,0,E3824*M_a+M_b))</f>
        <v>0.45738820000000002</v>
      </c>
      <c r="G3824" s="1">
        <f t="shared" si="361"/>
        <v>0.20920396549924003</v>
      </c>
      <c r="H3824" s="1">
        <f t="shared" si="362"/>
        <v>9.0918715992716212E-2</v>
      </c>
      <c r="I3824" s="1">
        <f t="shared" si="363"/>
        <v>2.2729678992886887E-2</v>
      </c>
      <c r="J3824" s="1">
        <f>IF(A3824="","",MIN(J3823+I3824,Max_logcfu))</f>
        <v>3.99</v>
      </c>
      <c r="K3824" s="1" cm="1">
        <f t="array" ref="K3824">IF(A3824="","",IF(E3824&lt;_C3_MinTemp.,0,((E3824-Tmin)/(PrefTemp-Tmin))^2))</f>
        <v>34.61008232605608</v>
      </c>
      <c r="L3824" s="1">
        <f t="shared" si="364"/>
        <v>0.36052169081247698</v>
      </c>
      <c r="M3824" s="1">
        <f t="shared" si="365"/>
        <v>-101.74785510827915</v>
      </c>
      <c r="N3824" s="3" t="s">
        <v>866</v>
      </c>
      <c r="O3824" s="1" t="s">
        <v>2973</v>
      </c>
      <c r="P3824" s="1" t="s">
        <v>2968</v>
      </c>
      <c r="Q3824" s="1">
        <v>8360</v>
      </c>
      <c r="R3824" s="1" t="s">
        <v>3035</v>
      </c>
      <c r="S3824" s="1">
        <v>83.03</v>
      </c>
    </row>
    <row r="3825" spans="1:19" x14ac:dyDescent="0.3">
      <c r="A3825" s="1" t="s">
        <v>925</v>
      </c>
      <c r="B3825" s="1" t="s">
        <v>1951</v>
      </c>
      <c r="C3825" s="1">
        <f t="shared" si="360"/>
        <v>1.0416666671517305E-2</v>
      </c>
      <c r="D3825" s="1">
        <v>10</v>
      </c>
      <c r="E3825" s="1">
        <v>18.78</v>
      </c>
      <c r="F3825" s="1">
        <f>IF(A3825="","",IF(E3825&lt;_C3_MinTemp.,0,E3825*M_a+M_b))</f>
        <v>0.45640620000000004</v>
      </c>
      <c r="G3825" s="1">
        <f t="shared" si="361"/>
        <v>0.20830661939844003</v>
      </c>
      <c r="H3825" s="1">
        <f t="shared" si="362"/>
        <v>9.052873507103E-2</v>
      </c>
      <c r="I3825" s="1">
        <f t="shared" si="363"/>
        <v>2.2632183778296434E-2</v>
      </c>
      <c r="J3825" s="1">
        <f>IF(A3825="","",MIN(J3824+I3825,Max_logcfu))</f>
        <v>3.99</v>
      </c>
      <c r="K3825" s="1" cm="1">
        <f t="array" ref="K3825">IF(A3825="","",IF(E3825&lt;_C3_MinTemp.,0,((E3825-Tmin)/(PrefTemp-Tmin))^2))</f>
        <v>34.461628053932046</v>
      </c>
      <c r="L3825" s="1">
        <f t="shared" si="364"/>
        <v>0.35897529239561971</v>
      </c>
      <c r="M3825" s="1">
        <f t="shared" si="365"/>
        <v>-102.10683040067477</v>
      </c>
      <c r="N3825" s="3" t="s">
        <v>866</v>
      </c>
      <c r="O3825" s="1" t="s">
        <v>2973</v>
      </c>
      <c r="P3825" s="1" t="s">
        <v>2968</v>
      </c>
      <c r="Q3825" s="1">
        <v>8360</v>
      </c>
      <c r="R3825" s="1" t="s">
        <v>3035</v>
      </c>
      <c r="S3825" s="1">
        <v>83.03</v>
      </c>
    </row>
    <row r="3826" spans="1:19" x14ac:dyDescent="0.3">
      <c r="A3826" s="1" t="s">
        <v>925</v>
      </c>
      <c r="B3826" s="1" t="s">
        <v>2600</v>
      </c>
      <c r="C3826" s="1">
        <f t="shared" si="360"/>
        <v>1.0405092587461695E-2</v>
      </c>
      <c r="D3826" s="1">
        <v>10</v>
      </c>
      <c r="E3826" s="1">
        <v>18.829999999999998</v>
      </c>
      <c r="F3826" s="1">
        <f>IF(A3826="","",IF(E3826&lt;_C3_MinTemp.,0,E3826*M_a+M_b))</f>
        <v>0.45738820000000002</v>
      </c>
      <c r="G3826" s="1">
        <f t="shared" si="361"/>
        <v>0.20920396549924003</v>
      </c>
      <c r="H3826" s="1">
        <f t="shared" si="362"/>
        <v>9.0918715992716212E-2</v>
      </c>
      <c r="I3826" s="1">
        <f t="shared" si="363"/>
        <v>2.2704423788096315E-2</v>
      </c>
      <c r="J3826" s="1">
        <f>IF(A3826="","",MIN(J3825+I3826,Max_logcfu))</f>
        <v>3.99</v>
      </c>
      <c r="K3826" s="1" cm="1">
        <f t="array" ref="K3826">IF(A3826="","",IF(E3826&lt;_C3_MinTemp.,0,((E3826-Tmin)/(PrefTemp-Tmin))^2))</f>
        <v>34.61008232605608</v>
      </c>
      <c r="L3826" s="1">
        <f t="shared" si="364"/>
        <v>0.36012111106228512</v>
      </c>
      <c r="M3826" s="1">
        <f t="shared" si="365"/>
        <v>-102.46695151173705</v>
      </c>
      <c r="N3826" s="3" t="s">
        <v>866</v>
      </c>
      <c r="O3826" s="1" t="s">
        <v>2973</v>
      </c>
      <c r="P3826" s="1" t="s">
        <v>2968</v>
      </c>
      <c r="Q3826" s="1">
        <v>8360</v>
      </c>
      <c r="R3826" s="1" t="s">
        <v>3035</v>
      </c>
      <c r="S3826" s="1">
        <v>83.03</v>
      </c>
    </row>
    <row r="3827" spans="1:19" x14ac:dyDescent="0.3">
      <c r="A3827" s="1" t="s">
        <v>925</v>
      </c>
      <c r="B3827" s="1" t="s">
        <v>2601</v>
      </c>
      <c r="C3827" s="1">
        <f t="shared" si="360"/>
        <v>1.0416666671517305E-2</v>
      </c>
      <c r="D3827" s="1">
        <v>10</v>
      </c>
      <c r="E3827" s="1">
        <v>18.75</v>
      </c>
      <c r="F3827" s="1">
        <f>IF(A3827="","",IF(E3827&lt;_C3_MinTemp.,0,E3827*M_a+M_b))</f>
        <v>0.45581700000000003</v>
      </c>
      <c r="G3827" s="1">
        <f t="shared" si="361"/>
        <v>0.20776913748900003</v>
      </c>
      <c r="H3827" s="1">
        <f t="shared" si="362"/>
        <v>9.0295148843546294E-2</v>
      </c>
      <c r="I3827" s="1">
        <f t="shared" si="363"/>
        <v>2.2573787221398314E-2</v>
      </c>
      <c r="J3827" s="1">
        <f>IF(A3827="","",MIN(J3826+I3827,Max_logcfu))</f>
        <v>3.99</v>
      </c>
      <c r="K3827" s="1" cm="1">
        <f t="array" ref="K3827">IF(A3827="","",IF(E3827&lt;_C3_MinTemp.,0,((E3827-Tmin)/(PrefTemp-Tmin))^2))</f>
        <v>34.372708644158465</v>
      </c>
      <c r="L3827" s="1">
        <f t="shared" si="364"/>
        <v>0.35804904854338027</v>
      </c>
      <c r="M3827" s="1">
        <f t="shared" si="365"/>
        <v>-102.82500056028043</v>
      </c>
      <c r="N3827" s="3" t="s">
        <v>866</v>
      </c>
      <c r="O3827" s="1" t="s">
        <v>2973</v>
      </c>
      <c r="P3827" s="1" t="s">
        <v>2968</v>
      </c>
      <c r="Q3827" s="1">
        <v>8360</v>
      </c>
      <c r="R3827" s="1" t="s">
        <v>3035</v>
      </c>
      <c r="S3827" s="1">
        <v>83.03</v>
      </c>
    </row>
    <row r="3828" spans="1:19" x14ac:dyDescent="0.3">
      <c r="A3828" s="1" t="s">
        <v>925</v>
      </c>
      <c r="B3828" s="1" t="s">
        <v>2602</v>
      </c>
      <c r="C3828" s="1">
        <f t="shared" si="360"/>
        <v>1.0416666664241347E-2</v>
      </c>
      <c r="D3828" s="1">
        <v>10</v>
      </c>
      <c r="E3828" s="1">
        <v>18.7</v>
      </c>
      <c r="F3828" s="1">
        <f>IF(A3828="","",IF(E3828&lt;_C3_MinTemp.,0,E3828*M_a+M_b))</f>
        <v>0.45483499999999999</v>
      </c>
      <c r="G3828" s="1">
        <f t="shared" si="361"/>
        <v>0.206874877225</v>
      </c>
      <c r="H3828" s="1">
        <f t="shared" si="362"/>
        <v>8.9906509006953489E-2</v>
      </c>
      <c r="I3828" s="1">
        <f t="shared" si="363"/>
        <v>2.2476627246505121E-2</v>
      </c>
      <c r="J3828" s="1">
        <f>IF(A3828="","",MIN(J3827+I3828,Max_logcfu))</f>
        <v>3.99</v>
      </c>
      <c r="K3828" s="1" cm="1">
        <f t="array" ref="K3828">IF(A3828="","",IF(E3828&lt;_C3_MinTemp.,0,((E3828-Tmin)/(PrefTemp-Tmin))^2))</f>
        <v>34.224764883703912</v>
      </c>
      <c r="L3828" s="1">
        <f t="shared" si="364"/>
        <v>0.35650796745557645</v>
      </c>
      <c r="M3828" s="1">
        <f t="shared" si="365"/>
        <v>-103.181508527736</v>
      </c>
      <c r="N3828" s="3" t="s">
        <v>866</v>
      </c>
      <c r="O3828" s="1" t="s">
        <v>2973</v>
      </c>
      <c r="P3828" s="1" t="s">
        <v>2968</v>
      </c>
      <c r="Q3828" s="1">
        <v>8360</v>
      </c>
      <c r="R3828" s="1" t="s">
        <v>3035</v>
      </c>
      <c r="S3828" s="1">
        <v>83.03</v>
      </c>
    </row>
    <row r="3829" spans="1:19" x14ac:dyDescent="0.3">
      <c r="A3829" s="1" t="s">
        <v>925</v>
      </c>
      <c r="B3829" s="1" t="s">
        <v>2603</v>
      </c>
      <c r="C3829" s="1">
        <f t="shared" si="360"/>
        <v>1.0416666664241347E-2</v>
      </c>
      <c r="D3829" s="1">
        <v>10</v>
      </c>
      <c r="E3829" s="1">
        <v>18.72</v>
      </c>
      <c r="F3829" s="1">
        <f>IF(A3829="","",IF(E3829&lt;_C3_MinTemp.,0,E3829*M_a+M_b))</f>
        <v>0.45522780000000002</v>
      </c>
      <c r="G3829" s="1">
        <f t="shared" si="361"/>
        <v>0.20723234989284001</v>
      </c>
      <c r="H3829" s="1">
        <f t="shared" si="362"/>
        <v>9.0061864360208604E-2</v>
      </c>
      <c r="I3829" s="1">
        <f t="shared" si="363"/>
        <v>2.2515466084809862E-2</v>
      </c>
      <c r="J3829" s="1">
        <f>IF(A3829="","",MIN(J3828+I3829,Max_logcfu))</f>
        <v>3.99</v>
      </c>
      <c r="K3829" s="1" cm="1">
        <f t="array" ref="K3829">IF(A3829="","",IF(E3829&lt;_C3_MinTemp.,0,((E3829-Tmin)/(PrefTemp-Tmin))^2))</f>
        <v>34.283904099510515</v>
      </c>
      <c r="L3829" s="1">
        <f t="shared" si="364"/>
        <v>0.35712400095341845</v>
      </c>
      <c r="M3829" s="1">
        <f t="shared" si="365"/>
        <v>-103.53863252868942</v>
      </c>
      <c r="N3829" s="3" t="s">
        <v>866</v>
      </c>
      <c r="O3829" s="1" t="s">
        <v>2973</v>
      </c>
      <c r="P3829" s="1" t="s">
        <v>2968</v>
      </c>
      <c r="Q3829" s="1">
        <v>8360</v>
      </c>
      <c r="R3829" s="1" t="s">
        <v>3035</v>
      </c>
      <c r="S3829" s="1">
        <v>83.03</v>
      </c>
    </row>
    <row r="3830" spans="1:19" x14ac:dyDescent="0.3">
      <c r="A3830" s="1" t="s">
        <v>925</v>
      </c>
      <c r="B3830" s="1" t="s">
        <v>1956</v>
      </c>
      <c r="C3830" s="1">
        <f t="shared" si="360"/>
        <v>1.0428240741021E-2</v>
      </c>
      <c r="D3830" s="1">
        <v>10</v>
      </c>
      <c r="E3830" s="1">
        <v>18.77</v>
      </c>
      <c r="F3830" s="1">
        <f>IF(A3830="","",IF(E3830&lt;_C3_MinTemp.,0,E3830*M_a+M_b))</f>
        <v>0.4562098</v>
      </c>
      <c r="G3830" s="1">
        <f t="shared" si="361"/>
        <v>0.20812738161604</v>
      </c>
      <c r="H3830" s="1">
        <f t="shared" si="362"/>
        <v>9.0450839468074737E-2</v>
      </c>
      <c r="I3830" s="1">
        <f t="shared" si="363"/>
        <v>2.2637835100812652E-2</v>
      </c>
      <c r="J3830" s="1">
        <f>IF(A3830="","",MIN(J3829+I3830,Max_logcfu))</f>
        <v>3.99</v>
      </c>
      <c r="K3830" s="1" cm="1">
        <f t="array" ref="K3830">IF(A3830="","",IF(E3830&lt;_C3_MinTemp.,0,((E3830-Tmin)/(PrefTemp-Tmin))^2))</f>
        <v>34.431975487882447</v>
      </c>
      <c r="L3830" s="1">
        <f t="shared" si="364"/>
        <v>0.35906492957657216</v>
      </c>
      <c r="M3830" s="1">
        <f t="shared" si="365"/>
        <v>-103.89769745826599</v>
      </c>
      <c r="N3830" s="3" t="s">
        <v>866</v>
      </c>
      <c r="O3830" s="1" t="s">
        <v>2973</v>
      </c>
      <c r="P3830" s="1" t="s">
        <v>2968</v>
      </c>
      <c r="Q3830" s="1">
        <v>8360</v>
      </c>
      <c r="R3830" s="1" t="s">
        <v>3035</v>
      </c>
      <c r="S3830" s="1">
        <v>82.95</v>
      </c>
    </row>
    <row r="3831" spans="1:19" x14ac:dyDescent="0.3">
      <c r="A3831" s="1" t="s">
        <v>925</v>
      </c>
      <c r="B3831" s="1" t="s">
        <v>1957</v>
      </c>
      <c r="C3831" s="1">
        <f t="shared" si="360"/>
        <v>1.0416666671517305E-2</v>
      </c>
      <c r="D3831" s="1">
        <v>10</v>
      </c>
      <c r="E3831" s="1">
        <v>18.690000000000001</v>
      </c>
      <c r="F3831" s="1">
        <f>IF(A3831="","",IF(E3831&lt;_C3_MinTemp.,0,E3831*M_a+M_b))</f>
        <v>0.45463860000000006</v>
      </c>
      <c r="G3831" s="1">
        <f t="shared" si="361"/>
        <v>0.20669625660996005</v>
      </c>
      <c r="H3831" s="1">
        <f t="shared" si="362"/>
        <v>8.9828881621016959E-2</v>
      </c>
      <c r="I3831" s="1">
        <f t="shared" si="363"/>
        <v>2.2457220415711694E-2</v>
      </c>
      <c r="J3831" s="1">
        <f>IF(A3831="","",MIN(J3830+I3831,Max_logcfu))</f>
        <v>3.99</v>
      </c>
      <c r="K3831" s="1" cm="1">
        <f t="array" ref="K3831">IF(A3831="","",IF(E3831&lt;_C3_MinTemp.,0,((E3831-Tmin)/(PrefTemp-Tmin))^2))</f>
        <v>34.195214419988226</v>
      </c>
      <c r="L3831" s="1">
        <f t="shared" si="364"/>
        <v>0.35620015037407932</v>
      </c>
      <c r="M3831" s="1">
        <f t="shared" si="365"/>
        <v>-104.25389760864007</v>
      </c>
      <c r="N3831" s="3" t="s">
        <v>866</v>
      </c>
      <c r="O3831" s="1" t="s">
        <v>2973</v>
      </c>
      <c r="P3831" s="1" t="s">
        <v>2968</v>
      </c>
      <c r="Q3831" s="1">
        <v>8360</v>
      </c>
      <c r="R3831" s="1" t="s">
        <v>3035</v>
      </c>
      <c r="S3831" s="1">
        <v>82.95</v>
      </c>
    </row>
    <row r="3832" spans="1:19" x14ac:dyDescent="0.3">
      <c r="A3832" s="1" t="s">
        <v>925</v>
      </c>
      <c r="B3832" s="1" t="s">
        <v>1958</v>
      </c>
      <c r="C3832" s="1">
        <f t="shared" si="360"/>
        <v>1.0416666664241347E-2</v>
      </c>
      <c r="D3832" s="1">
        <v>10</v>
      </c>
      <c r="E3832" s="1">
        <v>18.739999999999998</v>
      </c>
      <c r="F3832" s="1">
        <f>IF(A3832="","",IF(E3832&lt;_C3_MinTemp.,0,E3832*M_a+M_b))</f>
        <v>0.45562059999999999</v>
      </c>
      <c r="G3832" s="1">
        <f t="shared" si="361"/>
        <v>0.20759013114435998</v>
      </c>
      <c r="H3832" s="1">
        <f t="shared" si="362"/>
        <v>9.0217353821973045E-2</v>
      </c>
      <c r="I3832" s="1">
        <f t="shared" si="363"/>
        <v>2.255433845024192E-2</v>
      </c>
      <c r="J3832" s="1">
        <f>IF(A3832="","",MIN(J3831+I3832,Max_logcfu))</f>
        <v>3.99</v>
      </c>
      <c r="K3832" s="1" cm="1">
        <f t="array" ref="K3832">IF(A3832="","",IF(E3832&lt;_C3_MinTemp.,0,((E3832-Tmin)/(PrefTemp-Tmin))^2))</f>
        <v>34.343094366484074</v>
      </c>
      <c r="L3832" s="1">
        <f t="shared" si="364"/>
        <v>0.35774056623424949</v>
      </c>
      <c r="M3832" s="1">
        <f t="shared" si="365"/>
        <v>-104.61163817487433</v>
      </c>
      <c r="N3832" s="3" t="s">
        <v>866</v>
      </c>
      <c r="O3832" s="1" t="s">
        <v>2973</v>
      </c>
      <c r="P3832" s="1" t="s">
        <v>2968</v>
      </c>
      <c r="Q3832" s="1">
        <v>8360</v>
      </c>
      <c r="R3832" s="1" t="s">
        <v>3035</v>
      </c>
      <c r="S3832" s="1">
        <v>82.95</v>
      </c>
    </row>
    <row r="3833" spans="1:19" x14ac:dyDescent="0.3">
      <c r="A3833" s="1" t="s">
        <v>925</v>
      </c>
      <c r="B3833" s="1" t="s">
        <v>1959</v>
      </c>
      <c r="C3833" s="1">
        <f t="shared" si="360"/>
        <v>1.0416666664241347E-2</v>
      </c>
      <c r="D3833" s="1">
        <v>10</v>
      </c>
      <c r="E3833" s="1">
        <v>18.7</v>
      </c>
      <c r="F3833" s="1">
        <f>IF(A3833="","",IF(E3833&lt;_C3_MinTemp.,0,E3833*M_a+M_b))</f>
        <v>0.45483499999999999</v>
      </c>
      <c r="G3833" s="1">
        <f t="shared" si="361"/>
        <v>0.206874877225</v>
      </c>
      <c r="H3833" s="1">
        <f t="shared" si="362"/>
        <v>8.9906509006953489E-2</v>
      </c>
      <c r="I3833" s="1">
        <f t="shared" si="363"/>
        <v>2.2476627246505121E-2</v>
      </c>
      <c r="J3833" s="1">
        <f>IF(A3833="","",MIN(J3832+I3833,Max_logcfu))</f>
        <v>3.99</v>
      </c>
      <c r="K3833" s="1" cm="1">
        <f t="array" ref="K3833">IF(A3833="","",IF(E3833&lt;_C3_MinTemp.,0,((E3833-Tmin)/(PrefTemp-Tmin))^2))</f>
        <v>34.224764883703912</v>
      </c>
      <c r="L3833" s="1">
        <f t="shared" si="364"/>
        <v>0.35650796745557645</v>
      </c>
      <c r="M3833" s="1">
        <f t="shared" si="365"/>
        <v>-104.9681461423299</v>
      </c>
      <c r="N3833" s="3" t="s">
        <v>866</v>
      </c>
      <c r="O3833" s="1" t="s">
        <v>2973</v>
      </c>
      <c r="P3833" s="1" t="s">
        <v>2968</v>
      </c>
      <c r="Q3833" s="1">
        <v>8360</v>
      </c>
      <c r="R3833" s="1" t="s">
        <v>3035</v>
      </c>
      <c r="S3833" s="1">
        <v>82.95</v>
      </c>
    </row>
    <row r="3834" spans="1:19" x14ac:dyDescent="0.3">
      <c r="A3834" s="1" t="s">
        <v>925</v>
      </c>
      <c r="B3834" s="1" t="s">
        <v>1960</v>
      </c>
      <c r="C3834" s="1">
        <f t="shared" si="360"/>
        <v>1.0416666671517305E-2</v>
      </c>
      <c r="D3834" s="1">
        <v>10</v>
      </c>
      <c r="E3834" s="1">
        <v>18.88</v>
      </c>
      <c r="F3834" s="1">
        <f>IF(A3834="","",IF(E3834&lt;_C3_MinTemp.,0,E3834*M_a+M_b))</f>
        <v>0.45837020000000001</v>
      </c>
      <c r="G3834" s="1">
        <f t="shared" si="361"/>
        <v>0.21010324024804</v>
      </c>
      <c r="H3834" s="1">
        <f t="shared" si="362"/>
        <v>9.1309535092585825E-2</v>
      </c>
      <c r="I3834" s="1">
        <f t="shared" si="363"/>
        <v>2.2827383783776287E-2</v>
      </c>
      <c r="J3834" s="1">
        <f>IF(A3834="","",MIN(J3833+I3834,Max_logcfu))</f>
        <v>3.99</v>
      </c>
      <c r="K3834" s="1" cm="1">
        <f t="array" ref="K3834">IF(A3834="","",IF(E3834&lt;_C3_MinTemp.,0,((E3834-Tmin)/(PrefTemp-Tmin))^2))</f>
        <v>34.758855667973556</v>
      </c>
      <c r="L3834" s="1">
        <f t="shared" si="364"/>
        <v>0.36207141337666049</v>
      </c>
      <c r="M3834" s="1">
        <f t="shared" si="365"/>
        <v>-105.33021755570655</v>
      </c>
      <c r="N3834" s="3" t="s">
        <v>866</v>
      </c>
      <c r="O3834" s="1" t="s">
        <v>2973</v>
      </c>
      <c r="P3834" s="1" t="s">
        <v>2968</v>
      </c>
      <c r="Q3834" s="1">
        <v>8360</v>
      </c>
      <c r="R3834" s="1" t="s">
        <v>3035</v>
      </c>
      <c r="S3834" s="1">
        <v>82.85</v>
      </c>
    </row>
    <row r="3835" spans="1:19" x14ac:dyDescent="0.3">
      <c r="A3835" s="1" t="s">
        <v>925</v>
      </c>
      <c r="B3835" s="1" t="s">
        <v>1961</v>
      </c>
      <c r="C3835" s="1">
        <f t="shared" si="360"/>
        <v>1.0416666664241347E-2</v>
      </c>
      <c r="D3835" s="1">
        <v>10</v>
      </c>
      <c r="E3835" s="1">
        <v>18.88</v>
      </c>
      <c r="F3835" s="1">
        <f>IF(A3835="","",IF(E3835&lt;_C3_MinTemp.,0,E3835*M_a+M_b))</f>
        <v>0.45837020000000001</v>
      </c>
      <c r="G3835" s="1">
        <f t="shared" si="361"/>
        <v>0.21010324024804</v>
      </c>
      <c r="H3835" s="1">
        <f t="shared" si="362"/>
        <v>9.1309535092585825E-2</v>
      </c>
      <c r="I3835" s="1">
        <f t="shared" si="363"/>
        <v>2.2827383767831541E-2</v>
      </c>
      <c r="J3835" s="1">
        <f>IF(A3835="","",MIN(J3834+I3835,Max_logcfu))</f>
        <v>3.99</v>
      </c>
      <c r="K3835" s="1" cm="1">
        <f t="array" ref="K3835">IF(A3835="","",IF(E3835&lt;_C3_MinTemp.,0,((E3835-Tmin)/(PrefTemp-Tmin))^2))</f>
        <v>34.758855667973556</v>
      </c>
      <c r="L3835" s="1">
        <f t="shared" si="364"/>
        <v>0.36207141312375657</v>
      </c>
      <c r="M3835" s="1">
        <f t="shared" si="365"/>
        <v>-105.69228896883031</v>
      </c>
      <c r="N3835" s="3" t="s">
        <v>866</v>
      </c>
      <c r="O3835" s="1" t="s">
        <v>2973</v>
      </c>
      <c r="P3835" s="1" t="s">
        <v>2968</v>
      </c>
      <c r="Q3835" s="1">
        <v>8360</v>
      </c>
      <c r="R3835" s="1" t="s">
        <v>3035</v>
      </c>
      <c r="S3835" s="1">
        <v>82.85</v>
      </c>
    </row>
    <row r="3836" spans="1:19" x14ac:dyDescent="0.3">
      <c r="A3836" s="1" t="s">
        <v>925</v>
      </c>
      <c r="B3836" s="1" t="s">
        <v>1962</v>
      </c>
      <c r="C3836" s="1">
        <f t="shared" si="360"/>
        <v>1.0416666664241347E-2</v>
      </c>
      <c r="D3836" s="1">
        <v>10</v>
      </c>
      <c r="E3836" s="1">
        <v>18.88</v>
      </c>
      <c r="F3836" s="1">
        <f>IF(A3836="","",IF(E3836&lt;_C3_MinTemp.,0,E3836*M_a+M_b))</f>
        <v>0.45837020000000001</v>
      </c>
      <c r="G3836" s="1">
        <f t="shared" si="361"/>
        <v>0.21010324024804</v>
      </c>
      <c r="H3836" s="1">
        <f t="shared" si="362"/>
        <v>9.1309535092585825E-2</v>
      </c>
      <c r="I3836" s="1">
        <f t="shared" si="363"/>
        <v>2.2827383767831541E-2</v>
      </c>
      <c r="J3836" s="1">
        <f>IF(A3836="","",MIN(J3835+I3836,Max_logcfu))</f>
        <v>3.99</v>
      </c>
      <c r="K3836" s="1" cm="1">
        <f t="array" ref="K3836">IF(A3836="","",IF(E3836&lt;_C3_MinTemp.,0,((E3836-Tmin)/(PrefTemp-Tmin))^2))</f>
        <v>34.758855667973556</v>
      </c>
      <c r="L3836" s="1">
        <f t="shared" si="364"/>
        <v>0.36207141312375657</v>
      </c>
      <c r="M3836" s="1">
        <f t="shared" si="365"/>
        <v>-106.05436038195407</v>
      </c>
      <c r="N3836" s="3" t="s">
        <v>866</v>
      </c>
      <c r="O3836" s="1" t="s">
        <v>2973</v>
      </c>
      <c r="P3836" s="1" t="s">
        <v>2968</v>
      </c>
      <c r="Q3836" s="1">
        <v>8360</v>
      </c>
      <c r="R3836" s="1" t="s">
        <v>3035</v>
      </c>
      <c r="S3836" s="1">
        <v>82.85</v>
      </c>
    </row>
    <row r="3837" spans="1:19" x14ac:dyDescent="0.3">
      <c r="A3837" s="1" t="s">
        <v>925</v>
      </c>
      <c r="B3837" s="1" t="s">
        <v>1963</v>
      </c>
      <c r="C3837" s="1">
        <f t="shared" si="360"/>
        <v>1.0416666671517305E-2</v>
      </c>
      <c r="D3837" s="1">
        <v>10</v>
      </c>
      <c r="E3837" s="1">
        <v>18.91</v>
      </c>
      <c r="F3837" s="1">
        <f>IF(A3837="","",IF(E3837&lt;_C3_MinTemp.,0,E3837*M_a+M_b))</f>
        <v>0.45895940000000002</v>
      </c>
      <c r="G3837" s="1">
        <f t="shared" si="361"/>
        <v>0.21064373084836002</v>
      </c>
      <c r="H3837" s="1">
        <f t="shared" si="362"/>
        <v>9.1544428878035641E-2</v>
      </c>
      <c r="I3837" s="1">
        <f t="shared" si="363"/>
        <v>2.2886107230166083E-2</v>
      </c>
      <c r="J3837" s="1">
        <f>IF(A3837="","",MIN(J3836+I3837,Max_logcfu))</f>
        <v>3.99</v>
      </c>
      <c r="K3837" s="1" cm="1">
        <f t="array" ref="K3837">IF(A3837="","",IF(E3837&lt;_C3_MinTemp.,0,((E3837-Tmin)/(PrefTemp-Tmin))^2))</f>
        <v>34.8482728266249</v>
      </c>
      <c r="L3837" s="1">
        <f t="shared" si="364"/>
        <v>0.36300284211304573</v>
      </c>
      <c r="M3837" s="1">
        <f t="shared" si="365"/>
        <v>-106.41736322406712</v>
      </c>
      <c r="N3837" s="3" t="s">
        <v>866</v>
      </c>
      <c r="O3837" s="1" t="s">
        <v>2973</v>
      </c>
      <c r="P3837" s="1" t="s">
        <v>2968</v>
      </c>
      <c r="Q3837" s="1">
        <v>8360</v>
      </c>
      <c r="R3837" s="1" t="s">
        <v>3035</v>
      </c>
      <c r="S3837" s="1">
        <v>82.85</v>
      </c>
    </row>
    <row r="3838" spans="1:19" x14ac:dyDescent="0.3">
      <c r="A3838" s="1" t="s">
        <v>925</v>
      </c>
      <c r="B3838" s="1" t="s">
        <v>2608</v>
      </c>
      <c r="C3838" s="1">
        <f t="shared" si="360"/>
        <v>1.0405092587461695E-2</v>
      </c>
      <c r="D3838" s="1">
        <v>10</v>
      </c>
      <c r="E3838" s="1">
        <v>19</v>
      </c>
      <c r="F3838" s="1">
        <f>IF(A3838="","",IF(E3838&lt;_C3_MinTemp.,0,E3838*M_a+M_b))</f>
        <v>0.46072700000000005</v>
      </c>
      <c r="G3838" s="1">
        <f t="shared" si="361"/>
        <v>0.21226936852900005</v>
      </c>
      <c r="H3838" s="1">
        <f t="shared" si="362"/>
        <v>9.2250920699261205E-2</v>
      </c>
      <c r="I3838" s="1">
        <f t="shared" si="363"/>
        <v>2.3037104907705584E-2</v>
      </c>
      <c r="J3838" s="1">
        <f>IF(A3838="","",MIN(J3837+I3838,Max_logcfu))</f>
        <v>3.99</v>
      </c>
      <c r="K3838" s="1" cm="1">
        <f t="array" ref="K3838">IF(A3838="","",IF(E3838&lt;_C3_MinTemp.,0,((E3838-Tmin)/(PrefTemp-Tmin))^2))</f>
        <v>35.117213493332741</v>
      </c>
      <c r="L3838" s="1">
        <f t="shared" si="364"/>
        <v>0.36539785781178635</v>
      </c>
      <c r="M3838" s="1">
        <f t="shared" si="365"/>
        <v>-106.7827610818789</v>
      </c>
      <c r="N3838" s="3" t="s">
        <v>866</v>
      </c>
      <c r="O3838" s="1" t="s">
        <v>2973</v>
      </c>
      <c r="P3838" s="1" t="s">
        <v>2968</v>
      </c>
      <c r="Q3838" s="1">
        <v>8360</v>
      </c>
      <c r="R3838" s="1" t="s">
        <v>3035</v>
      </c>
      <c r="S3838" s="1">
        <v>82.85</v>
      </c>
    </row>
    <row r="3839" spans="1:19" x14ac:dyDescent="0.3">
      <c r="A3839" s="1" t="s">
        <v>925</v>
      </c>
      <c r="B3839" s="1" t="s">
        <v>2609</v>
      </c>
      <c r="C3839" s="1">
        <f t="shared" si="360"/>
        <v>1.0416666671517305E-2</v>
      </c>
      <c r="D3839" s="1">
        <v>10</v>
      </c>
      <c r="E3839" s="1">
        <v>19.02</v>
      </c>
      <c r="F3839" s="1">
        <f>IF(A3839="","",IF(E3839&lt;_C3_MinTemp.,0,E3839*M_a+M_b))</f>
        <v>0.46111980000000002</v>
      </c>
      <c r="G3839" s="1">
        <f t="shared" si="361"/>
        <v>0.21263146995204002</v>
      </c>
      <c r="H3839" s="1">
        <f t="shared" si="362"/>
        <v>9.2408287680156451E-2</v>
      </c>
      <c r="I3839" s="1">
        <f t="shared" si="363"/>
        <v>2.3102071930796851E-2</v>
      </c>
      <c r="J3839" s="1">
        <f>IF(A3839="","",MIN(J3838+I3839,Max_logcfu))</f>
        <v>3.99</v>
      </c>
      <c r="K3839" s="1" cm="1">
        <f t="array" ref="K3839">IF(A3839="","",IF(E3839&lt;_C3_MinTemp.,0,((E3839-Tmin)/(PrefTemp-Tmin))^2))</f>
        <v>35.177118476643592</v>
      </c>
      <c r="L3839" s="1">
        <f t="shared" si="364"/>
        <v>0.36642831763566891</v>
      </c>
      <c r="M3839" s="1">
        <f t="shared" si="365"/>
        <v>-107.14918939951457</v>
      </c>
      <c r="N3839" s="3" t="s">
        <v>866</v>
      </c>
      <c r="O3839" s="1" t="s">
        <v>2973</v>
      </c>
      <c r="P3839" s="1" t="s">
        <v>2968</v>
      </c>
      <c r="Q3839" s="1">
        <v>8360</v>
      </c>
      <c r="R3839" s="1" t="s">
        <v>3035</v>
      </c>
      <c r="S3839" s="1">
        <v>82.85</v>
      </c>
    </row>
    <row r="3840" spans="1:19" x14ac:dyDescent="0.3">
      <c r="A3840" s="1" t="s">
        <v>925</v>
      </c>
      <c r="B3840" s="1" t="s">
        <v>2610</v>
      </c>
      <c r="C3840" s="1">
        <f t="shared" si="360"/>
        <v>1.0416666664241347E-2</v>
      </c>
      <c r="D3840" s="1">
        <v>10</v>
      </c>
      <c r="E3840" s="1">
        <v>19.05</v>
      </c>
      <c r="F3840" s="1">
        <f>IF(A3840="","",IF(E3840&lt;_C3_MinTemp.,0,E3840*M_a+M_b))</f>
        <v>0.46170900000000004</v>
      </c>
      <c r="G3840" s="1">
        <f t="shared" si="361"/>
        <v>0.21317520068100004</v>
      </c>
      <c r="H3840" s="1">
        <f t="shared" si="362"/>
        <v>9.2644589604954378E-2</v>
      </c>
      <c r="I3840" s="1">
        <f t="shared" si="363"/>
        <v>2.3161147395845971E-2</v>
      </c>
      <c r="J3840" s="1">
        <f>IF(A3840="","",MIN(J3839+I3840,Max_logcfu))</f>
        <v>3.99</v>
      </c>
      <c r="K3840" s="1" cm="1">
        <f t="array" ref="K3840">IF(A3840="","",IF(E3840&lt;_C3_MinTemp.,0,((E3840-Tmin)/(PrefTemp-Tmin))^2))</f>
        <v>35.267071672547914</v>
      </c>
      <c r="L3840" s="1">
        <f t="shared" si="364"/>
        <v>0.36736532983684017</v>
      </c>
      <c r="M3840" s="1">
        <f t="shared" si="365"/>
        <v>-107.51655472935141</v>
      </c>
      <c r="N3840" s="3" t="s">
        <v>866</v>
      </c>
      <c r="O3840" s="1" t="s">
        <v>2973</v>
      </c>
      <c r="P3840" s="1" t="s">
        <v>2968</v>
      </c>
      <c r="Q3840" s="1">
        <v>8360</v>
      </c>
      <c r="R3840" s="1" t="s">
        <v>3035</v>
      </c>
      <c r="S3840" s="1">
        <v>82.85</v>
      </c>
    </row>
    <row r="3841" spans="1:19" x14ac:dyDescent="0.3">
      <c r="A3841" s="1" t="s">
        <v>925</v>
      </c>
      <c r="B3841" s="1" t="s">
        <v>2611</v>
      </c>
      <c r="C3841" s="1">
        <f t="shared" si="360"/>
        <v>1.0416666664241347E-2</v>
      </c>
      <c r="D3841" s="1">
        <v>10</v>
      </c>
      <c r="E3841" s="1">
        <v>19.05</v>
      </c>
      <c r="F3841" s="1">
        <f>IF(A3841="","",IF(E3841&lt;_C3_MinTemp.,0,E3841*M_a+M_b))</f>
        <v>0.46170900000000004</v>
      </c>
      <c r="G3841" s="1">
        <f t="shared" si="361"/>
        <v>0.21317520068100004</v>
      </c>
      <c r="H3841" s="1">
        <f t="shared" si="362"/>
        <v>9.2644589604954378E-2</v>
      </c>
      <c r="I3841" s="1">
        <f t="shared" si="363"/>
        <v>2.3161147395845971E-2</v>
      </c>
      <c r="J3841" s="1">
        <f>IF(A3841="","",MIN(J3840+I3841,Max_logcfu))</f>
        <v>3.99</v>
      </c>
      <c r="K3841" s="1" cm="1">
        <f t="array" ref="K3841">IF(A3841="","",IF(E3841&lt;_C3_MinTemp.,0,((E3841-Tmin)/(PrefTemp-Tmin))^2))</f>
        <v>35.267071672547914</v>
      </c>
      <c r="L3841" s="1">
        <f t="shared" si="364"/>
        <v>0.36736532983684017</v>
      </c>
      <c r="M3841" s="1">
        <f t="shared" si="365"/>
        <v>-107.88392005918826</v>
      </c>
      <c r="N3841" s="3" t="s">
        <v>866</v>
      </c>
      <c r="O3841" s="1" t="s">
        <v>2973</v>
      </c>
      <c r="P3841" s="1" t="s">
        <v>2968</v>
      </c>
      <c r="Q3841" s="1">
        <v>8360</v>
      </c>
      <c r="R3841" s="1" t="s">
        <v>3035</v>
      </c>
      <c r="S3841" s="1">
        <v>82.85</v>
      </c>
    </row>
    <row r="3842" spans="1:19" x14ac:dyDescent="0.3">
      <c r="A3842" s="1" t="s">
        <v>925</v>
      </c>
      <c r="B3842" s="1" t="s">
        <v>1968</v>
      </c>
      <c r="C3842" s="1">
        <f t="shared" ref="C3842:C3905" si="366">IF(A3842="","",B3842-B3841)</f>
        <v>1.0428240741021E-2</v>
      </c>
      <c r="D3842" s="1">
        <v>10</v>
      </c>
      <c r="E3842" s="1">
        <v>19.190000000000001</v>
      </c>
      <c r="F3842" s="1">
        <f>IF(A3842="","",IF(E3842&lt;_C3_MinTemp.,0,E3842*M_a+M_b))</f>
        <v>0.46445860000000005</v>
      </c>
      <c r="G3842" s="1">
        <f t="shared" si="361"/>
        <v>0.21572179111396006</v>
      </c>
      <c r="H3842" s="1">
        <f t="shared" si="362"/>
        <v>9.375132164883096E-2</v>
      </c>
      <c r="I3842" s="1">
        <f t="shared" si="363"/>
        <v>2.3463872446629674E-2</v>
      </c>
      <c r="J3842" s="1">
        <f>IF(A3842="","",MIN(J3841+I3842,Max_logcfu))</f>
        <v>3.99</v>
      </c>
      <c r="K3842" s="1" cm="1">
        <f t="array" ref="K3842">IF(A3842="","",IF(E3842&lt;_C3_MinTemp.,0,((E3842-Tmin)/(PrefTemp-Tmin))^2))</f>
        <v>35.688372025651468</v>
      </c>
      <c r="L3842" s="1">
        <f t="shared" si="364"/>
        <v>0.37216693513861276</v>
      </c>
      <c r="M3842" s="1">
        <f t="shared" si="365"/>
        <v>-108.25608699432686</v>
      </c>
      <c r="N3842" s="3" t="s">
        <v>866</v>
      </c>
      <c r="O3842" s="1" t="s">
        <v>2973</v>
      </c>
      <c r="P3842" s="1" t="s">
        <v>2968</v>
      </c>
      <c r="Q3842" s="1">
        <v>8360</v>
      </c>
      <c r="R3842" s="1" t="s">
        <v>3035</v>
      </c>
      <c r="S3842" s="1">
        <v>82.85</v>
      </c>
    </row>
    <row r="3843" spans="1:19" x14ac:dyDescent="0.3">
      <c r="A3843" s="1" t="s">
        <v>925</v>
      </c>
      <c r="B3843" s="1" t="s">
        <v>1969</v>
      </c>
      <c r="C3843" s="1">
        <f t="shared" si="366"/>
        <v>1.0416666671517305E-2</v>
      </c>
      <c r="D3843" s="1">
        <v>10</v>
      </c>
      <c r="E3843" s="1">
        <v>19.350000000000001</v>
      </c>
      <c r="F3843" s="1">
        <f>IF(A3843="","",IF(E3843&lt;_C3_MinTemp.,0,E3843*M_a+M_b))</f>
        <v>0.46760100000000004</v>
      </c>
      <c r="G3843" s="1">
        <f t="shared" si="361"/>
        <v>0.21865069520100003</v>
      </c>
      <c r="H3843" s="1">
        <f t="shared" si="362"/>
        <v>9.5024204780964808E-2</v>
      </c>
      <c r="I3843" s="1">
        <f t="shared" si="363"/>
        <v>2.3756051206303478E-2</v>
      </c>
      <c r="J3843" s="1">
        <f>IF(A3843="","",MIN(J3842+I3843,Max_logcfu))</f>
        <v>3.99</v>
      </c>
      <c r="K3843" s="1" cm="1">
        <f t="array" ref="K3843">IF(A3843="","",IF(E3843&lt;_C3_MinTemp.,0,((E3843-Tmin)/(PrefTemp-Tmin))^2))</f>
        <v>36.172921213501084</v>
      </c>
      <c r="L3843" s="1">
        <f t="shared" si="364"/>
        <v>0.37680126281609805</v>
      </c>
      <c r="M3843" s="1">
        <f t="shared" si="365"/>
        <v>-108.63288825714297</v>
      </c>
      <c r="N3843" s="3" t="s">
        <v>866</v>
      </c>
      <c r="O3843" s="1" t="s">
        <v>2973</v>
      </c>
      <c r="P3843" s="1" t="s">
        <v>2968</v>
      </c>
      <c r="Q3843" s="1">
        <v>8360</v>
      </c>
      <c r="R3843" s="1" t="s">
        <v>3035</v>
      </c>
      <c r="S3843" s="1">
        <v>82.85</v>
      </c>
    </row>
    <row r="3844" spans="1:19" x14ac:dyDescent="0.3">
      <c r="A3844" s="1" t="s">
        <v>925</v>
      </c>
      <c r="B3844" s="1" t="s">
        <v>1970</v>
      </c>
      <c r="C3844" s="1">
        <f t="shared" si="366"/>
        <v>1.0416666664241347E-2</v>
      </c>
      <c r="D3844" s="1">
        <v>10</v>
      </c>
      <c r="E3844" s="1">
        <v>19.41</v>
      </c>
      <c r="F3844" s="1">
        <f>IF(A3844="","",IF(E3844&lt;_C3_MinTemp.,0,E3844*M_a+M_b))</f>
        <v>0.46877940000000001</v>
      </c>
      <c r="G3844" s="1">
        <f t="shared" si="361"/>
        <v>0.21975412586436002</v>
      </c>
      <c r="H3844" s="1">
        <f t="shared" si="362"/>
        <v>9.5503748745919173E-2</v>
      </c>
      <c r="I3844" s="1">
        <f t="shared" si="363"/>
        <v>2.3875937180920744E-2</v>
      </c>
      <c r="J3844" s="1">
        <f>IF(A3844="","",MIN(J3843+I3844,Max_logcfu))</f>
        <v>3.99</v>
      </c>
      <c r="K3844" s="1" cm="1">
        <f t="array" ref="K3844">IF(A3844="","",IF(E3844&lt;_C3_MinTemp.,0,((E3844-Tmin)/(PrefTemp-Tmin))^2))</f>
        <v>36.355469503199359</v>
      </c>
      <c r="L3844" s="1">
        <f t="shared" si="364"/>
        <v>0.37870280723681971</v>
      </c>
      <c r="M3844" s="1">
        <f t="shared" si="365"/>
        <v>-109.01159106437979</v>
      </c>
      <c r="N3844" s="3" t="s">
        <v>866</v>
      </c>
      <c r="O3844" s="1" t="s">
        <v>2973</v>
      </c>
      <c r="P3844" s="1" t="s">
        <v>2968</v>
      </c>
      <c r="Q3844" s="1">
        <v>8360</v>
      </c>
      <c r="R3844" s="1" t="s">
        <v>3035</v>
      </c>
      <c r="S3844" s="1">
        <v>82.85</v>
      </c>
    </row>
    <row r="3845" spans="1:19" x14ac:dyDescent="0.3">
      <c r="A3845" s="1" t="s">
        <v>925</v>
      </c>
      <c r="B3845" s="1" t="s">
        <v>1971</v>
      </c>
      <c r="C3845" s="1">
        <f t="shared" si="366"/>
        <v>1.0416666664241347E-2</v>
      </c>
      <c r="D3845" s="1">
        <v>10</v>
      </c>
      <c r="E3845" s="1">
        <v>19.47</v>
      </c>
      <c r="F3845" s="1">
        <f>IF(A3845="","",IF(E3845&lt;_C3_MinTemp.,0,E3845*M_a+M_b))</f>
        <v>0.46995779999999998</v>
      </c>
      <c r="G3845" s="1">
        <f t="shared" si="361"/>
        <v>0.22086033378084</v>
      </c>
      <c r="H3845" s="1">
        <f t="shared" si="362"/>
        <v>9.598449968745762E-2</v>
      </c>
      <c r="I3845" s="1">
        <f t="shared" si="363"/>
        <v>2.3996124916277374E-2</v>
      </c>
      <c r="J3845" s="1">
        <f>IF(A3845="","",MIN(J3844+I3845,Max_logcfu))</f>
        <v>3.99</v>
      </c>
      <c r="K3845" s="1" cm="1">
        <f t="array" ref="K3845">IF(A3845="","",IF(E3845&lt;_C3_MinTemp.,0,((E3845-Tmin)/(PrefTemp-Tmin))^2))</f>
        <v>36.538477253400181</v>
      </c>
      <c r="L3845" s="1">
        <f t="shared" si="364"/>
        <v>0.3806091379676344</v>
      </c>
      <c r="M3845" s="1">
        <f t="shared" si="365"/>
        <v>-109.39220020234742</v>
      </c>
      <c r="N3845" s="3" t="s">
        <v>866</v>
      </c>
      <c r="O3845" s="1" t="s">
        <v>2973</v>
      </c>
      <c r="P3845" s="1" t="s">
        <v>2968</v>
      </c>
      <c r="Q3845" s="1">
        <v>8360</v>
      </c>
      <c r="R3845" s="1" t="s">
        <v>3035</v>
      </c>
      <c r="S3845" s="1">
        <v>82.85</v>
      </c>
    </row>
    <row r="3846" spans="1:19" x14ac:dyDescent="0.3">
      <c r="A3846" s="1" t="s">
        <v>925</v>
      </c>
      <c r="B3846" s="1" t="s">
        <v>1972</v>
      </c>
      <c r="C3846" s="1">
        <f t="shared" si="366"/>
        <v>1.0416666671517305E-2</v>
      </c>
      <c r="D3846" s="1">
        <v>10</v>
      </c>
      <c r="E3846" s="1">
        <v>19.559999999999999</v>
      </c>
      <c r="F3846" s="1">
        <f>IF(A3846="","",IF(E3846&lt;_C3_MinTemp.,0,E3846*M_a+M_b))</f>
        <v>0.47172540000000002</v>
      </c>
      <c r="G3846" s="1">
        <f t="shared" si="361"/>
        <v>0.22252485300516001</v>
      </c>
      <c r="H3846" s="1">
        <f t="shared" si="362"/>
        <v>9.6707889180860485E-2</v>
      </c>
      <c r="I3846" s="1">
        <f t="shared" si="363"/>
        <v>2.41769723064734E-2</v>
      </c>
      <c r="J3846" s="1">
        <f>IF(A3846="","",MIN(J3845+I3846,Max_logcfu))</f>
        <v>3.99</v>
      </c>
      <c r="K3846" s="1" cm="1">
        <f t="array" ref="K3846">IF(A3846="","",IF(E3846&lt;_C3_MinTemp.,0,((E3846-Tmin)/(PrefTemp-Tmin))^2))</f>
        <v>36.813850367143708</v>
      </c>
      <c r="L3846" s="1">
        <f t="shared" si="364"/>
        <v>0.38347760816965099</v>
      </c>
      <c r="M3846" s="1">
        <f t="shared" si="365"/>
        <v>-109.77567781051708</v>
      </c>
      <c r="N3846" s="3" t="s">
        <v>866</v>
      </c>
      <c r="O3846" s="1" t="s">
        <v>2973</v>
      </c>
      <c r="P3846" s="1" t="s">
        <v>2968</v>
      </c>
      <c r="Q3846" s="1">
        <v>8360</v>
      </c>
      <c r="R3846" s="1" t="s">
        <v>3035</v>
      </c>
      <c r="S3846" s="1">
        <v>82.76</v>
      </c>
    </row>
    <row r="3847" spans="1:19" x14ac:dyDescent="0.3">
      <c r="A3847" s="1" t="s">
        <v>925</v>
      </c>
      <c r="B3847" s="1" t="s">
        <v>1973</v>
      </c>
      <c r="C3847" s="1">
        <f t="shared" si="366"/>
        <v>1.0416666664241347E-2</v>
      </c>
      <c r="D3847" s="1">
        <v>10</v>
      </c>
      <c r="E3847" s="1">
        <v>19.53</v>
      </c>
      <c r="F3847" s="1">
        <f>IF(A3847="","",IF(E3847&lt;_C3_MinTemp.,0,E3847*M_a+M_b))</f>
        <v>0.47113620000000006</v>
      </c>
      <c r="G3847" s="1">
        <f t="shared" si="361"/>
        <v>0.22196931895044006</v>
      </c>
      <c r="H3847" s="1">
        <f t="shared" si="362"/>
        <v>9.6466457605580203E-2</v>
      </c>
      <c r="I3847" s="1">
        <f t="shared" si="363"/>
        <v>2.4116614395779962E-2</v>
      </c>
      <c r="J3847" s="1">
        <f>IF(A3847="","",MIN(J3846+I3847,Max_logcfu))</f>
        <v>3.99</v>
      </c>
      <c r="K3847" s="1" cm="1">
        <f t="array" ref="K3847">IF(A3847="","",IF(E3847&lt;_C3_MinTemp.,0,((E3847-Tmin)/(PrefTemp-Tmin))^2))</f>
        <v>36.721944464103572</v>
      </c>
      <c r="L3847" s="1">
        <f t="shared" si="364"/>
        <v>0.38252025474534979</v>
      </c>
      <c r="M3847" s="1">
        <f t="shared" si="365"/>
        <v>-110.15819806526243</v>
      </c>
      <c r="N3847" s="3" t="s">
        <v>866</v>
      </c>
      <c r="O3847" s="1" t="s">
        <v>2973</v>
      </c>
      <c r="P3847" s="1" t="s">
        <v>2968</v>
      </c>
      <c r="Q3847" s="1">
        <v>8360</v>
      </c>
      <c r="R3847" s="1" t="s">
        <v>3035</v>
      </c>
      <c r="S3847" s="1">
        <v>82.76</v>
      </c>
    </row>
    <row r="3848" spans="1:19" x14ac:dyDescent="0.3">
      <c r="A3848" s="1" t="s">
        <v>925</v>
      </c>
      <c r="B3848" s="1" t="s">
        <v>1974</v>
      </c>
      <c r="C3848" s="1">
        <f t="shared" si="366"/>
        <v>1.0416666664241347E-2</v>
      </c>
      <c r="D3848" s="1">
        <v>10</v>
      </c>
      <c r="E3848" s="1">
        <v>19.52</v>
      </c>
      <c r="F3848" s="1">
        <f>IF(A3848="","",IF(E3848&lt;_C3_MinTemp.,0,E3848*M_a+M_b))</f>
        <v>0.47093980000000002</v>
      </c>
      <c r="G3848" s="1">
        <f t="shared" si="361"/>
        <v>0.22178429522404003</v>
      </c>
      <c r="H3848" s="1">
        <f t="shared" si="362"/>
        <v>9.6386047468074762E-2</v>
      </c>
      <c r="I3848" s="1">
        <f t="shared" si="363"/>
        <v>2.4096511861408283E-2</v>
      </c>
      <c r="J3848" s="1">
        <f>IF(A3848="","",MIN(J3847+I3848,Max_logcfu))</f>
        <v>3.99</v>
      </c>
      <c r="K3848" s="1" cm="1">
        <f t="array" ref="K3848">IF(A3848="","",IF(E3848&lt;_C3_MinTemp.,0,((E3848-Tmin)/(PrefTemp-Tmin))^2))</f>
        <v>36.691334688673663</v>
      </c>
      <c r="L3848" s="1">
        <f t="shared" si="364"/>
        <v>0.38220140291802912</v>
      </c>
      <c r="M3848" s="1">
        <f t="shared" si="365"/>
        <v>-110.54039946818045</v>
      </c>
      <c r="N3848" s="3" t="s">
        <v>866</v>
      </c>
      <c r="O3848" s="1" t="s">
        <v>2973</v>
      </c>
      <c r="P3848" s="1" t="s">
        <v>2968</v>
      </c>
      <c r="Q3848" s="1">
        <v>8360</v>
      </c>
      <c r="R3848" s="1" t="s">
        <v>3035</v>
      </c>
      <c r="S3848" s="1">
        <v>82.76</v>
      </c>
    </row>
    <row r="3849" spans="1:19" x14ac:dyDescent="0.3">
      <c r="A3849" s="1" t="s">
        <v>925</v>
      </c>
      <c r="B3849" s="1" t="s">
        <v>1975</v>
      </c>
      <c r="C3849" s="1">
        <f t="shared" si="366"/>
        <v>1.0416666671517305E-2</v>
      </c>
      <c r="D3849" s="1">
        <v>10</v>
      </c>
      <c r="E3849" s="1">
        <v>19.53</v>
      </c>
      <c r="F3849" s="1">
        <f>IF(A3849="","",IF(E3849&lt;_C3_MinTemp.,0,E3849*M_a+M_b))</f>
        <v>0.47113620000000006</v>
      </c>
      <c r="G3849" s="1">
        <f t="shared" si="361"/>
        <v>0.22196931895044006</v>
      </c>
      <c r="H3849" s="1">
        <f t="shared" si="362"/>
        <v>9.6466457605580203E-2</v>
      </c>
      <c r="I3849" s="1">
        <f t="shared" si="363"/>
        <v>2.4116614412625224E-2</v>
      </c>
      <c r="J3849" s="1">
        <f>IF(A3849="","",MIN(J3848+I3849,Max_logcfu))</f>
        <v>3.99</v>
      </c>
      <c r="K3849" s="1" cm="1">
        <f t="array" ref="K3849">IF(A3849="","",IF(E3849&lt;_C3_MinTemp.,0,((E3849-Tmin)/(PrefTemp-Tmin))^2))</f>
        <v>36.721944464103572</v>
      </c>
      <c r="L3849" s="1">
        <f t="shared" si="364"/>
        <v>0.38252025501253706</v>
      </c>
      <c r="M3849" s="1">
        <f t="shared" si="365"/>
        <v>-110.92291972319299</v>
      </c>
      <c r="N3849" s="3" t="s">
        <v>866</v>
      </c>
      <c r="O3849" s="1" t="s">
        <v>2973</v>
      </c>
      <c r="P3849" s="1" t="s">
        <v>2968</v>
      </c>
      <c r="Q3849" s="1">
        <v>8360</v>
      </c>
      <c r="R3849" s="1" t="s">
        <v>3035</v>
      </c>
      <c r="S3849" s="1">
        <v>82.76</v>
      </c>
    </row>
    <row r="3850" spans="1:19" x14ac:dyDescent="0.3">
      <c r="A3850" s="1" t="s">
        <v>925</v>
      </c>
      <c r="B3850" s="1" t="s">
        <v>1976</v>
      </c>
      <c r="C3850" s="1">
        <f t="shared" si="366"/>
        <v>1.0416666664241347E-2</v>
      </c>
      <c r="D3850" s="1">
        <v>10</v>
      </c>
      <c r="E3850" s="1">
        <v>19.66</v>
      </c>
      <c r="F3850" s="1">
        <f>IF(A3850="","",IF(E3850&lt;_C3_MinTemp.,0,E3850*M_a+M_b))</f>
        <v>0.47368940000000004</v>
      </c>
      <c r="G3850" s="1">
        <f t="shared" si="361"/>
        <v>0.22438164767236005</v>
      </c>
      <c r="H3850" s="1">
        <f t="shared" si="362"/>
        <v>9.7514840361738395E-2</v>
      </c>
      <c r="I3850" s="1">
        <f t="shared" si="363"/>
        <v>2.4378710084758486E-2</v>
      </c>
      <c r="J3850" s="1">
        <f>IF(A3850="","",MIN(J3849+I3850,Max_logcfu))</f>
        <v>3.99</v>
      </c>
      <c r="K3850" s="1" cm="1">
        <f t="array" ref="K3850">IF(A3850="","",IF(E3850&lt;_C3_MinTemp.,0,((E3850-Tmin)/(PrefTemp-Tmin))^2))</f>
        <v>37.121032958740457</v>
      </c>
      <c r="L3850" s="1">
        <f t="shared" si="364"/>
        <v>0.38667742656351606</v>
      </c>
      <c r="M3850" s="1">
        <f t="shared" si="365"/>
        <v>-111.30959714975651</v>
      </c>
      <c r="N3850" s="3" t="s">
        <v>866</v>
      </c>
      <c r="O3850" s="1" t="s">
        <v>2973</v>
      </c>
      <c r="P3850" s="1" t="s">
        <v>2968</v>
      </c>
      <c r="Q3850" s="1">
        <v>8360</v>
      </c>
      <c r="R3850" s="1" t="s">
        <v>3035</v>
      </c>
      <c r="S3850" s="1">
        <v>82.67</v>
      </c>
    </row>
    <row r="3851" spans="1:19" x14ac:dyDescent="0.3">
      <c r="A3851" s="1" t="s">
        <v>925</v>
      </c>
      <c r="B3851" s="1" t="s">
        <v>1977</v>
      </c>
      <c r="C3851" s="1">
        <f t="shared" si="366"/>
        <v>1.0416666664241347E-2</v>
      </c>
      <c r="D3851" s="1">
        <v>10</v>
      </c>
      <c r="E3851" s="1">
        <v>19.61</v>
      </c>
      <c r="F3851" s="1">
        <f>IF(A3851="","",IF(E3851&lt;_C3_MinTemp.,0,E3851*M_a+M_b))</f>
        <v>0.4727074</v>
      </c>
      <c r="G3851" s="1">
        <f t="shared" si="361"/>
        <v>0.22345228601476</v>
      </c>
      <c r="H3851" s="1">
        <f t="shared" si="362"/>
        <v>9.7110945682207725E-2</v>
      </c>
      <c r="I3851" s="1">
        <f t="shared" si="363"/>
        <v>2.4277736414899328E-2</v>
      </c>
      <c r="J3851" s="1">
        <f>IF(A3851="","",MIN(J3850+I3851,Max_logcfu))</f>
        <v>3.99</v>
      </c>
      <c r="K3851" s="1" cm="1">
        <f t="array" ref="K3851">IF(A3851="","",IF(E3851&lt;_C3_MinTemp.,0,((E3851-Tmin)/(PrefTemp-Tmin))^2))</f>
        <v>36.967282128045369</v>
      </c>
      <c r="L3851" s="1">
        <f t="shared" si="364"/>
        <v>0.38507585541081513</v>
      </c>
      <c r="M3851" s="1">
        <f t="shared" si="365"/>
        <v>-111.69467300516733</v>
      </c>
      <c r="N3851" s="3" t="s">
        <v>866</v>
      </c>
      <c r="O3851" s="1" t="s">
        <v>2973</v>
      </c>
      <c r="P3851" s="1" t="s">
        <v>2968</v>
      </c>
      <c r="Q3851" s="1">
        <v>8360</v>
      </c>
      <c r="R3851" s="1" t="s">
        <v>3035</v>
      </c>
      <c r="S3851" s="1">
        <v>82.67</v>
      </c>
    </row>
    <row r="3852" spans="1:19" x14ac:dyDescent="0.3">
      <c r="A3852" s="1" t="s">
        <v>925</v>
      </c>
      <c r="B3852" s="1" t="s">
        <v>1978</v>
      </c>
      <c r="C3852" s="1">
        <f t="shared" si="366"/>
        <v>1.0416666671517305E-2</v>
      </c>
      <c r="D3852" s="1">
        <v>11</v>
      </c>
      <c r="E3852" s="1">
        <v>19.559999999999999</v>
      </c>
      <c r="F3852" s="1">
        <f>IF(A3852="","",IF(E3852&lt;_C3_MinTemp.,0,E3852*M_a+M_b))</f>
        <v>0.47172540000000002</v>
      </c>
      <c r="G3852" s="1">
        <f t="shared" si="361"/>
        <v>0.22252485300516001</v>
      </c>
      <c r="H3852" s="1">
        <f t="shared" si="362"/>
        <v>9.6707889180860485E-2</v>
      </c>
      <c r="I3852" s="1">
        <f t="shared" si="363"/>
        <v>2.41769723064734E-2</v>
      </c>
      <c r="J3852" s="1">
        <f>IF(A3852="","",MIN(J3851+I3852,Max_logcfu))</f>
        <v>3.99</v>
      </c>
      <c r="K3852" s="1" cm="1">
        <f t="array" ref="K3852">IF(A3852="","",IF(E3852&lt;_C3_MinTemp.,0,((E3852-Tmin)/(PrefTemp-Tmin))^2))</f>
        <v>36.813850367143708</v>
      </c>
      <c r="L3852" s="1">
        <f t="shared" si="364"/>
        <v>0.38347760816965099</v>
      </c>
      <c r="M3852" s="1">
        <f t="shared" si="365"/>
        <v>-112.07815061333699</v>
      </c>
      <c r="N3852" s="3" t="s">
        <v>866</v>
      </c>
      <c r="O3852" s="1" t="s">
        <v>2973</v>
      </c>
      <c r="P3852" s="1" t="s">
        <v>2968</v>
      </c>
      <c r="Q3852" s="1">
        <v>8360</v>
      </c>
      <c r="R3852" s="1" t="s">
        <v>3035</v>
      </c>
      <c r="S3852" s="1">
        <v>82.67</v>
      </c>
    </row>
    <row r="3853" spans="1:19" x14ac:dyDescent="0.3">
      <c r="A3853" s="1" t="s">
        <v>925</v>
      </c>
      <c r="B3853" s="1" t="s">
        <v>1979</v>
      </c>
      <c r="C3853" s="1">
        <f t="shared" si="366"/>
        <v>1.0416666664241347E-2</v>
      </c>
      <c r="D3853" s="1">
        <v>11</v>
      </c>
      <c r="E3853" s="1">
        <v>19.53</v>
      </c>
      <c r="F3853" s="1">
        <f>IF(A3853="","",IF(E3853&lt;_C3_MinTemp.,0,E3853*M_a+M_b))</f>
        <v>0.47113620000000006</v>
      </c>
      <c r="G3853" s="1">
        <f t="shared" si="361"/>
        <v>0.22196931895044006</v>
      </c>
      <c r="H3853" s="1">
        <f t="shared" si="362"/>
        <v>9.6466457605580203E-2</v>
      </c>
      <c r="I3853" s="1">
        <f t="shared" si="363"/>
        <v>2.4116614395779962E-2</v>
      </c>
      <c r="J3853" s="1">
        <f>IF(A3853="","",MIN(J3852+I3853,Max_logcfu))</f>
        <v>3.99</v>
      </c>
      <c r="K3853" s="1" cm="1">
        <f t="array" ref="K3853">IF(A3853="","",IF(E3853&lt;_C3_MinTemp.,0,((E3853-Tmin)/(PrefTemp-Tmin))^2))</f>
        <v>36.721944464103572</v>
      </c>
      <c r="L3853" s="1">
        <f t="shared" si="364"/>
        <v>0.38252025474534979</v>
      </c>
      <c r="M3853" s="1">
        <f t="shared" si="365"/>
        <v>-112.46067086808233</v>
      </c>
      <c r="N3853" s="3" t="s">
        <v>866</v>
      </c>
      <c r="O3853" s="1" t="s">
        <v>2973</v>
      </c>
      <c r="P3853" s="1" t="s">
        <v>2968</v>
      </c>
      <c r="Q3853" s="1">
        <v>8360</v>
      </c>
      <c r="R3853" s="1" t="s">
        <v>3035</v>
      </c>
      <c r="S3853" s="1">
        <v>82.67</v>
      </c>
    </row>
    <row r="3854" spans="1:19" x14ac:dyDescent="0.3">
      <c r="A3854" s="1" t="s">
        <v>925</v>
      </c>
      <c r="B3854" s="1" t="s">
        <v>1980</v>
      </c>
      <c r="C3854" s="1">
        <f t="shared" si="366"/>
        <v>1.0416666664241347E-2</v>
      </c>
      <c r="D3854" s="1">
        <v>11</v>
      </c>
      <c r="E3854" s="1">
        <v>19.66</v>
      </c>
      <c r="F3854" s="1">
        <f>IF(A3854="","",IF(E3854&lt;_C3_MinTemp.,0,E3854*M_a+M_b))</f>
        <v>0.47368940000000004</v>
      </c>
      <c r="G3854" s="1">
        <f t="shared" si="361"/>
        <v>0.22438164767236005</v>
      </c>
      <c r="H3854" s="1">
        <f t="shared" si="362"/>
        <v>9.7514840361738395E-2</v>
      </c>
      <c r="I3854" s="1">
        <f t="shared" si="363"/>
        <v>2.4378710084758486E-2</v>
      </c>
      <c r="J3854" s="1">
        <f>IF(A3854="","",MIN(J3853+I3854,Max_logcfu))</f>
        <v>3.99</v>
      </c>
      <c r="K3854" s="1" cm="1">
        <f t="array" ref="K3854">IF(A3854="","",IF(E3854&lt;_C3_MinTemp.,0,((E3854-Tmin)/(PrefTemp-Tmin))^2))</f>
        <v>37.121032958740457</v>
      </c>
      <c r="L3854" s="1">
        <f t="shared" si="364"/>
        <v>0.38667742656351606</v>
      </c>
      <c r="M3854" s="1">
        <f t="shared" si="365"/>
        <v>-112.84734829464585</v>
      </c>
      <c r="N3854" s="3" t="s">
        <v>866</v>
      </c>
      <c r="O3854" s="1" t="s">
        <v>2973</v>
      </c>
      <c r="P3854" s="1" t="s">
        <v>2968</v>
      </c>
      <c r="Q3854" s="1">
        <v>8360</v>
      </c>
      <c r="R3854" s="1" t="s">
        <v>3035</v>
      </c>
      <c r="S3854" s="1">
        <v>82.67</v>
      </c>
    </row>
    <row r="3855" spans="1:19" x14ac:dyDescent="0.3">
      <c r="A3855" s="1" t="s">
        <v>925</v>
      </c>
      <c r="B3855" s="1" t="s">
        <v>1981</v>
      </c>
      <c r="C3855" s="1">
        <f t="shared" si="366"/>
        <v>1.0416666671517305E-2</v>
      </c>
      <c r="D3855" s="1">
        <v>11</v>
      </c>
      <c r="E3855" s="1">
        <v>19.670000000000002</v>
      </c>
      <c r="F3855" s="1">
        <f>IF(A3855="","",IF(E3855&lt;_C3_MinTemp.,0,E3855*M_a+M_b))</f>
        <v>0.47388580000000008</v>
      </c>
      <c r="G3855" s="1">
        <f t="shared" si="361"/>
        <v>0.22456775144164007</v>
      </c>
      <c r="H3855" s="1">
        <f t="shared" si="362"/>
        <v>9.759571987902653E-2</v>
      </c>
      <c r="I3855" s="1">
        <f t="shared" si="363"/>
        <v>2.439892998111827E-2</v>
      </c>
      <c r="J3855" s="1">
        <f>IF(A3855="","",MIN(J3854+I3855,Max_logcfu))</f>
        <v>3.99</v>
      </c>
      <c r="K3855" s="1" cm="1">
        <f t="array" ref="K3855">IF(A3855="","",IF(E3855&lt;_C3_MinTemp.,0,((E3855-Tmin)/(PrefTemp-Tmin))^2))</f>
        <v>37.151821413254702</v>
      </c>
      <c r="L3855" s="1">
        <f t="shared" si="364"/>
        <v>0.38699813990161319</v>
      </c>
      <c r="M3855" s="1">
        <f t="shared" si="365"/>
        <v>-113.23434643454746</v>
      </c>
      <c r="N3855" s="3" t="s">
        <v>866</v>
      </c>
      <c r="O3855" s="1" t="s">
        <v>2973</v>
      </c>
      <c r="P3855" s="1" t="s">
        <v>2968</v>
      </c>
      <c r="Q3855" s="1">
        <v>8360</v>
      </c>
      <c r="R3855" s="1" t="s">
        <v>3035</v>
      </c>
      <c r="S3855" s="1">
        <v>82.67</v>
      </c>
    </row>
    <row r="3856" spans="1:19" x14ac:dyDescent="0.3">
      <c r="A3856" s="1" t="s">
        <v>925</v>
      </c>
      <c r="B3856" s="1" t="s">
        <v>2911</v>
      </c>
      <c r="C3856" s="1">
        <f t="shared" si="366"/>
        <v>1.0416666664241347E-2</v>
      </c>
      <c r="D3856" s="1">
        <v>11</v>
      </c>
      <c r="E3856" s="1">
        <v>19.670000000000002</v>
      </c>
      <c r="F3856" s="1">
        <f>IF(A3856="","",IF(E3856&lt;_C3_MinTemp.,0,E3856*M_a+M_b))</f>
        <v>0.47388580000000008</v>
      </c>
      <c r="G3856" s="1">
        <f t="shared" si="361"/>
        <v>0.22456775144164007</v>
      </c>
      <c r="H3856" s="1">
        <f t="shared" si="362"/>
        <v>9.759571987902653E-2</v>
      </c>
      <c r="I3856" s="1">
        <f t="shared" si="363"/>
        <v>2.4398929964075812E-2</v>
      </c>
      <c r="J3856" s="1">
        <f>IF(A3856="","",MIN(J3855+I3856,Max_logcfu))</f>
        <v>3.99</v>
      </c>
      <c r="K3856" s="1" cm="1">
        <f t="array" ref="K3856">IF(A3856="","",IF(E3856&lt;_C3_MinTemp.,0,((E3856-Tmin)/(PrefTemp-Tmin))^2))</f>
        <v>37.151821413254702</v>
      </c>
      <c r="L3856" s="1">
        <f t="shared" si="364"/>
        <v>0.38699813963129809</v>
      </c>
      <c r="M3856" s="1">
        <f t="shared" si="365"/>
        <v>-113.62134457417876</v>
      </c>
      <c r="N3856" s="3" t="s">
        <v>866</v>
      </c>
      <c r="O3856" s="1" t="s">
        <v>2973</v>
      </c>
      <c r="P3856" s="1" t="s">
        <v>2968</v>
      </c>
      <c r="Q3856" s="1">
        <v>8360</v>
      </c>
      <c r="R3856" s="1" t="s">
        <v>3035</v>
      </c>
      <c r="S3856" s="1">
        <v>82.67</v>
      </c>
    </row>
    <row r="3857" spans="1:19" x14ac:dyDescent="0.3">
      <c r="A3857" s="1" t="s">
        <v>925</v>
      </c>
      <c r="B3857" s="1" t="s">
        <v>2912</v>
      </c>
      <c r="C3857" s="1">
        <f t="shared" si="366"/>
        <v>1.0416666664241347E-2</v>
      </c>
      <c r="D3857" s="1">
        <v>11</v>
      </c>
      <c r="E3857" s="1">
        <v>19.670000000000002</v>
      </c>
      <c r="F3857" s="1">
        <f>IF(A3857="","",IF(E3857&lt;_C3_MinTemp.,0,E3857*M_a+M_b))</f>
        <v>0.47388580000000008</v>
      </c>
      <c r="G3857" s="1">
        <f t="shared" si="361"/>
        <v>0.22456775144164007</v>
      </c>
      <c r="H3857" s="1">
        <f t="shared" si="362"/>
        <v>9.759571987902653E-2</v>
      </c>
      <c r="I3857" s="1">
        <f t="shared" si="363"/>
        <v>2.4398929964075812E-2</v>
      </c>
      <c r="J3857" s="1">
        <f>IF(A3857="","",MIN(J3856+I3857,Max_logcfu))</f>
        <v>3.99</v>
      </c>
      <c r="K3857" s="1" cm="1">
        <f t="array" ref="K3857">IF(A3857="","",IF(E3857&lt;_C3_MinTemp.,0,((E3857-Tmin)/(PrefTemp-Tmin))^2))</f>
        <v>37.151821413254702</v>
      </c>
      <c r="L3857" s="1">
        <f t="shared" si="364"/>
        <v>0.38699813963129809</v>
      </c>
      <c r="M3857" s="1">
        <f t="shared" si="365"/>
        <v>-114.00834271381007</v>
      </c>
      <c r="N3857" s="3" t="s">
        <v>866</v>
      </c>
      <c r="O3857" s="1" t="s">
        <v>2973</v>
      </c>
      <c r="P3857" s="1" t="s">
        <v>2968</v>
      </c>
      <c r="Q3857" s="1">
        <v>8360</v>
      </c>
      <c r="R3857" s="1" t="s">
        <v>3035</v>
      </c>
      <c r="S3857" s="1">
        <v>82.67</v>
      </c>
    </row>
    <row r="3858" spans="1:19" x14ac:dyDescent="0.3">
      <c r="A3858" s="1" t="s">
        <v>925</v>
      </c>
      <c r="B3858" s="1" t="s">
        <v>2913</v>
      </c>
      <c r="C3858" s="1">
        <f t="shared" si="366"/>
        <v>1.0416666671517305E-2</v>
      </c>
      <c r="D3858" s="1">
        <v>11</v>
      </c>
      <c r="E3858" s="1">
        <v>19.75</v>
      </c>
      <c r="F3858" s="1">
        <f>IF(A3858="","",IF(E3858&lt;_C3_MinTemp.,0,E3858*M_a+M_b))</f>
        <v>0.47545700000000002</v>
      </c>
      <c r="G3858" s="1">
        <f t="shared" si="361"/>
        <v>0.22605935884900002</v>
      </c>
      <c r="H3858" s="1">
        <f t="shared" si="362"/>
        <v>9.824396299391569E-2</v>
      </c>
      <c r="I3858" s="1">
        <f t="shared" si="363"/>
        <v>2.4560990759916024E-2</v>
      </c>
      <c r="J3858" s="1">
        <f>IF(A3858="","",MIN(J3857+I3858,Max_logcfu))</f>
        <v>3.99</v>
      </c>
      <c r="K3858" s="1" cm="1">
        <f t="array" ref="K3858">IF(A3858="","",IF(E3858&lt;_C3_MinTemp.,0,((E3858-Tmin)/(PrefTemp-Tmin))^2))</f>
        <v>37.39858850987109</v>
      </c>
      <c r="L3858" s="1">
        <f t="shared" si="364"/>
        <v>0.38956863049256424</v>
      </c>
      <c r="M3858" s="1">
        <f t="shared" si="365"/>
        <v>-114.39791134430263</v>
      </c>
      <c r="N3858" s="3" t="s">
        <v>866</v>
      </c>
      <c r="O3858" s="1" t="s">
        <v>2973</v>
      </c>
      <c r="P3858" s="1" t="s">
        <v>2968</v>
      </c>
      <c r="Q3858" s="1">
        <v>8360</v>
      </c>
      <c r="R3858" s="1" t="s">
        <v>3035</v>
      </c>
      <c r="S3858" s="1">
        <v>82.67</v>
      </c>
    </row>
    <row r="3859" spans="1:19" x14ac:dyDescent="0.3">
      <c r="A3859" s="1" t="s">
        <v>925</v>
      </c>
      <c r="B3859" s="1" t="s">
        <v>2617</v>
      </c>
      <c r="C3859" s="1">
        <f t="shared" si="366"/>
        <v>1.0416666664241347E-2</v>
      </c>
      <c r="D3859" s="1">
        <v>11</v>
      </c>
      <c r="E3859" s="1">
        <v>19.690000000000001</v>
      </c>
      <c r="F3859" s="1">
        <f>IF(A3859="","",IF(E3859&lt;_C3_MinTemp.,0,E3859*M_a+M_b))</f>
        <v>0.47427860000000005</v>
      </c>
      <c r="G3859" s="1">
        <f t="shared" si="361"/>
        <v>0.22494019041796004</v>
      </c>
      <c r="H3859" s="1">
        <f t="shared" si="362"/>
        <v>9.77575794949848E-2</v>
      </c>
      <c r="I3859" s="1">
        <f t="shared" si="363"/>
        <v>2.443939486805596E-2</v>
      </c>
      <c r="J3859" s="1">
        <f>IF(A3859="","",MIN(J3858+I3859,Max_logcfu))</f>
        <v>3.99</v>
      </c>
      <c r="K3859" s="1" cm="1">
        <f t="array" ref="K3859">IF(A3859="","",IF(E3859&lt;_C3_MinTemp.,0,((E3859-Tmin)/(PrefTemp-Tmin))^2))</f>
        <v>37.21343661065837</v>
      </c>
      <c r="L3859" s="1">
        <f t="shared" si="364"/>
        <v>0.38763996460410355</v>
      </c>
      <c r="M3859" s="1">
        <f t="shared" si="365"/>
        <v>-114.78555130890673</v>
      </c>
      <c r="N3859" s="3" t="s">
        <v>866</v>
      </c>
      <c r="O3859" s="1" t="s">
        <v>2973</v>
      </c>
      <c r="P3859" s="1" t="s">
        <v>2968</v>
      </c>
      <c r="Q3859" s="1">
        <v>8360</v>
      </c>
      <c r="R3859" s="1" t="s">
        <v>3035</v>
      </c>
      <c r="S3859" s="1">
        <v>82.67</v>
      </c>
    </row>
    <row r="3860" spans="1:19" x14ac:dyDescent="0.3">
      <c r="A3860" s="1" t="s">
        <v>925</v>
      </c>
      <c r="B3860" s="1" t="s">
        <v>1986</v>
      </c>
      <c r="C3860" s="1">
        <f t="shared" si="366"/>
        <v>1.0416666664241347E-2</v>
      </c>
      <c r="D3860" s="1">
        <v>11</v>
      </c>
      <c r="E3860" s="1">
        <v>19.66</v>
      </c>
      <c r="F3860" s="1">
        <f>IF(A3860="","",IF(E3860&lt;_C3_MinTemp.,0,E3860*M_a+M_b))</f>
        <v>0.47368940000000004</v>
      </c>
      <c r="G3860" s="1">
        <f t="shared" si="361"/>
        <v>0.22438164767236005</v>
      </c>
      <c r="H3860" s="1">
        <f t="shared" si="362"/>
        <v>9.7514840361738395E-2</v>
      </c>
      <c r="I3860" s="1">
        <f t="shared" si="363"/>
        <v>2.4378710084758486E-2</v>
      </c>
      <c r="J3860" s="1">
        <f>IF(A3860="","",MIN(J3859+I3860,Max_logcfu))</f>
        <v>3.99</v>
      </c>
      <c r="K3860" s="1" cm="1">
        <f t="array" ref="K3860">IF(A3860="","",IF(E3860&lt;_C3_MinTemp.,0,((E3860-Tmin)/(PrefTemp-Tmin))^2))</f>
        <v>37.121032958740457</v>
      </c>
      <c r="L3860" s="1">
        <f t="shared" si="364"/>
        <v>0.38667742656351606</v>
      </c>
      <c r="M3860" s="1">
        <f t="shared" si="365"/>
        <v>-115.17222873547026</v>
      </c>
      <c r="N3860" s="3" t="s">
        <v>866</v>
      </c>
      <c r="O3860" s="1" t="s">
        <v>2973</v>
      </c>
      <c r="P3860" s="1" t="s">
        <v>2968</v>
      </c>
      <c r="Q3860" s="1">
        <v>8360</v>
      </c>
      <c r="R3860" s="1" t="s">
        <v>3035</v>
      </c>
      <c r="S3860" s="1">
        <v>82.67</v>
      </c>
    </row>
    <row r="3861" spans="1:19" x14ac:dyDescent="0.3">
      <c r="A3861" s="1" t="s">
        <v>925</v>
      </c>
      <c r="B3861" s="1" t="s">
        <v>1987</v>
      </c>
      <c r="C3861" s="1">
        <f t="shared" si="366"/>
        <v>1.0416666671517305E-2</v>
      </c>
      <c r="D3861" s="1">
        <v>11</v>
      </c>
      <c r="E3861" s="1">
        <v>19.66</v>
      </c>
      <c r="F3861" s="1">
        <f>IF(A3861="","",IF(E3861&lt;_C3_MinTemp.,0,E3861*M_a+M_b))</f>
        <v>0.47368940000000004</v>
      </c>
      <c r="G3861" s="1">
        <f t="shared" si="361"/>
        <v>0.22438164767236005</v>
      </c>
      <c r="H3861" s="1">
        <f t="shared" si="362"/>
        <v>9.7514840361738395E-2</v>
      </c>
      <c r="I3861" s="1">
        <f t="shared" si="363"/>
        <v>2.437871010178682E-2</v>
      </c>
      <c r="J3861" s="1">
        <f>IF(A3861="","",MIN(J3860+I3861,Max_logcfu))</f>
        <v>3.99</v>
      </c>
      <c r="K3861" s="1" cm="1">
        <f t="array" ref="K3861">IF(A3861="","",IF(E3861&lt;_C3_MinTemp.,0,((E3861-Tmin)/(PrefTemp-Tmin))^2))</f>
        <v>37.121032958740457</v>
      </c>
      <c r="L3861" s="1">
        <f t="shared" si="364"/>
        <v>0.38667742683360712</v>
      </c>
      <c r="M3861" s="1">
        <f t="shared" si="365"/>
        <v>-115.55890616230386</v>
      </c>
      <c r="N3861" s="3" t="s">
        <v>866</v>
      </c>
      <c r="O3861" s="1" t="s">
        <v>2973</v>
      </c>
      <c r="P3861" s="1" t="s">
        <v>2968</v>
      </c>
      <c r="Q3861" s="1">
        <v>8360</v>
      </c>
      <c r="R3861" s="1" t="s">
        <v>3035</v>
      </c>
      <c r="S3861" s="1">
        <v>82.67</v>
      </c>
    </row>
    <row r="3862" spans="1:19" x14ac:dyDescent="0.3">
      <c r="A3862" s="1" t="s">
        <v>925</v>
      </c>
      <c r="B3862" s="1" t="s">
        <v>1988</v>
      </c>
      <c r="C3862" s="1">
        <f t="shared" si="366"/>
        <v>1.0416666664241347E-2</v>
      </c>
      <c r="D3862" s="1">
        <v>11</v>
      </c>
      <c r="E3862" s="1">
        <v>19.739999999999998</v>
      </c>
      <c r="F3862" s="1">
        <f>IF(A3862="","",IF(E3862&lt;_C3_MinTemp.,0,E3862*M_a+M_b))</f>
        <v>0.47526059999999998</v>
      </c>
      <c r="G3862" s="1">
        <f t="shared" si="361"/>
        <v>0.22587263791235998</v>
      </c>
      <c r="H3862" s="1">
        <f t="shared" si="362"/>
        <v>9.8162815259608849E-2</v>
      </c>
      <c r="I3862" s="1">
        <f t="shared" si="363"/>
        <v>2.4540703809188383E-2</v>
      </c>
      <c r="J3862" s="1">
        <f>IF(A3862="","",MIN(J3861+I3862,Max_logcfu))</f>
        <v>3.99</v>
      </c>
      <c r="K3862" s="1" cm="1">
        <f t="array" ref="K3862">IF(A3862="","",IF(E3862&lt;_C3_MinTemp.,0,((E3862-Tmin)/(PrefTemp-Tmin))^2))</f>
        <v>37.367697953022954</v>
      </c>
      <c r="L3862" s="1">
        <f t="shared" si="364"/>
        <v>0.38924685358669386</v>
      </c>
      <c r="M3862" s="1">
        <f t="shared" si="365"/>
        <v>-115.94815301589055</v>
      </c>
      <c r="N3862" s="3" t="s">
        <v>866</v>
      </c>
      <c r="O3862" s="1" t="s">
        <v>2973</v>
      </c>
      <c r="P3862" s="1" t="s">
        <v>2968</v>
      </c>
      <c r="Q3862" s="1">
        <v>8360</v>
      </c>
      <c r="R3862" s="1" t="s">
        <v>3035</v>
      </c>
      <c r="S3862" s="1">
        <v>82.47</v>
      </c>
    </row>
    <row r="3863" spans="1:19" x14ac:dyDescent="0.3">
      <c r="A3863" s="1" t="s">
        <v>925</v>
      </c>
      <c r="B3863" s="1" t="s">
        <v>1989</v>
      </c>
      <c r="C3863" s="1">
        <f t="shared" si="366"/>
        <v>1.0416666664241347E-2</v>
      </c>
      <c r="D3863" s="1">
        <v>11</v>
      </c>
      <c r="E3863" s="1">
        <v>19.739999999999998</v>
      </c>
      <c r="F3863" s="1">
        <f>IF(A3863="","",IF(E3863&lt;_C3_MinTemp.,0,E3863*M_a+M_b))</f>
        <v>0.47526059999999998</v>
      </c>
      <c r="G3863" s="1">
        <f t="shared" si="361"/>
        <v>0.22587263791235998</v>
      </c>
      <c r="H3863" s="1">
        <f t="shared" si="362"/>
        <v>9.8162815259608849E-2</v>
      </c>
      <c r="I3863" s="1">
        <f t="shared" si="363"/>
        <v>2.4540703809188383E-2</v>
      </c>
      <c r="J3863" s="1">
        <f>IF(A3863="","",MIN(J3862+I3863,Max_logcfu))</f>
        <v>3.99</v>
      </c>
      <c r="K3863" s="1" cm="1">
        <f t="array" ref="K3863">IF(A3863="","",IF(E3863&lt;_C3_MinTemp.,0,((E3863-Tmin)/(PrefTemp-Tmin))^2))</f>
        <v>37.367697953022954</v>
      </c>
      <c r="L3863" s="1">
        <f t="shared" si="364"/>
        <v>0.38924685358669386</v>
      </c>
      <c r="M3863" s="1">
        <f t="shared" si="365"/>
        <v>-116.33739986947725</v>
      </c>
      <c r="N3863" s="3" t="s">
        <v>866</v>
      </c>
      <c r="O3863" s="1" t="s">
        <v>2973</v>
      </c>
      <c r="P3863" s="1" t="s">
        <v>2968</v>
      </c>
      <c r="Q3863" s="1">
        <v>8360</v>
      </c>
      <c r="R3863" s="1" t="s">
        <v>3035</v>
      </c>
      <c r="S3863" s="1">
        <v>82.47</v>
      </c>
    </row>
    <row r="3864" spans="1:19" x14ac:dyDescent="0.3">
      <c r="A3864" s="1" t="s">
        <v>925</v>
      </c>
      <c r="B3864" s="1" t="s">
        <v>1990</v>
      </c>
      <c r="C3864" s="1">
        <f t="shared" si="366"/>
        <v>1.0416666671517305E-2</v>
      </c>
      <c r="D3864" s="1">
        <v>11</v>
      </c>
      <c r="E3864" s="1">
        <v>19.739999999999998</v>
      </c>
      <c r="F3864" s="1">
        <f>IF(A3864="","",IF(E3864&lt;_C3_MinTemp.,0,E3864*M_a+M_b))</f>
        <v>0.47526059999999998</v>
      </c>
      <c r="G3864" s="1">
        <f t="shared" si="361"/>
        <v>0.22587263791235998</v>
      </c>
      <c r="H3864" s="1">
        <f t="shared" si="362"/>
        <v>9.8162815259608849E-2</v>
      </c>
      <c r="I3864" s="1">
        <f t="shared" si="363"/>
        <v>2.454070382632987E-2</v>
      </c>
      <c r="J3864" s="1">
        <f>IF(A3864="","",MIN(J3863+I3864,Max_logcfu))</f>
        <v>3.99</v>
      </c>
      <c r="K3864" s="1" cm="1">
        <f t="array" ref="K3864">IF(A3864="","",IF(E3864&lt;_C3_MinTemp.,0,((E3864-Tmin)/(PrefTemp-Tmin))^2))</f>
        <v>37.367697953022954</v>
      </c>
      <c r="L3864" s="1">
        <f t="shared" si="364"/>
        <v>0.38924685385857966</v>
      </c>
      <c r="M3864" s="1">
        <f t="shared" si="365"/>
        <v>-116.72664672333583</v>
      </c>
      <c r="N3864" s="3" t="s">
        <v>866</v>
      </c>
      <c r="O3864" s="1" t="s">
        <v>2973</v>
      </c>
      <c r="P3864" s="1" t="s">
        <v>2968</v>
      </c>
      <c r="Q3864" s="1">
        <v>8360</v>
      </c>
      <c r="R3864" s="1" t="s">
        <v>3035</v>
      </c>
      <c r="S3864" s="1">
        <v>82.47</v>
      </c>
    </row>
    <row r="3865" spans="1:19" x14ac:dyDescent="0.3">
      <c r="A3865" s="1" t="s">
        <v>925</v>
      </c>
      <c r="B3865" s="1" t="s">
        <v>1991</v>
      </c>
      <c r="C3865" s="1">
        <f t="shared" si="366"/>
        <v>1.0416666664241347E-2</v>
      </c>
      <c r="D3865" s="1">
        <v>11</v>
      </c>
      <c r="E3865" s="1">
        <v>19.64</v>
      </c>
      <c r="F3865" s="1">
        <f>IF(A3865="","",IF(E3865&lt;_C3_MinTemp.,0,E3865*M_a+M_b))</f>
        <v>0.47329660000000007</v>
      </c>
      <c r="G3865" s="1">
        <f t="shared" si="361"/>
        <v>0.22400967157156007</v>
      </c>
      <c r="H3865" s="1">
        <f t="shared" si="362"/>
        <v>9.735318190854414E-2</v>
      </c>
      <c r="I3865" s="1">
        <f t="shared" si="363"/>
        <v>2.4338295471469335E-2</v>
      </c>
      <c r="J3865" s="1">
        <f>IF(A3865="","",MIN(J3864+I3865,Max_logcfu))</f>
        <v>3.99</v>
      </c>
      <c r="K3865" s="1" cm="1">
        <f t="array" ref="K3865">IF(A3865="","",IF(E3865&lt;_C3_MinTemp.,0,((E3865-Tmin)/(PrefTemp-Tmin))^2))</f>
        <v>37.059494338087219</v>
      </c>
      <c r="L3865" s="1">
        <f t="shared" si="364"/>
        <v>0.38603639926519412</v>
      </c>
      <c r="M3865" s="1">
        <f t="shared" si="365"/>
        <v>-117.11268312260103</v>
      </c>
      <c r="N3865" s="3" t="s">
        <v>866</v>
      </c>
      <c r="O3865" s="1" t="s">
        <v>2973</v>
      </c>
      <c r="P3865" s="1" t="s">
        <v>2968</v>
      </c>
      <c r="Q3865" s="1">
        <v>8360</v>
      </c>
      <c r="R3865" s="1" t="s">
        <v>3035</v>
      </c>
      <c r="S3865" s="1">
        <v>82.47</v>
      </c>
    </row>
    <row r="3866" spans="1:19" x14ac:dyDescent="0.3">
      <c r="A3866" s="1" t="s">
        <v>925</v>
      </c>
      <c r="B3866" s="1" t="s">
        <v>1992</v>
      </c>
      <c r="C3866" s="1">
        <f t="shared" si="366"/>
        <v>1.0416666664241347E-2</v>
      </c>
      <c r="D3866" s="1">
        <v>11</v>
      </c>
      <c r="E3866" s="1">
        <v>19.72</v>
      </c>
      <c r="F3866" s="1">
        <f>IF(A3866="","",IF(E3866&lt;_C3_MinTemp.,0,E3866*M_a+M_b))</f>
        <v>0.47486780000000001</v>
      </c>
      <c r="G3866" s="1">
        <f t="shared" si="361"/>
        <v>0.22549942747684001</v>
      </c>
      <c r="H3866" s="1">
        <f t="shared" si="362"/>
        <v>9.8000620372377223E-2</v>
      </c>
      <c r="I3866" s="1">
        <f t="shared" si="363"/>
        <v>2.4500155087389917E-2</v>
      </c>
      <c r="J3866" s="1">
        <f>IF(A3866="","",MIN(J3865+I3866,Max_logcfu))</f>
        <v>3.99</v>
      </c>
      <c r="K3866" s="1" cm="1">
        <f t="array" ref="K3866">IF(A3866="","",IF(E3866&lt;_C3_MinTemp.,0,((E3866-Tmin)/(PrefTemp-Tmin))^2))</f>
        <v>37.305955127701907</v>
      </c>
      <c r="L3866" s="1">
        <f t="shared" si="364"/>
        <v>0.38860369915641602</v>
      </c>
      <c r="M3866" s="1">
        <f t="shared" si="365"/>
        <v>-117.50128682175745</v>
      </c>
      <c r="N3866" s="3" t="s">
        <v>866</v>
      </c>
      <c r="O3866" s="1" t="s">
        <v>2973</v>
      </c>
      <c r="P3866" s="1" t="s">
        <v>2968</v>
      </c>
      <c r="Q3866" s="1">
        <v>8360</v>
      </c>
      <c r="R3866" s="1" t="s">
        <v>3035</v>
      </c>
      <c r="S3866" s="1">
        <v>82.38</v>
      </c>
    </row>
    <row r="3867" spans="1:19" x14ac:dyDescent="0.3">
      <c r="A3867" s="1" t="s">
        <v>925</v>
      </c>
      <c r="B3867" s="1" t="s">
        <v>1993</v>
      </c>
      <c r="C3867" s="1">
        <f t="shared" si="366"/>
        <v>1.0416666671517305E-2</v>
      </c>
      <c r="D3867" s="1">
        <v>11</v>
      </c>
      <c r="E3867" s="1">
        <v>19.739999999999998</v>
      </c>
      <c r="F3867" s="1">
        <f>IF(A3867="","",IF(E3867&lt;_C3_MinTemp.,0,E3867*M_a+M_b))</f>
        <v>0.47526059999999998</v>
      </c>
      <c r="G3867" s="1">
        <f t="shared" si="361"/>
        <v>0.22587263791235998</v>
      </c>
      <c r="H3867" s="1">
        <f t="shared" si="362"/>
        <v>9.8162815259608849E-2</v>
      </c>
      <c r="I3867" s="1">
        <f t="shared" si="363"/>
        <v>2.454070382632987E-2</v>
      </c>
      <c r="J3867" s="1">
        <f>IF(A3867="","",MIN(J3866+I3867,Max_logcfu))</f>
        <v>3.99</v>
      </c>
      <c r="K3867" s="1" cm="1">
        <f t="array" ref="K3867">IF(A3867="","",IF(E3867&lt;_C3_MinTemp.,0,((E3867-Tmin)/(PrefTemp-Tmin))^2))</f>
        <v>37.367697953022954</v>
      </c>
      <c r="L3867" s="1">
        <f t="shared" si="364"/>
        <v>0.38924685385857966</v>
      </c>
      <c r="M3867" s="1">
        <f t="shared" si="365"/>
        <v>-117.89053367561603</v>
      </c>
      <c r="N3867" s="3" t="s">
        <v>866</v>
      </c>
      <c r="O3867" s="1" t="s">
        <v>2973</v>
      </c>
      <c r="P3867" s="1" t="s">
        <v>2968</v>
      </c>
      <c r="Q3867" s="1">
        <v>8360</v>
      </c>
      <c r="R3867" s="1" t="s">
        <v>3035</v>
      </c>
      <c r="S3867" s="1">
        <v>82.38</v>
      </c>
    </row>
    <row r="3868" spans="1:19" x14ac:dyDescent="0.3">
      <c r="A3868" s="1" t="s">
        <v>925</v>
      </c>
      <c r="B3868" s="1" t="s">
        <v>1994</v>
      </c>
      <c r="C3868" s="1">
        <f t="shared" si="366"/>
        <v>1.0416666664241347E-2</v>
      </c>
      <c r="D3868" s="1">
        <v>11</v>
      </c>
      <c r="E3868" s="1">
        <v>19.739999999999998</v>
      </c>
      <c r="F3868" s="1">
        <f>IF(A3868="","",IF(E3868&lt;_C3_MinTemp.,0,E3868*M_a+M_b))</f>
        <v>0.47526059999999998</v>
      </c>
      <c r="G3868" s="1">
        <f t="shared" si="361"/>
        <v>0.22587263791235998</v>
      </c>
      <c r="H3868" s="1">
        <f t="shared" si="362"/>
        <v>9.8162815259608849E-2</v>
      </c>
      <c r="I3868" s="1">
        <f t="shared" si="363"/>
        <v>2.4540703809188383E-2</v>
      </c>
      <c r="J3868" s="1">
        <f>IF(A3868="","",MIN(J3867+I3868,Max_logcfu))</f>
        <v>3.99</v>
      </c>
      <c r="K3868" s="1" cm="1">
        <f t="array" ref="K3868">IF(A3868="","",IF(E3868&lt;_C3_MinTemp.,0,((E3868-Tmin)/(PrefTemp-Tmin))^2))</f>
        <v>37.367697953022954</v>
      </c>
      <c r="L3868" s="1">
        <f t="shared" si="364"/>
        <v>0.38924685358669386</v>
      </c>
      <c r="M3868" s="1">
        <f t="shared" si="365"/>
        <v>-118.27978052920272</v>
      </c>
      <c r="N3868" s="3" t="s">
        <v>866</v>
      </c>
      <c r="O3868" s="1" t="s">
        <v>2973</v>
      </c>
      <c r="P3868" s="1" t="s">
        <v>2968</v>
      </c>
      <c r="Q3868" s="1">
        <v>8360</v>
      </c>
      <c r="R3868" s="1" t="s">
        <v>3035</v>
      </c>
      <c r="S3868" s="1">
        <v>82.38</v>
      </c>
    </row>
    <row r="3869" spans="1:19" x14ac:dyDescent="0.3">
      <c r="A3869" s="1" t="s">
        <v>925</v>
      </c>
      <c r="B3869" s="1" t="s">
        <v>1995</v>
      </c>
      <c r="C3869" s="1">
        <f t="shared" si="366"/>
        <v>1.0416666664241347E-2</v>
      </c>
      <c r="D3869" s="1">
        <v>11</v>
      </c>
      <c r="E3869" s="1">
        <v>19.77</v>
      </c>
      <c r="F3869" s="1">
        <f>IF(A3869="","",IF(E3869&lt;_C3_MinTemp.,0,E3869*M_a+M_b))</f>
        <v>0.47584980000000004</v>
      </c>
      <c r="G3869" s="1">
        <f t="shared" si="361"/>
        <v>0.22643303216004004</v>
      </c>
      <c r="H3869" s="1">
        <f t="shared" si="362"/>
        <v>9.8406359043911359E-2</v>
      </c>
      <c r="I3869" s="1">
        <f t="shared" si="363"/>
        <v>2.4601589755249835E-2</v>
      </c>
      <c r="J3869" s="1">
        <f>IF(A3869="","",MIN(J3868+I3869,Max_logcfu))</f>
        <v>3.99</v>
      </c>
      <c r="K3869" s="1" cm="1">
        <f t="array" ref="K3869">IF(A3869="","",IF(E3869&lt;_C3_MinTemp.,0,((E3869-Tmin)/(PrefTemp-Tmin))^2))</f>
        <v>37.460407911942568</v>
      </c>
      <c r="L3869" s="1">
        <f t="shared" si="364"/>
        <v>0.39021258232521494</v>
      </c>
      <c r="M3869" s="1">
        <f t="shared" si="365"/>
        <v>-118.66999311152794</v>
      </c>
      <c r="N3869" s="3" t="s">
        <v>866</v>
      </c>
      <c r="O3869" s="1" t="s">
        <v>2973</v>
      </c>
      <c r="P3869" s="1" t="s">
        <v>2968</v>
      </c>
      <c r="Q3869" s="1">
        <v>8360</v>
      </c>
      <c r="R3869" s="1" t="s">
        <v>3035</v>
      </c>
      <c r="S3869" s="1">
        <v>82.38</v>
      </c>
    </row>
    <row r="3870" spans="1:19" x14ac:dyDescent="0.3">
      <c r="A3870" s="1" t="s">
        <v>925</v>
      </c>
      <c r="B3870" s="1" t="s">
        <v>1996</v>
      </c>
      <c r="C3870" s="1">
        <f t="shared" si="366"/>
        <v>1.0416666671517305E-2</v>
      </c>
      <c r="D3870" s="1">
        <v>11</v>
      </c>
      <c r="E3870" s="1">
        <v>19.850000000000001</v>
      </c>
      <c r="F3870" s="1">
        <f>IF(A3870="","",IF(E3870&lt;_C3_MinTemp.,0,E3870*M_a+M_b))</f>
        <v>0.47742100000000004</v>
      </c>
      <c r="G3870" s="1">
        <f t="shared" si="361"/>
        <v>0.22793081124100004</v>
      </c>
      <c r="H3870" s="1">
        <f t="shared" si="362"/>
        <v>9.9057284328987402E-2</v>
      </c>
      <c r="I3870" s="1">
        <f t="shared" si="363"/>
        <v>2.4764321093778636E-2</v>
      </c>
      <c r="J3870" s="1">
        <f>IF(A3870="","",MIN(J3869+I3870,Max_logcfu))</f>
        <v>3.99</v>
      </c>
      <c r="K3870" s="1" cm="1">
        <f t="array" ref="K3870">IF(A3870="","",IF(E3870&lt;_C3_MinTemp.,0,((E3870-Tmin)/(PrefTemp-Tmin))^2))</f>
        <v>37.708196031897963</v>
      </c>
      <c r="L3870" s="1">
        <f t="shared" si="364"/>
        <v>0.39279370884851261</v>
      </c>
      <c r="M3870" s="1">
        <f t="shared" si="365"/>
        <v>-119.06278682037646</v>
      </c>
      <c r="N3870" s="3" t="s">
        <v>866</v>
      </c>
      <c r="O3870" s="1" t="s">
        <v>2973</v>
      </c>
      <c r="P3870" s="1" t="s">
        <v>2968</v>
      </c>
      <c r="Q3870" s="1">
        <v>8360</v>
      </c>
      <c r="R3870" s="1" t="s">
        <v>3035</v>
      </c>
      <c r="S3870" s="1">
        <v>82.38</v>
      </c>
    </row>
    <row r="3871" spans="1:19" x14ac:dyDescent="0.3">
      <c r="A3871" s="1" t="s">
        <v>925</v>
      </c>
      <c r="B3871" s="1" t="s">
        <v>1997</v>
      </c>
      <c r="C3871" s="1">
        <f t="shared" si="366"/>
        <v>1.0416666664241347E-2</v>
      </c>
      <c r="D3871" s="1">
        <v>11</v>
      </c>
      <c r="E3871" s="1">
        <v>19.809999999999999</v>
      </c>
      <c r="F3871" s="1">
        <f>IF(A3871="","",IF(E3871&lt;_C3_MinTemp.,0,E3871*M_a+M_b))</f>
        <v>0.47663539999999999</v>
      </c>
      <c r="G3871" s="1">
        <f t="shared" si="361"/>
        <v>0.22718130453315999</v>
      </c>
      <c r="H3871" s="1">
        <f t="shared" si="362"/>
        <v>9.8731553469430675E-2</v>
      </c>
      <c r="I3871" s="1">
        <f t="shared" si="363"/>
        <v>2.4682888361610734E-2</v>
      </c>
      <c r="J3871" s="1">
        <f>IF(A3871="","",MIN(J3870+I3871,Max_logcfu))</f>
        <v>3.99</v>
      </c>
      <c r="K3871" s="1" cm="1">
        <f t="array" ref="K3871">IF(A3871="","",IF(E3871&lt;_C3_MinTemp.,0,((E3871-Tmin)/(PrefTemp-Tmin))^2))</f>
        <v>37.584199869586357</v>
      </c>
      <c r="L3871" s="1">
        <f t="shared" si="364"/>
        <v>0.39150208188370422</v>
      </c>
      <c r="M3871" s="1">
        <f t="shared" si="365"/>
        <v>-119.45428890226016</v>
      </c>
      <c r="N3871" s="3" t="s">
        <v>866</v>
      </c>
      <c r="O3871" s="1" t="s">
        <v>2973</v>
      </c>
      <c r="P3871" s="1" t="s">
        <v>2968</v>
      </c>
      <c r="Q3871" s="1">
        <v>8360</v>
      </c>
      <c r="R3871" s="1" t="s">
        <v>3035</v>
      </c>
      <c r="S3871" s="1">
        <v>82.38</v>
      </c>
    </row>
    <row r="3872" spans="1:19" x14ac:dyDescent="0.3">
      <c r="A3872" s="1" t="s">
        <v>925</v>
      </c>
      <c r="B3872" s="1" t="s">
        <v>1998</v>
      </c>
      <c r="C3872" s="1">
        <f t="shared" si="366"/>
        <v>1.0416666664241347E-2</v>
      </c>
      <c r="D3872" s="1">
        <v>11</v>
      </c>
      <c r="E3872" s="1">
        <v>19.78</v>
      </c>
      <c r="F3872" s="1">
        <f>IF(A3872="","",IF(E3872&lt;_C3_MinTemp.,0,E3872*M_a+M_b))</f>
        <v>0.47604620000000003</v>
      </c>
      <c r="G3872" s="1">
        <f t="shared" si="361"/>
        <v>0.22661998453444002</v>
      </c>
      <c r="H3872" s="1">
        <f t="shared" si="362"/>
        <v>9.8487607359600174E-2</v>
      </c>
      <c r="I3872" s="1">
        <f t="shared" si="363"/>
        <v>2.462190183416731E-2</v>
      </c>
      <c r="J3872" s="1">
        <f>IF(A3872="","",MIN(J3871+I3872,Max_logcfu))</f>
        <v>3.99</v>
      </c>
      <c r="K3872" s="1" cm="1">
        <f t="array" ref="K3872">IF(A3872="","",IF(E3872&lt;_C3_MinTemp.,0,((E3872-Tmin)/(PrefTemp-Tmin))^2))</f>
        <v>37.491336757165911</v>
      </c>
      <c r="L3872" s="1">
        <f t="shared" si="364"/>
        <v>0.39053475779621644</v>
      </c>
      <c r="M3872" s="1">
        <f t="shared" si="365"/>
        <v>-119.84482366005638</v>
      </c>
      <c r="N3872" s="3" t="s">
        <v>866</v>
      </c>
      <c r="O3872" s="1" t="s">
        <v>2973</v>
      </c>
      <c r="P3872" s="1" t="s">
        <v>2968</v>
      </c>
      <c r="Q3872" s="1">
        <v>8360</v>
      </c>
      <c r="R3872" s="1" t="s">
        <v>3035</v>
      </c>
      <c r="S3872" s="1">
        <v>82.38</v>
      </c>
    </row>
    <row r="3873" spans="1:19" x14ac:dyDescent="0.3">
      <c r="A3873" s="1" t="s">
        <v>925</v>
      </c>
      <c r="B3873" s="1" t="s">
        <v>1999</v>
      </c>
      <c r="C3873" s="1">
        <f t="shared" si="366"/>
        <v>1.0416666671517305E-2</v>
      </c>
      <c r="D3873" s="1">
        <v>11</v>
      </c>
      <c r="E3873" s="1">
        <v>19.78</v>
      </c>
      <c r="F3873" s="1">
        <f>IF(A3873="","",IF(E3873&lt;_C3_MinTemp.,0,E3873*M_a+M_b))</f>
        <v>0.47604620000000003</v>
      </c>
      <c r="G3873" s="1">
        <f t="shared" si="361"/>
        <v>0.22661998453444002</v>
      </c>
      <c r="H3873" s="1">
        <f t="shared" si="362"/>
        <v>9.8487607359600174E-2</v>
      </c>
      <c r="I3873" s="1">
        <f t="shared" si="363"/>
        <v>2.4621901851365511E-2</v>
      </c>
      <c r="J3873" s="1">
        <f>IF(A3873="","",MIN(J3872+I3873,Max_logcfu))</f>
        <v>3.99</v>
      </c>
      <c r="K3873" s="1" cm="1">
        <f t="array" ref="K3873">IF(A3873="","",IF(E3873&lt;_C3_MinTemp.,0,((E3873-Tmin)/(PrefTemp-Tmin))^2))</f>
        <v>37.491336757165911</v>
      </c>
      <c r="L3873" s="1">
        <f t="shared" si="364"/>
        <v>0.39053475806900184</v>
      </c>
      <c r="M3873" s="1">
        <f t="shared" si="365"/>
        <v>-120.23535841812537</v>
      </c>
      <c r="N3873" s="3" t="s">
        <v>866</v>
      </c>
      <c r="O3873" s="1" t="s">
        <v>2973</v>
      </c>
      <c r="P3873" s="1" t="s">
        <v>2968</v>
      </c>
      <c r="Q3873" s="1">
        <v>8360</v>
      </c>
      <c r="R3873" s="1" t="s">
        <v>3035</v>
      </c>
      <c r="S3873" s="1">
        <v>82.38</v>
      </c>
    </row>
    <row r="3874" spans="1:19" x14ac:dyDescent="0.3">
      <c r="A3874" s="1" t="s">
        <v>925</v>
      </c>
      <c r="B3874" s="1" t="s">
        <v>2000</v>
      </c>
      <c r="C3874" s="1">
        <f t="shared" si="366"/>
        <v>1.0416666664241347E-2</v>
      </c>
      <c r="D3874" s="1">
        <v>11</v>
      </c>
      <c r="E3874" s="1">
        <v>19.91</v>
      </c>
      <c r="F3874" s="1">
        <f>IF(A3874="","",IF(E3874&lt;_C3_MinTemp.,0,E3874*M_a+M_b))</f>
        <v>0.47859940000000001</v>
      </c>
      <c r="G3874" s="1">
        <f t="shared" si="361"/>
        <v>0.22905738568036002</v>
      </c>
      <c r="H3874" s="1">
        <f t="shared" si="362"/>
        <v>9.9546886432142545E-2</v>
      </c>
      <c r="I3874" s="1">
        <f t="shared" si="363"/>
        <v>2.4886721602241244E-2</v>
      </c>
      <c r="J3874" s="1">
        <f>IF(A3874="","",MIN(J3873+I3874,Max_logcfu))</f>
        <v>3.99</v>
      </c>
      <c r="K3874" s="1" cm="1">
        <f t="array" ref="K3874">IF(A3874="","",IF(E3874&lt;_C3_MinTemp.,0,((E3874-Tmin)/(PrefTemp-Tmin))^2))</f>
        <v>37.894573159117478</v>
      </c>
      <c r="L3874" s="1">
        <f t="shared" si="364"/>
        <v>0.39473513698223395</v>
      </c>
      <c r="M3874" s="1">
        <f t="shared" si="365"/>
        <v>-120.63009355510761</v>
      </c>
      <c r="N3874" s="3" t="s">
        <v>866</v>
      </c>
      <c r="O3874" s="1" t="s">
        <v>2973</v>
      </c>
      <c r="P3874" s="1" t="s">
        <v>2968</v>
      </c>
      <c r="Q3874" s="1">
        <v>8360</v>
      </c>
      <c r="R3874" s="1" t="s">
        <v>3035</v>
      </c>
      <c r="S3874" s="1">
        <v>82.38</v>
      </c>
    </row>
    <row r="3875" spans="1:19" x14ac:dyDescent="0.3">
      <c r="A3875" s="1" t="s">
        <v>925</v>
      </c>
      <c r="B3875" s="1" t="s">
        <v>2001</v>
      </c>
      <c r="C3875" s="1">
        <f t="shared" si="366"/>
        <v>1.0416666664241347E-2</v>
      </c>
      <c r="D3875" s="1">
        <v>11</v>
      </c>
      <c r="E3875" s="1">
        <v>19.88</v>
      </c>
      <c r="F3875" s="1">
        <f>IF(A3875="","",IF(E3875&lt;_C3_MinTemp.,0,E3875*M_a+M_b))</f>
        <v>0.4780102</v>
      </c>
      <c r="G3875" s="1">
        <f t="shared" si="361"/>
        <v>0.22849375130403998</v>
      </c>
      <c r="H3875" s="1">
        <f t="shared" si="362"/>
        <v>9.9301934508491951E-2</v>
      </c>
      <c r="I3875" s="1">
        <f t="shared" si="363"/>
        <v>2.4825483621342855E-2</v>
      </c>
      <c r="J3875" s="1">
        <f>IF(A3875="","",MIN(J3874+I3875,Max_logcfu))</f>
        <v>3.99</v>
      </c>
      <c r="K3875" s="1" cm="1">
        <f t="array" ref="K3875">IF(A3875="","",IF(E3875&lt;_C3_MinTemp.,0,((E3875-Tmin)/(PrefTemp-Tmin))^2))</f>
        <v>37.801327162944894</v>
      </c>
      <c r="L3875" s="1">
        <f t="shared" si="364"/>
        <v>0.393763824522329</v>
      </c>
      <c r="M3875" s="1">
        <f t="shared" si="365"/>
        <v>-121.02385737962993</v>
      </c>
      <c r="N3875" s="3" t="s">
        <v>866</v>
      </c>
      <c r="O3875" s="1" t="s">
        <v>2973</v>
      </c>
      <c r="P3875" s="1" t="s">
        <v>2968</v>
      </c>
      <c r="Q3875" s="1">
        <v>8360</v>
      </c>
      <c r="R3875" s="1" t="s">
        <v>3035</v>
      </c>
      <c r="S3875" s="1">
        <v>82.38</v>
      </c>
    </row>
    <row r="3876" spans="1:19" x14ac:dyDescent="0.3">
      <c r="A3876" s="1" t="s">
        <v>925</v>
      </c>
      <c r="B3876" s="1" t="s">
        <v>2618</v>
      </c>
      <c r="C3876" s="1">
        <f t="shared" si="366"/>
        <v>1.0416666671517305E-2</v>
      </c>
      <c r="D3876" s="1">
        <v>11</v>
      </c>
      <c r="E3876" s="1">
        <v>19.89</v>
      </c>
      <c r="F3876" s="1">
        <f>IF(A3876="","",IF(E3876&lt;_C3_MinTemp.,0,E3876*M_a+M_b))</f>
        <v>0.47820660000000004</v>
      </c>
      <c r="G3876" s="1">
        <f t="shared" si="361"/>
        <v>0.22868155228356005</v>
      </c>
      <c r="H3876" s="1">
        <f t="shared" si="362"/>
        <v>9.9383551622581501E-2</v>
      </c>
      <c r="I3876" s="1">
        <f t="shared" si="363"/>
        <v>2.4845887917215145E-2</v>
      </c>
      <c r="J3876" s="1">
        <f>IF(A3876="","",MIN(J3875+I3876,Max_logcfu))</f>
        <v>3.99</v>
      </c>
      <c r="K3876" s="1" cm="1">
        <f t="array" ref="K3876">IF(A3876="","",IF(E3876&lt;_C3_MinTemp.,0,((E3876-Tmin)/(PrefTemp-Tmin))^2))</f>
        <v>37.832396398877364</v>
      </c>
      <c r="L3876" s="1">
        <f t="shared" si="364"/>
        <v>0.39408746267181716</v>
      </c>
      <c r="M3876" s="1">
        <f t="shared" si="365"/>
        <v>-121.41794484230175</v>
      </c>
      <c r="N3876" s="3" t="s">
        <v>866</v>
      </c>
      <c r="O3876" s="1" t="s">
        <v>2973</v>
      </c>
      <c r="P3876" s="1" t="s">
        <v>2968</v>
      </c>
      <c r="Q3876" s="1">
        <v>8360</v>
      </c>
      <c r="R3876" s="1" t="s">
        <v>3035</v>
      </c>
      <c r="S3876" s="1">
        <v>82.38</v>
      </c>
    </row>
    <row r="3877" spans="1:19" x14ac:dyDescent="0.3">
      <c r="A3877" s="1" t="s">
        <v>925</v>
      </c>
      <c r="B3877" s="1" t="s">
        <v>2619</v>
      </c>
      <c r="C3877" s="1">
        <f t="shared" si="366"/>
        <v>1.0416666664241347E-2</v>
      </c>
      <c r="D3877" s="1">
        <v>11</v>
      </c>
      <c r="E3877" s="1">
        <v>19.97</v>
      </c>
      <c r="F3877" s="1">
        <f>IF(A3877="","",IF(E3877&lt;_C3_MinTemp.,0,E3877*M_a+M_b))</f>
        <v>0.47977780000000003</v>
      </c>
      <c r="G3877" s="1">
        <f t="shared" si="361"/>
        <v>0.23018673737284004</v>
      </c>
      <c r="H3877" s="1">
        <f t="shared" si="362"/>
        <v>0.1000376955118818</v>
      </c>
      <c r="I3877" s="1">
        <f t="shared" si="363"/>
        <v>2.5009423872147489E-2</v>
      </c>
      <c r="J3877" s="1">
        <f>IF(A3877="","",MIN(J3876+I3877,Max_logcfu))</f>
        <v>3.99</v>
      </c>
      <c r="K3877" s="1" cm="1">
        <f t="array" ref="K3877">IF(A3877="","",IF(E3877&lt;_C3_MinTemp.,0,((E3877-Tmin)/(PrefTemp-Tmin))^2))</f>
        <v>38.08140974683954</v>
      </c>
      <c r="L3877" s="1">
        <f t="shared" si="364"/>
        <v>0.39668135143721894</v>
      </c>
      <c r="M3877" s="1">
        <f t="shared" si="365"/>
        <v>-121.81462619373897</v>
      </c>
      <c r="N3877" s="3" t="s">
        <v>866</v>
      </c>
      <c r="O3877" s="1" t="s">
        <v>2973</v>
      </c>
      <c r="P3877" s="1" t="s">
        <v>2968</v>
      </c>
      <c r="Q3877" s="1">
        <v>8360</v>
      </c>
      <c r="R3877" s="1" t="s">
        <v>3035</v>
      </c>
      <c r="S3877" s="1">
        <v>82.38</v>
      </c>
    </row>
    <row r="3878" spans="1:19" x14ac:dyDescent="0.3">
      <c r="A3878" s="1" t="s">
        <v>925</v>
      </c>
      <c r="B3878" s="1" t="s">
        <v>2004</v>
      </c>
      <c r="C3878" s="1">
        <f t="shared" si="366"/>
        <v>1.0405092594737653E-2</v>
      </c>
      <c r="D3878" s="1">
        <v>11</v>
      </c>
      <c r="E3878" s="1">
        <v>20.079999999999998</v>
      </c>
      <c r="F3878" s="1">
        <f>IF(A3878="","",IF(E3878&lt;_C3_MinTemp.,0,E3878*M_a+M_b))</f>
        <v>0.48193819999999998</v>
      </c>
      <c r="G3878" s="1">
        <f t="shared" si="361"/>
        <v>0.23226442861923999</v>
      </c>
      <c r="H3878" s="1">
        <f t="shared" si="362"/>
        <v>0.1009406469444763</v>
      </c>
      <c r="I3878" s="1">
        <f t="shared" si="363"/>
        <v>2.5207122672719958E-2</v>
      </c>
      <c r="J3878" s="1">
        <f>IF(A3878="","",MIN(J3877+I3878,Max_logcfu))</f>
        <v>3.99</v>
      </c>
      <c r="K3878" s="1" cm="1">
        <f t="array" ref="K3878">IF(A3878="","",IF(E3878&lt;_C3_MinTemp.,0,((E3878-Tmin)/(PrefTemp-Tmin))^2))</f>
        <v>38.425136812024128</v>
      </c>
      <c r="L3878" s="1">
        <f t="shared" si="364"/>
        <v>0.39981710649457342</v>
      </c>
      <c r="M3878" s="1">
        <f t="shared" si="365"/>
        <v>-122.21444330023354</v>
      </c>
      <c r="N3878" s="3" t="s">
        <v>866</v>
      </c>
      <c r="O3878" s="1" t="s">
        <v>2973</v>
      </c>
      <c r="P3878" s="1" t="s">
        <v>2968</v>
      </c>
      <c r="Q3878" s="1">
        <v>8360</v>
      </c>
      <c r="R3878" s="1" t="s">
        <v>3035</v>
      </c>
      <c r="S3878" s="1">
        <v>82.38</v>
      </c>
    </row>
    <row r="3879" spans="1:19" x14ac:dyDescent="0.3">
      <c r="A3879" s="1" t="s">
        <v>925</v>
      </c>
      <c r="B3879" s="1" t="s">
        <v>2005</v>
      </c>
      <c r="C3879" s="1">
        <f t="shared" si="366"/>
        <v>1.0416666664241347E-2</v>
      </c>
      <c r="D3879" s="1">
        <v>11</v>
      </c>
      <c r="E3879" s="1">
        <v>20.11</v>
      </c>
      <c r="F3879" s="1">
        <f>IF(A3879="","",IF(E3879&lt;_C3_MinTemp.,0,E3879*M_a+M_b))</f>
        <v>0.4825274</v>
      </c>
      <c r="G3879" s="1">
        <f t="shared" ref="G3879:G3942" si="367">IF(A3879="","",F3879^2)</f>
        <v>0.23283269175075999</v>
      </c>
      <c r="H3879" s="1">
        <f t="shared" ref="H3879:H3942" si="368">IF(A3879="","",G3879/2.301)</f>
        <v>0.10118761049576705</v>
      </c>
      <c r="I3879" s="1">
        <f t="shared" ref="I3879:I3942" si="369">IF(A3879="","",H3879*24*(B3879-B3878))</f>
        <v>2.5296902618051866E-2</v>
      </c>
      <c r="J3879" s="1">
        <f>IF(A3879="","",MIN(J3878+I3879,Max_logcfu))</f>
        <v>3.99</v>
      </c>
      <c r="K3879" s="1" cm="1">
        <f t="array" ref="K3879">IF(A3879="","",IF(E3879&lt;_C3_MinTemp.,0,((E3879-Tmin)/(PrefTemp-Tmin))^2))</f>
        <v>38.51914857570096</v>
      </c>
      <c r="L3879" s="1">
        <f t="shared" ref="L3879:L3942" si="370">IF(A3879="","",K3879*(B3879-B3878))</f>
        <v>0.40124113090346375</v>
      </c>
      <c r="M3879" s="1">
        <f t="shared" ref="M3879:M3942" si="371">IF(A3879="","",M3878-L3879)</f>
        <v>-122.615684431137</v>
      </c>
      <c r="N3879" s="3" t="s">
        <v>866</v>
      </c>
      <c r="O3879" s="1" t="s">
        <v>2973</v>
      </c>
      <c r="P3879" s="1" t="s">
        <v>2968</v>
      </c>
      <c r="Q3879" s="1">
        <v>8360</v>
      </c>
      <c r="R3879" s="1" t="s">
        <v>3035</v>
      </c>
      <c r="S3879" s="1">
        <v>82.38</v>
      </c>
    </row>
    <row r="3880" spans="1:19" x14ac:dyDescent="0.3">
      <c r="A3880" s="1" t="s">
        <v>925</v>
      </c>
      <c r="B3880" s="1" t="s">
        <v>2006</v>
      </c>
      <c r="C3880" s="1">
        <f t="shared" si="366"/>
        <v>1.0416666664241347E-2</v>
      </c>
      <c r="D3880" s="1">
        <v>11</v>
      </c>
      <c r="E3880" s="1">
        <v>20.16</v>
      </c>
      <c r="F3880" s="1">
        <f>IF(A3880="","",IF(E3880&lt;_C3_MinTemp.,0,E3880*M_a+M_b))</f>
        <v>0.48350940000000003</v>
      </c>
      <c r="G3880" s="1">
        <f t="shared" si="367"/>
        <v>0.23378133988836003</v>
      </c>
      <c r="H3880" s="1">
        <f t="shared" si="368"/>
        <v>0.10159988695713169</v>
      </c>
      <c r="I3880" s="1">
        <f t="shared" si="369"/>
        <v>2.5399971733369033E-2</v>
      </c>
      <c r="J3880" s="1">
        <f>IF(A3880="","",MIN(J3879+I3880,Max_logcfu))</f>
        <v>3.99</v>
      </c>
      <c r="K3880" s="1" cm="1">
        <f t="array" ref="K3880">IF(A3880="","",IF(E3880&lt;_C3_MinTemp.,0,((E3880-Tmin)/(PrefTemp-Tmin))^2))</f>
        <v>38.676090104330427</v>
      </c>
      <c r="L3880" s="1">
        <f t="shared" si="370"/>
        <v>0.40287593849297343</v>
      </c>
      <c r="M3880" s="1">
        <f t="shared" si="371"/>
        <v>-123.01856036962997</v>
      </c>
      <c r="N3880" s="3" t="s">
        <v>866</v>
      </c>
      <c r="O3880" s="1" t="s">
        <v>2973</v>
      </c>
      <c r="P3880" s="1" t="s">
        <v>2968</v>
      </c>
      <c r="Q3880" s="1">
        <v>8360</v>
      </c>
      <c r="R3880" s="1" t="s">
        <v>3035</v>
      </c>
      <c r="S3880" s="1">
        <v>82.38</v>
      </c>
    </row>
    <row r="3881" spans="1:19" x14ac:dyDescent="0.3">
      <c r="A3881" s="1" t="s">
        <v>925</v>
      </c>
      <c r="B3881" s="1" t="s">
        <v>2007</v>
      </c>
      <c r="C3881" s="1">
        <f t="shared" si="366"/>
        <v>1.0416666671517305E-2</v>
      </c>
      <c r="D3881" s="1">
        <v>11</v>
      </c>
      <c r="E3881" s="1">
        <v>20.2</v>
      </c>
      <c r="F3881" s="1">
        <f>IF(A3881="","",IF(E3881&lt;_C3_MinTemp.,0,E3881*M_a+M_b))</f>
        <v>0.48429500000000003</v>
      </c>
      <c r="G3881" s="1">
        <f t="shared" si="367"/>
        <v>0.23454164702500002</v>
      </c>
      <c r="H3881" s="1">
        <f t="shared" si="368"/>
        <v>0.10193031161451543</v>
      </c>
      <c r="I3881" s="1">
        <f t="shared" si="369"/>
        <v>2.548257791549511E-2</v>
      </c>
      <c r="J3881" s="1">
        <f>IF(A3881="","",MIN(J3880+I3881,Max_logcfu))</f>
        <v>3.99</v>
      </c>
      <c r="K3881" s="1" cm="1">
        <f t="array" ref="K3881">IF(A3881="","",IF(E3881&lt;_C3_MinTemp.,0,((E3881-Tmin)/(PrefTemp-Tmin))^2))</f>
        <v>38.80187305748526</v>
      </c>
      <c r="L3881" s="1">
        <f t="shared" si="370"/>
        <v>0.40418617787035199</v>
      </c>
      <c r="M3881" s="1">
        <f t="shared" si="371"/>
        <v>-123.42274654750032</v>
      </c>
      <c r="N3881" s="3" t="s">
        <v>866</v>
      </c>
      <c r="O3881" s="1" t="s">
        <v>2973</v>
      </c>
      <c r="P3881" s="1" t="s">
        <v>2968</v>
      </c>
      <c r="Q3881" s="1">
        <v>8360</v>
      </c>
      <c r="R3881" s="1" t="s">
        <v>3035</v>
      </c>
      <c r="S3881" s="1">
        <v>82.38</v>
      </c>
    </row>
    <row r="3882" spans="1:19" x14ac:dyDescent="0.3">
      <c r="A3882" s="1" t="s">
        <v>925</v>
      </c>
      <c r="B3882" s="1" t="s">
        <v>2624</v>
      </c>
      <c r="C3882" s="1">
        <f t="shared" si="366"/>
        <v>1.0428240741021E-2</v>
      </c>
      <c r="D3882" s="1">
        <v>11</v>
      </c>
      <c r="E3882" s="1">
        <v>20.350000000000001</v>
      </c>
      <c r="F3882" s="1">
        <f>IF(A3882="","",IF(E3882&lt;_C3_MinTemp.,0,E3882*M_a+M_b))</f>
        <v>0.48724100000000004</v>
      </c>
      <c r="G3882" s="1">
        <f t="shared" si="367"/>
        <v>0.23740379208100004</v>
      </c>
      <c r="H3882" s="1">
        <f t="shared" si="368"/>
        <v>0.10317418169534986</v>
      </c>
      <c r="I3882" s="1">
        <f t="shared" si="369"/>
        <v>2.5822204919446812E-2</v>
      </c>
      <c r="J3882" s="1">
        <f>IF(A3882="","",MIN(J3881+I3882,Max_logcfu))</f>
        <v>3.99</v>
      </c>
      <c r="K3882" s="1" cm="1">
        <f t="array" ref="K3882">IF(A3882="","",IF(E3882&lt;_C3_MinTemp.,0,((E3882-Tmin)/(PrefTemp-Tmin))^2))</f>
        <v>39.275377829638522</v>
      </c>
      <c r="L3882" s="1">
        <f t="shared" si="370"/>
        <v>0.40957309520202939</v>
      </c>
      <c r="M3882" s="1">
        <f t="shared" si="371"/>
        <v>-123.83231964270236</v>
      </c>
      <c r="N3882" s="3" t="s">
        <v>866</v>
      </c>
      <c r="O3882" s="1" t="s">
        <v>2973</v>
      </c>
      <c r="P3882" s="1" t="s">
        <v>2968</v>
      </c>
      <c r="Q3882" s="1">
        <v>8360</v>
      </c>
      <c r="R3882" s="1" t="s">
        <v>3035</v>
      </c>
      <c r="S3882" s="1">
        <v>82.3</v>
      </c>
    </row>
    <row r="3883" spans="1:19" x14ac:dyDescent="0.3">
      <c r="A3883" s="1" t="s">
        <v>925</v>
      </c>
      <c r="B3883" s="1" t="s">
        <v>2625</v>
      </c>
      <c r="C3883" s="1">
        <f t="shared" si="366"/>
        <v>1.0416666664241347E-2</v>
      </c>
      <c r="D3883" s="1">
        <v>11</v>
      </c>
      <c r="E3883" s="1">
        <v>20.350000000000001</v>
      </c>
      <c r="F3883" s="1">
        <f>IF(A3883="","",IF(E3883&lt;_C3_MinTemp.,0,E3883*M_a+M_b))</f>
        <v>0.48724100000000004</v>
      </c>
      <c r="G3883" s="1">
        <f t="shared" si="367"/>
        <v>0.23740379208100004</v>
      </c>
      <c r="H3883" s="1">
        <f t="shared" si="368"/>
        <v>0.10317418169534986</v>
      </c>
      <c r="I3883" s="1">
        <f t="shared" si="369"/>
        <v>2.5793545417831937E-2</v>
      </c>
      <c r="J3883" s="1">
        <f>IF(A3883="","",MIN(J3882+I3883,Max_logcfu))</f>
        <v>3.99</v>
      </c>
      <c r="K3883" s="1" cm="1">
        <f t="array" ref="K3883">IF(A3883="","",IF(E3883&lt;_C3_MinTemp.,0,((E3883-Tmin)/(PrefTemp-Tmin))^2))</f>
        <v>39.275377829638522</v>
      </c>
      <c r="L3883" s="1">
        <f t="shared" si="370"/>
        <v>0.40911851896347928</v>
      </c>
      <c r="M3883" s="1">
        <f t="shared" si="371"/>
        <v>-124.24143816166584</v>
      </c>
      <c r="N3883" s="3" t="s">
        <v>866</v>
      </c>
      <c r="O3883" s="1" t="s">
        <v>2973</v>
      </c>
      <c r="P3883" s="1" t="s">
        <v>2968</v>
      </c>
      <c r="Q3883" s="1">
        <v>8360</v>
      </c>
      <c r="R3883" s="1" t="s">
        <v>3035</v>
      </c>
      <c r="S3883" s="1">
        <v>82.3</v>
      </c>
    </row>
    <row r="3884" spans="1:19" x14ac:dyDescent="0.3">
      <c r="A3884" s="1" t="s">
        <v>925</v>
      </c>
      <c r="B3884" s="1" t="s">
        <v>2010</v>
      </c>
      <c r="C3884" s="1">
        <f t="shared" si="366"/>
        <v>1.0416666664241347E-2</v>
      </c>
      <c r="D3884" s="1">
        <v>11</v>
      </c>
      <c r="E3884" s="1">
        <v>20.38</v>
      </c>
      <c r="F3884" s="1">
        <f>IF(A3884="","",IF(E3884&lt;_C3_MinTemp.,0,E3884*M_a+M_b))</f>
        <v>0.48783019999999999</v>
      </c>
      <c r="G3884" s="1">
        <f t="shared" si="367"/>
        <v>0.23797830403203998</v>
      </c>
      <c r="H3884" s="1">
        <f t="shared" si="368"/>
        <v>0.10342386094395478</v>
      </c>
      <c r="I3884" s="1">
        <f t="shared" si="369"/>
        <v>2.5855965229968636E-2</v>
      </c>
      <c r="J3884" s="1">
        <f>IF(A3884="","",MIN(J3883+I3884,Max_logcfu))</f>
        <v>3.99</v>
      </c>
      <c r="K3884" s="1" cm="1">
        <f t="array" ref="K3884">IF(A3884="","",IF(E3884&lt;_C3_MinTemp.,0,((E3884-Tmin)/(PrefTemp-Tmin))^2))</f>
        <v>39.370423379446073</v>
      </c>
      <c r="L3884" s="1">
        <f t="shared" si="370"/>
        <v>0.41010857677374407</v>
      </c>
      <c r="M3884" s="1">
        <f t="shared" si="371"/>
        <v>-124.65154673843958</v>
      </c>
      <c r="N3884" s="3" t="s">
        <v>866</v>
      </c>
      <c r="O3884" s="1" t="s">
        <v>2973</v>
      </c>
      <c r="P3884" s="1" t="s">
        <v>2968</v>
      </c>
      <c r="Q3884" s="1">
        <v>8360</v>
      </c>
      <c r="R3884" s="1" t="s">
        <v>3035</v>
      </c>
      <c r="S3884" s="1">
        <v>82.3</v>
      </c>
    </row>
    <row r="3885" spans="1:19" x14ac:dyDescent="0.3">
      <c r="A3885" s="1" t="s">
        <v>925</v>
      </c>
      <c r="B3885" s="1" t="s">
        <v>2011</v>
      </c>
      <c r="C3885" s="1">
        <f t="shared" si="366"/>
        <v>1.0416666671517305E-2</v>
      </c>
      <c r="D3885" s="1">
        <v>11</v>
      </c>
      <c r="E3885" s="1">
        <v>20.38</v>
      </c>
      <c r="F3885" s="1">
        <f>IF(A3885="","",IF(E3885&lt;_C3_MinTemp.,0,E3885*M_a+M_b))</f>
        <v>0.48783019999999999</v>
      </c>
      <c r="G3885" s="1">
        <f t="shared" si="367"/>
        <v>0.23797830403203998</v>
      </c>
      <c r="H3885" s="1">
        <f t="shared" si="368"/>
        <v>0.10342386094395478</v>
      </c>
      <c r="I3885" s="1">
        <f t="shared" si="369"/>
        <v>2.5855965248028818E-2</v>
      </c>
      <c r="J3885" s="1">
        <f>IF(A3885="","",MIN(J3884+I3885,Max_logcfu))</f>
        <v>3.99</v>
      </c>
      <c r="K3885" s="1" cm="1">
        <f t="array" ref="K3885">IF(A3885="","",IF(E3885&lt;_C3_MinTemp.,0,((E3885-Tmin)/(PrefTemp-Tmin))^2))</f>
        <v>39.370423379446073</v>
      </c>
      <c r="L3885" s="1">
        <f t="shared" si="370"/>
        <v>0.4101085770602016</v>
      </c>
      <c r="M3885" s="1">
        <f t="shared" si="371"/>
        <v>-125.06165531549978</v>
      </c>
      <c r="N3885" s="3" t="s">
        <v>866</v>
      </c>
      <c r="O3885" s="1" t="s">
        <v>2973</v>
      </c>
      <c r="P3885" s="1" t="s">
        <v>2968</v>
      </c>
      <c r="Q3885" s="1">
        <v>8360</v>
      </c>
      <c r="R3885" s="1" t="s">
        <v>3035</v>
      </c>
      <c r="S3885" s="1">
        <v>82.3</v>
      </c>
    </row>
    <row r="3886" spans="1:19" x14ac:dyDescent="0.3">
      <c r="A3886" s="1" t="s">
        <v>925</v>
      </c>
      <c r="B3886" s="1" t="s">
        <v>2914</v>
      </c>
      <c r="C3886" s="1">
        <f t="shared" si="366"/>
        <v>1.0405092587461695E-2</v>
      </c>
      <c r="D3886" s="1">
        <v>11</v>
      </c>
      <c r="E3886" s="1">
        <v>20.5</v>
      </c>
      <c r="F3886" s="1">
        <f>IF(A3886="","",IF(E3886&lt;_C3_MinTemp.,0,E3886*M_a+M_b))</f>
        <v>0.49018700000000004</v>
      </c>
      <c r="G3886" s="1">
        <f t="shared" si="367"/>
        <v>0.24028329496900003</v>
      </c>
      <c r="H3886" s="1">
        <f t="shared" si="368"/>
        <v>0.10442559537983485</v>
      </c>
      <c r="I3886" s="1">
        <f t="shared" si="369"/>
        <v>2.6077391722271852E-2</v>
      </c>
      <c r="J3886" s="1">
        <f>IF(A3886="","",MIN(J3885+I3886,Max_logcfu))</f>
        <v>3.99</v>
      </c>
      <c r="K3886" s="1" cm="1">
        <f t="array" ref="K3886">IF(A3886="","",IF(E3886&lt;_C3_MinTemp.,0,((E3886-Tmin)/(PrefTemp-Tmin))^2))</f>
        <v>39.7517542299327</v>
      </c>
      <c r="L3886" s="1">
        <f t="shared" si="370"/>
        <v>0.41362068327647183</v>
      </c>
      <c r="M3886" s="1">
        <f t="shared" si="371"/>
        <v>-125.47527599877625</v>
      </c>
      <c r="N3886" s="3" t="s">
        <v>866</v>
      </c>
      <c r="O3886" s="1" t="s">
        <v>2973</v>
      </c>
      <c r="P3886" s="1" t="s">
        <v>2968</v>
      </c>
      <c r="Q3886" s="1">
        <v>8360</v>
      </c>
      <c r="R3886" s="1" t="s">
        <v>3035</v>
      </c>
      <c r="S3886" s="1">
        <v>82.3</v>
      </c>
    </row>
    <row r="3887" spans="1:19" x14ac:dyDescent="0.3">
      <c r="A3887" s="1" t="s">
        <v>925</v>
      </c>
      <c r="B3887" s="1" t="s">
        <v>2626</v>
      </c>
      <c r="C3887" s="1">
        <f t="shared" si="366"/>
        <v>1.0416666671517305E-2</v>
      </c>
      <c r="D3887" s="1">
        <v>11</v>
      </c>
      <c r="E3887" s="1">
        <v>20.52</v>
      </c>
      <c r="F3887" s="1">
        <f>IF(A3887="","",IF(E3887&lt;_C3_MinTemp.,0,E3887*M_a+M_b))</f>
        <v>0.49057980000000001</v>
      </c>
      <c r="G3887" s="1">
        <f t="shared" si="367"/>
        <v>0.24066854016804001</v>
      </c>
      <c r="H3887" s="1">
        <f t="shared" si="368"/>
        <v>0.10459302049893089</v>
      </c>
      <c r="I3887" s="1">
        <f t="shared" si="369"/>
        <v>2.6148255136908955E-2</v>
      </c>
      <c r="J3887" s="1">
        <f>IF(A3887="","",MIN(J3886+I3887,Max_logcfu))</f>
        <v>3.99</v>
      </c>
      <c r="K3887" s="1" cm="1">
        <f t="array" ref="K3887">IF(A3887="","",IF(E3887&lt;_C3_MinTemp.,0,((E3887-Tmin)/(PrefTemp-Tmin))^2))</f>
        <v>39.815488050764799</v>
      </c>
      <c r="L3887" s="1">
        <f t="shared" si="370"/>
        <v>0.41474466738859717</v>
      </c>
      <c r="M3887" s="1">
        <f t="shared" si="371"/>
        <v>-125.89002066616486</v>
      </c>
      <c r="N3887" s="3" t="s">
        <v>866</v>
      </c>
      <c r="O3887" s="1" t="s">
        <v>2973</v>
      </c>
      <c r="P3887" s="1" t="s">
        <v>2968</v>
      </c>
      <c r="Q3887" s="1">
        <v>8360</v>
      </c>
      <c r="R3887" s="1" t="s">
        <v>3035</v>
      </c>
      <c r="S3887" s="1">
        <v>82.3</v>
      </c>
    </row>
    <row r="3888" spans="1:19" x14ac:dyDescent="0.3">
      <c r="A3888" s="1" t="s">
        <v>925</v>
      </c>
      <c r="B3888" s="1" t="s">
        <v>2627</v>
      </c>
      <c r="C3888" s="1">
        <f t="shared" si="366"/>
        <v>1.0416666664241347E-2</v>
      </c>
      <c r="D3888" s="1">
        <v>11</v>
      </c>
      <c r="E3888" s="1">
        <v>20.55</v>
      </c>
      <c r="F3888" s="1">
        <f>IF(A3888="","",IF(E3888&lt;_C3_MinTemp.,0,E3888*M_a+M_b))</f>
        <v>0.49116900000000002</v>
      </c>
      <c r="G3888" s="1">
        <f t="shared" si="367"/>
        <v>0.24124698656100002</v>
      </c>
      <c r="H3888" s="1">
        <f t="shared" si="368"/>
        <v>0.10484440963102999</v>
      </c>
      <c r="I3888" s="1">
        <f t="shared" si="369"/>
        <v>2.6211102401654751E-2</v>
      </c>
      <c r="J3888" s="1">
        <f>IF(A3888="","",MIN(J3887+I3888,Max_logcfu))</f>
        <v>3.99</v>
      </c>
      <c r="K3888" s="1" cm="1">
        <f t="array" ref="K3888">IF(A3888="","",IF(E3888&lt;_C3_MinTemp.,0,((E3888-Tmin)/(PrefTemp-Tmin))^2))</f>
        <v>39.911184502950974</v>
      </c>
      <c r="L3888" s="1">
        <f t="shared" si="370"/>
        <v>0.41574150514227526</v>
      </c>
      <c r="M3888" s="1">
        <f t="shared" si="371"/>
        <v>-126.30576217130714</v>
      </c>
      <c r="N3888" s="3" t="s">
        <v>866</v>
      </c>
      <c r="O3888" s="1" t="s">
        <v>2973</v>
      </c>
      <c r="P3888" s="1" t="s">
        <v>2968</v>
      </c>
      <c r="Q3888" s="1">
        <v>8360</v>
      </c>
      <c r="R3888" s="1" t="s">
        <v>3035</v>
      </c>
      <c r="S3888" s="1">
        <v>82.3</v>
      </c>
    </row>
    <row r="3889" spans="1:19" x14ac:dyDescent="0.3">
      <c r="A3889" s="1" t="s">
        <v>925</v>
      </c>
      <c r="B3889" s="1" t="s">
        <v>2628</v>
      </c>
      <c r="C3889" s="1">
        <f t="shared" si="366"/>
        <v>1.0416666664241347E-2</v>
      </c>
      <c r="D3889" s="1">
        <v>11</v>
      </c>
      <c r="E3889" s="1">
        <v>20.52</v>
      </c>
      <c r="F3889" s="1">
        <f>IF(A3889="","",IF(E3889&lt;_C3_MinTemp.,0,E3889*M_a+M_b))</f>
        <v>0.49057980000000001</v>
      </c>
      <c r="G3889" s="1">
        <f t="shared" si="367"/>
        <v>0.24066854016804001</v>
      </c>
      <c r="H3889" s="1">
        <f t="shared" si="368"/>
        <v>0.10459302049893089</v>
      </c>
      <c r="I3889" s="1">
        <f t="shared" si="369"/>
        <v>2.614825511864461E-2</v>
      </c>
      <c r="J3889" s="1">
        <f>IF(A3889="","",MIN(J3888+I3889,Max_logcfu))</f>
        <v>3.99</v>
      </c>
      <c r="K3889" s="1" cm="1">
        <f t="array" ref="K3889">IF(A3889="","",IF(E3889&lt;_C3_MinTemp.,0,((E3889-Tmin)/(PrefTemp-Tmin))^2))</f>
        <v>39.815488050764799</v>
      </c>
      <c r="L3889" s="1">
        <f t="shared" si="370"/>
        <v>0.4147446670989014</v>
      </c>
      <c r="M3889" s="1">
        <f t="shared" si="371"/>
        <v>-126.72050683840604</v>
      </c>
      <c r="N3889" s="3" t="s">
        <v>866</v>
      </c>
      <c r="O3889" s="1" t="s">
        <v>2973</v>
      </c>
      <c r="P3889" s="1" t="s">
        <v>2968</v>
      </c>
      <c r="Q3889" s="1">
        <v>8360</v>
      </c>
      <c r="R3889" s="1" t="s">
        <v>3035</v>
      </c>
      <c r="S3889" s="1">
        <v>82.3</v>
      </c>
    </row>
    <row r="3890" spans="1:19" x14ac:dyDescent="0.3">
      <c r="A3890" s="1" t="s">
        <v>925</v>
      </c>
      <c r="B3890" s="1" t="s">
        <v>2629</v>
      </c>
      <c r="C3890" s="1">
        <f t="shared" si="366"/>
        <v>1.0416666671517305E-2</v>
      </c>
      <c r="D3890" s="1">
        <v>11</v>
      </c>
      <c r="E3890" s="1">
        <v>20.6</v>
      </c>
      <c r="F3890" s="1">
        <f>IF(A3890="","",IF(E3890&lt;_C3_MinTemp.,0,E3890*M_a+M_b))</f>
        <v>0.49215100000000006</v>
      </c>
      <c r="G3890" s="1">
        <f t="shared" si="367"/>
        <v>0.24221260680100007</v>
      </c>
      <c r="H3890" s="1">
        <f t="shared" si="368"/>
        <v>0.10526406206040854</v>
      </c>
      <c r="I3890" s="1">
        <f t="shared" si="369"/>
        <v>2.6316015527356483E-2</v>
      </c>
      <c r="J3890" s="1">
        <f>IF(A3890="","",MIN(J3889+I3890,Max_logcfu))</f>
        <v>3.99</v>
      </c>
      <c r="K3890" s="1" cm="1">
        <f t="array" ref="K3890">IF(A3890="","",IF(E3890&lt;_C3_MinTemp.,0,((E3890-Tmin)/(PrefTemp-Tmin))^2))</f>
        <v>40.070933845762674</v>
      </c>
      <c r="L3890" s="1">
        <f t="shared" si="370"/>
        <v>0.4174055610877308</v>
      </c>
      <c r="M3890" s="1">
        <f t="shared" si="371"/>
        <v>-127.13791239949377</v>
      </c>
      <c r="N3890" s="3" t="s">
        <v>866</v>
      </c>
      <c r="O3890" s="1" t="s">
        <v>2973</v>
      </c>
      <c r="P3890" s="1" t="s">
        <v>2968</v>
      </c>
      <c r="Q3890" s="1">
        <v>8360</v>
      </c>
      <c r="R3890" s="1" t="s">
        <v>3035</v>
      </c>
      <c r="S3890" s="1">
        <v>82.19</v>
      </c>
    </row>
    <row r="3891" spans="1:19" x14ac:dyDescent="0.3">
      <c r="A3891" s="1" t="s">
        <v>925</v>
      </c>
      <c r="B3891" s="1" t="s">
        <v>2915</v>
      </c>
      <c r="C3891" s="1">
        <f t="shared" si="366"/>
        <v>1.0416666664241347E-2</v>
      </c>
      <c r="D3891" s="1">
        <v>11</v>
      </c>
      <c r="E3891" s="1">
        <v>20.53</v>
      </c>
      <c r="F3891" s="1">
        <f>IF(A3891="","",IF(E3891&lt;_C3_MinTemp.,0,E3891*M_a+M_b))</f>
        <v>0.49077620000000005</v>
      </c>
      <c r="G3891" s="1">
        <f t="shared" si="367"/>
        <v>0.24086127848644004</v>
      </c>
      <c r="H3891" s="1">
        <f t="shared" si="368"/>
        <v>0.10467678334916994</v>
      </c>
      <c r="I3891" s="1">
        <f t="shared" si="369"/>
        <v>2.616919583119949E-2</v>
      </c>
      <c r="J3891" s="1">
        <f>IF(A3891="","",MIN(J3890+I3891,Max_logcfu))</f>
        <v>3.99</v>
      </c>
      <c r="K3891" s="1" cm="1">
        <f t="array" ref="K3891">IF(A3891="","",IF(E3891&lt;_C3_MinTemp.,0,((E3891-Tmin)/(PrefTemp-Tmin))^2))</f>
        <v>39.847374105368452</v>
      </c>
      <c r="L3891" s="1">
        <f t="shared" si="370"/>
        <v>0.41507681350094544</v>
      </c>
      <c r="M3891" s="1">
        <f t="shared" si="371"/>
        <v>-127.55298921299472</v>
      </c>
      <c r="N3891" s="3" t="s">
        <v>866</v>
      </c>
      <c r="O3891" s="1" t="s">
        <v>2973</v>
      </c>
      <c r="P3891" s="1" t="s">
        <v>2968</v>
      </c>
      <c r="Q3891" s="1">
        <v>8360</v>
      </c>
      <c r="R3891" s="1" t="s">
        <v>3035</v>
      </c>
      <c r="S3891" s="1">
        <v>82.19</v>
      </c>
    </row>
    <row r="3892" spans="1:19" x14ac:dyDescent="0.3">
      <c r="A3892" s="1" t="s">
        <v>925</v>
      </c>
      <c r="B3892" s="1" t="s">
        <v>2916</v>
      </c>
      <c r="C3892" s="1">
        <f t="shared" si="366"/>
        <v>1.0416666664241347E-2</v>
      </c>
      <c r="D3892" s="1">
        <v>11</v>
      </c>
      <c r="E3892" s="1">
        <v>20.47</v>
      </c>
      <c r="F3892" s="1">
        <f>IF(A3892="","",IF(E3892&lt;_C3_MinTemp.,0,E3892*M_a+M_b))</f>
        <v>0.48959780000000003</v>
      </c>
      <c r="G3892" s="1">
        <f t="shared" si="367"/>
        <v>0.23970600576484002</v>
      </c>
      <c r="H3892" s="1">
        <f t="shared" si="368"/>
        <v>0.10417470915464581</v>
      </c>
      <c r="I3892" s="1">
        <f t="shared" si="369"/>
        <v>2.6043677282597686E-2</v>
      </c>
      <c r="J3892" s="1">
        <f>IF(A3892="","",MIN(J3891+I3892,Max_logcfu))</f>
        <v>3.99</v>
      </c>
      <c r="K3892" s="1" cm="1">
        <f t="array" ref="K3892">IF(A3892="","",IF(E3892&lt;_C3_MinTemp.,0,((E3892-Tmin)/(PrefTemp-Tmin))^2))</f>
        <v>39.65624921962258</v>
      </c>
      <c r="L3892" s="1">
        <f t="shared" si="370"/>
        <v>0.41308592927488946</v>
      </c>
      <c r="M3892" s="1">
        <f t="shared" si="371"/>
        <v>-127.9660751422696</v>
      </c>
      <c r="N3892" s="3" t="s">
        <v>866</v>
      </c>
      <c r="O3892" s="1" t="s">
        <v>2973</v>
      </c>
      <c r="P3892" s="1" t="s">
        <v>2968</v>
      </c>
      <c r="Q3892" s="1">
        <v>8360</v>
      </c>
      <c r="R3892" s="1" t="s">
        <v>3035</v>
      </c>
      <c r="S3892" s="1">
        <v>82.19</v>
      </c>
    </row>
    <row r="3893" spans="1:19" x14ac:dyDescent="0.3">
      <c r="A3893" s="1" t="s">
        <v>925</v>
      </c>
      <c r="B3893" s="1" t="s">
        <v>2917</v>
      </c>
      <c r="C3893" s="1">
        <f t="shared" si="366"/>
        <v>1.0416666671517305E-2</v>
      </c>
      <c r="D3893" s="1">
        <v>11</v>
      </c>
      <c r="E3893" s="1">
        <v>20.39</v>
      </c>
      <c r="F3893" s="1">
        <f>IF(A3893="","",IF(E3893&lt;_C3_MinTemp.,0,E3893*M_a+M_b))</f>
        <v>0.48802660000000003</v>
      </c>
      <c r="G3893" s="1">
        <f t="shared" si="367"/>
        <v>0.23816996230756002</v>
      </c>
      <c r="H3893" s="1">
        <f t="shared" si="368"/>
        <v>0.10350715441441112</v>
      </c>
      <c r="I3893" s="1">
        <f t="shared" si="369"/>
        <v>2.58767886156526E-2</v>
      </c>
      <c r="J3893" s="1">
        <f>IF(A3893="","",MIN(J3892+I3893,Max_logcfu))</f>
        <v>3.99</v>
      </c>
      <c r="K3893" s="1" cm="1">
        <f t="array" ref="K3893">IF(A3893="","",IF(E3893&lt;_C3_MinTemp.,0,((E3893-Tmin)/(PrefTemp-Tmin))^2))</f>
        <v>39.402130754965405</v>
      </c>
      <c r="L3893" s="1">
        <f t="shared" si="370"/>
        <v>0.41043886222201514</v>
      </c>
      <c r="M3893" s="1">
        <f t="shared" si="371"/>
        <v>-128.37651400449161</v>
      </c>
      <c r="N3893" s="3" t="s">
        <v>866</v>
      </c>
      <c r="O3893" s="1" t="s">
        <v>2973</v>
      </c>
      <c r="P3893" s="1" t="s">
        <v>2968</v>
      </c>
      <c r="Q3893" s="1">
        <v>8360</v>
      </c>
      <c r="R3893" s="1" t="s">
        <v>3035</v>
      </c>
      <c r="S3893" s="1">
        <v>82.19</v>
      </c>
    </row>
    <row r="3894" spans="1:19" x14ac:dyDescent="0.3">
      <c r="A3894" s="1" t="s">
        <v>925</v>
      </c>
      <c r="B3894" s="1" t="s">
        <v>2020</v>
      </c>
      <c r="C3894" s="1">
        <f t="shared" si="366"/>
        <v>1.0428240741021E-2</v>
      </c>
      <c r="D3894" s="1">
        <v>11</v>
      </c>
      <c r="E3894" s="1">
        <v>20.41</v>
      </c>
      <c r="F3894" s="1">
        <f>IF(A3894="","",IF(E3894&lt;_C3_MinTemp.,0,E3894*M_a+M_b))</f>
        <v>0.48841940000000006</v>
      </c>
      <c r="G3894" s="1">
        <f t="shared" si="367"/>
        <v>0.23855351029636004</v>
      </c>
      <c r="H3894" s="1">
        <f t="shared" si="368"/>
        <v>0.1036738419367058</v>
      </c>
      <c r="I3894" s="1">
        <f t="shared" si="369"/>
        <v>2.5947258774300645E-2</v>
      </c>
      <c r="J3894" s="1">
        <f>IF(A3894="","",MIN(J3893+I3894,Max_logcfu))</f>
        <v>3.99</v>
      </c>
      <c r="K3894" s="1" cm="1">
        <f t="array" ref="K3894">IF(A3894="","",IF(E3894&lt;_C3_MinTemp.,0,((E3894-Tmin)/(PrefTemp-Tmin))^2))</f>
        <v>39.465583794379278</v>
      </c>
      <c r="L3894" s="1">
        <f t="shared" si="370"/>
        <v>0.4115566087927241</v>
      </c>
      <c r="M3894" s="1">
        <f t="shared" si="371"/>
        <v>-128.78807061328433</v>
      </c>
      <c r="N3894" s="3" t="s">
        <v>866</v>
      </c>
      <c r="O3894" s="1" t="s">
        <v>2973</v>
      </c>
      <c r="P3894" s="1" t="s">
        <v>2968</v>
      </c>
      <c r="Q3894" s="1">
        <v>8360</v>
      </c>
      <c r="R3894" s="1" t="s">
        <v>3035</v>
      </c>
      <c r="S3894" s="1">
        <v>82.13</v>
      </c>
    </row>
    <row r="3895" spans="1:19" x14ac:dyDescent="0.3">
      <c r="A3895" s="1" t="s">
        <v>925</v>
      </c>
      <c r="B3895" s="1" t="s">
        <v>2021</v>
      </c>
      <c r="C3895" s="1">
        <f t="shared" si="366"/>
        <v>1.0416666664241347E-2</v>
      </c>
      <c r="D3895" s="1">
        <v>11</v>
      </c>
      <c r="E3895" s="1">
        <v>20.170000000000002</v>
      </c>
      <c r="F3895" s="1">
        <f>IF(A3895="","",IF(E3895&lt;_C3_MinTemp.,0,E3895*M_a+M_b))</f>
        <v>0.48370580000000007</v>
      </c>
      <c r="G3895" s="1">
        <f t="shared" si="367"/>
        <v>0.23397130095364008</v>
      </c>
      <c r="H3895" s="1">
        <f t="shared" si="368"/>
        <v>0.10168244283078665</v>
      </c>
      <c r="I3895" s="1">
        <f t="shared" si="369"/>
        <v>2.5420610701777965E-2</v>
      </c>
      <c r="J3895" s="1">
        <f>IF(A3895="","",MIN(J3894+I3895,Max_logcfu))</f>
        <v>3.99</v>
      </c>
      <c r="K3895" s="1" cm="1">
        <f t="array" ref="K3895">IF(A3895="","",IF(E3895&lt;_C3_MinTemp.,0,((E3895-Tmin)/(PrefTemp-Tmin))^2))</f>
        <v>38.707516698431533</v>
      </c>
      <c r="L3895" s="1">
        <f t="shared" si="370"/>
        <v>0.40320329884811706</v>
      </c>
      <c r="M3895" s="1">
        <f t="shared" si="371"/>
        <v>-129.19127391213246</v>
      </c>
      <c r="N3895" s="3" t="s">
        <v>866</v>
      </c>
      <c r="O3895" s="1" t="s">
        <v>2973</v>
      </c>
      <c r="P3895" s="1" t="s">
        <v>2968</v>
      </c>
      <c r="Q3895" s="1">
        <v>8360</v>
      </c>
      <c r="R3895" s="1" t="s">
        <v>3035</v>
      </c>
      <c r="S3895" s="1">
        <v>82.13</v>
      </c>
    </row>
    <row r="3896" spans="1:19" x14ac:dyDescent="0.3">
      <c r="A3896" s="1" t="s">
        <v>925</v>
      </c>
      <c r="B3896" s="1" t="s">
        <v>2022</v>
      </c>
      <c r="C3896" s="1">
        <f t="shared" si="366"/>
        <v>1.0416666664241347E-2</v>
      </c>
      <c r="D3896" s="1">
        <v>11</v>
      </c>
      <c r="E3896" s="1">
        <v>20</v>
      </c>
      <c r="F3896" s="1">
        <f>IF(A3896="","",IF(E3896&lt;_C3_MinTemp.,0,E3896*M_a+M_b))</f>
        <v>0.48036700000000004</v>
      </c>
      <c r="G3896" s="1">
        <f t="shared" si="367"/>
        <v>0.23075245468900005</v>
      </c>
      <c r="H3896" s="1">
        <f t="shared" si="368"/>
        <v>0.10028355266797045</v>
      </c>
      <c r="I3896" s="1">
        <f t="shared" si="369"/>
        <v>2.5070888161155342E-2</v>
      </c>
      <c r="J3896" s="1">
        <f>IF(A3896="","",MIN(J3895+I3896,Max_logcfu))</f>
        <v>3.99</v>
      </c>
      <c r="K3896" s="1" cm="1">
        <f t="array" ref="K3896">IF(A3896="","",IF(E3896&lt;_C3_MinTemp.,0,((E3896-Tmin)/(PrefTemp-Tmin))^2))</f>
        <v>38.17500033838904</v>
      </c>
      <c r="L3896" s="1">
        <f t="shared" si="370"/>
        <v>0.39765625343229927</v>
      </c>
      <c r="M3896" s="1">
        <f t="shared" si="371"/>
        <v>-129.58893016556476</v>
      </c>
      <c r="N3896" s="3" t="s">
        <v>866</v>
      </c>
      <c r="O3896" s="1" t="s">
        <v>2973</v>
      </c>
      <c r="P3896" s="1" t="s">
        <v>2968</v>
      </c>
      <c r="Q3896" s="1">
        <v>8360</v>
      </c>
      <c r="R3896" s="1" t="s">
        <v>3035</v>
      </c>
      <c r="S3896" s="1">
        <v>82.13</v>
      </c>
    </row>
    <row r="3897" spans="1:19" x14ac:dyDescent="0.3">
      <c r="A3897" s="1" t="s">
        <v>925</v>
      </c>
      <c r="B3897" s="1" t="s">
        <v>2023</v>
      </c>
      <c r="C3897" s="1">
        <f t="shared" si="366"/>
        <v>1.0416666671517305E-2</v>
      </c>
      <c r="D3897" s="1">
        <v>11</v>
      </c>
      <c r="E3897" s="1">
        <v>19.89</v>
      </c>
      <c r="F3897" s="1">
        <f>IF(A3897="","",IF(E3897&lt;_C3_MinTemp.,0,E3897*M_a+M_b))</f>
        <v>0.47820660000000004</v>
      </c>
      <c r="G3897" s="1">
        <f t="shared" si="367"/>
        <v>0.22868155228356005</v>
      </c>
      <c r="H3897" s="1">
        <f t="shared" si="368"/>
        <v>9.9383551622581501E-2</v>
      </c>
      <c r="I3897" s="1">
        <f t="shared" si="369"/>
        <v>2.4845887917215145E-2</v>
      </c>
      <c r="J3897" s="1">
        <f>IF(A3897="","",MIN(J3896+I3897,Max_logcfu))</f>
        <v>3.99</v>
      </c>
      <c r="K3897" s="1" cm="1">
        <f t="array" ref="K3897">IF(A3897="","",IF(E3897&lt;_C3_MinTemp.,0,((E3897-Tmin)/(PrefTemp-Tmin))^2))</f>
        <v>37.832396398877364</v>
      </c>
      <c r="L3897" s="1">
        <f t="shared" si="370"/>
        <v>0.39408746267181716</v>
      </c>
      <c r="M3897" s="1">
        <f t="shared" si="371"/>
        <v>-129.98301762823658</v>
      </c>
      <c r="N3897" s="3" t="s">
        <v>866</v>
      </c>
      <c r="O3897" s="1" t="s">
        <v>2973</v>
      </c>
      <c r="P3897" s="1" t="s">
        <v>2968</v>
      </c>
      <c r="Q3897" s="1">
        <v>8360</v>
      </c>
      <c r="R3897" s="1" t="s">
        <v>3035</v>
      </c>
      <c r="S3897" s="1">
        <v>82.13</v>
      </c>
    </row>
    <row r="3898" spans="1:19" x14ac:dyDescent="0.3">
      <c r="A3898" s="1" t="s">
        <v>925</v>
      </c>
      <c r="B3898" s="1" t="s">
        <v>2024</v>
      </c>
      <c r="C3898" s="1">
        <f t="shared" si="366"/>
        <v>1.0416666664241347E-2</v>
      </c>
      <c r="D3898" s="1">
        <v>11</v>
      </c>
      <c r="E3898" s="1">
        <v>19.91</v>
      </c>
      <c r="F3898" s="1">
        <f>IF(A3898="","",IF(E3898&lt;_C3_MinTemp.,0,E3898*M_a+M_b))</f>
        <v>0.47859940000000001</v>
      </c>
      <c r="G3898" s="1">
        <f t="shared" si="367"/>
        <v>0.22905738568036002</v>
      </c>
      <c r="H3898" s="1">
        <f t="shared" si="368"/>
        <v>9.9546886432142545E-2</v>
      </c>
      <c r="I3898" s="1">
        <f t="shared" si="369"/>
        <v>2.4886721602241244E-2</v>
      </c>
      <c r="J3898" s="1">
        <f>IF(A3898="","",MIN(J3897+I3898,Max_logcfu))</f>
        <v>3.99</v>
      </c>
      <c r="K3898" s="1" cm="1">
        <f t="array" ref="K3898">IF(A3898="","",IF(E3898&lt;_C3_MinTemp.,0,((E3898-Tmin)/(PrefTemp-Tmin))^2))</f>
        <v>37.894573159117478</v>
      </c>
      <c r="L3898" s="1">
        <f t="shared" si="370"/>
        <v>0.39473513698223395</v>
      </c>
      <c r="M3898" s="1">
        <f t="shared" si="371"/>
        <v>-130.37775276521882</v>
      </c>
      <c r="N3898" s="3" t="s">
        <v>866</v>
      </c>
      <c r="O3898" s="1" t="s">
        <v>2973</v>
      </c>
      <c r="P3898" s="1" t="s">
        <v>2968</v>
      </c>
      <c r="Q3898" s="1">
        <v>8360</v>
      </c>
      <c r="R3898" s="1" t="s">
        <v>3035</v>
      </c>
      <c r="S3898" s="1">
        <v>82.13</v>
      </c>
    </row>
    <row r="3899" spans="1:19" x14ac:dyDescent="0.3">
      <c r="A3899" s="1" t="s">
        <v>925</v>
      </c>
      <c r="B3899" s="1" t="s">
        <v>2025</v>
      </c>
      <c r="C3899" s="1">
        <f t="shared" si="366"/>
        <v>1.0416666664241347E-2</v>
      </c>
      <c r="D3899" s="1">
        <v>11</v>
      </c>
      <c r="E3899" s="1">
        <v>19.86</v>
      </c>
      <c r="F3899" s="1">
        <f>IF(A3899="","",IF(E3899&lt;_C3_MinTemp.,0,E3899*M_a+M_b))</f>
        <v>0.47761740000000003</v>
      </c>
      <c r="G3899" s="1">
        <f t="shared" si="367"/>
        <v>0.22811838078276003</v>
      </c>
      <c r="H3899" s="1">
        <f t="shared" si="368"/>
        <v>9.9138800861694923E-2</v>
      </c>
      <c r="I3899" s="1">
        <f t="shared" si="369"/>
        <v>2.4784700209653093E-2</v>
      </c>
      <c r="J3899" s="1">
        <f>IF(A3899="","",MIN(J3898+I3899,Max_logcfu))</f>
        <v>3.99</v>
      </c>
      <c r="K3899" s="1" cm="1">
        <f t="array" ref="K3899">IF(A3899="","",IF(E3899&lt;_C3_MinTemp.,0,((E3899-Tmin)/(PrefTemp-Tmin))^2))</f>
        <v>37.739226979455204</v>
      </c>
      <c r="L3899" s="1">
        <f t="shared" si="370"/>
        <v>0.3931169476111287</v>
      </c>
      <c r="M3899" s="1">
        <f t="shared" si="371"/>
        <v>-130.77086971282995</v>
      </c>
      <c r="N3899" s="3" t="s">
        <v>866</v>
      </c>
      <c r="O3899" s="1" t="s">
        <v>2973</v>
      </c>
      <c r="P3899" s="1" t="s">
        <v>2968</v>
      </c>
      <c r="Q3899" s="1">
        <v>8360</v>
      </c>
      <c r="R3899" s="1" t="s">
        <v>3035</v>
      </c>
      <c r="S3899" s="1">
        <v>82.13</v>
      </c>
    </row>
    <row r="3900" spans="1:19" x14ac:dyDescent="0.3">
      <c r="A3900" s="1" t="s">
        <v>925</v>
      </c>
      <c r="B3900" s="1" t="s">
        <v>2026</v>
      </c>
      <c r="C3900" s="1">
        <f t="shared" si="366"/>
        <v>1.0416666671517305E-2</v>
      </c>
      <c r="D3900" s="1">
        <v>11</v>
      </c>
      <c r="E3900" s="1">
        <v>19.809999999999999</v>
      </c>
      <c r="F3900" s="1">
        <f>IF(A3900="","",IF(E3900&lt;_C3_MinTemp.,0,E3900*M_a+M_b))</f>
        <v>0.47663539999999999</v>
      </c>
      <c r="G3900" s="1">
        <f t="shared" si="367"/>
        <v>0.22718130453315999</v>
      </c>
      <c r="H3900" s="1">
        <f t="shared" si="368"/>
        <v>9.8731553469430675E-2</v>
      </c>
      <c r="I3900" s="1">
        <f t="shared" si="369"/>
        <v>2.4682888378851534E-2</v>
      </c>
      <c r="J3900" s="1">
        <f>IF(A3900="","",MIN(J3899+I3900,Max_logcfu))</f>
        <v>3.99</v>
      </c>
      <c r="K3900" s="1" cm="1">
        <f t="array" ref="K3900">IF(A3900="","",IF(E3900&lt;_C3_MinTemp.,0,((E3900-Tmin)/(PrefTemp-Tmin))^2))</f>
        <v>37.584199869586357</v>
      </c>
      <c r="L3900" s="1">
        <f t="shared" si="370"/>
        <v>0.39150208215716525</v>
      </c>
      <c r="M3900" s="1">
        <f t="shared" si="371"/>
        <v>-131.16237179498711</v>
      </c>
      <c r="N3900" s="3" t="s">
        <v>866</v>
      </c>
      <c r="O3900" s="1" t="s">
        <v>2973</v>
      </c>
      <c r="P3900" s="1" t="s">
        <v>2968</v>
      </c>
      <c r="Q3900" s="1">
        <v>8360</v>
      </c>
      <c r="R3900" s="1" t="s">
        <v>3035</v>
      </c>
      <c r="S3900" s="1">
        <v>82.13</v>
      </c>
    </row>
    <row r="3901" spans="1:19" x14ac:dyDescent="0.3">
      <c r="A3901" s="1" t="s">
        <v>925</v>
      </c>
      <c r="B3901" s="1" t="s">
        <v>2027</v>
      </c>
      <c r="C3901" s="1">
        <f t="shared" si="366"/>
        <v>1.0416666664241347E-2</v>
      </c>
      <c r="D3901" s="1">
        <v>11</v>
      </c>
      <c r="E3901" s="1">
        <v>19.75</v>
      </c>
      <c r="F3901" s="1">
        <f>IF(A3901="","",IF(E3901&lt;_C3_MinTemp.,0,E3901*M_a+M_b))</f>
        <v>0.47545700000000002</v>
      </c>
      <c r="G3901" s="1">
        <f t="shared" si="367"/>
        <v>0.22605935884900002</v>
      </c>
      <c r="H3901" s="1">
        <f t="shared" si="368"/>
        <v>9.824396299391569E-2</v>
      </c>
      <c r="I3901" s="1">
        <f t="shared" si="369"/>
        <v>2.4560990742760372E-2</v>
      </c>
      <c r="J3901" s="1">
        <f>IF(A3901="","",MIN(J3900+I3901,Max_logcfu))</f>
        <v>3.99</v>
      </c>
      <c r="K3901" s="1" cm="1">
        <f t="array" ref="K3901">IF(A3901="","",IF(E3901&lt;_C3_MinTemp.,0,((E3901-Tmin)/(PrefTemp-Tmin))^2))</f>
        <v>37.39858850987109</v>
      </c>
      <c r="L3901" s="1">
        <f t="shared" si="370"/>
        <v>0.38956863022045368</v>
      </c>
      <c r="M3901" s="1">
        <f t="shared" si="371"/>
        <v>-131.55194042520756</v>
      </c>
      <c r="N3901" s="3" t="s">
        <v>866</v>
      </c>
      <c r="O3901" s="1" t="s">
        <v>2973</v>
      </c>
      <c r="P3901" s="1" t="s">
        <v>2968</v>
      </c>
      <c r="Q3901" s="1">
        <v>8360</v>
      </c>
      <c r="R3901" s="1" t="s">
        <v>3035</v>
      </c>
      <c r="S3901" s="1">
        <v>82.13</v>
      </c>
    </row>
    <row r="3902" spans="1:19" x14ac:dyDescent="0.3">
      <c r="A3902" s="1" t="s">
        <v>925</v>
      </c>
      <c r="B3902" s="1" t="s">
        <v>2028</v>
      </c>
      <c r="C3902" s="1">
        <f t="shared" si="366"/>
        <v>1.0416666664241347E-2</v>
      </c>
      <c r="D3902" s="1">
        <v>11</v>
      </c>
      <c r="E3902" s="1">
        <v>19.77</v>
      </c>
      <c r="F3902" s="1">
        <f>IF(A3902="","",IF(E3902&lt;_C3_MinTemp.,0,E3902*M_a+M_b))</f>
        <v>0.47584980000000004</v>
      </c>
      <c r="G3902" s="1">
        <f t="shared" si="367"/>
        <v>0.22643303216004004</v>
      </c>
      <c r="H3902" s="1">
        <f t="shared" si="368"/>
        <v>9.8406359043911359E-2</v>
      </c>
      <c r="I3902" s="1">
        <f t="shared" si="369"/>
        <v>2.4601589755249835E-2</v>
      </c>
      <c r="J3902" s="1">
        <f>IF(A3902="","",MIN(J3901+I3902,Max_logcfu))</f>
        <v>3.99</v>
      </c>
      <c r="K3902" s="1" cm="1">
        <f t="array" ref="K3902">IF(A3902="","",IF(E3902&lt;_C3_MinTemp.,0,((E3902-Tmin)/(PrefTemp-Tmin))^2))</f>
        <v>37.460407911942568</v>
      </c>
      <c r="L3902" s="1">
        <f t="shared" si="370"/>
        <v>0.39021258232521494</v>
      </c>
      <c r="M3902" s="1">
        <f t="shared" si="371"/>
        <v>-131.94215300753277</v>
      </c>
      <c r="N3902" s="3" t="s">
        <v>866</v>
      </c>
      <c r="O3902" s="1" t="s">
        <v>2973</v>
      </c>
      <c r="P3902" s="1" t="s">
        <v>2968</v>
      </c>
      <c r="Q3902" s="1">
        <v>8360</v>
      </c>
      <c r="R3902" s="1" t="s">
        <v>3035</v>
      </c>
      <c r="S3902" s="1">
        <v>82.02</v>
      </c>
    </row>
    <row r="3903" spans="1:19" x14ac:dyDescent="0.3">
      <c r="A3903" s="1" t="s">
        <v>925</v>
      </c>
      <c r="B3903" s="1" t="s">
        <v>2029</v>
      </c>
      <c r="C3903" s="1">
        <f t="shared" si="366"/>
        <v>1.0416666671517305E-2</v>
      </c>
      <c r="D3903" s="1">
        <v>11</v>
      </c>
      <c r="E3903" s="1">
        <v>19.7</v>
      </c>
      <c r="F3903" s="1">
        <f>IF(A3903="","",IF(E3903&lt;_C3_MinTemp.,0,E3903*M_a+M_b))</f>
        <v>0.47447500000000004</v>
      </c>
      <c r="G3903" s="1">
        <f t="shared" si="367"/>
        <v>0.22512652562500005</v>
      </c>
      <c r="H3903" s="1">
        <f t="shared" si="368"/>
        <v>9.783855959365495E-2</v>
      </c>
      <c r="I3903" s="1">
        <f t="shared" si="369"/>
        <v>2.4459639909803644E-2</v>
      </c>
      <c r="J3903" s="1">
        <f>IF(A3903="","",MIN(J3902+I3903,Max_logcfu))</f>
        <v>3.99</v>
      </c>
      <c r="K3903" s="1" cm="1">
        <f t="array" ref="K3903">IF(A3903="","",IF(E3903&lt;_C3_MinTemp.,0,((E3903-Tmin)/(PrefTemp-Tmin))^2))</f>
        <v>37.244263353547815</v>
      </c>
      <c r="L3903" s="1">
        <f t="shared" si="370"/>
        <v>0.38796107678011488</v>
      </c>
      <c r="M3903" s="1">
        <f t="shared" si="371"/>
        <v>-132.33011408431287</v>
      </c>
      <c r="N3903" s="3" t="s">
        <v>866</v>
      </c>
      <c r="O3903" s="1" t="s">
        <v>2973</v>
      </c>
      <c r="P3903" s="1" t="s">
        <v>2968</v>
      </c>
      <c r="Q3903" s="1">
        <v>8360</v>
      </c>
      <c r="R3903" s="1" t="s">
        <v>3035</v>
      </c>
      <c r="S3903" s="1">
        <v>82.02</v>
      </c>
    </row>
    <row r="3904" spans="1:19" x14ac:dyDescent="0.3">
      <c r="A3904" s="1" t="s">
        <v>925</v>
      </c>
      <c r="B3904" s="1" t="s">
        <v>2630</v>
      </c>
      <c r="C3904" s="1">
        <f t="shared" si="366"/>
        <v>1.0416666664241347E-2</v>
      </c>
      <c r="D3904" s="1">
        <v>11</v>
      </c>
      <c r="E3904" s="1">
        <v>19.64</v>
      </c>
      <c r="F3904" s="1">
        <f>IF(A3904="","",IF(E3904&lt;_C3_MinTemp.,0,E3904*M_a+M_b))</f>
        <v>0.47329660000000007</v>
      </c>
      <c r="G3904" s="1">
        <f t="shared" si="367"/>
        <v>0.22400967157156007</v>
      </c>
      <c r="H3904" s="1">
        <f t="shared" si="368"/>
        <v>9.735318190854414E-2</v>
      </c>
      <c r="I3904" s="1">
        <f t="shared" si="369"/>
        <v>2.4338295471469335E-2</v>
      </c>
      <c r="J3904" s="1">
        <f>IF(A3904="","",MIN(J3903+I3904,Max_logcfu))</f>
        <v>3.99</v>
      </c>
      <c r="K3904" s="1" cm="1">
        <f t="array" ref="K3904">IF(A3904="","",IF(E3904&lt;_C3_MinTemp.,0,((E3904-Tmin)/(PrefTemp-Tmin))^2))</f>
        <v>37.059494338087219</v>
      </c>
      <c r="L3904" s="1">
        <f t="shared" si="370"/>
        <v>0.38603639926519412</v>
      </c>
      <c r="M3904" s="1">
        <f t="shared" si="371"/>
        <v>-132.71615048357808</v>
      </c>
      <c r="N3904" s="3" t="s">
        <v>866</v>
      </c>
      <c r="O3904" s="1" t="s">
        <v>2973</v>
      </c>
      <c r="P3904" s="1" t="s">
        <v>2968</v>
      </c>
      <c r="Q3904" s="1">
        <v>8360</v>
      </c>
      <c r="R3904" s="1" t="s">
        <v>3035</v>
      </c>
      <c r="S3904" s="1">
        <v>82.02</v>
      </c>
    </row>
    <row r="3905" spans="1:19" x14ac:dyDescent="0.3">
      <c r="A3905" s="1" t="s">
        <v>925</v>
      </c>
      <c r="B3905" s="1" t="s">
        <v>2631</v>
      </c>
      <c r="C3905" s="1">
        <f t="shared" si="366"/>
        <v>1.0416666664241347E-2</v>
      </c>
      <c r="D3905" s="1">
        <v>11</v>
      </c>
      <c r="E3905" s="1">
        <v>19.61</v>
      </c>
      <c r="F3905" s="1">
        <f>IF(A3905="","",IF(E3905&lt;_C3_MinTemp.,0,E3905*M_a+M_b))</f>
        <v>0.4727074</v>
      </c>
      <c r="G3905" s="1">
        <f t="shared" si="367"/>
        <v>0.22345228601476</v>
      </c>
      <c r="H3905" s="1">
        <f t="shared" si="368"/>
        <v>9.7110945682207725E-2</v>
      </c>
      <c r="I3905" s="1">
        <f t="shared" si="369"/>
        <v>2.4277736414899328E-2</v>
      </c>
      <c r="J3905" s="1">
        <f>IF(A3905="","",MIN(J3904+I3905,Max_logcfu))</f>
        <v>3.99</v>
      </c>
      <c r="K3905" s="1" cm="1">
        <f t="array" ref="K3905">IF(A3905="","",IF(E3905&lt;_C3_MinTemp.,0,((E3905-Tmin)/(PrefTemp-Tmin))^2))</f>
        <v>36.967282128045369</v>
      </c>
      <c r="L3905" s="1">
        <f t="shared" si="370"/>
        <v>0.38507585541081513</v>
      </c>
      <c r="M3905" s="1">
        <f t="shared" si="371"/>
        <v>-133.10122633898888</v>
      </c>
      <c r="N3905" s="3" t="s">
        <v>866</v>
      </c>
      <c r="O3905" s="1" t="s">
        <v>2973</v>
      </c>
      <c r="P3905" s="1" t="s">
        <v>2968</v>
      </c>
      <c r="Q3905" s="1">
        <v>8360</v>
      </c>
      <c r="R3905" s="1" t="s">
        <v>3035</v>
      </c>
      <c r="S3905" s="1">
        <v>82.02</v>
      </c>
    </row>
    <row r="3906" spans="1:19" x14ac:dyDescent="0.3">
      <c r="A3906" s="1" t="s">
        <v>925</v>
      </c>
      <c r="B3906" s="1" t="s">
        <v>2632</v>
      </c>
      <c r="C3906" s="1">
        <f t="shared" ref="C3906:C3969" si="372">IF(A3906="","",B3906-B3905)</f>
        <v>1.0416666671517305E-2</v>
      </c>
      <c r="D3906" s="1">
        <v>11</v>
      </c>
      <c r="E3906" s="1">
        <v>19.690000000000001</v>
      </c>
      <c r="F3906" s="1">
        <f>IF(A3906="","",IF(E3906&lt;_C3_MinTemp.,0,E3906*M_a+M_b))</f>
        <v>0.47427860000000005</v>
      </c>
      <c r="G3906" s="1">
        <f t="shared" si="367"/>
        <v>0.22494019041796004</v>
      </c>
      <c r="H3906" s="1">
        <f t="shared" si="368"/>
        <v>9.77575794949848E-2</v>
      </c>
      <c r="I3906" s="1">
        <f t="shared" si="369"/>
        <v>2.443939488512668E-2</v>
      </c>
      <c r="J3906" s="1">
        <f>IF(A3906="","",MIN(J3905+I3906,Max_logcfu))</f>
        <v>3.99</v>
      </c>
      <c r="K3906" s="1" cm="1">
        <f t="array" ref="K3906">IF(A3906="","",IF(E3906&lt;_C3_MinTemp.,0,((E3906-Tmin)/(PrefTemp-Tmin))^2))</f>
        <v>37.21343661065837</v>
      </c>
      <c r="L3906" s="1">
        <f t="shared" si="370"/>
        <v>0.38763996487486696</v>
      </c>
      <c r="M3906" s="1">
        <f t="shared" si="371"/>
        <v>-133.48886630386374</v>
      </c>
      <c r="N3906" s="3" t="s">
        <v>866</v>
      </c>
      <c r="O3906" s="1" t="s">
        <v>2973</v>
      </c>
      <c r="P3906" s="1" t="s">
        <v>2968</v>
      </c>
      <c r="Q3906" s="1">
        <v>8360</v>
      </c>
      <c r="R3906" s="1" t="s">
        <v>3035</v>
      </c>
      <c r="S3906" s="1">
        <v>82.02</v>
      </c>
    </row>
    <row r="3907" spans="1:19" x14ac:dyDescent="0.3">
      <c r="A3907" s="1" t="s">
        <v>925</v>
      </c>
      <c r="B3907" s="1" t="s">
        <v>2633</v>
      </c>
      <c r="C3907" s="1">
        <f t="shared" si="372"/>
        <v>1.0416666664241347E-2</v>
      </c>
      <c r="D3907" s="1">
        <v>11</v>
      </c>
      <c r="E3907" s="1">
        <v>19.63</v>
      </c>
      <c r="F3907" s="1">
        <f>IF(A3907="","",IF(E3907&lt;_C3_MinTemp.,0,E3907*M_a+M_b))</f>
        <v>0.47310020000000003</v>
      </c>
      <c r="G3907" s="1">
        <f t="shared" si="367"/>
        <v>0.22382379924004003</v>
      </c>
      <c r="H3907" s="1">
        <f t="shared" si="368"/>
        <v>9.7272402972637992E-2</v>
      </c>
      <c r="I3907" s="1">
        <f t="shared" si="369"/>
        <v>2.4318100737497499E-2</v>
      </c>
      <c r="J3907" s="1">
        <f>IF(A3907="","",MIN(J3906+I3907,Max_logcfu))</f>
        <v>3.99</v>
      </c>
      <c r="K3907" s="1" cm="1">
        <f t="array" ref="K3907">IF(A3907="","",IF(E3907&lt;_C3_MinTemp.,0,((E3907-Tmin)/(PrefTemp-Tmin))^2))</f>
        <v>37.028744171948183</v>
      </c>
      <c r="L3907" s="1">
        <f t="shared" si="370"/>
        <v>0.38571608503465371</v>
      </c>
      <c r="M3907" s="1">
        <f t="shared" si="371"/>
        <v>-133.8745823888984</v>
      </c>
      <c r="N3907" s="3" t="s">
        <v>866</v>
      </c>
      <c r="O3907" s="1" t="s">
        <v>2973</v>
      </c>
      <c r="P3907" s="1" t="s">
        <v>2968</v>
      </c>
      <c r="Q3907" s="1">
        <v>8360</v>
      </c>
      <c r="R3907" s="1" t="s">
        <v>3035</v>
      </c>
      <c r="S3907" s="1">
        <v>82.02</v>
      </c>
    </row>
    <row r="3908" spans="1:19" x14ac:dyDescent="0.3">
      <c r="A3908" s="1" t="s">
        <v>925</v>
      </c>
      <c r="B3908" s="1" t="s">
        <v>2034</v>
      </c>
      <c r="C3908" s="1">
        <f t="shared" si="372"/>
        <v>1.0416666664241347E-2</v>
      </c>
      <c r="D3908" s="1">
        <v>11</v>
      </c>
      <c r="E3908" s="1">
        <v>19.61</v>
      </c>
      <c r="F3908" s="1">
        <f>IF(A3908="","",IF(E3908&lt;_C3_MinTemp.,0,E3908*M_a+M_b))</f>
        <v>0.4727074</v>
      </c>
      <c r="G3908" s="1">
        <f t="shared" si="367"/>
        <v>0.22345228601476</v>
      </c>
      <c r="H3908" s="1">
        <f t="shared" si="368"/>
        <v>9.7110945682207725E-2</v>
      </c>
      <c r="I3908" s="1">
        <f t="shared" si="369"/>
        <v>2.4277736414899328E-2</v>
      </c>
      <c r="J3908" s="1">
        <f>IF(A3908="","",MIN(J3907+I3908,Max_logcfu))</f>
        <v>3.99</v>
      </c>
      <c r="K3908" s="1" cm="1">
        <f t="array" ref="K3908">IF(A3908="","",IF(E3908&lt;_C3_MinTemp.,0,((E3908-Tmin)/(PrefTemp-Tmin))^2))</f>
        <v>36.967282128045369</v>
      </c>
      <c r="L3908" s="1">
        <f t="shared" si="370"/>
        <v>0.38507585541081513</v>
      </c>
      <c r="M3908" s="1">
        <f t="shared" si="371"/>
        <v>-134.25965824430921</v>
      </c>
      <c r="N3908" s="3" t="s">
        <v>866</v>
      </c>
      <c r="O3908" s="1" t="s">
        <v>2973</v>
      </c>
      <c r="P3908" s="1" t="s">
        <v>2968</v>
      </c>
      <c r="Q3908" s="1">
        <v>8360</v>
      </c>
      <c r="R3908" s="1" t="s">
        <v>3035</v>
      </c>
      <c r="S3908" s="1">
        <v>82.02</v>
      </c>
    </row>
    <row r="3909" spans="1:19" x14ac:dyDescent="0.3">
      <c r="A3909" s="1" t="s">
        <v>925</v>
      </c>
      <c r="B3909" s="1" t="s">
        <v>2035</v>
      </c>
      <c r="C3909" s="1">
        <f t="shared" si="372"/>
        <v>1.0416666671517305E-2</v>
      </c>
      <c r="D3909" s="1">
        <v>11</v>
      </c>
      <c r="E3909" s="1">
        <v>19.61</v>
      </c>
      <c r="F3909" s="1">
        <f>IF(A3909="","",IF(E3909&lt;_C3_MinTemp.,0,E3909*M_a+M_b))</f>
        <v>0.4727074</v>
      </c>
      <c r="G3909" s="1">
        <f t="shared" si="367"/>
        <v>0.22345228601476</v>
      </c>
      <c r="H3909" s="1">
        <f t="shared" si="368"/>
        <v>9.7110945682207725E-2</v>
      </c>
      <c r="I3909" s="1">
        <f t="shared" si="369"/>
        <v>2.4277736431857131E-2</v>
      </c>
      <c r="J3909" s="1">
        <f>IF(A3909="","",MIN(J3908+I3909,Max_logcfu))</f>
        <v>3.99</v>
      </c>
      <c r="K3909" s="1" cm="1">
        <f t="array" ref="K3909">IF(A3909="","",IF(E3909&lt;_C3_MinTemp.,0,((E3909-Tmin)/(PrefTemp-Tmin))^2))</f>
        <v>36.967282128045369</v>
      </c>
      <c r="L3909" s="1">
        <f t="shared" si="370"/>
        <v>0.38507585567978753</v>
      </c>
      <c r="M3909" s="1">
        <f t="shared" si="371"/>
        <v>-134.64473409998899</v>
      </c>
      <c r="N3909" s="3" t="s">
        <v>866</v>
      </c>
      <c r="O3909" s="1" t="s">
        <v>2973</v>
      </c>
      <c r="P3909" s="1" t="s">
        <v>2968</v>
      </c>
      <c r="Q3909" s="1">
        <v>8360</v>
      </c>
      <c r="R3909" s="1" t="s">
        <v>3035</v>
      </c>
      <c r="S3909" s="1">
        <v>82.02</v>
      </c>
    </row>
    <row r="3910" spans="1:19" x14ac:dyDescent="0.3">
      <c r="A3910" s="1" t="s">
        <v>925</v>
      </c>
      <c r="B3910" s="1" t="s">
        <v>2918</v>
      </c>
      <c r="C3910" s="1">
        <f t="shared" si="372"/>
        <v>1.0405092587461695E-2</v>
      </c>
      <c r="D3910" s="1">
        <v>11</v>
      </c>
      <c r="E3910" s="1">
        <v>19.66</v>
      </c>
      <c r="F3910" s="1">
        <f>IF(A3910="","",IF(E3910&lt;_C3_MinTemp.,0,E3910*M_a+M_b))</f>
        <v>0.47368940000000004</v>
      </c>
      <c r="G3910" s="1">
        <f t="shared" si="367"/>
        <v>0.22438164767236005</v>
      </c>
      <c r="H3910" s="1">
        <f t="shared" si="368"/>
        <v>9.7514840361738395E-2</v>
      </c>
      <c r="I3910" s="1">
        <f t="shared" si="369"/>
        <v>2.4351622622770432E-2</v>
      </c>
      <c r="J3910" s="1">
        <f>IF(A3910="","",MIN(J3909+I3910,Max_logcfu))</f>
        <v>3.99</v>
      </c>
      <c r="K3910" s="1" cm="1">
        <f t="array" ref="K3910">IF(A3910="","",IF(E3910&lt;_C3_MinTemp.,0,((E3910-Tmin)/(PrefTemp-Tmin))^2))</f>
        <v>37.121032958740457</v>
      </c>
      <c r="L3910" s="1">
        <f t="shared" si="370"/>
        <v>0.38624778487791162</v>
      </c>
      <c r="M3910" s="1">
        <f t="shared" si="371"/>
        <v>-135.03098188486692</v>
      </c>
      <c r="N3910" s="3" t="s">
        <v>866</v>
      </c>
      <c r="O3910" s="1" t="s">
        <v>2973</v>
      </c>
      <c r="P3910" s="1" t="s">
        <v>2968</v>
      </c>
      <c r="Q3910" s="1">
        <v>8360</v>
      </c>
      <c r="R3910" s="1" t="s">
        <v>3035</v>
      </c>
      <c r="S3910" s="1">
        <v>82.02</v>
      </c>
    </row>
    <row r="3911" spans="1:19" x14ac:dyDescent="0.3">
      <c r="A3911" s="1" t="s">
        <v>925</v>
      </c>
      <c r="B3911" s="1" t="s">
        <v>2919</v>
      </c>
      <c r="C3911" s="1">
        <f t="shared" si="372"/>
        <v>1.0416666671517305E-2</v>
      </c>
      <c r="D3911" s="1">
        <v>11</v>
      </c>
      <c r="E3911" s="1">
        <v>19.63</v>
      </c>
      <c r="F3911" s="1">
        <f>IF(A3911="","",IF(E3911&lt;_C3_MinTemp.,0,E3911*M_a+M_b))</f>
        <v>0.47310020000000003</v>
      </c>
      <c r="G3911" s="1">
        <f t="shared" si="367"/>
        <v>0.22382379924004003</v>
      </c>
      <c r="H3911" s="1">
        <f t="shared" si="368"/>
        <v>9.7272402972637992E-2</v>
      </c>
      <c r="I3911" s="1">
        <f t="shared" si="369"/>
        <v>2.4318100754483495E-2</v>
      </c>
      <c r="J3911" s="1">
        <f>IF(A3911="","",MIN(J3910+I3911,Max_logcfu))</f>
        <v>3.99</v>
      </c>
      <c r="K3911" s="1" cm="1">
        <f t="array" ref="K3911">IF(A3911="","",IF(E3911&lt;_C3_MinTemp.,0,((E3911-Tmin)/(PrefTemp-Tmin))^2))</f>
        <v>37.028744171948183</v>
      </c>
      <c r="L3911" s="1">
        <f t="shared" si="370"/>
        <v>0.38571608530407331</v>
      </c>
      <c r="M3911" s="1">
        <f t="shared" si="371"/>
        <v>-135.41669797017099</v>
      </c>
      <c r="N3911" s="3" t="s">
        <v>866</v>
      </c>
      <c r="O3911" s="1" t="s">
        <v>2973</v>
      </c>
      <c r="P3911" s="1" t="s">
        <v>2968</v>
      </c>
      <c r="Q3911" s="1">
        <v>8360</v>
      </c>
      <c r="R3911" s="1" t="s">
        <v>3035</v>
      </c>
      <c r="S3911" s="1">
        <v>82.02</v>
      </c>
    </row>
    <row r="3912" spans="1:19" x14ac:dyDescent="0.3">
      <c r="A3912" s="1" t="s">
        <v>925</v>
      </c>
      <c r="B3912" s="1" t="s">
        <v>2920</v>
      </c>
      <c r="C3912" s="1">
        <f t="shared" si="372"/>
        <v>1.0416666664241347E-2</v>
      </c>
      <c r="D3912" s="1">
        <v>11</v>
      </c>
      <c r="E3912" s="1">
        <v>19.600000000000001</v>
      </c>
      <c r="F3912" s="1">
        <f>IF(A3912="","",IF(E3912&lt;_C3_MinTemp.,0,E3912*M_a+M_b))</f>
        <v>0.47251100000000007</v>
      </c>
      <c r="G3912" s="1">
        <f t="shared" si="367"/>
        <v>0.22326664512100006</v>
      </c>
      <c r="H3912" s="1">
        <f t="shared" si="368"/>
        <v>9.7030267327683634E-2</v>
      </c>
      <c r="I3912" s="1">
        <f t="shared" si="369"/>
        <v>2.4257566826273006E-2</v>
      </c>
      <c r="J3912" s="1">
        <f>IF(A3912="","",MIN(J3911+I3912,Max_logcfu))</f>
        <v>3.99</v>
      </c>
      <c r="K3912" s="1" cm="1">
        <f t="array" ref="K3912">IF(A3912="","",IF(E3912&lt;_C3_MinTemp.,0,((E3912-Tmin)/(PrefTemp-Tmin))^2))</f>
        <v>36.936570250281562</v>
      </c>
      <c r="L3912" s="1">
        <f t="shared" si="370"/>
        <v>0.38475594001751662</v>
      </c>
      <c r="M3912" s="1">
        <f t="shared" si="371"/>
        <v>-135.80145391018851</v>
      </c>
      <c r="N3912" s="3" t="s">
        <v>866</v>
      </c>
      <c r="O3912" s="1" t="s">
        <v>2973</v>
      </c>
      <c r="P3912" s="1" t="s">
        <v>2968</v>
      </c>
      <c r="Q3912" s="1">
        <v>8360</v>
      </c>
      <c r="R3912" s="1" t="s">
        <v>3035</v>
      </c>
      <c r="S3912" s="1">
        <v>82.02</v>
      </c>
    </row>
    <row r="3913" spans="1:19" x14ac:dyDescent="0.3">
      <c r="A3913" s="1" t="s">
        <v>925</v>
      </c>
      <c r="B3913" s="1" t="s">
        <v>2921</v>
      </c>
      <c r="C3913" s="1">
        <f t="shared" si="372"/>
        <v>1.0416666664241347E-2</v>
      </c>
      <c r="D3913" s="1">
        <v>11</v>
      </c>
      <c r="E3913" s="1">
        <v>19.579999999999998</v>
      </c>
      <c r="F3913" s="1">
        <f>IF(A3913="","",IF(E3913&lt;_C3_MinTemp.,0,E3913*M_a+M_b))</f>
        <v>0.47211819999999999</v>
      </c>
      <c r="G3913" s="1">
        <f t="shared" si="367"/>
        <v>0.22289559477123999</v>
      </c>
      <c r="H3913" s="1">
        <f t="shared" si="368"/>
        <v>9.6869011200017369E-2</v>
      </c>
      <c r="I3913" s="1">
        <f t="shared" si="369"/>
        <v>2.4217252794365825E-2</v>
      </c>
      <c r="J3913" s="1">
        <f>IF(A3913="","",MIN(J3912+I3913,Max_logcfu))</f>
        <v>3.99</v>
      </c>
      <c r="K3913" s="1" cm="1">
        <f t="array" ref="K3913">IF(A3913="","",IF(E3913&lt;_C3_MinTemp.,0,((E3913-Tmin)/(PrefTemp-Tmin))^2))</f>
        <v>36.875184783129157</v>
      </c>
      <c r="L3913" s="1">
        <f t="shared" si="370"/>
        <v>0.38411650806816128</v>
      </c>
      <c r="M3913" s="1">
        <f t="shared" si="371"/>
        <v>-136.18557041825667</v>
      </c>
      <c r="N3913" s="3" t="s">
        <v>866</v>
      </c>
      <c r="O3913" s="1" t="s">
        <v>2973</v>
      </c>
      <c r="P3913" s="1" t="s">
        <v>2968</v>
      </c>
      <c r="Q3913" s="1">
        <v>8360</v>
      </c>
      <c r="R3913" s="1" t="s">
        <v>3035</v>
      </c>
      <c r="S3913" s="1">
        <v>82.02</v>
      </c>
    </row>
    <row r="3914" spans="1:19" x14ac:dyDescent="0.3">
      <c r="A3914" s="1" t="s">
        <v>925</v>
      </c>
      <c r="B3914" s="1" t="s">
        <v>2040</v>
      </c>
      <c r="C3914" s="1">
        <f t="shared" si="372"/>
        <v>1.0428240741021E-2</v>
      </c>
      <c r="D3914" s="1">
        <v>11</v>
      </c>
      <c r="E3914" s="1">
        <v>19.61</v>
      </c>
      <c r="F3914" s="1">
        <f>IF(A3914="","",IF(E3914&lt;_C3_MinTemp.,0,E3914*M_a+M_b))</f>
        <v>0.4727074</v>
      </c>
      <c r="G3914" s="1">
        <f t="shared" si="367"/>
        <v>0.22345228601476</v>
      </c>
      <c r="H3914" s="1">
        <f t="shared" si="368"/>
        <v>9.7110945682207725E-2</v>
      </c>
      <c r="I3914" s="1">
        <f t="shared" si="369"/>
        <v>2.4304711683894621E-2</v>
      </c>
      <c r="J3914" s="1">
        <f>IF(A3914="","",MIN(J3913+I3914,Max_logcfu))</f>
        <v>3.99</v>
      </c>
      <c r="K3914" s="1" cm="1">
        <f t="array" ref="K3914">IF(A3914="","",IF(E3914&lt;_C3_MinTemp.,0,((E3914-Tmin)/(PrefTemp-Tmin))^2))</f>
        <v>36.967282128045369</v>
      </c>
      <c r="L3914" s="1">
        <f t="shared" si="370"/>
        <v>0.38550371757250018</v>
      </c>
      <c r="M3914" s="1">
        <f t="shared" si="371"/>
        <v>-136.57107413582918</v>
      </c>
      <c r="N3914" s="3" t="s">
        <v>866</v>
      </c>
      <c r="O3914" s="1" t="s">
        <v>2973</v>
      </c>
      <c r="P3914" s="1" t="s">
        <v>2968</v>
      </c>
      <c r="Q3914" s="1">
        <v>8360</v>
      </c>
      <c r="R3914" s="1" t="s">
        <v>3035</v>
      </c>
      <c r="S3914" s="1">
        <v>81.93</v>
      </c>
    </row>
    <row r="3915" spans="1:19" x14ac:dyDescent="0.3">
      <c r="A3915" s="1" t="s">
        <v>925</v>
      </c>
      <c r="B3915" s="1" t="s">
        <v>2041</v>
      </c>
      <c r="C3915" s="1">
        <f t="shared" si="372"/>
        <v>1.0416666671517305E-2</v>
      </c>
      <c r="D3915" s="1">
        <v>11</v>
      </c>
      <c r="E3915" s="1">
        <v>19.64</v>
      </c>
      <c r="F3915" s="1">
        <f>IF(A3915="","",IF(E3915&lt;_C3_MinTemp.,0,E3915*M_a+M_b))</f>
        <v>0.47329660000000007</v>
      </c>
      <c r="G3915" s="1">
        <f t="shared" si="367"/>
        <v>0.22400967157156007</v>
      </c>
      <c r="H3915" s="1">
        <f t="shared" si="368"/>
        <v>9.735318190854414E-2</v>
      </c>
      <c r="I3915" s="1">
        <f t="shared" si="369"/>
        <v>2.4338295488469438E-2</v>
      </c>
      <c r="J3915" s="1">
        <f>IF(A3915="","",MIN(J3914+I3915,Max_logcfu))</f>
        <v>3.99</v>
      </c>
      <c r="K3915" s="1" cm="1">
        <f t="array" ref="K3915">IF(A3915="","",IF(E3915&lt;_C3_MinTemp.,0,((E3915-Tmin)/(PrefTemp-Tmin))^2))</f>
        <v>37.059494338087219</v>
      </c>
      <c r="L3915" s="1">
        <f t="shared" si="370"/>
        <v>0.38603639953483743</v>
      </c>
      <c r="M3915" s="1">
        <f t="shared" si="371"/>
        <v>-136.95711053536402</v>
      </c>
      <c r="N3915" s="3" t="s">
        <v>866</v>
      </c>
      <c r="O3915" s="1" t="s">
        <v>2973</v>
      </c>
      <c r="P3915" s="1" t="s">
        <v>2968</v>
      </c>
      <c r="Q3915" s="1">
        <v>8360</v>
      </c>
      <c r="R3915" s="1" t="s">
        <v>3035</v>
      </c>
      <c r="S3915" s="1">
        <v>81.93</v>
      </c>
    </row>
    <row r="3916" spans="1:19" x14ac:dyDescent="0.3">
      <c r="A3916" s="1" t="s">
        <v>925</v>
      </c>
      <c r="B3916" s="1" t="s">
        <v>2042</v>
      </c>
      <c r="C3916" s="1">
        <f t="shared" si="372"/>
        <v>1.0416666664241347E-2</v>
      </c>
      <c r="D3916" s="1">
        <v>11</v>
      </c>
      <c r="E3916" s="1">
        <v>19.579999999999998</v>
      </c>
      <c r="F3916" s="1">
        <f>IF(A3916="","",IF(E3916&lt;_C3_MinTemp.,0,E3916*M_a+M_b))</f>
        <v>0.47211819999999999</v>
      </c>
      <c r="G3916" s="1">
        <f t="shared" si="367"/>
        <v>0.22289559477123999</v>
      </c>
      <c r="H3916" s="1">
        <f t="shared" si="368"/>
        <v>9.6869011200017369E-2</v>
      </c>
      <c r="I3916" s="1">
        <f t="shared" si="369"/>
        <v>2.4217252794365825E-2</v>
      </c>
      <c r="J3916" s="1">
        <f>IF(A3916="","",MIN(J3915+I3916,Max_logcfu))</f>
        <v>3.99</v>
      </c>
      <c r="K3916" s="1" cm="1">
        <f t="array" ref="K3916">IF(A3916="","",IF(E3916&lt;_C3_MinTemp.,0,((E3916-Tmin)/(PrefTemp-Tmin))^2))</f>
        <v>36.875184783129157</v>
      </c>
      <c r="L3916" s="1">
        <f t="shared" si="370"/>
        <v>0.38411650806816128</v>
      </c>
      <c r="M3916" s="1">
        <f t="shared" si="371"/>
        <v>-137.34122704343218</v>
      </c>
      <c r="N3916" s="3" t="s">
        <v>866</v>
      </c>
      <c r="O3916" s="1" t="s">
        <v>2973</v>
      </c>
      <c r="P3916" s="1" t="s">
        <v>2968</v>
      </c>
      <c r="Q3916" s="1">
        <v>8360</v>
      </c>
      <c r="R3916" s="1" t="s">
        <v>3035</v>
      </c>
      <c r="S3916" s="1">
        <v>81.93</v>
      </c>
    </row>
    <row r="3917" spans="1:19" x14ac:dyDescent="0.3">
      <c r="A3917" s="1" t="s">
        <v>925</v>
      </c>
      <c r="B3917" s="1" t="s">
        <v>2043</v>
      </c>
      <c r="C3917" s="1">
        <f t="shared" si="372"/>
        <v>1.0416666664241347E-2</v>
      </c>
      <c r="D3917" s="1">
        <v>11</v>
      </c>
      <c r="E3917" s="1">
        <v>19.559999999999999</v>
      </c>
      <c r="F3917" s="1">
        <f>IF(A3917="","",IF(E3917&lt;_C3_MinTemp.,0,E3917*M_a+M_b))</f>
        <v>0.47172540000000002</v>
      </c>
      <c r="G3917" s="1">
        <f t="shared" si="367"/>
        <v>0.22252485300516001</v>
      </c>
      <c r="H3917" s="1">
        <f t="shared" si="368"/>
        <v>9.6707889180860485E-2</v>
      </c>
      <c r="I3917" s="1">
        <f t="shared" si="369"/>
        <v>2.4176972289585982E-2</v>
      </c>
      <c r="J3917" s="1">
        <f>IF(A3917="","",MIN(J3916+I3917,Max_logcfu))</f>
        <v>3.99</v>
      </c>
      <c r="K3917" s="1" cm="1">
        <f t="array" ref="K3917">IF(A3917="","",IF(E3917&lt;_C3_MinTemp.,0,((E3917-Tmin)/(PrefTemp-Tmin))^2))</f>
        <v>36.813850367143708</v>
      </c>
      <c r="L3917" s="1">
        <f t="shared" si="370"/>
        <v>0.38347760790179497</v>
      </c>
      <c r="M3917" s="1">
        <f t="shared" si="371"/>
        <v>-137.72470465133398</v>
      </c>
      <c r="N3917" s="3" t="s">
        <v>866</v>
      </c>
      <c r="O3917" s="1" t="s">
        <v>2973</v>
      </c>
      <c r="P3917" s="1" t="s">
        <v>2968</v>
      </c>
      <c r="Q3917" s="1">
        <v>8360</v>
      </c>
      <c r="R3917" s="1" t="s">
        <v>3035</v>
      </c>
      <c r="S3917" s="1">
        <v>81.93</v>
      </c>
    </row>
    <row r="3918" spans="1:19" x14ac:dyDescent="0.3">
      <c r="A3918" s="1" t="s">
        <v>925</v>
      </c>
      <c r="B3918" s="1" t="s">
        <v>2044</v>
      </c>
      <c r="C3918" s="1">
        <f t="shared" si="372"/>
        <v>1.0416666671517305E-2</v>
      </c>
      <c r="D3918" s="1">
        <v>11</v>
      </c>
      <c r="E3918" s="1">
        <v>19.63</v>
      </c>
      <c r="F3918" s="1">
        <f>IF(A3918="","",IF(E3918&lt;_C3_MinTemp.,0,E3918*M_a+M_b))</f>
        <v>0.47310020000000003</v>
      </c>
      <c r="G3918" s="1">
        <f t="shared" si="367"/>
        <v>0.22382379924004003</v>
      </c>
      <c r="H3918" s="1">
        <f t="shared" si="368"/>
        <v>9.7272402972637992E-2</v>
      </c>
      <c r="I3918" s="1">
        <f t="shared" si="369"/>
        <v>2.4318100754483495E-2</v>
      </c>
      <c r="J3918" s="1">
        <f>IF(A3918="","",MIN(J3917+I3918,Max_logcfu))</f>
        <v>3.99</v>
      </c>
      <c r="K3918" s="1" cm="1">
        <f t="array" ref="K3918">IF(A3918="","",IF(E3918&lt;_C3_MinTemp.,0,((E3918-Tmin)/(PrefTemp-Tmin))^2))</f>
        <v>37.028744171948183</v>
      </c>
      <c r="L3918" s="1">
        <f t="shared" si="370"/>
        <v>0.38571608530407331</v>
      </c>
      <c r="M3918" s="1">
        <f t="shared" si="371"/>
        <v>-138.11042073663805</v>
      </c>
      <c r="N3918" s="3" t="s">
        <v>866</v>
      </c>
      <c r="O3918" s="1" t="s">
        <v>2973</v>
      </c>
      <c r="P3918" s="1" t="s">
        <v>2968</v>
      </c>
      <c r="Q3918" s="1">
        <v>8360</v>
      </c>
      <c r="R3918" s="1" t="s">
        <v>3035</v>
      </c>
      <c r="S3918" s="1">
        <v>81.93</v>
      </c>
    </row>
    <row r="3919" spans="1:19" x14ac:dyDescent="0.3">
      <c r="A3919" s="1" t="s">
        <v>925</v>
      </c>
      <c r="B3919" s="1" t="s">
        <v>2045</v>
      </c>
      <c r="C3919" s="1">
        <f t="shared" si="372"/>
        <v>1.0416666664241347E-2</v>
      </c>
      <c r="D3919" s="1">
        <v>11</v>
      </c>
      <c r="E3919" s="1">
        <v>19.61</v>
      </c>
      <c r="F3919" s="1">
        <f>IF(A3919="","",IF(E3919&lt;_C3_MinTemp.,0,E3919*M_a+M_b))</f>
        <v>0.4727074</v>
      </c>
      <c r="G3919" s="1">
        <f t="shared" si="367"/>
        <v>0.22345228601476</v>
      </c>
      <c r="H3919" s="1">
        <f t="shared" si="368"/>
        <v>9.7110945682207725E-2</v>
      </c>
      <c r="I3919" s="1">
        <f t="shared" si="369"/>
        <v>2.4277736414899328E-2</v>
      </c>
      <c r="J3919" s="1">
        <f>IF(A3919="","",MIN(J3918+I3919,Max_logcfu))</f>
        <v>3.99</v>
      </c>
      <c r="K3919" s="1" cm="1">
        <f t="array" ref="K3919">IF(A3919="","",IF(E3919&lt;_C3_MinTemp.,0,((E3919-Tmin)/(PrefTemp-Tmin))^2))</f>
        <v>36.967282128045369</v>
      </c>
      <c r="L3919" s="1">
        <f t="shared" si="370"/>
        <v>0.38507585541081513</v>
      </c>
      <c r="M3919" s="1">
        <f t="shared" si="371"/>
        <v>-138.49549659204885</v>
      </c>
      <c r="N3919" s="3" t="s">
        <v>866</v>
      </c>
      <c r="O3919" s="1" t="s">
        <v>2973</v>
      </c>
      <c r="P3919" s="1" t="s">
        <v>2968</v>
      </c>
      <c r="Q3919" s="1">
        <v>8360</v>
      </c>
      <c r="R3919" s="1" t="s">
        <v>3035</v>
      </c>
      <c r="S3919" s="1">
        <v>81.93</v>
      </c>
    </row>
    <row r="3920" spans="1:19" x14ac:dyDescent="0.3">
      <c r="A3920" s="1" t="s">
        <v>925</v>
      </c>
      <c r="B3920" s="1" t="s">
        <v>2046</v>
      </c>
      <c r="C3920" s="1">
        <f t="shared" si="372"/>
        <v>1.0416666664241347E-2</v>
      </c>
      <c r="D3920" s="1">
        <v>11</v>
      </c>
      <c r="E3920" s="1">
        <v>19.53</v>
      </c>
      <c r="F3920" s="1">
        <f>IF(A3920="","",IF(E3920&lt;_C3_MinTemp.,0,E3920*M_a+M_b))</f>
        <v>0.47113620000000006</v>
      </c>
      <c r="G3920" s="1">
        <f t="shared" si="367"/>
        <v>0.22196931895044006</v>
      </c>
      <c r="H3920" s="1">
        <f t="shared" si="368"/>
        <v>9.6466457605580203E-2</v>
      </c>
      <c r="I3920" s="1">
        <f t="shared" si="369"/>
        <v>2.4116614395779962E-2</v>
      </c>
      <c r="J3920" s="1">
        <f>IF(A3920="","",MIN(J3919+I3920,Max_logcfu))</f>
        <v>3.99</v>
      </c>
      <c r="K3920" s="1" cm="1">
        <f t="array" ref="K3920">IF(A3920="","",IF(E3920&lt;_C3_MinTemp.,0,((E3920-Tmin)/(PrefTemp-Tmin))^2))</f>
        <v>36.721944464103572</v>
      </c>
      <c r="L3920" s="1">
        <f t="shared" si="370"/>
        <v>0.38252025474534979</v>
      </c>
      <c r="M3920" s="1">
        <f t="shared" si="371"/>
        <v>-138.8780168467942</v>
      </c>
      <c r="N3920" s="3" t="s">
        <v>866</v>
      </c>
      <c r="O3920" s="1" t="s">
        <v>2973</v>
      </c>
      <c r="P3920" s="1" t="s">
        <v>2968</v>
      </c>
      <c r="Q3920" s="1">
        <v>8360</v>
      </c>
      <c r="R3920" s="1" t="s">
        <v>3035</v>
      </c>
      <c r="S3920" s="1">
        <v>81.93</v>
      </c>
    </row>
    <row r="3921" spans="1:19" x14ac:dyDescent="0.3">
      <c r="A3921" s="1" t="s">
        <v>925</v>
      </c>
      <c r="B3921" s="1" t="s">
        <v>2047</v>
      </c>
      <c r="C3921" s="1">
        <f t="shared" si="372"/>
        <v>1.0416666671517305E-2</v>
      </c>
      <c r="D3921" s="1">
        <v>11</v>
      </c>
      <c r="E3921" s="1">
        <v>19.47</v>
      </c>
      <c r="F3921" s="1">
        <f>IF(A3921="","",IF(E3921&lt;_C3_MinTemp.,0,E3921*M_a+M_b))</f>
        <v>0.46995779999999998</v>
      </c>
      <c r="G3921" s="1">
        <f t="shared" si="367"/>
        <v>0.22086033378084</v>
      </c>
      <c r="H3921" s="1">
        <f t="shared" si="368"/>
        <v>9.598449968745762E-2</v>
      </c>
      <c r="I3921" s="1">
        <f t="shared" si="369"/>
        <v>2.3996124933038473E-2</v>
      </c>
      <c r="J3921" s="1">
        <f>IF(A3921="","",MIN(J3920+I3921,Max_logcfu))</f>
        <v>3.99</v>
      </c>
      <c r="K3921" s="1" cm="1">
        <f t="array" ref="K3921">IF(A3921="","",IF(E3921&lt;_C3_MinTemp.,0,((E3921-Tmin)/(PrefTemp-Tmin))^2))</f>
        <v>36.538477253400181</v>
      </c>
      <c r="L3921" s="1">
        <f t="shared" si="370"/>
        <v>0.38060913823348685</v>
      </c>
      <c r="M3921" s="1">
        <f t="shared" si="371"/>
        <v>-139.25862598502769</v>
      </c>
      <c r="N3921" s="3" t="s">
        <v>866</v>
      </c>
      <c r="O3921" s="1" t="s">
        <v>2973</v>
      </c>
      <c r="P3921" s="1" t="s">
        <v>2968</v>
      </c>
      <c r="Q3921" s="1">
        <v>8360</v>
      </c>
      <c r="R3921" s="1" t="s">
        <v>3035</v>
      </c>
      <c r="S3921" s="1">
        <v>81.93</v>
      </c>
    </row>
    <row r="3922" spans="1:19" x14ac:dyDescent="0.3">
      <c r="A3922" s="1" t="s">
        <v>925</v>
      </c>
      <c r="B3922" s="1" t="s">
        <v>2048</v>
      </c>
      <c r="C3922" s="1">
        <f t="shared" si="372"/>
        <v>1.0416666664241347E-2</v>
      </c>
      <c r="D3922" s="1">
        <v>11</v>
      </c>
      <c r="E3922" s="1">
        <v>19.5</v>
      </c>
      <c r="F3922" s="1">
        <f>IF(A3922="","",IF(E3922&lt;_C3_MinTemp.,0,E3922*M_a+M_b))</f>
        <v>0.47054700000000005</v>
      </c>
      <c r="G3922" s="1">
        <f t="shared" si="367"/>
        <v>0.22141447920900004</v>
      </c>
      <c r="H3922" s="1">
        <f t="shared" si="368"/>
        <v>9.6225327774445896E-2</v>
      </c>
      <c r="I3922" s="1">
        <f t="shared" si="369"/>
        <v>2.405633193801042E-2</v>
      </c>
      <c r="J3922" s="1">
        <f>IF(A3922="","",MIN(J3921+I3922,Max_logcfu))</f>
        <v>3.99</v>
      </c>
      <c r="K3922" s="1" cm="1">
        <f t="array" ref="K3922">IF(A3922="","",IF(E3922&lt;_C3_MinTemp.,0,((E3922-Tmin)/(PrefTemp-Tmin))^2))</f>
        <v>36.630153426189061</v>
      </c>
      <c r="L3922" s="1">
        <f t="shared" si="370"/>
        <v>0.38156409810062958</v>
      </c>
      <c r="M3922" s="1">
        <f t="shared" si="371"/>
        <v>-139.64019008312832</v>
      </c>
      <c r="N3922" s="3" t="s">
        <v>866</v>
      </c>
      <c r="O3922" s="1" t="s">
        <v>2973</v>
      </c>
      <c r="P3922" s="1" t="s">
        <v>2968</v>
      </c>
      <c r="Q3922" s="1">
        <v>8360</v>
      </c>
      <c r="R3922" s="1" t="s">
        <v>3035</v>
      </c>
      <c r="S3922" s="1">
        <v>81.849999999999994</v>
      </c>
    </row>
    <row r="3923" spans="1:19" x14ac:dyDescent="0.3">
      <c r="A3923" s="1" t="s">
        <v>925</v>
      </c>
      <c r="B3923" s="1" t="s">
        <v>2049</v>
      </c>
      <c r="C3923" s="1">
        <f t="shared" si="372"/>
        <v>1.0416666664241347E-2</v>
      </c>
      <c r="D3923" s="1">
        <v>11</v>
      </c>
      <c r="E3923" s="1">
        <v>19.47</v>
      </c>
      <c r="F3923" s="1">
        <f>IF(A3923="","",IF(E3923&lt;_C3_MinTemp.,0,E3923*M_a+M_b))</f>
        <v>0.46995779999999998</v>
      </c>
      <c r="G3923" s="1">
        <f t="shared" si="367"/>
        <v>0.22086033378084</v>
      </c>
      <c r="H3923" s="1">
        <f t="shared" si="368"/>
        <v>9.598449968745762E-2</v>
      </c>
      <c r="I3923" s="1">
        <f t="shared" si="369"/>
        <v>2.3996124916277374E-2</v>
      </c>
      <c r="J3923" s="1">
        <f>IF(A3923="","",MIN(J3922+I3923,Max_logcfu))</f>
        <v>3.99</v>
      </c>
      <c r="K3923" s="1" cm="1">
        <f t="array" ref="K3923">IF(A3923="","",IF(E3923&lt;_C3_MinTemp.,0,((E3923-Tmin)/(PrefTemp-Tmin))^2))</f>
        <v>36.538477253400181</v>
      </c>
      <c r="L3923" s="1">
        <f t="shared" si="370"/>
        <v>0.3806091379676344</v>
      </c>
      <c r="M3923" s="1">
        <f t="shared" si="371"/>
        <v>-140.02079922109596</v>
      </c>
      <c r="N3923" s="3" t="s">
        <v>866</v>
      </c>
      <c r="O3923" s="1" t="s">
        <v>2973</v>
      </c>
      <c r="P3923" s="1" t="s">
        <v>2968</v>
      </c>
      <c r="Q3923" s="1">
        <v>8360</v>
      </c>
      <c r="R3923" s="1" t="s">
        <v>3035</v>
      </c>
      <c r="S3923" s="1">
        <v>81.849999999999994</v>
      </c>
    </row>
    <row r="3924" spans="1:19" x14ac:dyDescent="0.3">
      <c r="A3924" s="1" t="s">
        <v>925</v>
      </c>
      <c r="B3924" s="1" t="s">
        <v>2634</v>
      </c>
      <c r="C3924" s="1">
        <f t="shared" si="372"/>
        <v>1.0416666671517305E-2</v>
      </c>
      <c r="D3924" s="1">
        <v>11</v>
      </c>
      <c r="E3924" s="1">
        <v>19.440000000000001</v>
      </c>
      <c r="F3924" s="1">
        <f>IF(A3924="","",IF(E3924&lt;_C3_MinTemp.,0,E3924*M_a+M_b))</f>
        <v>0.46936860000000008</v>
      </c>
      <c r="G3924" s="1">
        <f t="shared" si="367"/>
        <v>0.22030688266596007</v>
      </c>
      <c r="H3924" s="1">
        <f t="shared" si="368"/>
        <v>9.5743973344615416E-2</v>
      </c>
      <c r="I3924" s="1">
        <f t="shared" si="369"/>
        <v>2.3935993347299917E-2</v>
      </c>
      <c r="J3924" s="1">
        <f>IF(A3924="","",MIN(J3923+I3924,Max_logcfu))</f>
        <v>3.99</v>
      </c>
      <c r="K3924" s="1" cm="1">
        <f t="array" ref="K3924">IF(A3924="","",IF(E3924&lt;_C3_MinTemp.,0,((E3924-Tmin)/(PrefTemp-Tmin))^2))</f>
        <v>36.446915945736961</v>
      </c>
      <c r="L3924" s="1">
        <f t="shared" si="370"/>
        <v>0.3796553746115508</v>
      </c>
      <c r="M3924" s="1">
        <f t="shared" si="371"/>
        <v>-140.40045459570752</v>
      </c>
      <c r="N3924" s="3" t="s">
        <v>866</v>
      </c>
      <c r="O3924" s="1" t="s">
        <v>2973</v>
      </c>
      <c r="P3924" s="1" t="s">
        <v>2968</v>
      </c>
      <c r="Q3924" s="1">
        <v>8360</v>
      </c>
      <c r="R3924" s="1" t="s">
        <v>3035</v>
      </c>
      <c r="S3924" s="1">
        <v>81.849999999999994</v>
      </c>
    </row>
    <row r="3925" spans="1:19" x14ac:dyDescent="0.3">
      <c r="A3925" s="1" t="s">
        <v>925</v>
      </c>
      <c r="B3925" s="1" t="s">
        <v>2635</v>
      </c>
      <c r="C3925" s="1">
        <f t="shared" si="372"/>
        <v>1.0416666664241347E-2</v>
      </c>
      <c r="D3925" s="1">
        <v>11</v>
      </c>
      <c r="E3925" s="1">
        <v>19.440000000000001</v>
      </c>
      <c r="F3925" s="1">
        <f>IF(A3925="","",IF(E3925&lt;_C3_MinTemp.,0,E3925*M_a+M_b))</f>
        <v>0.46936860000000008</v>
      </c>
      <c r="G3925" s="1">
        <f t="shared" si="367"/>
        <v>0.22030688266596007</v>
      </c>
      <c r="H3925" s="1">
        <f t="shared" si="368"/>
        <v>9.5743973344615416E-2</v>
      </c>
      <c r="I3925" s="1">
        <f t="shared" si="369"/>
        <v>2.3935993330580819E-2</v>
      </c>
      <c r="J3925" s="1">
        <f>IF(A3925="","",MIN(J3924+I3925,Max_logcfu))</f>
        <v>3.99</v>
      </c>
      <c r="K3925" s="1" cm="1">
        <f t="array" ref="K3925">IF(A3925="","",IF(E3925&lt;_C3_MinTemp.,0,((E3925-Tmin)/(PrefTemp-Tmin))^2))</f>
        <v>36.446915945736961</v>
      </c>
      <c r="L3925" s="1">
        <f t="shared" si="370"/>
        <v>0.37965537434636459</v>
      </c>
      <c r="M3925" s="1">
        <f t="shared" si="371"/>
        <v>-140.78010997005387</v>
      </c>
      <c r="N3925" s="3" t="s">
        <v>866</v>
      </c>
      <c r="O3925" s="1" t="s">
        <v>2973</v>
      </c>
      <c r="P3925" s="1" t="s">
        <v>2968</v>
      </c>
      <c r="Q3925" s="1">
        <v>8360</v>
      </c>
      <c r="R3925" s="1" t="s">
        <v>3035</v>
      </c>
      <c r="S3925" s="1">
        <v>81.849999999999994</v>
      </c>
    </row>
    <row r="3926" spans="1:19" x14ac:dyDescent="0.3">
      <c r="A3926" s="1" t="s">
        <v>925</v>
      </c>
      <c r="B3926" s="1" t="s">
        <v>2052</v>
      </c>
      <c r="C3926" s="1">
        <f t="shared" si="372"/>
        <v>1.0405092594737653E-2</v>
      </c>
      <c r="D3926" s="1">
        <v>11</v>
      </c>
      <c r="E3926" s="1">
        <v>19.47</v>
      </c>
      <c r="F3926" s="1">
        <f>IF(A3926="","",IF(E3926&lt;_C3_MinTemp.,0,E3926*M_a+M_b))</f>
        <v>0.46995779999999998</v>
      </c>
      <c r="G3926" s="1">
        <f t="shared" si="367"/>
        <v>0.22086033378084</v>
      </c>
      <c r="H3926" s="1">
        <f t="shared" si="368"/>
        <v>9.598449968745762E-2</v>
      </c>
      <c r="I3926" s="1">
        <f t="shared" si="369"/>
        <v>2.3969462565781533E-2</v>
      </c>
      <c r="J3926" s="1">
        <f>IF(A3926="","",MIN(J3925+I3926,Max_logcfu))</f>
        <v>3.99</v>
      </c>
      <c r="K3926" s="1" cm="1">
        <f t="array" ref="K3926">IF(A3926="","",IF(E3926&lt;_C3_MinTemp.,0,((E3926-Tmin)/(PrefTemp-Tmin))^2))</f>
        <v>36.538477253400181</v>
      </c>
      <c r="L3926" s="1">
        <f t="shared" si="370"/>
        <v>0.38018623909234439</v>
      </c>
      <c r="M3926" s="1">
        <f t="shared" si="371"/>
        <v>-141.16029620914622</v>
      </c>
      <c r="N3926" s="3" t="s">
        <v>866</v>
      </c>
      <c r="O3926" s="1" t="s">
        <v>2973</v>
      </c>
      <c r="P3926" s="1" t="s">
        <v>2968</v>
      </c>
      <c r="Q3926" s="1">
        <v>8360</v>
      </c>
      <c r="R3926" s="1" t="s">
        <v>3035</v>
      </c>
      <c r="S3926" s="1">
        <v>81.849999999999994</v>
      </c>
    </row>
    <row r="3927" spans="1:19" x14ac:dyDescent="0.3">
      <c r="A3927" s="1" t="s">
        <v>925</v>
      </c>
      <c r="B3927" s="1" t="s">
        <v>2053</v>
      </c>
      <c r="C3927" s="1">
        <f t="shared" si="372"/>
        <v>1.0416666664241347E-2</v>
      </c>
      <c r="D3927" s="1">
        <v>11</v>
      </c>
      <c r="E3927" s="1">
        <v>19.47</v>
      </c>
      <c r="F3927" s="1">
        <f>IF(A3927="","",IF(E3927&lt;_C3_MinTemp.,0,E3927*M_a+M_b))</f>
        <v>0.46995779999999998</v>
      </c>
      <c r="G3927" s="1">
        <f t="shared" si="367"/>
        <v>0.22086033378084</v>
      </c>
      <c r="H3927" s="1">
        <f t="shared" si="368"/>
        <v>9.598449968745762E-2</v>
      </c>
      <c r="I3927" s="1">
        <f t="shared" si="369"/>
        <v>2.3996124916277374E-2</v>
      </c>
      <c r="J3927" s="1">
        <f>IF(A3927="","",MIN(J3926+I3927,Max_logcfu))</f>
        <v>3.99</v>
      </c>
      <c r="K3927" s="1" cm="1">
        <f t="array" ref="K3927">IF(A3927="","",IF(E3927&lt;_C3_MinTemp.,0,((E3927-Tmin)/(PrefTemp-Tmin))^2))</f>
        <v>36.538477253400181</v>
      </c>
      <c r="L3927" s="1">
        <f t="shared" si="370"/>
        <v>0.3806091379676344</v>
      </c>
      <c r="M3927" s="1">
        <f t="shared" si="371"/>
        <v>-141.54090534711386</v>
      </c>
      <c r="N3927" s="3" t="s">
        <v>866</v>
      </c>
      <c r="O3927" s="1" t="s">
        <v>2973</v>
      </c>
      <c r="P3927" s="1" t="s">
        <v>2968</v>
      </c>
      <c r="Q3927" s="1">
        <v>8360</v>
      </c>
      <c r="R3927" s="1" t="s">
        <v>3035</v>
      </c>
      <c r="S3927" s="1">
        <v>81.849999999999994</v>
      </c>
    </row>
    <row r="3928" spans="1:19" x14ac:dyDescent="0.3">
      <c r="A3928" s="1" t="s">
        <v>925</v>
      </c>
      <c r="B3928" s="1" t="s">
        <v>2922</v>
      </c>
      <c r="C3928" s="1">
        <f t="shared" si="372"/>
        <v>1.0416666664241347E-2</v>
      </c>
      <c r="D3928" s="1">
        <v>11</v>
      </c>
      <c r="E3928" s="1">
        <v>19.39</v>
      </c>
      <c r="F3928" s="1">
        <f>IF(A3928="","",IF(E3928&lt;_C3_MinTemp.,0,E3928*M_a+M_b))</f>
        <v>0.46838660000000004</v>
      </c>
      <c r="G3928" s="1">
        <f t="shared" si="367"/>
        <v>0.21938600705956005</v>
      </c>
      <c r="H3928" s="1">
        <f t="shared" si="368"/>
        <v>9.5343766649091707E-2</v>
      </c>
      <c r="I3928" s="1">
        <f t="shared" si="369"/>
        <v>2.3835941656723189E-2</v>
      </c>
      <c r="J3928" s="1">
        <f>IF(A3928="","",MIN(J3927+I3928,Max_logcfu))</f>
        <v>3.99</v>
      </c>
      <c r="K3928" s="1" cm="1">
        <f t="array" ref="K3928">IF(A3928="","",IF(E3928&lt;_C3_MinTemp.,0,((E3928-Tmin)/(PrefTemp-Tmin))^2))</f>
        <v>36.294569022132983</v>
      </c>
      <c r="L3928" s="1">
        <f t="shared" si="370"/>
        <v>0.37806842722585932</v>
      </c>
      <c r="M3928" s="1">
        <f t="shared" si="371"/>
        <v>-141.91897377433972</v>
      </c>
      <c r="N3928" s="3" t="s">
        <v>866</v>
      </c>
      <c r="O3928" s="1" t="s">
        <v>2973</v>
      </c>
      <c r="P3928" s="1" t="s">
        <v>2968</v>
      </c>
      <c r="Q3928" s="1">
        <v>8360</v>
      </c>
      <c r="R3928" s="1" t="s">
        <v>3035</v>
      </c>
      <c r="S3928" s="1">
        <v>81.849999999999994</v>
      </c>
    </row>
    <row r="3929" spans="1:19" x14ac:dyDescent="0.3">
      <c r="A3929" s="1" t="s">
        <v>925</v>
      </c>
      <c r="B3929" s="1" t="s">
        <v>2923</v>
      </c>
      <c r="C3929" s="1">
        <f t="shared" si="372"/>
        <v>1.0416666671517305E-2</v>
      </c>
      <c r="D3929" s="1">
        <v>11</v>
      </c>
      <c r="E3929" s="1">
        <v>19.420000000000002</v>
      </c>
      <c r="F3929" s="1">
        <f>IF(A3929="","",IF(E3929&lt;_C3_MinTemp.,0,E3929*M_a+M_b))</f>
        <v>0.46897580000000005</v>
      </c>
      <c r="G3929" s="1">
        <f t="shared" si="367"/>
        <v>0.21993830098564005</v>
      </c>
      <c r="H3929" s="1">
        <f t="shared" si="368"/>
        <v>9.558379008502392E-2</v>
      </c>
      <c r="I3929" s="1">
        <f t="shared" si="369"/>
        <v>2.3895947532383395E-2</v>
      </c>
      <c r="J3929" s="1">
        <f>IF(A3929="","",MIN(J3928+I3929,Max_logcfu))</f>
        <v>3.99</v>
      </c>
      <c r="K3929" s="1" cm="1">
        <f t="array" ref="K3929">IF(A3929="","",IF(E3929&lt;_C3_MinTemp.,0,((E3929-Tmin)/(PrefTemp-Tmin))^2))</f>
        <v>36.385938887920155</v>
      </c>
      <c r="L3929" s="1">
        <f t="shared" si="370"/>
        <v>0.3790201969256633</v>
      </c>
      <c r="M3929" s="1">
        <f t="shared" si="371"/>
        <v>-142.29799397126538</v>
      </c>
      <c r="N3929" s="3" t="s">
        <v>866</v>
      </c>
      <c r="O3929" s="1" t="s">
        <v>2973</v>
      </c>
      <c r="P3929" s="1" t="s">
        <v>2968</v>
      </c>
      <c r="Q3929" s="1">
        <v>8360</v>
      </c>
      <c r="R3929" s="1" t="s">
        <v>3035</v>
      </c>
      <c r="S3929" s="1">
        <v>81.849999999999994</v>
      </c>
    </row>
    <row r="3930" spans="1:19" x14ac:dyDescent="0.3">
      <c r="A3930" s="1" t="s">
        <v>925</v>
      </c>
      <c r="B3930" s="1" t="s">
        <v>2056</v>
      </c>
      <c r="C3930" s="1">
        <f t="shared" si="372"/>
        <v>1.0428240741021E-2</v>
      </c>
      <c r="D3930" s="1">
        <v>11</v>
      </c>
      <c r="E3930" s="1">
        <v>19.489999999999998</v>
      </c>
      <c r="F3930" s="1">
        <f>IF(A3930="","",IF(E3930&lt;_C3_MinTemp.,0,E3930*M_a+M_b))</f>
        <v>0.47035060000000001</v>
      </c>
      <c r="G3930" s="1">
        <f t="shared" si="367"/>
        <v>0.22122968692036002</v>
      </c>
      <c r="H3930" s="1">
        <f t="shared" si="368"/>
        <v>9.614501821832247E-2</v>
      </c>
      <c r="I3930" s="1">
        <f t="shared" si="369"/>
        <v>2.4062961504732402E-2</v>
      </c>
      <c r="J3930" s="1">
        <f>IF(A3930="","",MIN(J3929+I3930,Max_logcfu))</f>
        <v>3.99</v>
      </c>
      <c r="K3930" s="1" cm="1">
        <f t="array" ref="K3930">IF(A3930="","",IF(E3930&lt;_C3_MinTemp.,0,((E3930-Tmin)/(PrefTemp-Tmin))^2))</f>
        <v>36.59958193913436</v>
      </c>
      <c r="L3930" s="1">
        <f t="shared" si="370"/>
        <v>0.3816692514820173</v>
      </c>
      <c r="M3930" s="1">
        <f t="shared" si="371"/>
        <v>-142.67966322274739</v>
      </c>
      <c r="N3930" s="3" t="s">
        <v>866</v>
      </c>
      <c r="O3930" s="1" t="s">
        <v>2973</v>
      </c>
      <c r="P3930" s="1" t="s">
        <v>2968</v>
      </c>
      <c r="Q3930" s="1">
        <v>8360</v>
      </c>
      <c r="R3930" s="1" t="s">
        <v>3035</v>
      </c>
      <c r="S3930" s="1">
        <v>81.77</v>
      </c>
    </row>
    <row r="3931" spans="1:19" x14ac:dyDescent="0.3">
      <c r="A3931" s="1" t="s">
        <v>925</v>
      </c>
      <c r="B3931" s="1" t="s">
        <v>2057</v>
      </c>
      <c r="C3931" s="1">
        <f t="shared" si="372"/>
        <v>1.0416666664241347E-2</v>
      </c>
      <c r="D3931" s="1">
        <v>11</v>
      </c>
      <c r="E3931" s="1">
        <v>19.420000000000002</v>
      </c>
      <c r="F3931" s="1">
        <f>IF(A3931="","",IF(E3931&lt;_C3_MinTemp.,0,E3931*M_a+M_b))</f>
        <v>0.46897580000000005</v>
      </c>
      <c r="G3931" s="1">
        <f t="shared" si="367"/>
        <v>0.21993830098564005</v>
      </c>
      <c r="H3931" s="1">
        <f t="shared" si="368"/>
        <v>9.558379008502392E-2</v>
      </c>
      <c r="I3931" s="1">
        <f t="shared" si="369"/>
        <v>2.3895947515692271E-2</v>
      </c>
      <c r="J3931" s="1">
        <f>IF(A3931="","",MIN(J3930+I3931,Max_logcfu))</f>
        <v>3.99</v>
      </c>
      <c r="K3931" s="1" cm="1">
        <f t="array" ref="K3931">IF(A3931="","",IF(E3931&lt;_C3_MinTemp.,0,((E3931-Tmin)/(PrefTemp-Tmin))^2))</f>
        <v>36.385938887920155</v>
      </c>
      <c r="L3931" s="1">
        <f t="shared" si="370"/>
        <v>0.37902019666092074</v>
      </c>
      <c r="M3931" s="1">
        <f t="shared" si="371"/>
        <v>-143.05868341940831</v>
      </c>
      <c r="N3931" s="3" t="s">
        <v>866</v>
      </c>
      <c r="O3931" s="1" t="s">
        <v>2973</v>
      </c>
      <c r="P3931" s="1" t="s">
        <v>2968</v>
      </c>
      <c r="Q3931" s="1">
        <v>8360</v>
      </c>
      <c r="R3931" s="1" t="s">
        <v>3035</v>
      </c>
      <c r="S3931" s="1">
        <v>81.77</v>
      </c>
    </row>
    <row r="3932" spans="1:19" x14ac:dyDescent="0.3">
      <c r="A3932" s="1" t="s">
        <v>925</v>
      </c>
      <c r="B3932" s="1" t="s">
        <v>2058</v>
      </c>
      <c r="C3932" s="1">
        <f t="shared" si="372"/>
        <v>1.0416666664241347E-2</v>
      </c>
      <c r="D3932" s="1">
        <v>11</v>
      </c>
      <c r="E3932" s="1">
        <v>19.420000000000002</v>
      </c>
      <c r="F3932" s="1">
        <f>IF(A3932="","",IF(E3932&lt;_C3_MinTemp.,0,E3932*M_a+M_b))</f>
        <v>0.46897580000000005</v>
      </c>
      <c r="G3932" s="1">
        <f t="shared" si="367"/>
        <v>0.21993830098564005</v>
      </c>
      <c r="H3932" s="1">
        <f t="shared" si="368"/>
        <v>9.558379008502392E-2</v>
      </c>
      <c r="I3932" s="1">
        <f t="shared" si="369"/>
        <v>2.3895947515692271E-2</v>
      </c>
      <c r="J3932" s="1">
        <f>IF(A3932="","",MIN(J3931+I3932,Max_logcfu))</f>
        <v>3.99</v>
      </c>
      <c r="K3932" s="1" cm="1">
        <f t="array" ref="K3932">IF(A3932="","",IF(E3932&lt;_C3_MinTemp.,0,((E3932-Tmin)/(PrefTemp-Tmin))^2))</f>
        <v>36.385938887920155</v>
      </c>
      <c r="L3932" s="1">
        <f t="shared" si="370"/>
        <v>0.37902019666092074</v>
      </c>
      <c r="M3932" s="1">
        <f t="shared" si="371"/>
        <v>-143.43770361606923</v>
      </c>
      <c r="N3932" s="3" t="s">
        <v>866</v>
      </c>
      <c r="O3932" s="1" t="s">
        <v>2973</v>
      </c>
      <c r="P3932" s="1" t="s">
        <v>2968</v>
      </c>
      <c r="Q3932" s="1">
        <v>8360</v>
      </c>
      <c r="R3932" s="1" t="s">
        <v>3035</v>
      </c>
      <c r="S3932" s="1">
        <v>81.77</v>
      </c>
    </row>
    <row r="3933" spans="1:19" x14ac:dyDescent="0.3">
      <c r="A3933" s="1" t="s">
        <v>925</v>
      </c>
      <c r="B3933" s="1" t="s">
        <v>2059</v>
      </c>
      <c r="C3933" s="1">
        <f t="shared" si="372"/>
        <v>1.0416666671517305E-2</v>
      </c>
      <c r="D3933" s="1">
        <v>11</v>
      </c>
      <c r="E3933" s="1">
        <v>19.420000000000002</v>
      </c>
      <c r="F3933" s="1">
        <f>IF(A3933="","",IF(E3933&lt;_C3_MinTemp.,0,E3933*M_a+M_b))</f>
        <v>0.46897580000000005</v>
      </c>
      <c r="G3933" s="1">
        <f t="shared" si="367"/>
        <v>0.21993830098564005</v>
      </c>
      <c r="H3933" s="1">
        <f t="shared" si="368"/>
        <v>9.558379008502392E-2</v>
      </c>
      <c r="I3933" s="1">
        <f t="shared" si="369"/>
        <v>2.3895947532383395E-2</v>
      </c>
      <c r="J3933" s="1">
        <f>IF(A3933="","",MIN(J3932+I3933,Max_logcfu))</f>
        <v>3.99</v>
      </c>
      <c r="K3933" s="1" cm="1">
        <f t="array" ref="K3933">IF(A3933="","",IF(E3933&lt;_C3_MinTemp.,0,((E3933-Tmin)/(PrefTemp-Tmin))^2))</f>
        <v>36.385938887920155</v>
      </c>
      <c r="L3933" s="1">
        <f t="shared" si="370"/>
        <v>0.3790201969256633</v>
      </c>
      <c r="M3933" s="1">
        <f t="shared" si="371"/>
        <v>-143.81672381299489</v>
      </c>
      <c r="N3933" s="3" t="s">
        <v>866</v>
      </c>
      <c r="O3933" s="1" t="s">
        <v>2973</v>
      </c>
      <c r="P3933" s="1" t="s">
        <v>2968</v>
      </c>
      <c r="Q3933" s="1">
        <v>8360</v>
      </c>
      <c r="R3933" s="1" t="s">
        <v>3035</v>
      </c>
      <c r="S3933" s="1">
        <v>81.77</v>
      </c>
    </row>
    <row r="3934" spans="1:19" x14ac:dyDescent="0.3">
      <c r="A3934" s="1" t="s">
        <v>925</v>
      </c>
      <c r="B3934" s="1" t="s">
        <v>2060</v>
      </c>
      <c r="C3934" s="1">
        <f t="shared" si="372"/>
        <v>1.0416666664241347E-2</v>
      </c>
      <c r="D3934" s="1">
        <v>11</v>
      </c>
      <c r="E3934" s="1">
        <v>19.489999999999998</v>
      </c>
      <c r="F3934" s="1">
        <f>IF(A3934="","",IF(E3934&lt;_C3_MinTemp.,0,E3934*M_a+M_b))</f>
        <v>0.47035060000000001</v>
      </c>
      <c r="G3934" s="1">
        <f t="shared" si="367"/>
        <v>0.22122968692036002</v>
      </c>
      <c r="H3934" s="1">
        <f t="shared" si="368"/>
        <v>9.614501821832247E-2</v>
      </c>
      <c r="I3934" s="1">
        <f t="shared" si="369"/>
        <v>2.4036254548984243E-2</v>
      </c>
      <c r="J3934" s="1">
        <f>IF(A3934="","",MIN(J3933+I3934,Max_logcfu))</f>
        <v>3.99</v>
      </c>
      <c r="K3934" s="1" cm="1">
        <f t="array" ref="K3934">IF(A3934="","",IF(E3934&lt;_C3_MinTemp.,0,((E3934-Tmin)/(PrefTemp-Tmin))^2))</f>
        <v>36.59958193913436</v>
      </c>
      <c r="L3934" s="1">
        <f t="shared" si="370"/>
        <v>0.38124564511055059</v>
      </c>
      <c r="M3934" s="1">
        <f t="shared" si="371"/>
        <v>-144.19796945810543</v>
      </c>
      <c r="N3934" s="3" t="s">
        <v>866</v>
      </c>
      <c r="O3934" s="1" t="s">
        <v>2973</v>
      </c>
      <c r="P3934" s="1" t="s">
        <v>2968</v>
      </c>
      <c r="Q3934" s="1">
        <v>8360</v>
      </c>
      <c r="R3934" s="1" t="s">
        <v>3035</v>
      </c>
      <c r="S3934" s="1">
        <v>81.77</v>
      </c>
    </row>
    <row r="3935" spans="1:19" x14ac:dyDescent="0.3">
      <c r="A3935" s="1" t="s">
        <v>925</v>
      </c>
      <c r="B3935" s="1" t="s">
        <v>2061</v>
      </c>
      <c r="C3935" s="1">
        <f t="shared" si="372"/>
        <v>1.0416666664241347E-2</v>
      </c>
      <c r="D3935" s="1">
        <v>11</v>
      </c>
      <c r="E3935" s="1">
        <v>19.47</v>
      </c>
      <c r="F3935" s="1">
        <f>IF(A3935="","",IF(E3935&lt;_C3_MinTemp.,0,E3935*M_a+M_b))</f>
        <v>0.46995779999999998</v>
      </c>
      <c r="G3935" s="1">
        <f t="shared" si="367"/>
        <v>0.22086033378084</v>
      </c>
      <c r="H3935" s="1">
        <f t="shared" si="368"/>
        <v>9.598449968745762E-2</v>
      </c>
      <c r="I3935" s="1">
        <f t="shared" si="369"/>
        <v>2.3996124916277374E-2</v>
      </c>
      <c r="J3935" s="1">
        <f>IF(A3935="","",MIN(J3934+I3935,Max_logcfu))</f>
        <v>3.99</v>
      </c>
      <c r="K3935" s="1" cm="1">
        <f t="array" ref="K3935">IF(A3935="","",IF(E3935&lt;_C3_MinTemp.,0,((E3935-Tmin)/(PrefTemp-Tmin))^2))</f>
        <v>36.538477253400181</v>
      </c>
      <c r="L3935" s="1">
        <f t="shared" si="370"/>
        <v>0.3806091379676344</v>
      </c>
      <c r="M3935" s="1">
        <f t="shared" si="371"/>
        <v>-144.57857859607307</v>
      </c>
      <c r="N3935" s="3" t="s">
        <v>866</v>
      </c>
      <c r="O3935" s="1" t="s">
        <v>2973</v>
      </c>
      <c r="P3935" s="1" t="s">
        <v>2968</v>
      </c>
      <c r="Q3935" s="1">
        <v>8360</v>
      </c>
      <c r="R3935" s="1" t="s">
        <v>3035</v>
      </c>
      <c r="S3935" s="1">
        <v>81.77</v>
      </c>
    </row>
    <row r="3936" spans="1:19" x14ac:dyDescent="0.3">
      <c r="A3936" s="1" t="s">
        <v>925</v>
      </c>
      <c r="B3936" s="1" t="s">
        <v>2062</v>
      </c>
      <c r="C3936" s="1">
        <f t="shared" si="372"/>
        <v>1.0416666671517305E-2</v>
      </c>
      <c r="D3936" s="1">
        <v>11</v>
      </c>
      <c r="E3936" s="1">
        <v>19.47</v>
      </c>
      <c r="F3936" s="1">
        <f>IF(A3936="","",IF(E3936&lt;_C3_MinTemp.,0,E3936*M_a+M_b))</f>
        <v>0.46995779999999998</v>
      </c>
      <c r="G3936" s="1">
        <f t="shared" si="367"/>
        <v>0.22086033378084</v>
      </c>
      <c r="H3936" s="1">
        <f t="shared" si="368"/>
        <v>9.598449968745762E-2</v>
      </c>
      <c r="I3936" s="1">
        <f t="shared" si="369"/>
        <v>2.3996124933038473E-2</v>
      </c>
      <c r="J3936" s="1">
        <f>IF(A3936="","",MIN(J3935+I3936,Max_logcfu))</f>
        <v>3.99</v>
      </c>
      <c r="K3936" s="1" cm="1">
        <f t="array" ref="K3936">IF(A3936="","",IF(E3936&lt;_C3_MinTemp.,0,((E3936-Tmin)/(PrefTemp-Tmin))^2))</f>
        <v>36.538477253400181</v>
      </c>
      <c r="L3936" s="1">
        <f t="shared" si="370"/>
        <v>0.38060913823348685</v>
      </c>
      <c r="M3936" s="1">
        <f t="shared" si="371"/>
        <v>-144.95918773430657</v>
      </c>
      <c r="N3936" s="3" t="s">
        <v>866</v>
      </c>
      <c r="O3936" s="1" t="s">
        <v>2973</v>
      </c>
      <c r="P3936" s="1" t="s">
        <v>2968</v>
      </c>
      <c r="Q3936" s="1">
        <v>8360</v>
      </c>
      <c r="R3936" s="1" t="s">
        <v>3035</v>
      </c>
      <c r="S3936" s="1">
        <v>81.77</v>
      </c>
    </row>
    <row r="3937" spans="1:19" x14ac:dyDescent="0.3">
      <c r="A3937" s="1" t="s">
        <v>925</v>
      </c>
      <c r="B3937" s="1" t="s">
        <v>2063</v>
      </c>
      <c r="C3937" s="1">
        <f t="shared" si="372"/>
        <v>1.0416666664241347E-2</v>
      </c>
      <c r="D3937" s="1">
        <v>11</v>
      </c>
      <c r="E3937" s="1">
        <v>19.420000000000002</v>
      </c>
      <c r="F3937" s="1">
        <f>IF(A3937="","",IF(E3937&lt;_C3_MinTemp.,0,E3937*M_a+M_b))</f>
        <v>0.46897580000000005</v>
      </c>
      <c r="G3937" s="1">
        <f t="shared" si="367"/>
        <v>0.21993830098564005</v>
      </c>
      <c r="H3937" s="1">
        <f t="shared" si="368"/>
        <v>9.558379008502392E-2</v>
      </c>
      <c r="I3937" s="1">
        <f t="shared" si="369"/>
        <v>2.3895947515692271E-2</v>
      </c>
      <c r="J3937" s="1">
        <f>IF(A3937="","",MIN(J3936+I3937,Max_logcfu))</f>
        <v>3.99</v>
      </c>
      <c r="K3937" s="1" cm="1">
        <f t="array" ref="K3937">IF(A3937="","",IF(E3937&lt;_C3_MinTemp.,0,((E3937-Tmin)/(PrefTemp-Tmin))^2))</f>
        <v>36.385938887920155</v>
      </c>
      <c r="L3937" s="1">
        <f t="shared" si="370"/>
        <v>0.37902019666092074</v>
      </c>
      <c r="M3937" s="1">
        <f t="shared" si="371"/>
        <v>-145.33820793096749</v>
      </c>
      <c r="N3937" s="3" t="s">
        <v>866</v>
      </c>
      <c r="O3937" s="1" t="s">
        <v>2973</v>
      </c>
      <c r="P3937" s="1" t="s">
        <v>2968</v>
      </c>
      <c r="Q3937" s="1">
        <v>8360</v>
      </c>
      <c r="R3937" s="1" t="s">
        <v>3035</v>
      </c>
      <c r="S3937" s="1">
        <v>81.77</v>
      </c>
    </row>
    <row r="3938" spans="1:19" x14ac:dyDescent="0.3">
      <c r="A3938" s="1" t="s">
        <v>925</v>
      </c>
      <c r="B3938" s="1" t="s">
        <v>2064</v>
      </c>
      <c r="C3938" s="1">
        <f t="shared" si="372"/>
        <v>1.0416666664241347E-2</v>
      </c>
      <c r="D3938" s="1">
        <v>11</v>
      </c>
      <c r="E3938" s="1">
        <v>19.52</v>
      </c>
      <c r="F3938" s="1">
        <f>IF(A3938="","",IF(E3938&lt;_C3_MinTemp.,0,E3938*M_a+M_b))</f>
        <v>0.47093980000000002</v>
      </c>
      <c r="G3938" s="1">
        <f t="shared" si="367"/>
        <v>0.22178429522404003</v>
      </c>
      <c r="H3938" s="1">
        <f t="shared" si="368"/>
        <v>9.6386047468074762E-2</v>
      </c>
      <c r="I3938" s="1">
        <f t="shared" si="369"/>
        <v>2.4096511861408283E-2</v>
      </c>
      <c r="J3938" s="1">
        <f>IF(A3938="","",MIN(J3937+I3938,Max_logcfu))</f>
        <v>3.99</v>
      </c>
      <c r="K3938" s="1" cm="1">
        <f t="array" ref="K3938">IF(A3938="","",IF(E3938&lt;_C3_MinTemp.,0,((E3938-Tmin)/(PrefTemp-Tmin))^2))</f>
        <v>36.691334688673663</v>
      </c>
      <c r="L3938" s="1">
        <f t="shared" si="370"/>
        <v>0.38220140291802912</v>
      </c>
      <c r="M3938" s="1">
        <f t="shared" si="371"/>
        <v>-145.72040933388553</v>
      </c>
      <c r="N3938" s="3" t="s">
        <v>866</v>
      </c>
      <c r="O3938" s="1" t="s">
        <v>2973</v>
      </c>
      <c r="P3938" s="1" t="s">
        <v>2968</v>
      </c>
      <c r="Q3938" s="1">
        <v>8360</v>
      </c>
      <c r="R3938" s="1" t="s">
        <v>3035</v>
      </c>
      <c r="S3938" s="1">
        <v>81.69</v>
      </c>
    </row>
    <row r="3939" spans="1:19" x14ac:dyDescent="0.3">
      <c r="A3939" s="1" t="s">
        <v>925</v>
      </c>
      <c r="B3939" s="1" t="s">
        <v>2065</v>
      </c>
      <c r="C3939" s="1">
        <f t="shared" si="372"/>
        <v>1.0416666671517305E-2</v>
      </c>
      <c r="D3939" s="1">
        <v>11</v>
      </c>
      <c r="E3939" s="1">
        <v>19.47</v>
      </c>
      <c r="F3939" s="1">
        <f>IF(A3939="","",IF(E3939&lt;_C3_MinTemp.,0,E3939*M_a+M_b))</f>
        <v>0.46995779999999998</v>
      </c>
      <c r="G3939" s="1">
        <f t="shared" si="367"/>
        <v>0.22086033378084</v>
      </c>
      <c r="H3939" s="1">
        <f t="shared" si="368"/>
        <v>9.598449968745762E-2</v>
      </c>
      <c r="I3939" s="1">
        <f t="shared" si="369"/>
        <v>2.3996124933038473E-2</v>
      </c>
      <c r="J3939" s="1">
        <f>IF(A3939="","",MIN(J3938+I3939,Max_logcfu))</f>
        <v>3.99</v>
      </c>
      <c r="K3939" s="1" cm="1">
        <f t="array" ref="K3939">IF(A3939="","",IF(E3939&lt;_C3_MinTemp.,0,((E3939-Tmin)/(PrefTemp-Tmin))^2))</f>
        <v>36.538477253400181</v>
      </c>
      <c r="L3939" s="1">
        <f t="shared" si="370"/>
        <v>0.38060913823348685</v>
      </c>
      <c r="M3939" s="1">
        <f t="shared" si="371"/>
        <v>-146.10101847211902</v>
      </c>
      <c r="N3939" s="3" t="s">
        <v>866</v>
      </c>
      <c r="O3939" s="1" t="s">
        <v>2973</v>
      </c>
      <c r="P3939" s="1" t="s">
        <v>2968</v>
      </c>
      <c r="Q3939" s="1">
        <v>8360</v>
      </c>
      <c r="R3939" s="1" t="s">
        <v>3035</v>
      </c>
      <c r="S3939" s="1">
        <v>81.69</v>
      </c>
    </row>
    <row r="3940" spans="1:19" x14ac:dyDescent="0.3">
      <c r="A3940" s="1" t="s">
        <v>925</v>
      </c>
      <c r="B3940" s="1" t="s">
        <v>2066</v>
      </c>
      <c r="C3940" s="1">
        <f t="shared" si="372"/>
        <v>1.0416666664241347E-2</v>
      </c>
      <c r="D3940" s="1">
        <v>11</v>
      </c>
      <c r="E3940" s="1">
        <v>19.47</v>
      </c>
      <c r="F3940" s="1">
        <f>IF(A3940="","",IF(E3940&lt;_C3_MinTemp.,0,E3940*M_a+M_b))</f>
        <v>0.46995779999999998</v>
      </c>
      <c r="G3940" s="1">
        <f t="shared" si="367"/>
        <v>0.22086033378084</v>
      </c>
      <c r="H3940" s="1">
        <f t="shared" si="368"/>
        <v>9.598449968745762E-2</v>
      </c>
      <c r="I3940" s="1">
        <f t="shared" si="369"/>
        <v>2.3996124916277374E-2</v>
      </c>
      <c r="J3940" s="1">
        <f>IF(A3940="","",MIN(J3939+I3940,Max_logcfu))</f>
        <v>3.99</v>
      </c>
      <c r="K3940" s="1" cm="1">
        <f t="array" ref="K3940">IF(A3940="","",IF(E3940&lt;_C3_MinTemp.,0,((E3940-Tmin)/(PrefTemp-Tmin))^2))</f>
        <v>36.538477253400181</v>
      </c>
      <c r="L3940" s="1">
        <f t="shared" si="370"/>
        <v>0.3806091379676344</v>
      </c>
      <c r="M3940" s="1">
        <f t="shared" si="371"/>
        <v>-146.48162761008666</v>
      </c>
      <c r="N3940" s="3" t="s">
        <v>866</v>
      </c>
      <c r="O3940" s="1" t="s">
        <v>2973</v>
      </c>
      <c r="P3940" s="1" t="s">
        <v>2968</v>
      </c>
      <c r="Q3940" s="1">
        <v>8360</v>
      </c>
      <c r="R3940" s="1" t="s">
        <v>3035</v>
      </c>
      <c r="S3940" s="1">
        <v>81.69</v>
      </c>
    </row>
    <row r="3941" spans="1:19" x14ac:dyDescent="0.3">
      <c r="A3941" s="1" t="s">
        <v>925</v>
      </c>
      <c r="B3941" s="1" t="s">
        <v>2067</v>
      </c>
      <c r="C3941" s="1">
        <f t="shared" si="372"/>
        <v>1.0416666664241347E-2</v>
      </c>
      <c r="D3941" s="1">
        <v>11</v>
      </c>
      <c r="E3941" s="1">
        <v>19.41</v>
      </c>
      <c r="F3941" s="1">
        <f>IF(A3941="","",IF(E3941&lt;_C3_MinTemp.,0,E3941*M_a+M_b))</f>
        <v>0.46877940000000001</v>
      </c>
      <c r="G3941" s="1">
        <f t="shared" si="367"/>
        <v>0.21975412586436002</v>
      </c>
      <c r="H3941" s="1">
        <f t="shared" si="368"/>
        <v>9.5503748745919173E-2</v>
      </c>
      <c r="I3941" s="1">
        <f t="shared" si="369"/>
        <v>2.3875937180920744E-2</v>
      </c>
      <c r="J3941" s="1">
        <f>IF(A3941="","",MIN(J3940+I3941,Max_logcfu))</f>
        <v>3.99</v>
      </c>
      <c r="K3941" s="1" cm="1">
        <f t="array" ref="K3941">IF(A3941="","",IF(E3941&lt;_C3_MinTemp.,0,((E3941-Tmin)/(PrefTemp-Tmin))^2))</f>
        <v>36.355469503199359</v>
      </c>
      <c r="L3941" s="1">
        <f t="shared" si="370"/>
        <v>0.37870280723681971</v>
      </c>
      <c r="M3941" s="1">
        <f t="shared" si="371"/>
        <v>-146.86033041732347</v>
      </c>
      <c r="N3941" s="3" t="s">
        <v>866</v>
      </c>
      <c r="O3941" s="1" t="s">
        <v>2973</v>
      </c>
      <c r="P3941" s="1" t="s">
        <v>2968</v>
      </c>
      <c r="Q3941" s="1">
        <v>8360</v>
      </c>
      <c r="R3941" s="1" t="s">
        <v>3035</v>
      </c>
      <c r="S3941" s="1">
        <v>81.69</v>
      </c>
    </row>
    <row r="3942" spans="1:19" x14ac:dyDescent="0.3">
      <c r="A3942" s="1" t="s">
        <v>925</v>
      </c>
      <c r="B3942" s="1" t="s">
        <v>2068</v>
      </c>
      <c r="C3942" s="1">
        <f t="shared" si="372"/>
        <v>1.0416666671517305E-2</v>
      </c>
      <c r="D3942" s="1">
        <v>11</v>
      </c>
      <c r="E3942" s="1">
        <v>19.420000000000002</v>
      </c>
      <c r="F3942" s="1">
        <f>IF(A3942="","",IF(E3942&lt;_C3_MinTemp.,0,E3942*M_a+M_b))</f>
        <v>0.46897580000000005</v>
      </c>
      <c r="G3942" s="1">
        <f t="shared" si="367"/>
        <v>0.21993830098564005</v>
      </c>
      <c r="H3942" s="1">
        <f t="shared" si="368"/>
        <v>9.558379008502392E-2</v>
      </c>
      <c r="I3942" s="1">
        <f t="shared" si="369"/>
        <v>2.3895947532383395E-2</v>
      </c>
      <c r="J3942" s="1">
        <f>IF(A3942="","",MIN(J3941+I3942,Max_logcfu))</f>
        <v>3.99</v>
      </c>
      <c r="K3942" s="1" cm="1">
        <f t="array" ref="K3942">IF(A3942="","",IF(E3942&lt;_C3_MinTemp.,0,((E3942-Tmin)/(PrefTemp-Tmin))^2))</f>
        <v>36.385938887920155</v>
      </c>
      <c r="L3942" s="1">
        <f t="shared" si="370"/>
        <v>0.3790201969256633</v>
      </c>
      <c r="M3942" s="1">
        <f t="shared" si="371"/>
        <v>-147.23935061424913</v>
      </c>
      <c r="N3942" s="3" t="s">
        <v>866</v>
      </c>
      <c r="O3942" s="1" t="s">
        <v>2973</v>
      </c>
      <c r="P3942" s="1" t="s">
        <v>2968</v>
      </c>
      <c r="Q3942" s="1">
        <v>8360</v>
      </c>
      <c r="R3942" s="1" t="s">
        <v>3035</v>
      </c>
      <c r="S3942" s="1">
        <v>81.58</v>
      </c>
    </row>
    <row r="3943" spans="1:19" x14ac:dyDescent="0.3">
      <c r="A3943" s="1" t="s">
        <v>925</v>
      </c>
      <c r="B3943" s="1" t="s">
        <v>2069</v>
      </c>
      <c r="C3943" s="1">
        <f t="shared" si="372"/>
        <v>1.0416666664241347E-2</v>
      </c>
      <c r="D3943" s="1">
        <v>11</v>
      </c>
      <c r="E3943" s="1">
        <v>19.329999999999998</v>
      </c>
      <c r="F3943" s="1">
        <f>IF(A3943="","",IF(E3943&lt;_C3_MinTemp.,0,E3943*M_a+M_b))</f>
        <v>0.46720820000000002</v>
      </c>
      <c r="G3943" s="1">
        <f t="shared" ref="G3943:G4006" si="373">IF(A3943="","",F3943^2)</f>
        <v>0.21828350214724002</v>
      </c>
      <c r="H3943" s="1">
        <f t="shared" ref="H3943:H4006" si="374">IF(A3943="","",G3943/2.301)</f>
        <v>9.486462500966536E-2</v>
      </c>
      <c r="I3943" s="1">
        <f t="shared" ref="I3943:I4006" si="375">IF(A3943="","",H3943*24*(B3943-B3942))</f>
        <v>2.3716156246894493E-2</v>
      </c>
      <c r="J3943" s="1">
        <f>IF(A3943="","",MIN(J3942+I3943,Max_logcfu))</f>
        <v>3.99</v>
      </c>
      <c r="K3943" s="1" cm="1">
        <f t="array" ref="K3943">IF(A3943="","",IF(E3943&lt;_C3_MinTemp.,0,((E3943-Tmin)/(PrefTemp-Tmin))^2))</f>
        <v>36.11217388593554</v>
      </c>
      <c r="L3943" s="1">
        <f t="shared" ref="L3943:L4006" si="376">IF(A3943="","",K3943*(B3943-B3942))</f>
        <v>0.37616847789091168</v>
      </c>
      <c r="M3943" s="1">
        <f t="shared" ref="M3943:M4006" si="377">IF(A3943="","",M3942-L3943)</f>
        <v>-147.61551909214003</v>
      </c>
      <c r="N3943" s="3" t="s">
        <v>866</v>
      </c>
      <c r="O3943" s="1" t="s">
        <v>2973</v>
      </c>
      <c r="P3943" s="1" t="s">
        <v>2968</v>
      </c>
      <c r="Q3943" s="1">
        <v>8360</v>
      </c>
      <c r="R3943" s="1" t="s">
        <v>3035</v>
      </c>
      <c r="S3943" s="1">
        <v>81.58</v>
      </c>
    </row>
    <row r="3944" spans="1:19" x14ac:dyDescent="0.3">
      <c r="A3944" s="1" t="s">
        <v>925</v>
      </c>
      <c r="B3944" s="1" t="s">
        <v>2070</v>
      </c>
      <c r="C3944" s="1">
        <f t="shared" si="372"/>
        <v>1.0416666664241347E-2</v>
      </c>
      <c r="D3944" s="1">
        <v>11</v>
      </c>
      <c r="E3944" s="1">
        <v>19.309999999999999</v>
      </c>
      <c r="F3944" s="1">
        <f>IF(A3944="","",IF(E3944&lt;_C3_MinTemp.,0,E3944*M_a+M_b))</f>
        <v>0.46681539999999999</v>
      </c>
      <c r="G3944" s="1">
        <f t="shared" si="373"/>
        <v>0.21791661767716</v>
      </c>
      <c r="H3944" s="1">
        <f t="shared" si="374"/>
        <v>9.4705179346875265E-2</v>
      </c>
      <c r="I3944" s="1">
        <f t="shared" si="375"/>
        <v>2.3676294831206247E-2</v>
      </c>
      <c r="J3944" s="1">
        <f>IF(A3944="","",MIN(J3943+I3944,Max_logcfu))</f>
        <v>3.99</v>
      </c>
      <c r="K3944" s="1" cm="1">
        <f t="array" ref="K3944">IF(A3944="","",IF(E3944&lt;_C3_MinTemp.,0,((E3944-Tmin)/(PrefTemp-Tmin))^2))</f>
        <v>36.051477609536974</v>
      </c>
      <c r="L3944" s="1">
        <f t="shared" si="376"/>
        <v>0.37553622501190714</v>
      </c>
      <c r="M3944" s="1">
        <f t="shared" si="377"/>
        <v>-147.99105531715193</v>
      </c>
      <c r="N3944" s="3" t="s">
        <v>866</v>
      </c>
      <c r="O3944" s="1" t="s">
        <v>2973</v>
      </c>
      <c r="P3944" s="1" t="s">
        <v>2968</v>
      </c>
      <c r="Q3944" s="1">
        <v>8360</v>
      </c>
      <c r="R3944" s="1" t="s">
        <v>3035</v>
      </c>
      <c r="S3944" s="1">
        <v>81.58</v>
      </c>
    </row>
    <row r="3945" spans="1:19" x14ac:dyDescent="0.3">
      <c r="A3945" s="1" t="s">
        <v>925</v>
      </c>
      <c r="B3945" s="1" t="s">
        <v>2071</v>
      </c>
      <c r="C3945" s="1">
        <f t="shared" si="372"/>
        <v>1.0416666671517305E-2</v>
      </c>
      <c r="D3945" s="1">
        <v>11</v>
      </c>
      <c r="E3945" s="1">
        <v>19.329999999999998</v>
      </c>
      <c r="F3945" s="1">
        <f>IF(A3945="","",IF(E3945&lt;_C3_MinTemp.,0,E3945*M_a+M_b))</f>
        <v>0.46720820000000002</v>
      </c>
      <c r="G3945" s="1">
        <f t="shared" si="373"/>
        <v>0.21828350214724002</v>
      </c>
      <c r="H3945" s="1">
        <f t="shared" si="374"/>
        <v>9.486462500966536E-2</v>
      </c>
      <c r="I3945" s="1">
        <f t="shared" si="375"/>
        <v>2.3716156263460037E-2</v>
      </c>
      <c r="J3945" s="1">
        <f>IF(A3945="","",MIN(J3944+I3945,Max_logcfu))</f>
        <v>3.99</v>
      </c>
      <c r="K3945" s="1" cm="1">
        <f t="array" ref="K3945">IF(A3945="","",IF(E3945&lt;_C3_MinTemp.,0,((E3945-Tmin)/(PrefTemp-Tmin))^2))</f>
        <v>36.11217388593554</v>
      </c>
      <c r="L3945" s="1">
        <f t="shared" si="376"/>
        <v>0.37616847815366233</v>
      </c>
      <c r="M3945" s="1">
        <f t="shared" si="377"/>
        <v>-148.36722379530559</v>
      </c>
      <c r="N3945" s="3" t="s">
        <v>866</v>
      </c>
      <c r="O3945" s="1" t="s">
        <v>2973</v>
      </c>
      <c r="P3945" s="1" t="s">
        <v>2968</v>
      </c>
      <c r="Q3945" s="1">
        <v>8360</v>
      </c>
      <c r="R3945" s="1" t="s">
        <v>3035</v>
      </c>
      <c r="S3945" s="1">
        <v>81.58</v>
      </c>
    </row>
    <row r="3946" spans="1:19" x14ac:dyDescent="0.3">
      <c r="A3946" s="1" t="s">
        <v>925</v>
      </c>
      <c r="B3946" s="1" t="s">
        <v>2924</v>
      </c>
      <c r="C3946" s="1">
        <f t="shared" si="372"/>
        <v>1.0405092587461695E-2</v>
      </c>
      <c r="D3946" s="1">
        <v>11</v>
      </c>
      <c r="E3946" s="1">
        <v>19.440000000000001</v>
      </c>
      <c r="F3946" s="1">
        <f>IF(A3946="","",IF(E3946&lt;_C3_MinTemp.,0,E3946*M_a+M_b))</f>
        <v>0.46936860000000008</v>
      </c>
      <c r="G3946" s="1">
        <f t="shared" si="373"/>
        <v>0.22030688266596007</v>
      </c>
      <c r="H3946" s="1">
        <f t="shared" si="374"/>
        <v>9.5743973344615416E-2</v>
      </c>
      <c r="I3946" s="1">
        <f t="shared" si="375"/>
        <v>2.390939777621251E-2</v>
      </c>
      <c r="J3946" s="1">
        <f>IF(A3946="","",MIN(J3945+I3946,Max_logcfu))</f>
        <v>3.99</v>
      </c>
      <c r="K3946" s="1" cm="1">
        <f t="array" ref="K3946">IF(A3946="","",IF(E3946&lt;_C3_MinTemp.,0,((E3946-Tmin)/(PrefTemp-Tmin))^2))</f>
        <v>36.446915945736961</v>
      </c>
      <c r="L3946" s="1">
        <f t="shared" si="376"/>
        <v>0.37923353494282713</v>
      </c>
      <c r="M3946" s="1">
        <f t="shared" si="377"/>
        <v>-148.74645733024843</v>
      </c>
      <c r="N3946" s="3" t="s">
        <v>866</v>
      </c>
      <c r="O3946" s="1" t="s">
        <v>2973</v>
      </c>
      <c r="P3946" s="1" t="s">
        <v>2968</v>
      </c>
      <c r="Q3946" s="1">
        <v>8360</v>
      </c>
      <c r="R3946" s="1" t="s">
        <v>3035</v>
      </c>
      <c r="S3946" s="1">
        <v>81.58</v>
      </c>
    </row>
    <row r="3947" spans="1:19" x14ac:dyDescent="0.3">
      <c r="A3947" s="1" t="s">
        <v>925</v>
      </c>
      <c r="B3947" s="1" t="s">
        <v>2925</v>
      </c>
      <c r="C3947" s="1">
        <f t="shared" si="372"/>
        <v>1.0416666671517305E-2</v>
      </c>
      <c r="D3947" s="1">
        <v>11</v>
      </c>
      <c r="E3947" s="1">
        <v>19.41</v>
      </c>
      <c r="F3947" s="1">
        <f>IF(A3947="","",IF(E3947&lt;_C3_MinTemp.,0,E3947*M_a+M_b))</f>
        <v>0.46877940000000001</v>
      </c>
      <c r="G3947" s="1">
        <f t="shared" si="373"/>
        <v>0.21975412586436002</v>
      </c>
      <c r="H3947" s="1">
        <f t="shared" si="374"/>
        <v>9.5503748745919173E-2</v>
      </c>
      <c r="I3947" s="1">
        <f t="shared" si="375"/>
        <v>2.3875937197597893E-2</v>
      </c>
      <c r="J3947" s="1">
        <f>IF(A3947="","",MIN(J3946+I3947,Max_logcfu))</f>
        <v>3.99</v>
      </c>
      <c r="K3947" s="1" cm="1">
        <f t="array" ref="K3947">IF(A3947="","",IF(E3947&lt;_C3_MinTemp.,0,((E3947-Tmin)/(PrefTemp-Tmin))^2))</f>
        <v>36.355469503199359</v>
      </c>
      <c r="L3947" s="1">
        <f t="shared" si="376"/>
        <v>0.37870280750134055</v>
      </c>
      <c r="M3947" s="1">
        <f t="shared" si="377"/>
        <v>-149.12516013774976</v>
      </c>
      <c r="N3947" s="3" t="s">
        <v>866</v>
      </c>
      <c r="O3947" s="1" t="s">
        <v>2973</v>
      </c>
      <c r="P3947" s="1" t="s">
        <v>2968</v>
      </c>
      <c r="Q3947" s="1">
        <v>8360</v>
      </c>
      <c r="R3947" s="1" t="s">
        <v>3035</v>
      </c>
      <c r="S3947" s="1">
        <v>81.58</v>
      </c>
    </row>
    <row r="3948" spans="1:19" x14ac:dyDescent="0.3">
      <c r="A3948" s="1" t="s">
        <v>925</v>
      </c>
      <c r="B3948" s="1" t="s">
        <v>2926</v>
      </c>
      <c r="C3948" s="1">
        <f t="shared" si="372"/>
        <v>1.0416666664241347E-2</v>
      </c>
      <c r="D3948" s="1">
        <v>12</v>
      </c>
      <c r="E3948" s="1">
        <v>19.36</v>
      </c>
      <c r="F3948" s="1">
        <f>IF(A3948="","",IF(E3948&lt;_C3_MinTemp.,0,E3948*M_a+M_b))</f>
        <v>0.46779740000000003</v>
      </c>
      <c r="G3948" s="1">
        <f t="shared" si="373"/>
        <v>0.21883440744676003</v>
      </c>
      <c r="H3948" s="1">
        <f t="shared" si="374"/>
        <v>9.5104044957305525E-2</v>
      </c>
      <c r="I3948" s="1">
        <f t="shared" si="375"/>
        <v>2.3776011233790598E-2</v>
      </c>
      <c r="J3948" s="1">
        <f>IF(A3948="","",MIN(J3947+I3948,Max_logcfu))</f>
        <v>3.99</v>
      </c>
      <c r="K3948" s="1" cm="1">
        <f t="array" ref="K3948">IF(A3948="","",IF(E3948&lt;_C3_MinTemp.,0,((E3948-Tmin)/(PrefTemp-Tmin))^2))</f>
        <v>36.203314021471442</v>
      </c>
      <c r="L3948" s="1">
        <f t="shared" si="376"/>
        <v>0.37711785430252293</v>
      </c>
      <c r="M3948" s="1">
        <f t="shared" si="377"/>
        <v>-149.50227799205229</v>
      </c>
      <c r="N3948" s="3" t="s">
        <v>866</v>
      </c>
      <c r="O3948" s="1" t="s">
        <v>2973</v>
      </c>
      <c r="P3948" s="1" t="s">
        <v>2968</v>
      </c>
      <c r="Q3948" s="1">
        <v>8360</v>
      </c>
      <c r="R3948" s="1" t="s">
        <v>3035</v>
      </c>
      <c r="S3948" s="1">
        <v>81.58</v>
      </c>
    </row>
    <row r="3949" spans="1:19" x14ac:dyDescent="0.3">
      <c r="A3949" s="1" t="s">
        <v>925</v>
      </c>
      <c r="B3949" s="1" t="s">
        <v>2927</v>
      </c>
      <c r="C3949" s="1">
        <f t="shared" si="372"/>
        <v>1.0416666664241347E-2</v>
      </c>
      <c r="D3949" s="1">
        <v>12</v>
      </c>
      <c r="E3949" s="1">
        <v>19.350000000000001</v>
      </c>
      <c r="F3949" s="1">
        <f>IF(A3949="","",IF(E3949&lt;_C3_MinTemp.,0,E3949*M_a+M_b))</f>
        <v>0.46760100000000004</v>
      </c>
      <c r="G3949" s="1">
        <f t="shared" si="373"/>
        <v>0.21865069520100003</v>
      </c>
      <c r="H3949" s="1">
        <f t="shared" si="374"/>
        <v>9.5024204780964808E-2</v>
      </c>
      <c r="I3949" s="1">
        <f t="shared" si="375"/>
        <v>2.3756051189710067E-2</v>
      </c>
      <c r="J3949" s="1">
        <f>IF(A3949="","",MIN(J3948+I3949,Max_logcfu))</f>
        <v>3.99</v>
      </c>
      <c r="K3949" s="1" cm="1">
        <f t="array" ref="K3949">IF(A3949="","",IF(E3949&lt;_C3_MinTemp.,0,((E3949-Tmin)/(PrefTemp-Tmin))^2))</f>
        <v>36.172921213501084</v>
      </c>
      <c r="L3949" s="1">
        <f t="shared" si="376"/>
        <v>0.37680126255290541</v>
      </c>
      <c r="M3949" s="1">
        <f t="shared" si="377"/>
        <v>-149.87907925460519</v>
      </c>
      <c r="N3949" s="3" t="s">
        <v>866</v>
      </c>
      <c r="O3949" s="1" t="s">
        <v>2973</v>
      </c>
      <c r="P3949" s="1" t="s">
        <v>2968</v>
      </c>
      <c r="Q3949" s="1">
        <v>8360</v>
      </c>
      <c r="R3949" s="1" t="s">
        <v>3035</v>
      </c>
      <c r="S3949" s="1">
        <v>81.58</v>
      </c>
    </row>
    <row r="3950" spans="1:19" x14ac:dyDescent="0.3">
      <c r="A3950" s="1" t="s">
        <v>925</v>
      </c>
      <c r="B3950" s="1" t="s">
        <v>2076</v>
      </c>
      <c r="C3950" s="1">
        <f t="shared" si="372"/>
        <v>1.0428240741021E-2</v>
      </c>
      <c r="D3950" s="1">
        <v>12</v>
      </c>
      <c r="E3950" s="1">
        <v>19.440000000000001</v>
      </c>
      <c r="F3950" s="1">
        <f>IF(A3950="","",IF(E3950&lt;_C3_MinTemp.,0,E3950*M_a+M_b))</f>
        <v>0.46936860000000008</v>
      </c>
      <c r="G3950" s="1">
        <f t="shared" si="373"/>
        <v>0.22030688266596007</v>
      </c>
      <c r="H3950" s="1">
        <f t="shared" si="374"/>
        <v>9.5743973344615416E-2</v>
      </c>
      <c r="I3950" s="1">
        <f t="shared" si="375"/>
        <v>2.3962588884949131E-2</v>
      </c>
      <c r="J3950" s="1">
        <f>IF(A3950="","",MIN(J3949+I3950,Max_logcfu))</f>
        <v>3.99</v>
      </c>
      <c r="K3950" s="1" cm="1">
        <f t="array" ref="K3950">IF(A3950="","",IF(E3950&lt;_C3_MinTemp.,0,((E3950-Tmin)/(PrefTemp-Tmin))^2))</f>
        <v>36.446915945736961</v>
      </c>
      <c r="L3950" s="1">
        <f t="shared" si="376"/>
        <v>0.38007721374990211</v>
      </c>
      <c r="M3950" s="1">
        <f t="shared" si="377"/>
        <v>-150.25915646835509</v>
      </c>
      <c r="N3950" s="3" t="s">
        <v>866</v>
      </c>
      <c r="O3950" s="1" t="s">
        <v>2973</v>
      </c>
      <c r="P3950" s="1" t="s">
        <v>2968</v>
      </c>
      <c r="Q3950" s="1">
        <v>8360</v>
      </c>
      <c r="R3950" s="1" t="s">
        <v>3035</v>
      </c>
      <c r="S3950" s="1">
        <v>81.58</v>
      </c>
    </row>
    <row r="3951" spans="1:19" x14ac:dyDescent="0.3">
      <c r="A3951" s="1" t="s">
        <v>925</v>
      </c>
      <c r="B3951" s="1" t="s">
        <v>2077</v>
      </c>
      <c r="C3951" s="1">
        <f t="shared" si="372"/>
        <v>1.0416666671517305E-2</v>
      </c>
      <c r="D3951" s="1">
        <v>12</v>
      </c>
      <c r="E3951" s="1">
        <v>19.41</v>
      </c>
      <c r="F3951" s="1">
        <f>IF(A3951="","",IF(E3951&lt;_C3_MinTemp.,0,E3951*M_a+M_b))</f>
        <v>0.46877940000000001</v>
      </c>
      <c r="G3951" s="1">
        <f t="shared" si="373"/>
        <v>0.21975412586436002</v>
      </c>
      <c r="H3951" s="1">
        <f t="shared" si="374"/>
        <v>9.5503748745919173E-2</v>
      </c>
      <c r="I3951" s="1">
        <f t="shared" si="375"/>
        <v>2.3875937197597893E-2</v>
      </c>
      <c r="J3951" s="1">
        <f>IF(A3951="","",MIN(J3950+I3951,Max_logcfu))</f>
        <v>3.99</v>
      </c>
      <c r="K3951" s="1" cm="1">
        <f t="array" ref="K3951">IF(A3951="","",IF(E3951&lt;_C3_MinTemp.,0,((E3951-Tmin)/(PrefTemp-Tmin))^2))</f>
        <v>36.355469503199359</v>
      </c>
      <c r="L3951" s="1">
        <f t="shared" si="376"/>
        <v>0.37870280750134055</v>
      </c>
      <c r="M3951" s="1">
        <f t="shared" si="377"/>
        <v>-150.63785927585641</v>
      </c>
      <c r="N3951" s="3" t="s">
        <v>866</v>
      </c>
      <c r="O3951" s="1" t="s">
        <v>2973</v>
      </c>
      <c r="P3951" s="1" t="s">
        <v>2968</v>
      </c>
      <c r="Q3951" s="1">
        <v>8360</v>
      </c>
      <c r="R3951" s="1" t="s">
        <v>3035</v>
      </c>
      <c r="S3951" s="1">
        <v>81.58</v>
      </c>
    </row>
    <row r="3952" spans="1:19" x14ac:dyDescent="0.3">
      <c r="A3952" s="1" t="s">
        <v>925</v>
      </c>
      <c r="B3952" s="1" t="s">
        <v>2642</v>
      </c>
      <c r="C3952" s="1">
        <f t="shared" si="372"/>
        <v>1.0416666664241347E-2</v>
      </c>
      <c r="D3952" s="1">
        <v>12</v>
      </c>
      <c r="E3952" s="1">
        <v>19.39</v>
      </c>
      <c r="F3952" s="1">
        <f>IF(A3952="","",IF(E3952&lt;_C3_MinTemp.,0,E3952*M_a+M_b))</f>
        <v>0.46838660000000004</v>
      </c>
      <c r="G3952" s="1">
        <f t="shared" si="373"/>
        <v>0.21938600705956005</v>
      </c>
      <c r="H3952" s="1">
        <f t="shared" si="374"/>
        <v>9.5343766649091707E-2</v>
      </c>
      <c r="I3952" s="1">
        <f t="shared" si="375"/>
        <v>2.3835941656723189E-2</v>
      </c>
      <c r="J3952" s="1">
        <f>IF(A3952="","",MIN(J3951+I3952,Max_logcfu))</f>
        <v>3.99</v>
      </c>
      <c r="K3952" s="1" cm="1">
        <f t="array" ref="K3952">IF(A3952="","",IF(E3952&lt;_C3_MinTemp.,0,((E3952-Tmin)/(PrefTemp-Tmin))^2))</f>
        <v>36.294569022132983</v>
      </c>
      <c r="L3952" s="1">
        <f t="shared" si="376"/>
        <v>0.37806842722585932</v>
      </c>
      <c r="M3952" s="1">
        <f t="shared" si="377"/>
        <v>-151.01592770308227</v>
      </c>
      <c r="N3952" s="3" t="s">
        <v>866</v>
      </c>
      <c r="O3952" s="1" t="s">
        <v>2973</v>
      </c>
      <c r="P3952" s="1" t="s">
        <v>2968</v>
      </c>
      <c r="Q3952" s="1">
        <v>8360</v>
      </c>
      <c r="R3952" s="1" t="s">
        <v>3035</v>
      </c>
      <c r="S3952" s="1">
        <v>81.58</v>
      </c>
    </row>
    <row r="3953" spans="1:19" x14ac:dyDescent="0.3">
      <c r="A3953" s="1" t="s">
        <v>925</v>
      </c>
      <c r="B3953" s="1" t="s">
        <v>2643</v>
      </c>
      <c r="C3953" s="1">
        <f t="shared" si="372"/>
        <v>1.0416666664241347E-2</v>
      </c>
      <c r="D3953" s="1">
        <v>12</v>
      </c>
      <c r="E3953" s="1">
        <v>19.350000000000001</v>
      </c>
      <c r="F3953" s="1">
        <f>IF(A3953="","",IF(E3953&lt;_C3_MinTemp.,0,E3953*M_a+M_b))</f>
        <v>0.46760100000000004</v>
      </c>
      <c r="G3953" s="1">
        <f t="shared" si="373"/>
        <v>0.21865069520100003</v>
      </c>
      <c r="H3953" s="1">
        <f t="shared" si="374"/>
        <v>9.5024204780964808E-2</v>
      </c>
      <c r="I3953" s="1">
        <f t="shared" si="375"/>
        <v>2.3756051189710067E-2</v>
      </c>
      <c r="J3953" s="1">
        <f>IF(A3953="","",MIN(J3952+I3953,Max_logcfu))</f>
        <v>3.99</v>
      </c>
      <c r="K3953" s="1" cm="1">
        <f t="array" ref="K3953">IF(A3953="","",IF(E3953&lt;_C3_MinTemp.,0,((E3953-Tmin)/(PrefTemp-Tmin))^2))</f>
        <v>36.172921213501084</v>
      </c>
      <c r="L3953" s="1">
        <f t="shared" si="376"/>
        <v>0.37680126255290541</v>
      </c>
      <c r="M3953" s="1">
        <f t="shared" si="377"/>
        <v>-151.39272896563517</v>
      </c>
      <c r="N3953" s="3" t="s">
        <v>866</v>
      </c>
      <c r="O3953" s="1" t="s">
        <v>2973</v>
      </c>
      <c r="P3953" s="1" t="s">
        <v>2968</v>
      </c>
      <c r="Q3953" s="1">
        <v>8360</v>
      </c>
      <c r="R3953" s="1" t="s">
        <v>3035</v>
      </c>
      <c r="S3953" s="1">
        <v>81.58</v>
      </c>
    </row>
    <row r="3954" spans="1:19" x14ac:dyDescent="0.3">
      <c r="A3954" s="1" t="s">
        <v>925</v>
      </c>
      <c r="B3954" s="1" t="s">
        <v>2644</v>
      </c>
      <c r="C3954" s="1">
        <f t="shared" si="372"/>
        <v>1.0416666671517305E-2</v>
      </c>
      <c r="D3954" s="1">
        <v>12</v>
      </c>
      <c r="E3954" s="1">
        <v>19.440000000000001</v>
      </c>
      <c r="F3954" s="1">
        <f>IF(A3954="","",IF(E3954&lt;_C3_MinTemp.,0,E3954*M_a+M_b))</f>
        <v>0.46936860000000008</v>
      </c>
      <c r="G3954" s="1">
        <f t="shared" si="373"/>
        <v>0.22030688266596007</v>
      </c>
      <c r="H3954" s="1">
        <f t="shared" si="374"/>
        <v>9.5743973344615416E-2</v>
      </c>
      <c r="I3954" s="1">
        <f t="shared" si="375"/>
        <v>2.3935993347299917E-2</v>
      </c>
      <c r="J3954" s="1">
        <f>IF(A3954="","",MIN(J3953+I3954,Max_logcfu))</f>
        <v>3.99</v>
      </c>
      <c r="K3954" s="1" cm="1">
        <f t="array" ref="K3954">IF(A3954="","",IF(E3954&lt;_C3_MinTemp.,0,((E3954-Tmin)/(PrefTemp-Tmin))^2))</f>
        <v>36.446915945736961</v>
      </c>
      <c r="L3954" s="1">
        <f t="shared" si="376"/>
        <v>0.3796553746115508</v>
      </c>
      <c r="M3954" s="1">
        <f t="shared" si="377"/>
        <v>-151.77238434024673</v>
      </c>
      <c r="N3954" s="3" t="s">
        <v>866</v>
      </c>
      <c r="O3954" s="1" t="s">
        <v>2973</v>
      </c>
      <c r="P3954" s="1" t="s">
        <v>2968</v>
      </c>
      <c r="Q3954" s="1">
        <v>8360</v>
      </c>
      <c r="R3954" s="1" t="s">
        <v>3035</v>
      </c>
      <c r="S3954" s="1">
        <v>81.489999999999995</v>
      </c>
    </row>
    <row r="3955" spans="1:19" x14ac:dyDescent="0.3">
      <c r="A3955" s="1" t="s">
        <v>925</v>
      </c>
      <c r="B3955" s="1" t="s">
        <v>2645</v>
      </c>
      <c r="C3955" s="1">
        <f t="shared" si="372"/>
        <v>1.0416666664241347E-2</v>
      </c>
      <c r="D3955" s="1">
        <v>12</v>
      </c>
      <c r="E3955" s="1">
        <v>19.38</v>
      </c>
      <c r="F3955" s="1">
        <f>IF(A3955="","",IF(E3955&lt;_C3_MinTemp.,0,E3955*M_a+M_b))</f>
        <v>0.4681902</v>
      </c>
      <c r="G3955" s="1">
        <f t="shared" si="373"/>
        <v>0.21920206337604001</v>
      </c>
      <c r="H3955" s="1">
        <f t="shared" si="374"/>
        <v>9.5263825891368961E-2</v>
      </c>
      <c r="I3955" s="1">
        <f t="shared" si="375"/>
        <v>2.3815956467297159E-2</v>
      </c>
      <c r="J3955" s="1">
        <f>IF(A3955="","",MIN(J3954+I3955,Max_logcfu))</f>
        <v>3.99</v>
      </c>
      <c r="K3955" s="1" cm="1">
        <f t="array" ref="K3955">IF(A3955="","",IF(E3955&lt;_C3_MinTemp.,0,((E3955-Tmin)/(PrefTemp-Tmin))^2))</f>
        <v>36.264137925787395</v>
      </c>
      <c r="L3955" s="1">
        <f t="shared" si="376"/>
        <v>0.3777514366389999</v>
      </c>
      <c r="M3955" s="1">
        <f t="shared" si="377"/>
        <v>-152.15013577688572</v>
      </c>
      <c r="N3955" s="3" t="s">
        <v>866</v>
      </c>
      <c r="O3955" s="1" t="s">
        <v>2973</v>
      </c>
      <c r="P3955" s="1" t="s">
        <v>2968</v>
      </c>
      <c r="Q3955" s="1">
        <v>8360</v>
      </c>
      <c r="R3955" s="1" t="s">
        <v>3035</v>
      </c>
      <c r="S3955" s="1">
        <v>81.489999999999995</v>
      </c>
    </row>
    <row r="3956" spans="1:19" x14ac:dyDescent="0.3">
      <c r="A3956" s="1" t="s">
        <v>925</v>
      </c>
      <c r="B3956" s="1" t="s">
        <v>2082</v>
      </c>
      <c r="C3956" s="1">
        <f t="shared" si="372"/>
        <v>1.0416666664241347E-2</v>
      </c>
      <c r="D3956" s="1">
        <v>12</v>
      </c>
      <c r="E3956" s="1">
        <v>19.350000000000001</v>
      </c>
      <c r="F3956" s="1">
        <f>IF(A3956="","",IF(E3956&lt;_C3_MinTemp.,0,E3956*M_a+M_b))</f>
        <v>0.46760100000000004</v>
      </c>
      <c r="G3956" s="1">
        <f t="shared" si="373"/>
        <v>0.21865069520100003</v>
      </c>
      <c r="H3956" s="1">
        <f t="shared" si="374"/>
        <v>9.5024204780964808E-2</v>
      </c>
      <c r="I3956" s="1">
        <f t="shared" si="375"/>
        <v>2.3756051189710067E-2</v>
      </c>
      <c r="J3956" s="1">
        <f>IF(A3956="","",MIN(J3955+I3956,Max_logcfu))</f>
        <v>3.99</v>
      </c>
      <c r="K3956" s="1" cm="1">
        <f t="array" ref="K3956">IF(A3956="","",IF(E3956&lt;_C3_MinTemp.,0,((E3956-Tmin)/(PrefTemp-Tmin))^2))</f>
        <v>36.172921213501084</v>
      </c>
      <c r="L3956" s="1">
        <f t="shared" si="376"/>
        <v>0.37680126255290541</v>
      </c>
      <c r="M3956" s="1">
        <f t="shared" si="377"/>
        <v>-152.52693703943862</v>
      </c>
      <c r="N3956" s="3" t="s">
        <v>866</v>
      </c>
      <c r="O3956" s="1" t="s">
        <v>2973</v>
      </c>
      <c r="P3956" s="1" t="s">
        <v>2968</v>
      </c>
      <c r="Q3956" s="1">
        <v>8360</v>
      </c>
      <c r="R3956" s="1" t="s">
        <v>3035</v>
      </c>
      <c r="S3956" s="1">
        <v>81.489999999999995</v>
      </c>
    </row>
    <row r="3957" spans="1:19" x14ac:dyDescent="0.3">
      <c r="A3957" s="1" t="s">
        <v>925</v>
      </c>
      <c r="B3957" s="1" t="s">
        <v>2083</v>
      </c>
      <c r="C3957" s="1">
        <f t="shared" si="372"/>
        <v>1.0416666671517305E-2</v>
      </c>
      <c r="D3957" s="1">
        <v>12</v>
      </c>
      <c r="E3957" s="1">
        <v>19.329999999999998</v>
      </c>
      <c r="F3957" s="1">
        <f>IF(A3957="","",IF(E3957&lt;_C3_MinTemp.,0,E3957*M_a+M_b))</f>
        <v>0.46720820000000002</v>
      </c>
      <c r="G3957" s="1">
        <f t="shared" si="373"/>
        <v>0.21828350214724002</v>
      </c>
      <c r="H3957" s="1">
        <f t="shared" si="374"/>
        <v>9.486462500966536E-2</v>
      </c>
      <c r="I3957" s="1">
        <f t="shared" si="375"/>
        <v>2.3716156263460037E-2</v>
      </c>
      <c r="J3957" s="1">
        <f>IF(A3957="","",MIN(J3956+I3957,Max_logcfu))</f>
        <v>3.99</v>
      </c>
      <c r="K3957" s="1" cm="1">
        <f t="array" ref="K3957">IF(A3957="","",IF(E3957&lt;_C3_MinTemp.,0,((E3957-Tmin)/(PrefTemp-Tmin))^2))</f>
        <v>36.11217388593554</v>
      </c>
      <c r="L3957" s="1">
        <f t="shared" si="376"/>
        <v>0.37616847815366233</v>
      </c>
      <c r="M3957" s="1">
        <f t="shared" si="377"/>
        <v>-152.90310551759228</v>
      </c>
      <c r="N3957" s="3" t="s">
        <v>866</v>
      </c>
      <c r="O3957" s="1" t="s">
        <v>2973</v>
      </c>
      <c r="P3957" s="1" t="s">
        <v>2968</v>
      </c>
      <c r="Q3957" s="1">
        <v>8360</v>
      </c>
      <c r="R3957" s="1" t="s">
        <v>3035</v>
      </c>
      <c r="S3957" s="1">
        <v>81.489999999999995</v>
      </c>
    </row>
    <row r="3958" spans="1:19" x14ac:dyDescent="0.3">
      <c r="A3958" s="1" t="s">
        <v>925</v>
      </c>
      <c r="B3958" s="1" t="s">
        <v>2928</v>
      </c>
      <c r="C3958" s="1">
        <f t="shared" si="372"/>
        <v>1.0405092587461695E-2</v>
      </c>
      <c r="D3958" s="1">
        <v>12</v>
      </c>
      <c r="E3958" s="1">
        <v>19.420000000000002</v>
      </c>
      <c r="F3958" s="1">
        <f>IF(A3958="","",IF(E3958&lt;_C3_MinTemp.,0,E3958*M_a+M_b))</f>
        <v>0.46897580000000005</v>
      </c>
      <c r="G3958" s="1">
        <f t="shared" si="373"/>
        <v>0.21993830098564005</v>
      </c>
      <c r="H3958" s="1">
        <f t="shared" si="374"/>
        <v>9.558379008502392E-2</v>
      </c>
      <c r="I3958" s="1">
        <f t="shared" si="375"/>
        <v>2.3869396456684247E-2</v>
      </c>
      <c r="J3958" s="1">
        <f>IF(A3958="","",MIN(J3957+I3958,Max_logcfu))</f>
        <v>3.99</v>
      </c>
      <c r="K3958" s="1" cm="1">
        <f t="array" ref="K3958">IF(A3958="","",IF(E3958&lt;_C3_MinTemp.,0,((E3958-Tmin)/(PrefTemp-Tmin))^2))</f>
        <v>36.385938887920155</v>
      </c>
      <c r="L3958" s="1">
        <f t="shared" si="376"/>
        <v>0.37859906301053226</v>
      </c>
      <c r="M3958" s="1">
        <f t="shared" si="377"/>
        <v>-153.28170458060282</v>
      </c>
      <c r="N3958" s="3" t="s">
        <v>866</v>
      </c>
      <c r="O3958" s="1" t="s">
        <v>2973</v>
      </c>
      <c r="P3958" s="1" t="s">
        <v>2968</v>
      </c>
      <c r="Q3958" s="1">
        <v>8360</v>
      </c>
      <c r="R3958" s="1" t="s">
        <v>3035</v>
      </c>
      <c r="S3958" s="1">
        <v>81.489999999999995</v>
      </c>
    </row>
    <row r="3959" spans="1:19" x14ac:dyDescent="0.3">
      <c r="A3959" s="1" t="s">
        <v>925</v>
      </c>
      <c r="B3959" s="1" t="s">
        <v>2929</v>
      </c>
      <c r="C3959" s="1">
        <f t="shared" si="372"/>
        <v>1.0416666671517305E-2</v>
      </c>
      <c r="D3959" s="1">
        <v>12</v>
      </c>
      <c r="E3959" s="1">
        <v>19.38</v>
      </c>
      <c r="F3959" s="1">
        <f>IF(A3959="","",IF(E3959&lt;_C3_MinTemp.,0,E3959*M_a+M_b))</f>
        <v>0.4681902</v>
      </c>
      <c r="G3959" s="1">
        <f t="shared" si="373"/>
        <v>0.21920206337604001</v>
      </c>
      <c r="H3959" s="1">
        <f t="shared" si="374"/>
        <v>9.5263825891368961E-2</v>
      </c>
      <c r="I3959" s="1">
        <f t="shared" si="375"/>
        <v>2.3815956483932411E-2</v>
      </c>
      <c r="J3959" s="1">
        <f>IF(A3959="","",MIN(J3958+I3959,Max_logcfu))</f>
        <v>3.99</v>
      </c>
      <c r="K3959" s="1" cm="1">
        <f t="array" ref="K3959">IF(A3959="","",IF(E3959&lt;_C3_MinTemp.,0,((E3959-Tmin)/(PrefTemp-Tmin))^2))</f>
        <v>36.264137925787395</v>
      </c>
      <c r="L3959" s="1">
        <f t="shared" si="376"/>
        <v>0.37775143690285623</v>
      </c>
      <c r="M3959" s="1">
        <f t="shared" si="377"/>
        <v>-153.65945601750568</v>
      </c>
      <c r="N3959" s="3" t="s">
        <v>866</v>
      </c>
      <c r="O3959" s="1" t="s">
        <v>2973</v>
      </c>
      <c r="P3959" s="1" t="s">
        <v>2968</v>
      </c>
      <c r="Q3959" s="1">
        <v>8360</v>
      </c>
      <c r="R3959" s="1" t="s">
        <v>3035</v>
      </c>
      <c r="S3959" s="1">
        <v>81.489999999999995</v>
      </c>
    </row>
    <row r="3960" spans="1:19" x14ac:dyDescent="0.3">
      <c r="A3960" s="1" t="s">
        <v>925</v>
      </c>
      <c r="B3960" s="1" t="s">
        <v>2086</v>
      </c>
      <c r="C3960" s="1">
        <f t="shared" si="372"/>
        <v>1.0416666664241347E-2</v>
      </c>
      <c r="D3960" s="1">
        <v>12</v>
      </c>
      <c r="E3960" s="1">
        <v>19.3</v>
      </c>
      <c r="F3960" s="1">
        <f>IF(A3960="","",IF(E3960&lt;_C3_MinTemp.,0,E3960*M_a+M_b))</f>
        <v>0.46661900000000006</v>
      </c>
      <c r="G3960" s="1">
        <f t="shared" si="373"/>
        <v>0.21773329116100007</v>
      </c>
      <c r="H3960" s="1">
        <f t="shared" si="374"/>
        <v>9.4625506806171253E-2</v>
      </c>
      <c r="I3960" s="1">
        <f t="shared" si="375"/>
        <v>2.3656376696034882E-2</v>
      </c>
      <c r="J3960" s="1">
        <f>IF(A3960="","",MIN(J3959+I3960,Max_logcfu))</f>
        <v>3.99</v>
      </c>
      <c r="K3960" s="1" cm="1">
        <f t="array" ref="K3960">IF(A3960="","",IF(E3960&lt;_C3_MinTemp.,0,((E3960-Tmin)/(PrefTemp-Tmin))^2))</f>
        <v>36.021148615525291</v>
      </c>
      <c r="L3960" s="1">
        <f t="shared" si="376"/>
        <v>0.37522029799102569</v>
      </c>
      <c r="M3960" s="1">
        <f t="shared" si="377"/>
        <v>-154.03467631549671</v>
      </c>
      <c r="N3960" s="3" t="s">
        <v>866</v>
      </c>
      <c r="O3960" s="1" t="s">
        <v>2973</v>
      </c>
      <c r="P3960" s="1" t="s">
        <v>2968</v>
      </c>
      <c r="Q3960" s="1">
        <v>8360</v>
      </c>
      <c r="R3960" s="1" t="s">
        <v>3035</v>
      </c>
      <c r="S3960" s="1">
        <v>81.489999999999995</v>
      </c>
    </row>
    <row r="3961" spans="1:19" x14ac:dyDescent="0.3">
      <c r="A3961" s="1" t="s">
        <v>925</v>
      </c>
      <c r="B3961" s="1" t="s">
        <v>2087</v>
      </c>
      <c r="C3961" s="1">
        <f t="shared" si="372"/>
        <v>1.0416666664241347E-2</v>
      </c>
      <c r="D3961" s="1">
        <v>12</v>
      </c>
      <c r="E3961" s="1">
        <v>19.239999999999998</v>
      </c>
      <c r="F3961" s="1">
        <f>IF(A3961="","",IF(E3961&lt;_C3_MinTemp.,0,E3961*M_a+M_b))</f>
        <v>0.46544059999999998</v>
      </c>
      <c r="G3961" s="1">
        <f t="shared" si="373"/>
        <v>0.21663495212835998</v>
      </c>
      <c r="H3961" s="1">
        <f t="shared" si="374"/>
        <v>9.414817563162102E-2</v>
      </c>
      <c r="I3961" s="1">
        <f t="shared" si="375"/>
        <v>2.3537043902425107E-2</v>
      </c>
      <c r="J3961" s="1">
        <f>IF(A3961="","",MIN(J3960+I3961,Max_logcfu))</f>
        <v>3.99</v>
      </c>
      <c r="K3961" s="1" cm="1">
        <f t="array" ref="K3961">IF(A3961="","",IF(E3961&lt;_C3_MinTemp.,0,((E3961-Tmin)/(PrefTemp-Tmin))^2))</f>
        <v>35.839442670081674</v>
      </c>
      <c r="L3961" s="1">
        <f t="shared" si="376"/>
        <v>0.37332752772642869</v>
      </c>
      <c r="M3961" s="1">
        <f t="shared" si="377"/>
        <v>-154.40800384322313</v>
      </c>
      <c r="N3961" s="3" t="s">
        <v>866</v>
      </c>
      <c r="O3961" s="1" t="s">
        <v>2973</v>
      </c>
      <c r="P3961" s="1" t="s">
        <v>2968</v>
      </c>
      <c r="Q3961" s="1">
        <v>8360</v>
      </c>
      <c r="R3961" s="1" t="s">
        <v>3035</v>
      </c>
      <c r="S3961" s="1">
        <v>81.489999999999995</v>
      </c>
    </row>
    <row r="3962" spans="1:19" x14ac:dyDescent="0.3">
      <c r="A3962" s="1" t="s">
        <v>925</v>
      </c>
      <c r="B3962" s="1" t="s">
        <v>2930</v>
      </c>
      <c r="C3962" s="1">
        <f t="shared" si="372"/>
        <v>1.0439814817800652E-2</v>
      </c>
      <c r="D3962" s="1">
        <v>12</v>
      </c>
      <c r="E3962" s="1">
        <v>19.3</v>
      </c>
      <c r="F3962" s="1">
        <f>IF(A3962="","",IF(E3962&lt;_C3_MinTemp.,0,E3962*M_a+M_b))</f>
        <v>0.46661900000000006</v>
      </c>
      <c r="G3962" s="1">
        <f t="shared" si="373"/>
        <v>0.21773329116100007</v>
      </c>
      <c r="H3962" s="1">
        <f t="shared" si="374"/>
        <v>9.4625506806171253E-2</v>
      </c>
      <c r="I3962" s="1">
        <f t="shared" si="375"/>
        <v>2.3708946434327114E-2</v>
      </c>
      <c r="J3962" s="1">
        <f>IF(A3962="","",MIN(J3961+I3962,Max_logcfu))</f>
        <v>3.99</v>
      </c>
      <c r="K3962" s="1" cm="1">
        <f t="array" ref="K3962">IF(A3962="","",IF(E3962&lt;_C3_MinTemp.,0,((E3962-Tmin)/(PrefTemp-Tmin))^2))</f>
        <v>36.021148615525291</v>
      </c>
      <c r="L3962" s="1">
        <f t="shared" si="376"/>
        <v>0.37605412107056041</v>
      </c>
      <c r="M3962" s="1">
        <f t="shared" si="377"/>
        <v>-154.78405796429368</v>
      </c>
      <c r="N3962" s="3" t="s">
        <v>866</v>
      </c>
      <c r="O3962" s="1" t="s">
        <v>2973</v>
      </c>
      <c r="P3962" s="1" t="s">
        <v>2968</v>
      </c>
      <c r="Q3962" s="1">
        <v>8360</v>
      </c>
      <c r="R3962" s="1" t="s">
        <v>3035</v>
      </c>
      <c r="S3962" s="1">
        <v>81.39</v>
      </c>
    </row>
    <row r="3963" spans="1:19" x14ac:dyDescent="0.3">
      <c r="A3963" s="1" t="s">
        <v>925</v>
      </c>
      <c r="B3963" s="1" t="s">
        <v>2931</v>
      </c>
      <c r="C3963" s="1">
        <f t="shared" si="372"/>
        <v>1.0416666664241347E-2</v>
      </c>
      <c r="D3963" s="1">
        <v>12</v>
      </c>
      <c r="E3963" s="1">
        <v>19.25</v>
      </c>
      <c r="F3963" s="1">
        <f>IF(A3963="","",IF(E3963&lt;_C3_MinTemp.,0,E3963*M_a+M_b))</f>
        <v>0.46563700000000002</v>
      </c>
      <c r="G3963" s="1">
        <f t="shared" si="373"/>
        <v>0.21681781576900003</v>
      </c>
      <c r="H3963" s="1">
        <f t="shared" si="374"/>
        <v>9.4227647009561072E-2</v>
      </c>
      <c r="I3963" s="1">
        <f t="shared" si="375"/>
        <v>2.3556911746905496E-2</v>
      </c>
      <c r="J3963" s="1">
        <f>IF(A3963="","",MIN(J3962+I3963,Max_logcfu))</f>
        <v>3.99</v>
      </c>
      <c r="K3963" s="1" cm="1">
        <f t="array" ref="K3963">IF(A3963="","",IF(E3963&lt;_C3_MinTemp.,0,((E3963-Tmin)/(PrefTemp-Tmin))^2))</f>
        <v>35.869695087342947</v>
      </c>
      <c r="L3963" s="1">
        <f t="shared" si="376"/>
        <v>0.3736426570728269</v>
      </c>
      <c r="M3963" s="1">
        <f t="shared" si="377"/>
        <v>-155.1577006213665</v>
      </c>
      <c r="N3963" s="3" t="s">
        <v>866</v>
      </c>
      <c r="O3963" s="1" t="s">
        <v>2973</v>
      </c>
      <c r="P3963" s="1" t="s">
        <v>2968</v>
      </c>
      <c r="Q3963" s="1">
        <v>8360</v>
      </c>
      <c r="R3963" s="1" t="s">
        <v>3035</v>
      </c>
      <c r="S3963" s="1">
        <v>81.39</v>
      </c>
    </row>
    <row r="3964" spans="1:19" x14ac:dyDescent="0.3">
      <c r="A3964" s="1" t="s">
        <v>925</v>
      </c>
      <c r="B3964" s="1" t="s">
        <v>2932</v>
      </c>
      <c r="C3964" s="1">
        <f t="shared" si="372"/>
        <v>1.0416666671517305E-2</v>
      </c>
      <c r="D3964" s="1">
        <v>12</v>
      </c>
      <c r="E3964" s="1">
        <v>19.170000000000002</v>
      </c>
      <c r="F3964" s="1">
        <f>IF(A3964="","",IF(E3964&lt;_C3_MinTemp.,0,E3964*M_a+M_b))</f>
        <v>0.46406580000000008</v>
      </c>
      <c r="G3964" s="1">
        <f t="shared" si="373"/>
        <v>0.21535706672964008</v>
      </c>
      <c r="H3964" s="1">
        <f t="shared" si="374"/>
        <v>9.3592814745606295E-2</v>
      </c>
      <c r="I3964" s="1">
        <f t="shared" si="375"/>
        <v>2.3398203697297209E-2</v>
      </c>
      <c r="J3964" s="1">
        <f>IF(A3964="","",MIN(J3963+I3964,Max_logcfu))</f>
        <v>3.99</v>
      </c>
      <c r="K3964" s="1" cm="1">
        <f t="array" ref="K3964">IF(A3964="","",IF(E3964&lt;_C3_MinTemp.,0,((E3964-Tmin)/(PrefTemp-Tmin))^2))</f>
        <v>35.628033107421537</v>
      </c>
      <c r="L3964" s="1">
        <f t="shared" si="376"/>
        <v>0.37112534504179306</v>
      </c>
      <c r="M3964" s="1">
        <f t="shared" si="377"/>
        <v>-155.52882596640831</v>
      </c>
      <c r="N3964" s="3" t="s">
        <v>866</v>
      </c>
      <c r="O3964" s="1" t="s">
        <v>2973</v>
      </c>
      <c r="P3964" s="1" t="s">
        <v>2968</v>
      </c>
      <c r="Q3964" s="1">
        <v>8360</v>
      </c>
      <c r="R3964" s="1" t="s">
        <v>3035</v>
      </c>
      <c r="S3964" s="1">
        <v>81.39</v>
      </c>
    </row>
    <row r="3965" spans="1:19" x14ac:dyDescent="0.3">
      <c r="A3965" s="1" t="s">
        <v>925</v>
      </c>
      <c r="B3965" s="1" t="s">
        <v>2933</v>
      </c>
      <c r="C3965" s="1">
        <f t="shared" si="372"/>
        <v>1.0416666664241347E-2</v>
      </c>
      <c r="D3965" s="1">
        <v>12</v>
      </c>
      <c r="E3965" s="1">
        <v>19.16</v>
      </c>
      <c r="F3965" s="1">
        <f>IF(A3965="","",IF(E3965&lt;_C3_MinTemp.,0,E3965*M_a+M_b))</f>
        <v>0.46386940000000004</v>
      </c>
      <c r="G3965" s="1">
        <f t="shared" si="373"/>
        <v>0.21517482025636003</v>
      </c>
      <c r="H3965" s="1">
        <f t="shared" si="374"/>
        <v>9.3513611584684922E-2</v>
      </c>
      <c r="I3965" s="1">
        <f t="shared" si="375"/>
        <v>2.3378402890728022E-2</v>
      </c>
      <c r="J3965" s="1">
        <f>IF(A3965="","",MIN(J3964+I3965,Max_logcfu))</f>
        <v>3.99</v>
      </c>
      <c r="K3965" s="1" cm="1">
        <f t="array" ref="K3965">IF(A3965="","",IF(E3965&lt;_C3_MinTemp.,0,((E3965-Tmin)/(PrefTemp-Tmin))^2))</f>
        <v>35.597882792494175</v>
      </c>
      <c r="L3965" s="1">
        <f t="shared" si="376"/>
        <v>0.37081127900214478</v>
      </c>
      <c r="M3965" s="1">
        <f t="shared" si="377"/>
        <v>-155.89963724541045</v>
      </c>
      <c r="N3965" s="3" t="s">
        <v>866</v>
      </c>
      <c r="O3965" s="1" t="s">
        <v>2973</v>
      </c>
      <c r="P3965" s="1" t="s">
        <v>2968</v>
      </c>
      <c r="Q3965" s="1">
        <v>8360</v>
      </c>
      <c r="R3965" s="1" t="s">
        <v>3035</v>
      </c>
      <c r="S3965" s="1">
        <v>81.39</v>
      </c>
    </row>
    <row r="3966" spans="1:19" x14ac:dyDescent="0.3">
      <c r="A3966" s="1" t="s">
        <v>925</v>
      </c>
      <c r="B3966" s="1" t="s">
        <v>2092</v>
      </c>
      <c r="C3966" s="1">
        <f t="shared" si="372"/>
        <v>1.0405092594737653E-2</v>
      </c>
      <c r="D3966" s="1">
        <v>12</v>
      </c>
      <c r="E3966" s="1">
        <v>19.27</v>
      </c>
      <c r="F3966" s="1">
        <f>IF(A3966="","",IF(E3966&lt;_C3_MinTemp.,0,E3966*M_a+M_b))</f>
        <v>0.46602979999999999</v>
      </c>
      <c r="G3966" s="1">
        <f t="shared" si="373"/>
        <v>0.21718377448803999</v>
      </c>
      <c r="H3966" s="1">
        <f t="shared" si="374"/>
        <v>9.4386690346823107E-2</v>
      </c>
      <c r="I3966" s="1">
        <f t="shared" si="375"/>
        <v>2.3570454066468599E-2</v>
      </c>
      <c r="J3966" s="1">
        <f>IF(A3966="","",MIN(J3965+I3966,Max_logcfu))</f>
        <v>3.99</v>
      </c>
      <c r="K3966" s="1" cm="1">
        <f t="array" ref="K3966">IF(A3966="","",IF(E3966&lt;_C3_MinTemp.,0,((E3966-Tmin)/(PrefTemp-Tmin))^2))</f>
        <v>35.930238210240667</v>
      </c>
      <c r="L3966" s="1">
        <f t="shared" si="376"/>
        <v>0.373857455528535</v>
      </c>
      <c r="M3966" s="1">
        <f t="shared" si="377"/>
        <v>-156.27349470093898</v>
      </c>
      <c r="N3966" s="3" t="s">
        <v>866</v>
      </c>
      <c r="O3966" s="1" t="s">
        <v>2973</v>
      </c>
      <c r="P3966" s="1" t="s">
        <v>2968</v>
      </c>
      <c r="Q3966" s="1">
        <v>8360</v>
      </c>
      <c r="R3966" s="1" t="s">
        <v>3035</v>
      </c>
      <c r="S3966" s="1">
        <v>81.39</v>
      </c>
    </row>
    <row r="3967" spans="1:19" x14ac:dyDescent="0.3">
      <c r="A3967" s="1" t="s">
        <v>925</v>
      </c>
      <c r="B3967" s="1" t="s">
        <v>2093</v>
      </c>
      <c r="C3967" s="1">
        <f t="shared" si="372"/>
        <v>1.0416666664241347E-2</v>
      </c>
      <c r="D3967" s="1">
        <v>12</v>
      </c>
      <c r="E3967" s="1">
        <v>19.25</v>
      </c>
      <c r="F3967" s="1">
        <f>IF(A3967="","",IF(E3967&lt;_C3_MinTemp.,0,E3967*M_a+M_b))</f>
        <v>0.46563700000000002</v>
      </c>
      <c r="G3967" s="1">
        <f t="shared" si="373"/>
        <v>0.21681781576900003</v>
      </c>
      <c r="H3967" s="1">
        <f t="shared" si="374"/>
        <v>9.4227647009561072E-2</v>
      </c>
      <c r="I3967" s="1">
        <f t="shared" si="375"/>
        <v>2.3556911746905496E-2</v>
      </c>
      <c r="J3967" s="1">
        <f>IF(A3967="","",MIN(J3966+I3967,Max_logcfu))</f>
        <v>3.99</v>
      </c>
      <c r="K3967" s="1" cm="1">
        <f t="array" ref="K3967">IF(A3967="","",IF(E3967&lt;_C3_MinTemp.,0,((E3967-Tmin)/(PrefTemp-Tmin))^2))</f>
        <v>35.869695087342947</v>
      </c>
      <c r="L3967" s="1">
        <f t="shared" si="376"/>
        <v>0.3736426570728269</v>
      </c>
      <c r="M3967" s="1">
        <f t="shared" si="377"/>
        <v>-156.6471373580118</v>
      </c>
      <c r="N3967" s="3" t="s">
        <v>866</v>
      </c>
      <c r="O3967" s="1" t="s">
        <v>2973</v>
      </c>
      <c r="P3967" s="1" t="s">
        <v>2968</v>
      </c>
      <c r="Q3967" s="1">
        <v>8360</v>
      </c>
      <c r="R3967" s="1" t="s">
        <v>3035</v>
      </c>
      <c r="S3967" s="1">
        <v>81.39</v>
      </c>
    </row>
    <row r="3968" spans="1:19" x14ac:dyDescent="0.3">
      <c r="A3968" s="1" t="s">
        <v>925</v>
      </c>
      <c r="B3968" s="1" t="s">
        <v>2094</v>
      </c>
      <c r="C3968" s="1">
        <f t="shared" si="372"/>
        <v>1.0416666664241347E-2</v>
      </c>
      <c r="D3968" s="1">
        <v>12</v>
      </c>
      <c r="E3968" s="1">
        <v>19.190000000000001</v>
      </c>
      <c r="F3968" s="1">
        <f>IF(A3968="","",IF(E3968&lt;_C3_MinTemp.,0,E3968*M_a+M_b))</f>
        <v>0.46445860000000005</v>
      </c>
      <c r="G3968" s="1">
        <f t="shared" si="373"/>
        <v>0.21572179111396006</v>
      </c>
      <c r="H3968" s="1">
        <f t="shared" si="374"/>
        <v>9.375132164883096E-2</v>
      </c>
      <c r="I3968" s="1">
        <f t="shared" si="375"/>
        <v>2.3437830406750695E-2</v>
      </c>
      <c r="J3968" s="1">
        <f>IF(A3968="","",MIN(J3967+I3968,Max_logcfu))</f>
        <v>3.99</v>
      </c>
      <c r="K3968" s="1" cm="1">
        <f t="array" ref="K3968">IF(A3968="","",IF(E3968&lt;_C3_MinTemp.,0,((E3968-Tmin)/(PrefTemp-Tmin))^2))</f>
        <v>35.688372025651468</v>
      </c>
      <c r="L3968" s="1">
        <f t="shared" si="376"/>
        <v>0.37175387518064712</v>
      </c>
      <c r="M3968" s="1">
        <f t="shared" si="377"/>
        <v>-157.01889123319245</v>
      </c>
      <c r="N3968" s="3" t="s">
        <v>866</v>
      </c>
      <c r="O3968" s="1" t="s">
        <v>2973</v>
      </c>
      <c r="P3968" s="1" t="s">
        <v>2968</v>
      </c>
      <c r="Q3968" s="1">
        <v>8360</v>
      </c>
      <c r="R3968" s="1" t="s">
        <v>3035</v>
      </c>
      <c r="S3968" s="1">
        <v>81.39</v>
      </c>
    </row>
    <row r="3969" spans="1:19" x14ac:dyDescent="0.3">
      <c r="A3969" s="1" t="s">
        <v>925</v>
      </c>
      <c r="B3969" s="1" t="s">
        <v>2095</v>
      </c>
      <c r="C3969" s="1">
        <f t="shared" si="372"/>
        <v>1.0416666671517305E-2</v>
      </c>
      <c r="D3969" s="1">
        <v>12</v>
      </c>
      <c r="E3969" s="1">
        <v>19.13</v>
      </c>
      <c r="F3969" s="1">
        <f>IF(A3969="","",IF(E3969&lt;_C3_MinTemp.,0,E3969*M_a+M_b))</f>
        <v>0.46328020000000003</v>
      </c>
      <c r="G3969" s="1">
        <f t="shared" si="373"/>
        <v>0.21462854371204002</v>
      </c>
      <c r="H3969" s="1">
        <f t="shared" si="374"/>
        <v>9.3276203264684915E-2</v>
      </c>
      <c r="I3969" s="1">
        <f t="shared" si="375"/>
        <v>2.3319050827030011E-2</v>
      </c>
      <c r="J3969" s="1">
        <f>IF(A3969="","",MIN(J3968+I3969,Max_logcfu))</f>
        <v>3.99</v>
      </c>
      <c r="K3969" s="1" cm="1">
        <f t="array" ref="K3969">IF(A3969="","",IF(E3969&lt;_C3_MinTemp.,0,((E3969-Tmin)/(PrefTemp-Tmin))^2))</f>
        <v>35.507508424462522</v>
      </c>
      <c r="L3969" s="1">
        <f t="shared" si="376"/>
        <v>0.3698698795937187</v>
      </c>
      <c r="M3969" s="1">
        <f t="shared" si="377"/>
        <v>-157.38876111278617</v>
      </c>
      <c r="N3969" s="3" t="s">
        <v>866</v>
      </c>
      <c r="O3969" s="1" t="s">
        <v>2973</v>
      </c>
      <c r="P3969" s="1" t="s">
        <v>2968</v>
      </c>
      <c r="Q3969" s="1">
        <v>8360</v>
      </c>
      <c r="R3969" s="1" t="s">
        <v>3035</v>
      </c>
      <c r="S3969" s="1">
        <v>81.39</v>
      </c>
    </row>
    <row r="3970" spans="1:19" x14ac:dyDescent="0.3">
      <c r="A3970" s="1" t="s">
        <v>925</v>
      </c>
      <c r="B3970" s="1" t="s">
        <v>2096</v>
      </c>
      <c r="C3970" s="1">
        <f t="shared" ref="C3970:C4033" si="378">IF(A3970="","",B3970-B3969)</f>
        <v>1.0416666664241347E-2</v>
      </c>
      <c r="D3970" s="1">
        <v>12</v>
      </c>
      <c r="E3970" s="1">
        <v>19.190000000000001</v>
      </c>
      <c r="F3970" s="1">
        <f>IF(A3970="","",IF(E3970&lt;_C3_MinTemp.,0,E3970*M_a+M_b))</f>
        <v>0.46445860000000005</v>
      </c>
      <c r="G3970" s="1">
        <f t="shared" si="373"/>
        <v>0.21572179111396006</v>
      </c>
      <c r="H3970" s="1">
        <f t="shared" si="374"/>
        <v>9.375132164883096E-2</v>
      </c>
      <c r="I3970" s="1">
        <f t="shared" si="375"/>
        <v>2.3437830406750695E-2</v>
      </c>
      <c r="J3970" s="1">
        <f>IF(A3970="","",MIN(J3969+I3970,Max_logcfu))</f>
        <v>3.99</v>
      </c>
      <c r="K3970" s="1" cm="1">
        <f t="array" ref="K3970">IF(A3970="","",IF(E3970&lt;_C3_MinTemp.,0,((E3970-Tmin)/(PrefTemp-Tmin))^2))</f>
        <v>35.688372025651468</v>
      </c>
      <c r="L3970" s="1">
        <f t="shared" si="376"/>
        <v>0.37175387518064712</v>
      </c>
      <c r="M3970" s="1">
        <f t="shared" si="377"/>
        <v>-157.76051498796681</v>
      </c>
      <c r="N3970" s="3" t="s">
        <v>866</v>
      </c>
      <c r="O3970" s="1" t="s">
        <v>2973</v>
      </c>
      <c r="P3970" s="1" t="s">
        <v>2968</v>
      </c>
      <c r="Q3970" s="1">
        <v>8360</v>
      </c>
      <c r="R3970" s="1" t="s">
        <v>3035</v>
      </c>
      <c r="S3970" s="1">
        <v>81.3</v>
      </c>
    </row>
    <row r="3971" spans="1:19" x14ac:dyDescent="0.3">
      <c r="A3971" s="1" t="s">
        <v>925</v>
      </c>
      <c r="B3971" s="1" t="s">
        <v>2097</v>
      </c>
      <c r="C3971" s="1">
        <f t="shared" si="378"/>
        <v>1.0416666664241347E-2</v>
      </c>
      <c r="D3971" s="1">
        <v>12</v>
      </c>
      <c r="E3971" s="1">
        <v>19.170000000000002</v>
      </c>
      <c r="F3971" s="1">
        <f>IF(A3971="","",IF(E3971&lt;_C3_MinTemp.,0,E3971*M_a+M_b))</f>
        <v>0.46406580000000008</v>
      </c>
      <c r="G3971" s="1">
        <f t="shared" si="373"/>
        <v>0.21535706672964008</v>
      </c>
      <c r="H3971" s="1">
        <f t="shared" si="374"/>
        <v>9.3592814745606295E-2</v>
      </c>
      <c r="I3971" s="1">
        <f t="shared" si="375"/>
        <v>2.3398203680953751E-2</v>
      </c>
      <c r="J3971" s="1">
        <f>IF(A3971="","",MIN(J3970+I3971,Max_logcfu))</f>
        <v>3.99</v>
      </c>
      <c r="K3971" s="1" cm="1">
        <f t="array" ref="K3971">IF(A3971="","",IF(E3971&lt;_C3_MinTemp.,0,((E3971-Tmin)/(PrefTemp-Tmin))^2))</f>
        <v>35.628033107421537</v>
      </c>
      <c r="L3971" s="1">
        <f t="shared" si="376"/>
        <v>0.37112534478256498</v>
      </c>
      <c r="M3971" s="1">
        <f t="shared" si="377"/>
        <v>-158.13164033274938</v>
      </c>
      <c r="N3971" s="3" t="s">
        <v>866</v>
      </c>
      <c r="O3971" s="1" t="s">
        <v>2973</v>
      </c>
      <c r="P3971" s="1" t="s">
        <v>2968</v>
      </c>
      <c r="Q3971" s="1">
        <v>8360</v>
      </c>
      <c r="R3971" s="1" t="s">
        <v>3035</v>
      </c>
      <c r="S3971" s="1">
        <v>81.3</v>
      </c>
    </row>
    <row r="3972" spans="1:19" x14ac:dyDescent="0.3">
      <c r="A3972" s="1" t="s">
        <v>925</v>
      </c>
      <c r="B3972" s="1" t="s">
        <v>2098</v>
      </c>
      <c r="C3972" s="1">
        <f t="shared" si="378"/>
        <v>1.0416666671517305E-2</v>
      </c>
      <c r="D3972" s="1">
        <v>12</v>
      </c>
      <c r="E3972" s="1">
        <v>19.170000000000002</v>
      </c>
      <c r="F3972" s="1">
        <f>IF(A3972="","",IF(E3972&lt;_C3_MinTemp.,0,E3972*M_a+M_b))</f>
        <v>0.46406580000000008</v>
      </c>
      <c r="G3972" s="1">
        <f t="shared" si="373"/>
        <v>0.21535706672964008</v>
      </c>
      <c r="H3972" s="1">
        <f t="shared" si="374"/>
        <v>9.3592814745606295E-2</v>
      </c>
      <c r="I3972" s="1">
        <f t="shared" si="375"/>
        <v>2.3398203697297209E-2</v>
      </c>
      <c r="J3972" s="1">
        <f>IF(A3972="","",MIN(J3971+I3972,Max_logcfu))</f>
        <v>3.99</v>
      </c>
      <c r="K3972" s="1" cm="1">
        <f t="array" ref="K3972">IF(A3972="","",IF(E3972&lt;_C3_MinTemp.,0,((E3972-Tmin)/(PrefTemp-Tmin))^2))</f>
        <v>35.628033107421537</v>
      </c>
      <c r="L3972" s="1">
        <f t="shared" si="376"/>
        <v>0.37112534504179306</v>
      </c>
      <c r="M3972" s="1">
        <f t="shared" si="377"/>
        <v>-158.50276567779119</v>
      </c>
      <c r="N3972" s="3" t="s">
        <v>866</v>
      </c>
      <c r="O3972" s="1" t="s">
        <v>2973</v>
      </c>
      <c r="P3972" s="1" t="s">
        <v>2968</v>
      </c>
      <c r="Q3972" s="1">
        <v>8360</v>
      </c>
      <c r="R3972" s="1" t="s">
        <v>3035</v>
      </c>
      <c r="S3972" s="1">
        <v>81.3</v>
      </c>
    </row>
    <row r="3973" spans="1:19" x14ac:dyDescent="0.3">
      <c r="A3973" s="1" t="s">
        <v>925</v>
      </c>
      <c r="B3973" s="1" t="s">
        <v>2099</v>
      </c>
      <c r="C3973" s="1">
        <f t="shared" si="378"/>
        <v>1.0416666664241347E-2</v>
      </c>
      <c r="D3973" s="1">
        <v>12</v>
      </c>
      <c r="E3973" s="1">
        <v>19.13</v>
      </c>
      <c r="F3973" s="1">
        <f>IF(A3973="","",IF(E3973&lt;_C3_MinTemp.,0,E3973*M_a+M_b))</f>
        <v>0.46328020000000003</v>
      </c>
      <c r="G3973" s="1">
        <f t="shared" si="373"/>
        <v>0.21462854371204002</v>
      </c>
      <c r="H3973" s="1">
        <f t="shared" si="374"/>
        <v>9.3276203264684915E-2</v>
      </c>
      <c r="I3973" s="1">
        <f t="shared" si="375"/>
        <v>2.3319050810741843E-2</v>
      </c>
      <c r="J3973" s="1">
        <f>IF(A3973="","",MIN(J3972+I3973,Max_logcfu))</f>
        <v>3.99</v>
      </c>
      <c r="K3973" s="1" cm="1">
        <f t="array" ref="K3973">IF(A3973="","",IF(E3973&lt;_C3_MinTemp.,0,((E3973-Tmin)/(PrefTemp-Tmin))^2))</f>
        <v>35.507508424462522</v>
      </c>
      <c r="L3973" s="1">
        <f t="shared" si="376"/>
        <v>0.36986987933536758</v>
      </c>
      <c r="M3973" s="1">
        <f t="shared" si="377"/>
        <v>-158.87263555712656</v>
      </c>
      <c r="N3973" s="3" t="s">
        <v>866</v>
      </c>
      <c r="O3973" s="1" t="s">
        <v>2973</v>
      </c>
      <c r="P3973" s="1" t="s">
        <v>2968</v>
      </c>
      <c r="Q3973" s="1">
        <v>8360</v>
      </c>
      <c r="R3973" s="1" t="s">
        <v>3035</v>
      </c>
      <c r="S3973" s="1">
        <v>81.3</v>
      </c>
    </row>
    <row r="3974" spans="1:19" x14ac:dyDescent="0.3">
      <c r="A3974" s="1" t="s">
        <v>925</v>
      </c>
      <c r="B3974" s="1" t="s">
        <v>2100</v>
      </c>
      <c r="C3974" s="1">
        <f t="shared" si="378"/>
        <v>1.0416666664241347E-2</v>
      </c>
      <c r="D3974" s="1">
        <v>12</v>
      </c>
      <c r="E3974" s="1">
        <v>19.22</v>
      </c>
      <c r="F3974" s="1">
        <f>IF(A3974="","",IF(E3974&lt;_C3_MinTemp.,0,E3974*M_a+M_b))</f>
        <v>0.46504780000000001</v>
      </c>
      <c r="G3974" s="1">
        <f t="shared" si="373"/>
        <v>0.21626945628484001</v>
      </c>
      <c r="H3974" s="1">
        <f t="shared" si="374"/>
        <v>9.3989333457122987E-2</v>
      </c>
      <c r="I3974" s="1">
        <f t="shared" si="375"/>
        <v>2.3497333358809845E-2</v>
      </c>
      <c r="J3974" s="1">
        <f>IF(A3974="","",MIN(J3973+I3974,Max_logcfu))</f>
        <v>3.99</v>
      </c>
      <c r="K3974" s="1" cm="1">
        <f t="array" ref="K3974">IF(A3974="","",IF(E3974&lt;_C3_MinTemp.,0,((E3974-Tmin)/(PrefTemp-Tmin))^2))</f>
        <v>35.778976123934385</v>
      </c>
      <c r="L3974" s="1">
        <f t="shared" si="376"/>
        <v>0.37269766787087438</v>
      </c>
      <c r="M3974" s="1">
        <f t="shared" si="377"/>
        <v>-159.24533322499744</v>
      </c>
      <c r="N3974" s="3" t="s">
        <v>866</v>
      </c>
      <c r="O3974" s="1" t="s">
        <v>2973</v>
      </c>
      <c r="P3974" s="1" t="s">
        <v>2968</v>
      </c>
      <c r="Q3974" s="1">
        <v>8360</v>
      </c>
      <c r="R3974" s="1" t="s">
        <v>3035</v>
      </c>
      <c r="S3974" s="1">
        <v>81.3</v>
      </c>
    </row>
    <row r="3975" spans="1:19" x14ac:dyDescent="0.3">
      <c r="A3975" s="1" t="s">
        <v>925</v>
      </c>
      <c r="B3975" s="1" t="s">
        <v>2101</v>
      </c>
      <c r="C3975" s="1">
        <f t="shared" si="378"/>
        <v>1.0416666671517305E-2</v>
      </c>
      <c r="D3975" s="1">
        <v>12</v>
      </c>
      <c r="E3975" s="1">
        <v>19.22</v>
      </c>
      <c r="F3975" s="1">
        <f>IF(A3975="","",IF(E3975&lt;_C3_MinTemp.,0,E3975*M_a+M_b))</f>
        <v>0.46504780000000001</v>
      </c>
      <c r="G3975" s="1">
        <f t="shared" si="373"/>
        <v>0.21626945628484001</v>
      </c>
      <c r="H3975" s="1">
        <f t="shared" si="374"/>
        <v>9.3989333457122987E-2</v>
      </c>
      <c r="I3975" s="1">
        <f t="shared" si="375"/>
        <v>2.3497333375222543E-2</v>
      </c>
      <c r="J3975" s="1">
        <f>IF(A3975="","",MIN(J3974+I3975,Max_logcfu))</f>
        <v>3.99</v>
      </c>
      <c r="K3975" s="1" cm="1">
        <f t="array" ref="K3975">IF(A3975="","",IF(E3975&lt;_C3_MinTemp.,0,((E3975-Tmin)/(PrefTemp-Tmin))^2))</f>
        <v>35.778976123934385</v>
      </c>
      <c r="L3975" s="1">
        <f t="shared" si="376"/>
        <v>0.3726976681312007</v>
      </c>
      <c r="M3975" s="1">
        <f t="shared" si="377"/>
        <v>-159.61803089312863</v>
      </c>
      <c r="N3975" s="3" t="s">
        <v>866</v>
      </c>
      <c r="O3975" s="1" t="s">
        <v>2973</v>
      </c>
      <c r="P3975" s="1" t="s">
        <v>2968</v>
      </c>
      <c r="Q3975" s="1">
        <v>8360</v>
      </c>
      <c r="R3975" s="1" t="s">
        <v>3035</v>
      </c>
      <c r="S3975" s="1">
        <v>81.3</v>
      </c>
    </row>
    <row r="3976" spans="1:19" x14ac:dyDescent="0.3">
      <c r="A3976" s="1" t="s">
        <v>925</v>
      </c>
      <c r="B3976" s="1" t="s">
        <v>2654</v>
      </c>
      <c r="C3976" s="1">
        <f t="shared" si="378"/>
        <v>1.0416666664241347E-2</v>
      </c>
      <c r="D3976" s="1">
        <v>12</v>
      </c>
      <c r="E3976" s="1">
        <v>19.239999999999998</v>
      </c>
      <c r="F3976" s="1">
        <f>IF(A3976="","",IF(E3976&lt;_C3_MinTemp.,0,E3976*M_a+M_b))</f>
        <v>0.46544059999999998</v>
      </c>
      <c r="G3976" s="1">
        <f t="shared" si="373"/>
        <v>0.21663495212835998</v>
      </c>
      <c r="H3976" s="1">
        <f t="shared" si="374"/>
        <v>9.414817563162102E-2</v>
      </c>
      <c r="I3976" s="1">
        <f t="shared" si="375"/>
        <v>2.3537043902425107E-2</v>
      </c>
      <c r="J3976" s="1">
        <f>IF(A3976="","",MIN(J3975+I3976,Max_logcfu))</f>
        <v>3.99</v>
      </c>
      <c r="K3976" s="1" cm="1">
        <f t="array" ref="K3976">IF(A3976="","",IF(E3976&lt;_C3_MinTemp.,0,((E3976-Tmin)/(PrefTemp-Tmin))^2))</f>
        <v>35.839442670081674</v>
      </c>
      <c r="L3976" s="1">
        <f t="shared" si="376"/>
        <v>0.37332752772642869</v>
      </c>
      <c r="M3976" s="1">
        <f t="shared" si="377"/>
        <v>-159.99135842085505</v>
      </c>
      <c r="N3976" s="3" t="s">
        <v>866</v>
      </c>
      <c r="O3976" s="1" t="s">
        <v>2973</v>
      </c>
      <c r="P3976" s="1" t="s">
        <v>2968</v>
      </c>
      <c r="Q3976" s="1">
        <v>8360</v>
      </c>
      <c r="R3976" s="1" t="s">
        <v>3035</v>
      </c>
      <c r="S3976" s="1">
        <v>81.3</v>
      </c>
    </row>
    <row r="3977" spans="1:19" x14ac:dyDescent="0.3">
      <c r="A3977" s="1" t="s">
        <v>925</v>
      </c>
      <c r="B3977" s="1" t="s">
        <v>2655</v>
      </c>
      <c r="C3977" s="1">
        <f t="shared" si="378"/>
        <v>1.0416666664241347E-2</v>
      </c>
      <c r="D3977" s="1">
        <v>12</v>
      </c>
      <c r="E3977" s="1">
        <v>19.239999999999998</v>
      </c>
      <c r="F3977" s="1">
        <f>IF(A3977="","",IF(E3977&lt;_C3_MinTemp.,0,E3977*M_a+M_b))</f>
        <v>0.46544059999999998</v>
      </c>
      <c r="G3977" s="1">
        <f t="shared" si="373"/>
        <v>0.21663495212835998</v>
      </c>
      <c r="H3977" s="1">
        <f t="shared" si="374"/>
        <v>9.414817563162102E-2</v>
      </c>
      <c r="I3977" s="1">
        <f t="shared" si="375"/>
        <v>2.3537043902425107E-2</v>
      </c>
      <c r="J3977" s="1">
        <f>IF(A3977="","",MIN(J3976+I3977,Max_logcfu))</f>
        <v>3.99</v>
      </c>
      <c r="K3977" s="1" cm="1">
        <f t="array" ref="K3977">IF(A3977="","",IF(E3977&lt;_C3_MinTemp.,0,((E3977-Tmin)/(PrefTemp-Tmin))^2))</f>
        <v>35.839442670081674</v>
      </c>
      <c r="L3977" s="1">
        <f t="shared" si="376"/>
        <v>0.37332752772642869</v>
      </c>
      <c r="M3977" s="1">
        <f t="shared" si="377"/>
        <v>-160.36468594858147</v>
      </c>
      <c r="N3977" s="3" t="s">
        <v>866</v>
      </c>
      <c r="O3977" s="1" t="s">
        <v>2973</v>
      </c>
      <c r="P3977" s="1" t="s">
        <v>2968</v>
      </c>
      <c r="Q3977" s="1">
        <v>8360</v>
      </c>
      <c r="R3977" s="1" t="s">
        <v>3035</v>
      </c>
      <c r="S3977" s="1">
        <v>81.3</v>
      </c>
    </row>
    <row r="3978" spans="1:19" x14ac:dyDescent="0.3">
      <c r="A3978" s="1" t="s">
        <v>925</v>
      </c>
      <c r="B3978" s="1" t="s">
        <v>2656</v>
      </c>
      <c r="C3978" s="1">
        <f t="shared" si="378"/>
        <v>1.0416666671517305E-2</v>
      </c>
      <c r="D3978" s="1">
        <v>12</v>
      </c>
      <c r="E3978" s="1">
        <v>19.38</v>
      </c>
      <c r="F3978" s="1">
        <f>IF(A3978="","",IF(E3978&lt;_C3_MinTemp.,0,E3978*M_a+M_b))</f>
        <v>0.4681902</v>
      </c>
      <c r="G3978" s="1">
        <f t="shared" si="373"/>
        <v>0.21920206337604001</v>
      </c>
      <c r="H3978" s="1">
        <f t="shared" si="374"/>
        <v>9.5263825891368961E-2</v>
      </c>
      <c r="I3978" s="1">
        <f t="shared" si="375"/>
        <v>2.3815956483932411E-2</v>
      </c>
      <c r="J3978" s="1">
        <f>IF(A3978="","",MIN(J3977+I3978,Max_logcfu))</f>
        <v>3.99</v>
      </c>
      <c r="K3978" s="1" cm="1">
        <f t="array" ref="K3978">IF(A3978="","",IF(E3978&lt;_C3_MinTemp.,0,((E3978-Tmin)/(PrefTemp-Tmin))^2))</f>
        <v>36.264137925787395</v>
      </c>
      <c r="L3978" s="1">
        <f t="shared" si="376"/>
        <v>0.37775143690285623</v>
      </c>
      <c r="M3978" s="1">
        <f t="shared" si="377"/>
        <v>-160.74243738548432</v>
      </c>
      <c r="N3978" s="3" t="s">
        <v>866</v>
      </c>
      <c r="O3978" s="1" t="s">
        <v>2973</v>
      </c>
      <c r="P3978" s="1" t="s">
        <v>2968</v>
      </c>
      <c r="Q3978" s="1">
        <v>8360</v>
      </c>
      <c r="R3978" s="1" t="s">
        <v>3035</v>
      </c>
      <c r="S3978" s="1">
        <v>81.239999999999995</v>
      </c>
    </row>
    <row r="3979" spans="1:19" x14ac:dyDescent="0.3">
      <c r="A3979" s="1" t="s">
        <v>925</v>
      </c>
      <c r="B3979" s="1" t="s">
        <v>2657</v>
      </c>
      <c r="C3979" s="1">
        <f t="shared" si="378"/>
        <v>1.0416666664241347E-2</v>
      </c>
      <c r="D3979" s="1">
        <v>12</v>
      </c>
      <c r="E3979" s="1">
        <v>19.38</v>
      </c>
      <c r="F3979" s="1">
        <f>IF(A3979="","",IF(E3979&lt;_C3_MinTemp.,0,E3979*M_a+M_b))</f>
        <v>0.4681902</v>
      </c>
      <c r="G3979" s="1">
        <f t="shared" si="373"/>
        <v>0.21920206337604001</v>
      </c>
      <c r="H3979" s="1">
        <f t="shared" si="374"/>
        <v>9.5263825891368961E-2</v>
      </c>
      <c r="I3979" s="1">
        <f t="shared" si="375"/>
        <v>2.3815956467297159E-2</v>
      </c>
      <c r="J3979" s="1">
        <f>IF(A3979="","",MIN(J3978+I3979,Max_logcfu))</f>
        <v>3.99</v>
      </c>
      <c r="K3979" s="1" cm="1">
        <f t="array" ref="K3979">IF(A3979="","",IF(E3979&lt;_C3_MinTemp.,0,((E3979-Tmin)/(PrefTemp-Tmin))^2))</f>
        <v>36.264137925787395</v>
      </c>
      <c r="L3979" s="1">
        <f t="shared" si="376"/>
        <v>0.3777514366389999</v>
      </c>
      <c r="M3979" s="1">
        <f t="shared" si="377"/>
        <v>-161.12018882212331</v>
      </c>
      <c r="N3979" s="3" t="s">
        <v>866</v>
      </c>
      <c r="O3979" s="1" t="s">
        <v>2973</v>
      </c>
      <c r="P3979" s="1" t="s">
        <v>2968</v>
      </c>
      <c r="Q3979" s="1">
        <v>8360</v>
      </c>
      <c r="R3979" s="1" t="s">
        <v>3035</v>
      </c>
      <c r="S3979" s="1">
        <v>81.239999999999995</v>
      </c>
    </row>
    <row r="3980" spans="1:19" x14ac:dyDescent="0.3">
      <c r="A3980" s="1" t="s">
        <v>925</v>
      </c>
      <c r="B3980" s="1" t="s">
        <v>2106</v>
      </c>
      <c r="C3980" s="1">
        <f t="shared" si="378"/>
        <v>1.0416666664241347E-2</v>
      </c>
      <c r="D3980" s="1">
        <v>12</v>
      </c>
      <c r="E3980" s="1">
        <v>19.420000000000002</v>
      </c>
      <c r="F3980" s="1">
        <f>IF(A3980="","",IF(E3980&lt;_C3_MinTemp.,0,E3980*M_a+M_b))</f>
        <v>0.46897580000000005</v>
      </c>
      <c r="G3980" s="1">
        <f t="shared" si="373"/>
        <v>0.21993830098564005</v>
      </c>
      <c r="H3980" s="1">
        <f t="shared" si="374"/>
        <v>9.558379008502392E-2</v>
      </c>
      <c r="I3980" s="1">
        <f t="shared" si="375"/>
        <v>2.3895947515692271E-2</v>
      </c>
      <c r="J3980" s="1">
        <f>IF(A3980="","",MIN(J3979+I3980,Max_logcfu))</f>
        <v>3.99</v>
      </c>
      <c r="K3980" s="1" cm="1">
        <f t="array" ref="K3980">IF(A3980="","",IF(E3980&lt;_C3_MinTemp.,0,((E3980-Tmin)/(PrefTemp-Tmin))^2))</f>
        <v>36.385938887920155</v>
      </c>
      <c r="L3980" s="1">
        <f t="shared" si="376"/>
        <v>0.37902019666092074</v>
      </c>
      <c r="M3980" s="1">
        <f t="shared" si="377"/>
        <v>-161.49920901878423</v>
      </c>
      <c r="N3980" s="3" t="s">
        <v>866</v>
      </c>
      <c r="O3980" s="1" t="s">
        <v>2973</v>
      </c>
      <c r="P3980" s="1" t="s">
        <v>2968</v>
      </c>
      <c r="Q3980" s="1">
        <v>8360</v>
      </c>
      <c r="R3980" s="1" t="s">
        <v>3035</v>
      </c>
      <c r="S3980" s="1">
        <v>81.239999999999995</v>
      </c>
    </row>
    <row r="3981" spans="1:19" x14ac:dyDescent="0.3">
      <c r="A3981" s="1" t="s">
        <v>925</v>
      </c>
      <c r="B3981" s="1" t="s">
        <v>2107</v>
      </c>
      <c r="C3981" s="1">
        <f t="shared" si="378"/>
        <v>1.0416666671517305E-2</v>
      </c>
      <c r="D3981" s="1">
        <v>12</v>
      </c>
      <c r="E3981" s="1">
        <v>19.420000000000002</v>
      </c>
      <c r="F3981" s="1">
        <f>IF(A3981="","",IF(E3981&lt;_C3_MinTemp.,0,E3981*M_a+M_b))</f>
        <v>0.46897580000000005</v>
      </c>
      <c r="G3981" s="1">
        <f t="shared" si="373"/>
        <v>0.21993830098564005</v>
      </c>
      <c r="H3981" s="1">
        <f t="shared" si="374"/>
        <v>9.558379008502392E-2</v>
      </c>
      <c r="I3981" s="1">
        <f t="shared" si="375"/>
        <v>2.3895947532383395E-2</v>
      </c>
      <c r="J3981" s="1">
        <f>IF(A3981="","",MIN(J3980+I3981,Max_logcfu))</f>
        <v>3.99</v>
      </c>
      <c r="K3981" s="1" cm="1">
        <f t="array" ref="K3981">IF(A3981="","",IF(E3981&lt;_C3_MinTemp.,0,((E3981-Tmin)/(PrefTemp-Tmin))^2))</f>
        <v>36.385938887920155</v>
      </c>
      <c r="L3981" s="1">
        <f t="shared" si="376"/>
        <v>0.3790201969256633</v>
      </c>
      <c r="M3981" s="1">
        <f t="shared" si="377"/>
        <v>-161.87822921570989</v>
      </c>
      <c r="N3981" s="3" t="s">
        <v>866</v>
      </c>
      <c r="O3981" s="1" t="s">
        <v>2973</v>
      </c>
      <c r="P3981" s="1" t="s">
        <v>2968</v>
      </c>
      <c r="Q3981" s="1">
        <v>8360</v>
      </c>
      <c r="R3981" s="1" t="s">
        <v>3035</v>
      </c>
      <c r="S3981" s="1">
        <v>81.239999999999995</v>
      </c>
    </row>
    <row r="3982" spans="1:19" x14ac:dyDescent="0.3">
      <c r="A3982" s="1" t="s">
        <v>925</v>
      </c>
      <c r="B3982" s="1" t="s">
        <v>2934</v>
      </c>
      <c r="C3982" s="1">
        <f t="shared" si="378"/>
        <v>1.0405092587461695E-2</v>
      </c>
      <c r="D3982" s="1">
        <v>12</v>
      </c>
      <c r="E3982" s="1">
        <v>19.52</v>
      </c>
      <c r="F3982" s="1">
        <f>IF(A3982="","",IF(E3982&lt;_C3_MinTemp.,0,E3982*M_a+M_b))</f>
        <v>0.47093980000000002</v>
      </c>
      <c r="G3982" s="1">
        <f t="shared" si="373"/>
        <v>0.22178429522404003</v>
      </c>
      <c r="H3982" s="1">
        <f t="shared" si="374"/>
        <v>9.6386047468074762E-2</v>
      </c>
      <c r="I3982" s="1">
        <f t="shared" si="375"/>
        <v>2.4069737953075099E-2</v>
      </c>
      <c r="J3982" s="1">
        <f>IF(A3982="","",MIN(J3981+I3982,Max_logcfu))</f>
        <v>3.99</v>
      </c>
      <c r="K3982" s="1" cm="1">
        <f t="array" ref="K3982">IF(A3982="","",IF(E3982&lt;_C3_MinTemp.,0,((E3982-Tmin)/(PrefTemp-Tmin))^2))</f>
        <v>36.691334688673663</v>
      </c>
      <c r="L3982" s="1">
        <f t="shared" si="376"/>
        <v>0.3817767345931945</v>
      </c>
      <c r="M3982" s="1">
        <f t="shared" si="377"/>
        <v>-162.26000595030308</v>
      </c>
      <c r="N3982" s="3" t="s">
        <v>866</v>
      </c>
      <c r="O3982" s="1" t="s">
        <v>2973</v>
      </c>
      <c r="P3982" s="1" t="s">
        <v>2968</v>
      </c>
      <c r="Q3982" s="1">
        <v>8360</v>
      </c>
      <c r="R3982" s="1" t="s">
        <v>3035</v>
      </c>
      <c r="S3982" s="1">
        <v>81.13</v>
      </c>
    </row>
    <row r="3983" spans="1:19" x14ac:dyDescent="0.3">
      <c r="A3983" s="1" t="s">
        <v>925</v>
      </c>
      <c r="B3983" s="1" t="s">
        <v>2658</v>
      </c>
      <c r="C3983" s="1">
        <f t="shared" si="378"/>
        <v>1.0416666671517305E-2</v>
      </c>
      <c r="D3983" s="1">
        <v>12</v>
      </c>
      <c r="E3983" s="1">
        <v>19.53</v>
      </c>
      <c r="F3983" s="1">
        <f>IF(A3983="","",IF(E3983&lt;_C3_MinTemp.,0,E3983*M_a+M_b))</f>
        <v>0.47113620000000006</v>
      </c>
      <c r="G3983" s="1">
        <f t="shared" si="373"/>
        <v>0.22196931895044006</v>
      </c>
      <c r="H3983" s="1">
        <f t="shared" si="374"/>
        <v>9.6466457605580203E-2</v>
      </c>
      <c r="I3983" s="1">
        <f t="shared" si="375"/>
        <v>2.4116614412625224E-2</v>
      </c>
      <c r="J3983" s="1">
        <f>IF(A3983="","",MIN(J3982+I3983,Max_logcfu))</f>
        <v>3.99</v>
      </c>
      <c r="K3983" s="1" cm="1">
        <f t="array" ref="K3983">IF(A3983="","",IF(E3983&lt;_C3_MinTemp.,0,((E3983-Tmin)/(PrefTemp-Tmin))^2))</f>
        <v>36.721944464103572</v>
      </c>
      <c r="L3983" s="1">
        <f t="shared" si="376"/>
        <v>0.38252025501253706</v>
      </c>
      <c r="M3983" s="1">
        <f t="shared" si="377"/>
        <v>-162.64252620531562</v>
      </c>
      <c r="N3983" s="3" t="s">
        <v>866</v>
      </c>
      <c r="O3983" s="1" t="s">
        <v>2973</v>
      </c>
      <c r="P3983" s="1" t="s">
        <v>2968</v>
      </c>
      <c r="Q3983" s="1">
        <v>8360</v>
      </c>
      <c r="R3983" s="1" t="s">
        <v>3035</v>
      </c>
      <c r="S3983" s="1">
        <v>81.13</v>
      </c>
    </row>
    <row r="3984" spans="1:19" x14ac:dyDescent="0.3">
      <c r="A3984" s="1" t="s">
        <v>925</v>
      </c>
      <c r="B3984" s="1" t="s">
        <v>2659</v>
      </c>
      <c r="C3984" s="1">
        <f t="shared" si="378"/>
        <v>1.0416666664241347E-2</v>
      </c>
      <c r="D3984" s="1">
        <v>12</v>
      </c>
      <c r="E3984" s="1">
        <v>19.53</v>
      </c>
      <c r="F3984" s="1">
        <f>IF(A3984="","",IF(E3984&lt;_C3_MinTemp.,0,E3984*M_a+M_b))</f>
        <v>0.47113620000000006</v>
      </c>
      <c r="G3984" s="1">
        <f t="shared" si="373"/>
        <v>0.22196931895044006</v>
      </c>
      <c r="H3984" s="1">
        <f t="shared" si="374"/>
        <v>9.6466457605580203E-2</v>
      </c>
      <c r="I3984" s="1">
        <f t="shared" si="375"/>
        <v>2.4116614395779962E-2</v>
      </c>
      <c r="J3984" s="1">
        <f>IF(A3984="","",MIN(J3983+I3984,Max_logcfu))</f>
        <v>3.99</v>
      </c>
      <c r="K3984" s="1" cm="1">
        <f t="array" ref="K3984">IF(A3984="","",IF(E3984&lt;_C3_MinTemp.,0,((E3984-Tmin)/(PrefTemp-Tmin))^2))</f>
        <v>36.721944464103572</v>
      </c>
      <c r="L3984" s="1">
        <f t="shared" si="376"/>
        <v>0.38252025474534979</v>
      </c>
      <c r="M3984" s="1">
        <f t="shared" si="377"/>
        <v>-163.02504646006096</v>
      </c>
      <c r="N3984" s="3" t="s">
        <v>866</v>
      </c>
      <c r="O3984" s="1" t="s">
        <v>2973</v>
      </c>
      <c r="P3984" s="1" t="s">
        <v>2968</v>
      </c>
      <c r="Q3984" s="1">
        <v>8360</v>
      </c>
      <c r="R3984" s="1" t="s">
        <v>3035</v>
      </c>
      <c r="S3984" s="1">
        <v>81.13</v>
      </c>
    </row>
    <row r="3985" spans="1:19" x14ac:dyDescent="0.3">
      <c r="A3985" s="1" t="s">
        <v>925</v>
      </c>
      <c r="B3985" s="1" t="s">
        <v>2660</v>
      </c>
      <c r="C3985" s="1">
        <f t="shared" si="378"/>
        <v>1.0416666664241347E-2</v>
      </c>
      <c r="D3985" s="1">
        <v>12</v>
      </c>
      <c r="E3985" s="1">
        <v>19.52</v>
      </c>
      <c r="F3985" s="1">
        <f>IF(A3985="","",IF(E3985&lt;_C3_MinTemp.,0,E3985*M_a+M_b))</f>
        <v>0.47093980000000002</v>
      </c>
      <c r="G3985" s="1">
        <f t="shared" si="373"/>
        <v>0.22178429522404003</v>
      </c>
      <c r="H3985" s="1">
        <f t="shared" si="374"/>
        <v>9.6386047468074762E-2</v>
      </c>
      <c r="I3985" s="1">
        <f t="shared" si="375"/>
        <v>2.4096511861408283E-2</v>
      </c>
      <c r="J3985" s="1">
        <f>IF(A3985="","",MIN(J3984+I3985,Max_logcfu))</f>
        <v>3.99</v>
      </c>
      <c r="K3985" s="1" cm="1">
        <f t="array" ref="K3985">IF(A3985="","",IF(E3985&lt;_C3_MinTemp.,0,((E3985-Tmin)/(PrefTemp-Tmin))^2))</f>
        <v>36.691334688673663</v>
      </c>
      <c r="L3985" s="1">
        <f t="shared" si="376"/>
        <v>0.38220140291802912</v>
      </c>
      <c r="M3985" s="1">
        <f t="shared" si="377"/>
        <v>-163.40724786297901</v>
      </c>
      <c r="N3985" s="3" t="s">
        <v>866</v>
      </c>
      <c r="O3985" s="1" t="s">
        <v>2973</v>
      </c>
      <c r="P3985" s="1" t="s">
        <v>2968</v>
      </c>
      <c r="Q3985" s="1">
        <v>8360</v>
      </c>
      <c r="R3985" s="1" t="s">
        <v>3035</v>
      </c>
      <c r="S3985" s="1">
        <v>81.13</v>
      </c>
    </row>
    <row r="3986" spans="1:19" x14ac:dyDescent="0.3">
      <c r="A3986" s="1" t="s">
        <v>925</v>
      </c>
      <c r="B3986" s="1" t="s">
        <v>2112</v>
      </c>
      <c r="C3986" s="1">
        <f t="shared" si="378"/>
        <v>1.0428240741021E-2</v>
      </c>
      <c r="D3986" s="1">
        <v>12</v>
      </c>
      <c r="E3986" s="1">
        <v>19.61</v>
      </c>
      <c r="F3986" s="1">
        <f>IF(A3986="","",IF(E3986&lt;_C3_MinTemp.,0,E3986*M_a+M_b))</f>
        <v>0.4727074</v>
      </c>
      <c r="G3986" s="1">
        <f t="shared" si="373"/>
        <v>0.22345228601476</v>
      </c>
      <c r="H3986" s="1">
        <f t="shared" si="374"/>
        <v>9.7110945682207725E-2</v>
      </c>
      <c r="I3986" s="1">
        <f t="shared" si="375"/>
        <v>2.4304711683894621E-2</v>
      </c>
      <c r="J3986" s="1">
        <f>IF(A3986="","",MIN(J3985+I3986,Max_logcfu))</f>
        <v>3.99</v>
      </c>
      <c r="K3986" s="1" cm="1">
        <f t="array" ref="K3986">IF(A3986="","",IF(E3986&lt;_C3_MinTemp.,0,((E3986-Tmin)/(PrefTemp-Tmin))^2))</f>
        <v>36.967282128045369</v>
      </c>
      <c r="L3986" s="1">
        <f t="shared" si="376"/>
        <v>0.38550371757250018</v>
      </c>
      <c r="M3986" s="1">
        <f t="shared" si="377"/>
        <v>-163.79275158055151</v>
      </c>
      <c r="N3986" s="3" t="s">
        <v>866</v>
      </c>
      <c r="O3986" s="1" t="s">
        <v>2973</v>
      </c>
      <c r="P3986" s="1" t="s">
        <v>2968</v>
      </c>
      <c r="Q3986" s="1">
        <v>8360</v>
      </c>
      <c r="R3986" s="1" t="s">
        <v>3035</v>
      </c>
      <c r="S3986" s="1">
        <v>81.13</v>
      </c>
    </row>
    <row r="3987" spans="1:19" x14ac:dyDescent="0.3">
      <c r="A3987" s="1" t="s">
        <v>925</v>
      </c>
      <c r="B3987" s="1" t="s">
        <v>2113</v>
      </c>
      <c r="C3987" s="1">
        <f t="shared" si="378"/>
        <v>1.0416666671517305E-2</v>
      </c>
      <c r="D3987" s="1">
        <v>12</v>
      </c>
      <c r="E3987" s="1">
        <v>19.559999999999999</v>
      </c>
      <c r="F3987" s="1">
        <f>IF(A3987="","",IF(E3987&lt;_C3_MinTemp.,0,E3987*M_a+M_b))</f>
        <v>0.47172540000000002</v>
      </c>
      <c r="G3987" s="1">
        <f t="shared" si="373"/>
        <v>0.22252485300516001</v>
      </c>
      <c r="H3987" s="1">
        <f t="shared" si="374"/>
        <v>9.6707889180860485E-2</v>
      </c>
      <c r="I3987" s="1">
        <f t="shared" si="375"/>
        <v>2.41769723064734E-2</v>
      </c>
      <c r="J3987" s="1">
        <f>IF(A3987="","",MIN(J3986+I3987,Max_logcfu))</f>
        <v>3.99</v>
      </c>
      <c r="K3987" s="1" cm="1">
        <f t="array" ref="K3987">IF(A3987="","",IF(E3987&lt;_C3_MinTemp.,0,((E3987-Tmin)/(PrefTemp-Tmin))^2))</f>
        <v>36.813850367143708</v>
      </c>
      <c r="L3987" s="1">
        <f t="shared" si="376"/>
        <v>0.38347760816965099</v>
      </c>
      <c r="M3987" s="1">
        <f t="shared" si="377"/>
        <v>-164.17622918872115</v>
      </c>
      <c r="N3987" s="3" t="s">
        <v>866</v>
      </c>
      <c r="O3987" s="1" t="s">
        <v>2973</v>
      </c>
      <c r="P3987" s="1" t="s">
        <v>2968</v>
      </c>
      <c r="Q3987" s="1">
        <v>8360</v>
      </c>
      <c r="R3987" s="1" t="s">
        <v>3035</v>
      </c>
      <c r="S3987" s="1">
        <v>81.13</v>
      </c>
    </row>
    <row r="3988" spans="1:19" x14ac:dyDescent="0.3">
      <c r="A3988" s="1" t="s">
        <v>925</v>
      </c>
      <c r="B3988" s="1" t="s">
        <v>2114</v>
      </c>
      <c r="C3988" s="1">
        <f t="shared" si="378"/>
        <v>1.0416666664241347E-2</v>
      </c>
      <c r="D3988" s="1">
        <v>12</v>
      </c>
      <c r="E3988" s="1">
        <v>19.600000000000001</v>
      </c>
      <c r="F3988" s="1">
        <f>IF(A3988="","",IF(E3988&lt;_C3_MinTemp.,0,E3988*M_a+M_b))</f>
        <v>0.47251100000000007</v>
      </c>
      <c r="G3988" s="1">
        <f t="shared" si="373"/>
        <v>0.22326664512100006</v>
      </c>
      <c r="H3988" s="1">
        <f t="shared" si="374"/>
        <v>9.7030267327683634E-2</v>
      </c>
      <c r="I3988" s="1">
        <f t="shared" si="375"/>
        <v>2.4257566826273006E-2</v>
      </c>
      <c r="J3988" s="1">
        <f>IF(A3988="","",MIN(J3987+I3988,Max_logcfu))</f>
        <v>3.99</v>
      </c>
      <c r="K3988" s="1" cm="1">
        <f t="array" ref="K3988">IF(A3988="","",IF(E3988&lt;_C3_MinTemp.,0,((E3988-Tmin)/(PrefTemp-Tmin))^2))</f>
        <v>36.936570250281562</v>
      </c>
      <c r="L3988" s="1">
        <f t="shared" si="376"/>
        <v>0.38475594001751662</v>
      </c>
      <c r="M3988" s="1">
        <f t="shared" si="377"/>
        <v>-164.56098512873868</v>
      </c>
      <c r="N3988" s="3" t="s">
        <v>866</v>
      </c>
      <c r="O3988" s="1" t="s">
        <v>2973</v>
      </c>
      <c r="P3988" s="1" t="s">
        <v>2968</v>
      </c>
      <c r="Q3988" s="1">
        <v>8360</v>
      </c>
      <c r="R3988" s="1" t="s">
        <v>3035</v>
      </c>
      <c r="S3988" s="1">
        <v>81.13</v>
      </c>
    </row>
    <row r="3989" spans="1:19" x14ac:dyDescent="0.3">
      <c r="A3989" s="1" t="s">
        <v>925</v>
      </c>
      <c r="B3989" s="1" t="s">
        <v>2115</v>
      </c>
      <c r="C3989" s="1">
        <f t="shared" si="378"/>
        <v>1.0416666664241347E-2</v>
      </c>
      <c r="D3989" s="1">
        <v>12</v>
      </c>
      <c r="E3989" s="1">
        <v>19.53</v>
      </c>
      <c r="F3989" s="1">
        <f>IF(A3989="","",IF(E3989&lt;_C3_MinTemp.,0,E3989*M_a+M_b))</f>
        <v>0.47113620000000006</v>
      </c>
      <c r="G3989" s="1">
        <f t="shared" si="373"/>
        <v>0.22196931895044006</v>
      </c>
      <c r="H3989" s="1">
        <f t="shared" si="374"/>
        <v>9.6466457605580203E-2</v>
      </c>
      <c r="I3989" s="1">
        <f t="shared" si="375"/>
        <v>2.4116614395779962E-2</v>
      </c>
      <c r="J3989" s="1">
        <f>IF(A3989="","",MIN(J3988+I3989,Max_logcfu))</f>
        <v>3.99</v>
      </c>
      <c r="K3989" s="1" cm="1">
        <f t="array" ref="K3989">IF(A3989="","",IF(E3989&lt;_C3_MinTemp.,0,((E3989-Tmin)/(PrefTemp-Tmin))^2))</f>
        <v>36.721944464103572</v>
      </c>
      <c r="L3989" s="1">
        <f t="shared" si="376"/>
        <v>0.38252025474534979</v>
      </c>
      <c r="M3989" s="1">
        <f t="shared" si="377"/>
        <v>-164.94350538348402</v>
      </c>
      <c r="N3989" s="3" t="s">
        <v>866</v>
      </c>
      <c r="O3989" s="1" t="s">
        <v>2973</v>
      </c>
      <c r="P3989" s="1" t="s">
        <v>2968</v>
      </c>
      <c r="Q3989" s="1">
        <v>8360</v>
      </c>
      <c r="R3989" s="1" t="s">
        <v>3035</v>
      </c>
      <c r="S3989" s="1">
        <v>81.13</v>
      </c>
    </row>
    <row r="3990" spans="1:19" x14ac:dyDescent="0.3">
      <c r="A3990" s="1" t="s">
        <v>925</v>
      </c>
      <c r="B3990" s="1" t="s">
        <v>2116</v>
      </c>
      <c r="C3990" s="1">
        <f t="shared" si="378"/>
        <v>1.0416666671517305E-2</v>
      </c>
      <c r="D3990" s="1">
        <v>12</v>
      </c>
      <c r="E3990" s="1">
        <v>19.579999999999998</v>
      </c>
      <c r="F3990" s="1">
        <f>IF(A3990="","",IF(E3990&lt;_C3_MinTemp.,0,E3990*M_a+M_b))</f>
        <v>0.47211819999999999</v>
      </c>
      <c r="G3990" s="1">
        <f t="shared" si="373"/>
        <v>0.22289559477123999</v>
      </c>
      <c r="H3990" s="1">
        <f t="shared" si="374"/>
        <v>9.6869011200017369E-2</v>
      </c>
      <c r="I3990" s="1">
        <f t="shared" si="375"/>
        <v>2.421725281128138E-2</v>
      </c>
      <c r="J3990" s="1">
        <f>IF(A3990="","",MIN(J3989+I3990,Max_logcfu))</f>
        <v>3.99</v>
      </c>
      <c r="K3990" s="1" cm="1">
        <f t="array" ref="K3990">IF(A3990="","",IF(E3990&lt;_C3_MinTemp.,0,((E3990-Tmin)/(PrefTemp-Tmin))^2))</f>
        <v>36.875184783129157</v>
      </c>
      <c r="L3990" s="1">
        <f t="shared" si="376"/>
        <v>0.38411650833646355</v>
      </c>
      <c r="M3990" s="1">
        <f t="shared" si="377"/>
        <v>-165.32762189182048</v>
      </c>
      <c r="N3990" s="3" t="s">
        <v>866</v>
      </c>
      <c r="O3990" s="1" t="s">
        <v>2973</v>
      </c>
      <c r="P3990" s="1" t="s">
        <v>2968</v>
      </c>
      <c r="Q3990" s="1">
        <v>8360</v>
      </c>
      <c r="R3990" s="1" t="s">
        <v>3035</v>
      </c>
      <c r="S3990" s="1">
        <v>81.06</v>
      </c>
    </row>
    <row r="3991" spans="1:19" x14ac:dyDescent="0.3">
      <c r="A3991" s="1" t="s">
        <v>925</v>
      </c>
      <c r="B3991" s="1" t="s">
        <v>2117</v>
      </c>
      <c r="C3991" s="1">
        <f t="shared" si="378"/>
        <v>1.0416666664241347E-2</v>
      </c>
      <c r="D3991" s="1">
        <v>12</v>
      </c>
      <c r="E3991" s="1">
        <v>19.55</v>
      </c>
      <c r="F3991" s="1">
        <f>IF(A3991="","",IF(E3991&lt;_C3_MinTemp.,0,E3991*M_a+M_b))</f>
        <v>0.47152900000000003</v>
      </c>
      <c r="G3991" s="1">
        <f t="shared" si="373"/>
        <v>0.22233959784100002</v>
      </c>
      <c r="H3991" s="1">
        <f t="shared" si="374"/>
        <v>9.6627378461973057E-2</v>
      </c>
      <c r="I3991" s="1">
        <f t="shared" si="375"/>
        <v>2.4156844609868812E-2</v>
      </c>
      <c r="J3991" s="1">
        <f>IF(A3991="","",MIN(J3990+I3991,Max_logcfu))</f>
        <v>3.99</v>
      </c>
      <c r="K3991" s="1" cm="1">
        <f t="array" ref="K3991">IF(A3991="","",IF(E3991&lt;_C3_MinTemp.,0,((E3991-Tmin)/(PrefTemp-Tmin))^2))</f>
        <v>36.783202303338598</v>
      </c>
      <c r="L3991" s="1">
        <f t="shared" si="376"/>
        <v>0.38315835723723274</v>
      </c>
      <c r="M3991" s="1">
        <f t="shared" si="377"/>
        <v>-165.71078024905771</v>
      </c>
      <c r="N3991" s="3" t="s">
        <v>866</v>
      </c>
      <c r="O3991" s="1" t="s">
        <v>2973</v>
      </c>
      <c r="P3991" s="1" t="s">
        <v>2968</v>
      </c>
      <c r="Q3991" s="1">
        <v>8360</v>
      </c>
      <c r="R3991" s="1" t="s">
        <v>3035</v>
      </c>
      <c r="S3991" s="1">
        <v>81.06</v>
      </c>
    </row>
    <row r="3992" spans="1:19" x14ac:dyDescent="0.3">
      <c r="A3992" s="1" t="s">
        <v>925</v>
      </c>
      <c r="B3992" s="1" t="s">
        <v>2118</v>
      </c>
      <c r="C3992" s="1">
        <f t="shared" si="378"/>
        <v>1.0416666664241347E-2</v>
      </c>
      <c r="D3992" s="1">
        <v>12</v>
      </c>
      <c r="E3992" s="1">
        <v>19.53</v>
      </c>
      <c r="F3992" s="1">
        <f>IF(A3992="","",IF(E3992&lt;_C3_MinTemp.,0,E3992*M_a+M_b))</f>
        <v>0.47113620000000006</v>
      </c>
      <c r="G3992" s="1">
        <f t="shared" si="373"/>
        <v>0.22196931895044006</v>
      </c>
      <c r="H3992" s="1">
        <f t="shared" si="374"/>
        <v>9.6466457605580203E-2</v>
      </c>
      <c r="I3992" s="1">
        <f t="shared" si="375"/>
        <v>2.4116614395779962E-2</v>
      </c>
      <c r="J3992" s="1">
        <f>IF(A3992="","",MIN(J3991+I3992,Max_logcfu))</f>
        <v>3.99</v>
      </c>
      <c r="K3992" s="1" cm="1">
        <f t="array" ref="K3992">IF(A3992="","",IF(E3992&lt;_C3_MinTemp.,0,((E3992-Tmin)/(PrefTemp-Tmin))^2))</f>
        <v>36.721944464103572</v>
      </c>
      <c r="L3992" s="1">
        <f t="shared" si="376"/>
        <v>0.38252025474534979</v>
      </c>
      <c r="M3992" s="1">
        <f t="shared" si="377"/>
        <v>-166.09330050380305</v>
      </c>
      <c r="N3992" s="3" t="s">
        <v>866</v>
      </c>
      <c r="O3992" s="1" t="s">
        <v>2973</v>
      </c>
      <c r="P3992" s="1" t="s">
        <v>2968</v>
      </c>
      <c r="Q3992" s="1">
        <v>8360</v>
      </c>
      <c r="R3992" s="1" t="s">
        <v>3035</v>
      </c>
      <c r="S3992" s="1">
        <v>81.06</v>
      </c>
    </row>
    <row r="3993" spans="1:19" x14ac:dyDescent="0.3">
      <c r="A3993" s="1" t="s">
        <v>925</v>
      </c>
      <c r="B3993" s="1" t="s">
        <v>2119</v>
      </c>
      <c r="C3993" s="1">
        <f t="shared" si="378"/>
        <v>1.0416666671517305E-2</v>
      </c>
      <c r="D3993" s="1">
        <v>12</v>
      </c>
      <c r="E3993" s="1">
        <v>19.55</v>
      </c>
      <c r="F3993" s="1">
        <f>IF(A3993="","",IF(E3993&lt;_C3_MinTemp.,0,E3993*M_a+M_b))</f>
        <v>0.47152900000000003</v>
      </c>
      <c r="G3993" s="1">
        <f t="shared" si="373"/>
        <v>0.22233959784100002</v>
      </c>
      <c r="H3993" s="1">
        <f t="shared" si="374"/>
        <v>9.6627378461973057E-2</v>
      </c>
      <c r="I3993" s="1">
        <f t="shared" si="375"/>
        <v>2.4156844626742172E-2</v>
      </c>
      <c r="J3993" s="1">
        <f>IF(A3993="","",MIN(J3992+I3993,Max_logcfu))</f>
        <v>3.99</v>
      </c>
      <c r="K3993" s="1" cm="1">
        <f t="array" ref="K3993">IF(A3993="","",IF(E3993&lt;_C3_MinTemp.,0,((E3993-Tmin)/(PrefTemp-Tmin))^2))</f>
        <v>36.783202303338598</v>
      </c>
      <c r="L3993" s="1">
        <f t="shared" si="376"/>
        <v>0.38315835750486577</v>
      </c>
      <c r="M3993" s="1">
        <f t="shared" si="377"/>
        <v>-166.47645886130792</v>
      </c>
      <c r="N3993" s="3" t="s">
        <v>866</v>
      </c>
      <c r="O3993" s="1" t="s">
        <v>2973</v>
      </c>
      <c r="P3993" s="1" t="s">
        <v>2968</v>
      </c>
      <c r="Q3993" s="1">
        <v>8360</v>
      </c>
      <c r="R3993" s="1" t="s">
        <v>3035</v>
      </c>
      <c r="S3993" s="1">
        <v>81.06</v>
      </c>
    </row>
    <row r="3994" spans="1:19" x14ac:dyDescent="0.3">
      <c r="A3994" s="1" t="s">
        <v>925</v>
      </c>
      <c r="B3994" s="1" t="s">
        <v>2935</v>
      </c>
      <c r="C3994" s="1">
        <f t="shared" si="378"/>
        <v>1.0405092587461695E-2</v>
      </c>
      <c r="D3994" s="1">
        <v>12</v>
      </c>
      <c r="E3994" s="1">
        <v>19.579999999999998</v>
      </c>
      <c r="F3994" s="1">
        <f>IF(A3994="","",IF(E3994&lt;_C3_MinTemp.,0,E3994*M_a+M_b))</f>
        <v>0.47211819999999999</v>
      </c>
      <c r="G3994" s="1">
        <f t="shared" si="373"/>
        <v>0.22289559477123999</v>
      </c>
      <c r="H3994" s="1">
        <f t="shared" si="374"/>
        <v>9.6869011200017369E-2</v>
      </c>
      <c r="I3994" s="1">
        <f t="shared" si="375"/>
        <v>2.4190344729409074E-2</v>
      </c>
      <c r="J3994" s="1">
        <f>IF(A3994="","",MIN(J3993+I3994,Max_logcfu))</f>
        <v>3.99</v>
      </c>
      <c r="K3994" s="1" cm="1">
        <f t="array" ref="K3994">IF(A3994="","",IF(E3994&lt;_C3_MinTemp.,0,((E3994-Tmin)/(PrefTemp-Tmin))^2))</f>
        <v>36.875184783129157</v>
      </c>
      <c r="L3994" s="1">
        <f t="shared" si="376"/>
        <v>0.38368971184821749</v>
      </c>
      <c r="M3994" s="1">
        <f t="shared" si="377"/>
        <v>-166.86014857315612</v>
      </c>
      <c r="N3994" s="3" t="s">
        <v>866</v>
      </c>
      <c r="O3994" s="1" t="s">
        <v>2973</v>
      </c>
      <c r="P3994" s="1" t="s">
        <v>2968</v>
      </c>
      <c r="Q3994" s="1">
        <v>8360</v>
      </c>
      <c r="R3994" s="1" t="s">
        <v>3035</v>
      </c>
      <c r="S3994" s="1">
        <v>81.06</v>
      </c>
    </row>
    <row r="3995" spans="1:19" x14ac:dyDescent="0.3">
      <c r="A3995" s="1" t="s">
        <v>925</v>
      </c>
      <c r="B3995" s="1" t="s">
        <v>2662</v>
      </c>
      <c r="C3995" s="1">
        <f t="shared" si="378"/>
        <v>1.0416666671517305E-2</v>
      </c>
      <c r="D3995" s="1">
        <v>12</v>
      </c>
      <c r="E3995" s="1">
        <v>19.53</v>
      </c>
      <c r="F3995" s="1">
        <f>IF(A3995="","",IF(E3995&lt;_C3_MinTemp.,0,E3995*M_a+M_b))</f>
        <v>0.47113620000000006</v>
      </c>
      <c r="G3995" s="1">
        <f t="shared" si="373"/>
        <v>0.22196931895044006</v>
      </c>
      <c r="H3995" s="1">
        <f t="shared" si="374"/>
        <v>9.6466457605580203E-2</v>
      </c>
      <c r="I3995" s="1">
        <f t="shared" si="375"/>
        <v>2.4116614412625224E-2</v>
      </c>
      <c r="J3995" s="1">
        <f>IF(A3995="","",MIN(J3994+I3995,Max_logcfu))</f>
        <v>3.99</v>
      </c>
      <c r="K3995" s="1" cm="1">
        <f t="array" ref="K3995">IF(A3995="","",IF(E3995&lt;_C3_MinTemp.,0,((E3995-Tmin)/(PrefTemp-Tmin))^2))</f>
        <v>36.721944464103572</v>
      </c>
      <c r="L3995" s="1">
        <f t="shared" si="376"/>
        <v>0.38252025501253706</v>
      </c>
      <c r="M3995" s="1">
        <f t="shared" si="377"/>
        <v>-167.24266882816866</v>
      </c>
      <c r="N3995" s="3" t="s">
        <v>866</v>
      </c>
      <c r="O3995" s="1" t="s">
        <v>2973</v>
      </c>
      <c r="P3995" s="1" t="s">
        <v>2968</v>
      </c>
      <c r="Q3995" s="1">
        <v>8360</v>
      </c>
      <c r="R3995" s="1" t="s">
        <v>3035</v>
      </c>
      <c r="S3995" s="1">
        <v>81.06</v>
      </c>
    </row>
    <row r="3996" spans="1:19" x14ac:dyDescent="0.3">
      <c r="A3996" s="1" t="s">
        <v>925</v>
      </c>
      <c r="B3996" s="1" t="s">
        <v>2122</v>
      </c>
      <c r="C3996" s="1">
        <f t="shared" si="378"/>
        <v>1.0416666664241347E-2</v>
      </c>
      <c r="D3996" s="1">
        <v>12</v>
      </c>
      <c r="E3996" s="1">
        <v>19.489999999999998</v>
      </c>
      <c r="F3996" s="1">
        <f>IF(A3996="","",IF(E3996&lt;_C3_MinTemp.,0,E3996*M_a+M_b))</f>
        <v>0.47035060000000001</v>
      </c>
      <c r="G3996" s="1">
        <f t="shared" si="373"/>
        <v>0.22122968692036002</v>
      </c>
      <c r="H3996" s="1">
        <f t="shared" si="374"/>
        <v>9.614501821832247E-2</v>
      </c>
      <c r="I3996" s="1">
        <f t="shared" si="375"/>
        <v>2.4036254548984243E-2</v>
      </c>
      <c r="J3996" s="1">
        <f>IF(A3996="","",MIN(J3995+I3996,Max_logcfu))</f>
        <v>3.99</v>
      </c>
      <c r="K3996" s="1" cm="1">
        <f t="array" ref="K3996">IF(A3996="","",IF(E3996&lt;_C3_MinTemp.,0,((E3996-Tmin)/(PrefTemp-Tmin))^2))</f>
        <v>36.59958193913436</v>
      </c>
      <c r="L3996" s="1">
        <f t="shared" si="376"/>
        <v>0.38124564511055059</v>
      </c>
      <c r="M3996" s="1">
        <f t="shared" si="377"/>
        <v>-167.6239144732792</v>
      </c>
      <c r="N3996" s="3" t="s">
        <v>866</v>
      </c>
      <c r="O3996" s="1" t="s">
        <v>2973</v>
      </c>
      <c r="P3996" s="1" t="s">
        <v>2968</v>
      </c>
      <c r="Q3996" s="1">
        <v>8360</v>
      </c>
      <c r="R3996" s="1" t="s">
        <v>3035</v>
      </c>
      <c r="S3996" s="1">
        <v>81.06</v>
      </c>
    </row>
    <row r="3997" spans="1:19" x14ac:dyDescent="0.3">
      <c r="A3997" s="1" t="s">
        <v>925</v>
      </c>
      <c r="B3997" s="1" t="s">
        <v>2123</v>
      </c>
      <c r="C3997" s="1">
        <f t="shared" si="378"/>
        <v>1.0416666664241347E-2</v>
      </c>
      <c r="D3997" s="1">
        <v>12</v>
      </c>
      <c r="E3997" s="1">
        <v>19.489999999999998</v>
      </c>
      <c r="F3997" s="1">
        <f>IF(A3997="","",IF(E3997&lt;_C3_MinTemp.,0,E3997*M_a+M_b))</f>
        <v>0.47035060000000001</v>
      </c>
      <c r="G3997" s="1">
        <f t="shared" si="373"/>
        <v>0.22122968692036002</v>
      </c>
      <c r="H3997" s="1">
        <f t="shared" si="374"/>
        <v>9.614501821832247E-2</v>
      </c>
      <c r="I3997" s="1">
        <f t="shared" si="375"/>
        <v>2.4036254548984243E-2</v>
      </c>
      <c r="J3997" s="1">
        <f>IF(A3997="","",MIN(J3996+I3997,Max_logcfu))</f>
        <v>3.99</v>
      </c>
      <c r="K3997" s="1" cm="1">
        <f t="array" ref="K3997">IF(A3997="","",IF(E3997&lt;_C3_MinTemp.,0,((E3997-Tmin)/(PrefTemp-Tmin))^2))</f>
        <v>36.59958193913436</v>
      </c>
      <c r="L3997" s="1">
        <f t="shared" si="376"/>
        <v>0.38124564511055059</v>
      </c>
      <c r="M3997" s="1">
        <f t="shared" si="377"/>
        <v>-168.00516011838974</v>
      </c>
      <c r="N3997" s="3" t="s">
        <v>866</v>
      </c>
      <c r="O3997" s="1" t="s">
        <v>2973</v>
      </c>
      <c r="P3997" s="1" t="s">
        <v>2968</v>
      </c>
      <c r="Q3997" s="1">
        <v>8360</v>
      </c>
      <c r="R3997" s="1" t="s">
        <v>3035</v>
      </c>
      <c r="S3997" s="1">
        <v>81.06</v>
      </c>
    </row>
    <row r="3998" spans="1:19" x14ac:dyDescent="0.3">
      <c r="A3998" s="1" t="s">
        <v>925</v>
      </c>
      <c r="B3998" s="1" t="s">
        <v>2124</v>
      </c>
      <c r="C3998" s="1">
        <f t="shared" si="378"/>
        <v>1.0416666671517305E-2</v>
      </c>
      <c r="D3998" s="1">
        <v>12</v>
      </c>
      <c r="E3998" s="1">
        <v>19.53</v>
      </c>
      <c r="F3998" s="1">
        <f>IF(A3998="","",IF(E3998&lt;_C3_MinTemp.,0,E3998*M_a+M_b))</f>
        <v>0.47113620000000006</v>
      </c>
      <c r="G3998" s="1">
        <f t="shared" si="373"/>
        <v>0.22196931895044006</v>
      </c>
      <c r="H3998" s="1">
        <f t="shared" si="374"/>
        <v>9.6466457605580203E-2</v>
      </c>
      <c r="I3998" s="1">
        <f t="shared" si="375"/>
        <v>2.4116614412625224E-2</v>
      </c>
      <c r="J3998" s="1">
        <f>IF(A3998="","",MIN(J3997+I3998,Max_logcfu))</f>
        <v>3.99</v>
      </c>
      <c r="K3998" s="1" cm="1">
        <f t="array" ref="K3998">IF(A3998="","",IF(E3998&lt;_C3_MinTemp.,0,((E3998-Tmin)/(PrefTemp-Tmin))^2))</f>
        <v>36.721944464103572</v>
      </c>
      <c r="L3998" s="1">
        <f t="shared" si="376"/>
        <v>0.38252025501253706</v>
      </c>
      <c r="M3998" s="1">
        <f t="shared" si="377"/>
        <v>-168.38768037340228</v>
      </c>
      <c r="N3998" s="3" t="s">
        <v>866</v>
      </c>
      <c r="O3998" s="1" t="s">
        <v>2973</v>
      </c>
      <c r="P3998" s="1" t="s">
        <v>2968</v>
      </c>
      <c r="Q3998" s="1">
        <v>8360</v>
      </c>
      <c r="R3998" s="1" t="s">
        <v>3035</v>
      </c>
      <c r="S3998" s="1">
        <v>81.06</v>
      </c>
    </row>
    <row r="3999" spans="1:19" x14ac:dyDescent="0.3">
      <c r="A3999" s="1" t="s">
        <v>925</v>
      </c>
      <c r="B3999" s="1" t="s">
        <v>2125</v>
      </c>
      <c r="C3999" s="1">
        <f t="shared" si="378"/>
        <v>1.0416666664241347E-2</v>
      </c>
      <c r="D3999" s="1">
        <v>12</v>
      </c>
      <c r="E3999" s="1">
        <v>19.47</v>
      </c>
      <c r="F3999" s="1">
        <f>IF(A3999="","",IF(E3999&lt;_C3_MinTemp.,0,E3999*M_a+M_b))</f>
        <v>0.46995779999999998</v>
      </c>
      <c r="G3999" s="1">
        <f t="shared" si="373"/>
        <v>0.22086033378084</v>
      </c>
      <c r="H3999" s="1">
        <f t="shared" si="374"/>
        <v>9.598449968745762E-2</v>
      </c>
      <c r="I3999" s="1">
        <f t="shared" si="375"/>
        <v>2.3996124916277374E-2</v>
      </c>
      <c r="J3999" s="1">
        <f>IF(A3999="","",MIN(J3998+I3999,Max_logcfu))</f>
        <v>3.99</v>
      </c>
      <c r="K3999" s="1" cm="1">
        <f t="array" ref="K3999">IF(A3999="","",IF(E3999&lt;_C3_MinTemp.,0,((E3999-Tmin)/(PrefTemp-Tmin))^2))</f>
        <v>36.538477253400181</v>
      </c>
      <c r="L3999" s="1">
        <f t="shared" si="376"/>
        <v>0.3806091379676344</v>
      </c>
      <c r="M3999" s="1">
        <f t="shared" si="377"/>
        <v>-168.76828951136991</v>
      </c>
      <c r="N3999" s="3" t="s">
        <v>866</v>
      </c>
      <c r="O3999" s="1" t="s">
        <v>2973</v>
      </c>
      <c r="P3999" s="1" t="s">
        <v>2968</v>
      </c>
      <c r="Q3999" s="1">
        <v>8360</v>
      </c>
      <c r="R3999" s="1" t="s">
        <v>3035</v>
      </c>
      <c r="S3999" s="1">
        <v>81.06</v>
      </c>
    </row>
    <row r="4000" spans="1:19" x14ac:dyDescent="0.3">
      <c r="A4000" s="1" t="s">
        <v>925</v>
      </c>
      <c r="B4000" s="1" t="s">
        <v>2936</v>
      </c>
      <c r="C4000" s="1">
        <f t="shared" si="378"/>
        <v>1.0416666664241347E-2</v>
      </c>
      <c r="D4000" s="1">
        <v>12</v>
      </c>
      <c r="E4000" s="1">
        <v>19.440000000000001</v>
      </c>
      <c r="F4000" s="1">
        <f>IF(A4000="","",IF(E4000&lt;_C3_MinTemp.,0,E4000*M_a+M_b))</f>
        <v>0.46936860000000008</v>
      </c>
      <c r="G4000" s="1">
        <f t="shared" si="373"/>
        <v>0.22030688266596007</v>
      </c>
      <c r="H4000" s="1">
        <f t="shared" si="374"/>
        <v>9.5743973344615416E-2</v>
      </c>
      <c r="I4000" s="1">
        <f t="shared" si="375"/>
        <v>2.3935993330580819E-2</v>
      </c>
      <c r="J4000" s="1">
        <f>IF(A4000="","",MIN(J3999+I4000,Max_logcfu))</f>
        <v>3.99</v>
      </c>
      <c r="K4000" s="1" cm="1">
        <f t="array" ref="K4000">IF(A4000="","",IF(E4000&lt;_C3_MinTemp.,0,((E4000-Tmin)/(PrefTemp-Tmin))^2))</f>
        <v>36.446915945736961</v>
      </c>
      <c r="L4000" s="1">
        <f t="shared" si="376"/>
        <v>0.37965537434636459</v>
      </c>
      <c r="M4000" s="1">
        <f t="shared" si="377"/>
        <v>-169.14794488571627</v>
      </c>
      <c r="N4000" s="3" t="s">
        <v>866</v>
      </c>
      <c r="O4000" s="1" t="s">
        <v>2973</v>
      </c>
      <c r="P4000" s="1" t="s">
        <v>2968</v>
      </c>
      <c r="Q4000" s="1">
        <v>8360</v>
      </c>
      <c r="R4000" s="1" t="s">
        <v>3035</v>
      </c>
      <c r="S4000" s="1">
        <v>81.06</v>
      </c>
    </row>
    <row r="4001" spans="1:19" x14ac:dyDescent="0.3">
      <c r="A4001" s="1" t="s">
        <v>925</v>
      </c>
      <c r="B4001" s="1" t="s">
        <v>2937</v>
      </c>
      <c r="C4001" s="1">
        <f t="shared" si="378"/>
        <v>1.0416666671517305E-2</v>
      </c>
      <c r="D4001" s="1">
        <v>12</v>
      </c>
      <c r="E4001" s="1">
        <v>19.41</v>
      </c>
      <c r="F4001" s="1">
        <f>IF(A4001="","",IF(E4001&lt;_C3_MinTemp.,0,E4001*M_a+M_b))</f>
        <v>0.46877940000000001</v>
      </c>
      <c r="G4001" s="1">
        <f t="shared" si="373"/>
        <v>0.21975412586436002</v>
      </c>
      <c r="H4001" s="1">
        <f t="shared" si="374"/>
        <v>9.5503748745919173E-2</v>
      </c>
      <c r="I4001" s="1">
        <f t="shared" si="375"/>
        <v>2.3875937197597893E-2</v>
      </c>
      <c r="J4001" s="1">
        <f>IF(A4001="","",MIN(J4000+I4001,Max_logcfu))</f>
        <v>3.99</v>
      </c>
      <c r="K4001" s="1" cm="1">
        <f t="array" ref="K4001">IF(A4001="","",IF(E4001&lt;_C3_MinTemp.,0,((E4001-Tmin)/(PrefTemp-Tmin))^2))</f>
        <v>36.355469503199359</v>
      </c>
      <c r="L4001" s="1">
        <f t="shared" si="376"/>
        <v>0.37870280750134055</v>
      </c>
      <c r="M4001" s="1">
        <f t="shared" si="377"/>
        <v>-169.5266476932176</v>
      </c>
      <c r="N4001" s="3" t="s">
        <v>866</v>
      </c>
      <c r="O4001" s="1" t="s">
        <v>2973</v>
      </c>
      <c r="P4001" s="1" t="s">
        <v>2968</v>
      </c>
      <c r="Q4001" s="1">
        <v>8360</v>
      </c>
      <c r="R4001" s="1" t="s">
        <v>3035</v>
      </c>
      <c r="S4001" s="1">
        <v>81.06</v>
      </c>
    </row>
    <row r="4002" spans="1:19" x14ac:dyDescent="0.3">
      <c r="A4002" s="1" t="s">
        <v>925</v>
      </c>
      <c r="B4002" s="1" t="s">
        <v>2128</v>
      </c>
      <c r="C4002" s="1">
        <f t="shared" si="378"/>
        <v>1.0428240741021E-2</v>
      </c>
      <c r="D4002" s="1">
        <v>12</v>
      </c>
      <c r="E4002" s="1">
        <v>19.53</v>
      </c>
      <c r="F4002" s="1">
        <f>IF(A4002="","",IF(E4002&lt;_C3_MinTemp.,0,E4002*M_a+M_b))</f>
        <v>0.47113620000000006</v>
      </c>
      <c r="G4002" s="1">
        <f t="shared" si="373"/>
        <v>0.22196931895044006</v>
      </c>
      <c r="H4002" s="1">
        <f t="shared" si="374"/>
        <v>9.6466457605580203E-2</v>
      </c>
      <c r="I4002" s="1">
        <f t="shared" si="375"/>
        <v>2.4143410640267676E-2</v>
      </c>
      <c r="J4002" s="1">
        <f>IF(A4002="","",MIN(J4001+I4002,Max_logcfu))</f>
        <v>3.99</v>
      </c>
      <c r="K4002" s="1" cm="1">
        <f t="array" ref="K4002">IF(A4002="","",IF(E4002&lt;_C3_MinTemp.,0,((E4002-Tmin)/(PrefTemp-Tmin))^2))</f>
        <v>36.721944464103572</v>
      </c>
      <c r="L4002" s="1">
        <f t="shared" si="376"/>
        <v>0.38294527735007544</v>
      </c>
      <c r="M4002" s="1">
        <f t="shared" si="377"/>
        <v>-169.90959297056767</v>
      </c>
      <c r="N4002" s="3" t="s">
        <v>866</v>
      </c>
      <c r="O4002" s="1" t="s">
        <v>2973</v>
      </c>
      <c r="P4002" s="1" t="s">
        <v>2968</v>
      </c>
      <c r="Q4002" s="1">
        <v>8360</v>
      </c>
      <c r="R4002" s="1" t="s">
        <v>3035</v>
      </c>
      <c r="S4002" s="1">
        <v>80.959999999999994</v>
      </c>
    </row>
    <row r="4003" spans="1:19" x14ac:dyDescent="0.3">
      <c r="A4003" s="1" t="s">
        <v>925</v>
      </c>
      <c r="B4003" s="1" t="s">
        <v>2129</v>
      </c>
      <c r="C4003" s="1">
        <f t="shared" si="378"/>
        <v>1.0416666664241347E-2</v>
      </c>
      <c r="D4003" s="1">
        <v>12</v>
      </c>
      <c r="E4003" s="1">
        <v>19.53</v>
      </c>
      <c r="F4003" s="1">
        <f>IF(A4003="","",IF(E4003&lt;_C3_MinTemp.,0,E4003*M_a+M_b))</f>
        <v>0.47113620000000006</v>
      </c>
      <c r="G4003" s="1">
        <f t="shared" si="373"/>
        <v>0.22196931895044006</v>
      </c>
      <c r="H4003" s="1">
        <f t="shared" si="374"/>
        <v>9.6466457605580203E-2</v>
      </c>
      <c r="I4003" s="1">
        <f t="shared" si="375"/>
        <v>2.4116614395779962E-2</v>
      </c>
      <c r="J4003" s="1">
        <f>IF(A4003="","",MIN(J4002+I4003,Max_logcfu))</f>
        <v>3.99</v>
      </c>
      <c r="K4003" s="1" cm="1">
        <f t="array" ref="K4003">IF(A4003="","",IF(E4003&lt;_C3_MinTemp.,0,((E4003-Tmin)/(PrefTemp-Tmin))^2))</f>
        <v>36.721944464103572</v>
      </c>
      <c r="L4003" s="1">
        <f t="shared" si="376"/>
        <v>0.38252025474534979</v>
      </c>
      <c r="M4003" s="1">
        <f t="shared" si="377"/>
        <v>-170.29211322531302</v>
      </c>
      <c r="N4003" s="3" t="s">
        <v>866</v>
      </c>
      <c r="O4003" s="1" t="s">
        <v>2973</v>
      </c>
      <c r="P4003" s="1" t="s">
        <v>2968</v>
      </c>
      <c r="Q4003" s="1">
        <v>8360</v>
      </c>
      <c r="R4003" s="1" t="s">
        <v>3035</v>
      </c>
      <c r="S4003" s="1">
        <v>80.959999999999994</v>
      </c>
    </row>
    <row r="4004" spans="1:19" x14ac:dyDescent="0.3">
      <c r="A4004" s="1" t="s">
        <v>925</v>
      </c>
      <c r="B4004" s="1" t="s">
        <v>2130</v>
      </c>
      <c r="C4004" s="1">
        <f t="shared" si="378"/>
        <v>1.0416666664241347E-2</v>
      </c>
      <c r="D4004" s="1">
        <v>12</v>
      </c>
      <c r="E4004" s="1">
        <v>19.53</v>
      </c>
      <c r="F4004" s="1">
        <f>IF(A4004="","",IF(E4004&lt;_C3_MinTemp.,0,E4004*M_a+M_b))</f>
        <v>0.47113620000000006</v>
      </c>
      <c r="G4004" s="1">
        <f t="shared" si="373"/>
        <v>0.22196931895044006</v>
      </c>
      <c r="H4004" s="1">
        <f t="shared" si="374"/>
        <v>9.6466457605580203E-2</v>
      </c>
      <c r="I4004" s="1">
        <f t="shared" si="375"/>
        <v>2.4116614395779962E-2</v>
      </c>
      <c r="J4004" s="1">
        <f>IF(A4004="","",MIN(J4003+I4004,Max_logcfu))</f>
        <v>3.99</v>
      </c>
      <c r="K4004" s="1" cm="1">
        <f t="array" ref="K4004">IF(A4004="","",IF(E4004&lt;_C3_MinTemp.,0,((E4004-Tmin)/(PrefTemp-Tmin))^2))</f>
        <v>36.721944464103572</v>
      </c>
      <c r="L4004" s="1">
        <f t="shared" si="376"/>
        <v>0.38252025474534979</v>
      </c>
      <c r="M4004" s="1">
        <f t="shared" si="377"/>
        <v>-170.67463348005836</v>
      </c>
      <c r="N4004" s="3" t="s">
        <v>866</v>
      </c>
      <c r="O4004" s="1" t="s">
        <v>2973</v>
      </c>
      <c r="P4004" s="1" t="s">
        <v>2968</v>
      </c>
      <c r="Q4004" s="1">
        <v>8360</v>
      </c>
      <c r="R4004" s="1" t="s">
        <v>3035</v>
      </c>
      <c r="S4004" s="1">
        <v>80.959999999999994</v>
      </c>
    </row>
    <row r="4005" spans="1:19" x14ac:dyDescent="0.3">
      <c r="A4005" s="1" t="s">
        <v>925</v>
      </c>
      <c r="B4005" s="1" t="s">
        <v>2131</v>
      </c>
      <c r="C4005" s="1">
        <f t="shared" si="378"/>
        <v>1.0416666671517305E-2</v>
      </c>
      <c r="D4005" s="1">
        <v>12</v>
      </c>
      <c r="E4005" s="1">
        <v>19.579999999999998</v>
      </c>
      <c r="F4005" s="1">
        <f>IF(A4005="","",IF(E4005&lt;_C3_MinTemp.,0,E4005*M_a+M_b))</f>
        <v>0.47211819999999999</v>
      </c>
      <c r="G4005" s="1">
        <f t="shared" si="373"/>
        <v>0.22289559477123999</v>
      </c>
      <c r="H4005" s="1">
        <f t="shared" si="374"/>
        <v>9.6869011200017369E-2</v>
      </c>
      <c r="I4005" s="1">
        <f t="shared" si="375"/>
        <v>2.421725281128138E-2</v>
      </c>
      <c r="J4005" s="1">
        <f>IF(A4005="","",MIN(J4004+I4005,Max_logcfu))</f>
        <v>3.99</v>
      </c>
      <c r="K4005" s="1" cm="1">
        <f t="array" ref="K4005">IF(A4005="","",IF(E4005&lt;_C3_MinTemp.,0,((E4005-Tmin)/(PrefTemp-Tmin))^2))</f>
        <v>36.875184783129157</v>
      </c>
      <c r="L4005" s="1">
        <f t="shared" si="376"/>
        <v>0.38411650833646355</v>
      </c>
      <c r="M4005" s="1">
        <f t="shared" si="377"/>
        <v>-171.05874998839482</v>
      </c>
      <c r="N4005" s="3" t="s">
        <v>866</v>
      </c>
      <c r="O4005" s="1" t="s">
        <v>2973</v>
      </c>
      <c r="P4005" s="1" t="s">
        <v>2968</v>
      </c>
      <c r="Q4005" s="1">
        <v>8360</v>
      </c>
      <c r="R4005" s="1" t="s">
        <v>3035</v>
      </c>
      <c r="S4005" s="1">
        <v>80.959999999999994</v>
      </c>
    </row>
    <row r="4006" spans="1:19" x14ac:dyDescent="0.3">
      <c r="A4006" s="1" t="s">
        <v>925</v>
      </c>
      <c r="B4006" s="1" t="s">
        <v>2132</v>
      </c>
      <c r="C4006" s="1">
        <f t="shared" si="378"/>
        <v>1.0416666664241347E-2</v>
      </c>
      <c r="D4006" s="1">
        <v>12</v>
      </c>
      <c r="E4006" s="1">
        <v>19.64</v>
      </c>
      <c r="F4006" s="1">
        <f>IF(A4006="","",IF(E4006&lt;_C3_MinTemp.,0,E4006*M_a+M_b))</f>
        <v>0.47329660000000007</v>
      </c>
      <c r="G4006" s="1">
        <f t="shared" si="373"/>
        <v>0.22400967157156007</v>
      </c>
      <c r="H4006" s="1">
        <f t="shared" si="374"/>
        <v>9.735318190854414E-2</v>
      </c>
      <c r="I4006" s="1">
        <f t="shared" si="375"/>
        <v>2.4338295471469335E-2</v>
      </c>
      <c r="J4006" s="1">
        <f>IF(A4006="","",MIN(J4005+I4006,Max_logcfu))</f>
        <v>3.99</v>
      </c>
      <c r="K4006" s="1" cm="1">
        <f t="array" ref="K4006">IF(A4006="","",IF(E4006&lt;_C3_MinTemp.,0,((E4006-Tmin)/(PrefTemp-Tmin))^2))</f>
        <v>37.059494338087219</v>
      </c>
      <c r="L4006" s="1">
        <f t="shared" si="376"/>
        <v>0.38603639926519412</v>
      </c>
      <c r="M4006" s="1">
        <f t="shared" si="377"/>
        <v>-171.44478638766003</v>
      </c>
      <c r="N4006" s="3" t="s">
        <v>866</v>
      </c>
      <c r="O4006" s="1" t="s">
        <v>2973</v>
      </c>
      <c r="P4006" s="1" t="s">
        <v>2968</v>
      </c>
      <c r="Q4006" s="1">
        <v>8360</v>
      </c>
      <c r="R4006" s="1" t="s">
        <v>3035</v>
      </c>
      <c r="S4006" s="1">
        <v>80.959999999999994</v>
      </c>
    </row>
    <row r="4007" spans="1:19" x14ac:dyDescent="0.3">
      <c r="A4007" s="1" t="s">
        <v>925</v>
      </c>
      <c r="B4007" s="1" t="s">
        <v>2133</v>
      </c>
      <c r="C4007" s="1">
        <f t="shared" si="378"/>
        <v>1.0416666664241347E-2</v>
      </c>
      <c r="D4007" s="1">
        <v>12</v>
      </c>
      <c r="E4007" s="1">
        <v>19.63</v>
      </c>
      <c r="F4007" s="1">
        <f>IF(A4007="","",IF(E4007&lt;_C3_MinTemp.,0,E4007*M_a+M_b))</f>
        <v>0.47310020000000003</v>
      </c>
      <c r="G4007" s="1">
        <f t="shared" ref="G4007:G4070" si="379">IF(A4007="","",F4007^2)</f>
        <v>0.22382379924004003</v>
      </c>
      <c r="H4007" s="1">
        <f t="shared" ref="H4007:H4070" si="380">IF(A4007="","",G4007/2.301)</f>
        <v>9.7272402972637992E-2</v>
      </c>
      <c r="I4007" s="1">
        <f t="shared" ref="I4007:I4070" si="381">IF(A4007="","",H4007*24*(B4007-B4006))</f>
        <v>2.4318100737497499E-2</v>
      </c>
      <c r="J4007" s="1">
        <f>IF(A4007="","",MIN(J4006+I4007,Max_logcfu))</f>
        <v>3.99</v>
      </c>
      <c r="K4007" s="1" cm="1">
        <f t="array" ref="K4007">IF(A4007="","",IF(E4007&lt;_C3_MinTemp.,0,((E4007-Tmin)/(PrefTemp-Tmin))^2))</f>
        <v>37.028744171948183</v>
      </c>
      <c r="L4007" s="1">
        <f t="shared" ref="L4007:L4070" si="382">IF(A4007="","",K4007*(B4007-B4006))</f>
        <v>0.38571608503465371</v>
      </c>
      <c r="M4007" s="1">
        <f t="shared" ref="M4007:M4070" si="383">IF(A4007="","",M4006-L4007)</f>
        <v>-171.83050247269469</v>
      </c>
      <c r="N4007" s="3" t="s">
        <v>866</v>
      </c>
      <c r="O4007" s="1" t="s">
        <v>2973</v>
      </c>
      <c r="P4007" s="1" t="s">
        <v>2968</v>
      </c>
      <c r="Q4007" s="1">
        <v>8360</v>
      </c>
      <c r="R4007" s="1" t="s">
        <v>3035</v>
      </c>
      <c r="S4007" s="1">
        <v>80.959999999999994</v>
      </c>
    </row>
    <row r="4008" spans="1:19" x14ac:dyDescent="0.3">
      <c r="A4008" s="1" t="s">
        <v>925</v>
      </c>
      <c r="B4008" s="1" t="s">
        <v>2134</v>
      </c>
      <c r="C4008" s="1">
        <f t="shared" si="378"/>
        <v>1.0416666671517305E-2</v>
      </c>
      <c r="D4008" s="1">
        <v>12</v>
      </c>
      <c r="E4008" s="1">
        <v>19.64</v>
      </c>
      <c r="F4008" s="1">
        <f>IF(A4008="","",IF(E4008&lt;_C3_MinTemp.,0,E4008*M_a+M_b))</f>
        <v>0.47329660000000007</v>
      </c>
      <c r="G4008" s="1">
        <f t="shared" si="379"/>
        <v>0.22400967157156007</v>
      </c>
      <c r="H4008" s="1">
        <f t="shared" si="380"/>
        <v>9.735318190854414E-2</v>
      </c>
      <c r="I4008" s="1">
        <f t="shared" si="381"/>
        <v>2.4338295488469438E-2</v>
      </c>
      <c r="J4008" s="1">
        <f>IF(A4008="","",MIN(J4007+I4008,Max_logcfu))</f>
        <v>3.99</v>
      </c>
      <c r="K4008" s="1" cm="1">
        <f t="array" ref="K4008">IF(A4008="","",IF(E4008&lt;_C3_MinTemp.,0,((E4008-Tmin)/(PrefTemp-Tmin))^2))</f>
        <v>37.059494338087219</v>
      </c>
      <c r="L4008" s="1">
        <f t="shared" si="382"/>
        <v>0.38603639953483743</v>
      </c>
      <c r="M4008" s="1">
        <f t="shared" si="383"/>
        <v>-172.21653887222953</v>
      </c>
      <c r="N4008" s="3" t="s">
        <v>866</v>
      </c>
      <c r="O4008" s="1" t="s">
        <v>2973</v>
      </c>
      <c r="P4008" s="1" t="s">
        <v>2968</v>
      </c>
      <c r="Q4008" s="1">
        <v>8360</v>
      </c>
      <c r="R4008" s="1" t="s">
        <v>3035</v>
      </c>
      <c r="S4008" s="1">
        <v>80.959999999999994</v>
      </c>
    </row>
    <row r="4009" spans="1:19" x14ac:dyDescent="0.3">
      <c r="A4009" s="1" t="s">
        <v>925</v>
      </c>
      <c r="B4009" s="1" t="s">
        <v>2135</v>
      </c>
      <c r="C4009" s="1">
        <f t="shared" si="378"/>
        <v>1.0416666664241347E-2</v>
      </c>
      <c r="D4009" s="1">
        <v>12</v>
      </c>
      <c r="E4009" s="1">
        <v>19.64</v>
      </c>
      <c r="F4009" s="1">
        <f>IF(A4009="","",IF(E4009&lt;_C3_MinTemp.,0,E4009*M_a+M_b))</f>
        <v>0.47329660000000007</v>
      </c>
      <c r="G4009" s="1">
        <f t="shared" si="379"/>
        <v>0.22400967157156007</v>
      </c>
      <c r="H4009" s="1">
        <f t="shared" si="380"/>
        <v>9.735318190854414E-2</v>
      </c>
      <c r="I4009" s="1">
        <f t="shared" si="381"/>
        <v>2.4338295471469335E-2</v>
      </c>
      <c r="J4009" s="1">
        <f>IF(A4009="","",MIN(J4008+I4009,Max_logcfu))</f>
        <v>3.99</v>
      </c>
      <c r="K4009" s="1" cm="1">
        <f t="array" ref="K4009">IF(A4009="","",IF(E4009&lt;_C3_MinTemp.,0,((E4009-Tmin)/(PrefTemp-Tmin))^2))</f>
        <v>37.059494338087219</v>
      </c>
      <c r="L4009" s="1">
        <f t="shared" si="382"/>
        <v>0.38603639926519412</v>
      </c>
      <c r="M4009" s="1">
        <f t="shared" si="383"/>
        <v>-172.60257527149474</v>
      </c>
      <c r="N4009" s="3" t="s">
        <v>866</v>
      </c>
      <c r="O4009" s="1" t="s">
        <v>2973</v>
      </c>
      <c r="P4009" s="1" t="s">
        <v>2968</v>
      </c>
      <c r="Q4009" s="1">
        <v>8360</v>
      </c>
      <c r="R4009" s="1" t="s">
        <v>3035</v>
      </c>
      <c r="S4009" s="1">
        <v>80.959999999999994</v>
      </c>
    </row>
    <row r="4010" spans="1:19" x14ac:dyDescent="0.3">
      <c r="A4010" s="1" t="s">
        <v>925</v>
      </c>
      <c r="B4010" s="1" t="s">
        <v>2136</v>
      </c>
      <c r="C4010" s="1">
        <f t="shared" si="378"/>
        <v>1.0416666664241347E-2</v>
      </c>
      <c r="D4010" s="1">
        <v>12</v>
      </c>
      <c r="E4010" s="1">
        <v>19.72</v>
      </c>
      <c r="F4010" s="1">
        <f>IF(A4010="","",IF(E4010&lt;_C3_MinTemp.,0,E4010*M_a+M_b))</f>
        <v>0.47486780000000001</v>
      </c>
      <c r="G4010" s="1">
        <f t="shared" si="379"/>
        <v>0.22549942747684001</v>
      </c>
      <c r="H4010" s="1">
        <f t="shared" si="380"/>
        <v>9.8000620372377223E-2</v>
      </c>
      <c r="I4010" s="1">
        <f t="shared" si="381"/>
        <v>2.4500155087389917E-2</v>
      </c>
      <c r="J4010" s="1">
        <f>IF(A4010="","",MIN(J4009+I4010,Max_logcfu))</f>
        <v>3.99</v>
      </c>
      <c r="K4010" s="1" cm="1">
        <f t="array" ref="K4010">IF(A4010="","",IF(E4010&lt;_C3_MinTemp.,0,((E4010-Tmin)/(PrefTemp-Tmin))^2))</f>
        <v>37.305955127701907</v>
      </c>
      <c r="L4010" s="1">
        <f t="shared" si="382"/>
        <v>0.38860369915641602</v>
      </c>
      <c r="M4010" s="1">
        <f t="shared" si="383"/>
        <v>-172.99117897065116</v>
      </c>
      <c r="N4010" s="3" t="s">
        <v>866</v>
      </c>
      <c r="O4010" s="1" t="s">
        <v>2973</v>
      </c>
      <c r="P4010" s="1" t="s">
        <v>2968</v>
      </c>
      <c r="Q4010" s="1">
        <v>8360</v>
      </c>
      <c r="R4010" s="1" t="s">
        <v>3035</v>
      </c>
      <c r="S4010" s="1">
        <v>80.88</v>
      </c>
    </row>
    <row r="4011" spans="1:19" x14ac:dyDescent="0.3">
      <c r="A4011" s="1" t="s">
        <v>925</v>
      </c>
      <c r="B4011" s="1" t="s">
        <v>2137</v>
      </c>
      <c r="C4011" s="1">
        <f t="shared" si="378"/>
        <v>1.0416666671517305E-2</v>
      </c>
      <c r="D4011" s="1">
        <v>12</v>
      </c>
      <c r="E4011" s="1">
        <v>19.690000000000001</v>
      </c>
      <c r="F4011" s="1">
        <f>IF(A4011="","",IF(E4011&lt;_C3_MinTemp.,0,E4011*M_a+M_b))</f>
        <v>0.47427860000000005</v>
      </c>
      <c r="G4011" s="1">
        <f t="shared" si="379"/>
        <v>0.22494019041796004</v>
      </c>
      <c r="H4011" s="1">
        <f t="shared" si="380"/>
        <v>9.77575794949848E-2</v>
      </c>
      <c r="I4011" s="1">
        <f t="shared" si="381"/>
        <v>2.443939488512668E-2</v>
      </c>
      <c r="J4011" s="1">
        <f>IF(A4011="","",MIN(J4010+I4011,Max_logcfu))</f>
        <v>3.99</v>
      </c>
      <c r="K4011" s="1" cm="1">
        <f t="array" ref="K4011">IF(A4011="","",IF(E4011&lt;_C3_MinTemp.,0,((E4011-Tmin)/(PrefTemp-Tmin))^2))</f>
        <v>37.21343661065837</v>
      </c>
      <c r="L4011" s="1">
        <f t="shared" si="382"/>
        <v>0.38763996487486696</v>
      </c>
      <c r="M4011" s="1">
        <f t="shared" si="383"/>
        <v>-173.37881893552603</v>
      </c>
      <c r="N4011" s="3" t="s">
        <v>866</v>
      </c>
      <c r="O4011" s="1" t="s">
        <v>2973</v>
      </c>
      <c r="P4011" s="1" t="s">
        <v>2968</v>
      </c>
      <c r="Q4011" s="1">
        <v>8360</v>
      </c>
      <c r="R4011" s="1" t="s">
        <v>3035</v>
      </c>
      <c r="S4011" s="1">
        <v>80.88</v>
      </c>
    </row>
    <row r="4012" spans="1:19" x14ac:dyDescent="0.3">
      <c r="A4012" s="1" t="s">
        <v>925</v>
      </c>
      <c r="B4012" s="1" t="s">
        <v>2138</v>
      </c>
      <c r="C4012" s="1">
        <f t="shared" si="378"/>
        <v>1.0416666664241347E-2</v>
      </c>
      <c r="D4012" s="1">
        <v>12</v>
      </c>
      <c r="E4012" s="1">
        <v>19.64</v>
      </c>
      <c r="F4012" s="1">
        <f>IF(A4012="","",IF(E4012&lt;_C3_MinTemp.,0,E4012*M_a+M_b))</f>
        <v>0.47329660000000007</v>
      </c>
      <c r="G4012" s="1">
        <f t="shared" si="379"/>
        <v>0.22400967157156007</v>
      </c>
      <c r="H4012" s="1">
        <f t="shared" si="380"/>
        <v>9.735318190854414E-2</v>
      </c>
      <c r="I4012" s="1">
        <f t="shared" si="381"/>
        <v>2.4338295471469335E-2</v>
      </c>
      <c r="J4012" s="1">
        <f>IF(A4012="","",MIN(J4011+I4012,Max_logcfu))</f>
        <v>3.99</v>
      </c>
      <c r="K4012" s="1" cm="1">
        <f t="array" ref="K4012">IF(A4012="","",IF(E4012&lt;_C3_MinTemp.,0,((E4012-Tmin)/(PrefTemp-Tmin))^2))</f>
        <v>37.059494338087219</v>
      </c>
      <c r="L4012" s="1">
        <f t="shared" si="382"/>
        <v>0.38603639926519412</v>
      </c>
      <c r="M4012" s="1">
        <f t="shared" si="383"/>
        <v>-173.76485533479124</v>
      </c>
      <c r="N4012" s="3" t="s">
        <v>866</v>
      </c>
      <c r="O4012" s="1" t="s">
        <v>2973</v>
      </c>
      <c r="P4012" s="1" t="s">
        <v>2968</v>
      </c>
      <c r="Q4012" s="1">
        <v>8360</v>
      </c>
      <c r="R4012" s="1" t="s">
        <v>3035</v>
      </c>
      <c r="S4012" s="1">
        <v>80.88</v>
      </c>
    </row>
    <row r="4013" spans="1:19" x14ac:dyDescent="0.3">
      <c r="A4013" s="1" t="s">
        <v>925</v>
      </c>
      <c r="B4013" s="1" t="s">
        <v>2139</v>
      </c>
      <c r="C4013" s="1">
        <f t="shared" si="378"/>
        <v>1.0416666664241347E-2</v>
      </c>
      <c r="D4013" s="1">
        <v>12</v>
      </c>
      <c r="E4013" s="1">
        <v>19.66</v>
      </c>
      <c r="F4013" s="1">
        <f>IF(A4013="","",IF(E4013&lt;_C3_MinTemp.,0,E4013*M_a+M_b))</f>
        <v>0.47368940000000004</v>
      </c>
      <c r="G4013" s="1">
        <f t="shared" si="379"/>
        <v>0.22438164767236005</v>
      </c>
      <c r="H4013" s="1">
        <f t="shared" si="380"/>
        <v>9.7514840361738395E-2</v>
      </c>
      <c r="I4013" s="1">
        <f t="shared" si="381"/>
        <v>2.4378710084758486E-2</v>
      </c>
      <c r="J4013" s="1">
        <f>IF(A4013="","",MIN(J4012+I4013,Max_logcfu))</f>
        <v>3.99</v>
      </c>
      <c r="K4013" s="1" cm="1">
        <f t="array" ref="K4013">IF(A4013="","",IF(E4013&lt;_C3_MinTemp.,0,((E4013-Tmin)/(PrefTemp-Tmin))^2))</f>
        <v>37.121032958740457</v>
      </c>
      <c r="L4013" s="1">
        <f t="shared" si="382"/>
        <v>0.38667742656351606</v>
      </c>
      <c r="M4013" s="1">
        <f t="shared" si="383"/>
        <v>-174.15153276135476</v>
      </c>
      <c r="N4013" s="3" t="s">
        <v>866</v>
      </c>
      <c r="O4013" s="1" t="s">
        <v>2973</v>
      </c>
      <c r="P4013" s="1" t="s">
        <v>2968</v>
      </c>
      <c r="Q4013" s="1">
        <v>8360</v>
      </c>
      <c r="R4013" s="1" t="s">
        <v>3035</v>
      </c>
      <c r="S4013" s="1">
        <v>80.88</v>
      </c>
    </row>
    <row r="4014" spans="1:19" x14ac:dyDescent="0.3">
      <c r="A4014" s="1" t="s">
        <v>925</v>
      </c>
      <c r="B4014" s="1" t="s">
        <v>2140</v>
      </c>
      <c r="C4014" s="1">
        <f t="shared" si="378"/>
        <v>1.0416666671517305E-2</v>
      </c>
      <c r="D4014" s="1">
        <v>12</v>
      </c>
      <c r="E4014" s="1">
        <v>19.72</v>
      </c>
      <c r="F4014" s="1">
        <f>IF(A4014="","",IF(E4014&lt;_C3_MinTemp.,0,E4014*M_a+M_b))</f>
        <v>0.47486780000000001</v>
      </c>
      <c r="G4014" s="1">
        <f t="shared" si="379"/>
        <v>0.22549942747684001</v>
      </c>
      <c r="H4014" s="1">
        <f t="shared" si="380"/>
        <v>9.8000620372377223E-2</v>
      </c>
      <c r="I4014" s="1">
        <f t="shared" si="381"/>
        <v>2.4500155104503079E-2</v>
      </c>
      <c r="J4014" s="1">
        <f>IF(A4014="","",MIN(J4013+I4014,Max_logcfu))</f>
        <v>3.99</v>
      </c>
      <c r="K4014" s="1" cm="1">
        <f t="array" ref="K4014">IF(A4014="","",IF(E4014&lt;_C3_MinTemp.,0,((E4014-Tmin)/(PrefTemp-Tmin))^2))</f>
        <v>37.305955127701907</v>
      </c>
      <c r="L4014" s="1">
        <f t="shared" si="382"/>
        <v>0.38860369942785256</v>
      </c>
      <c r="M4014" s="1">
        <f t="shared" si="383"/>
        <v>-174.54013646078261</v>
      </c>
      <c r="N4014" s="3" t="s">
        <v>866</v>
      </c>
      <c r="O4014" s="1" t="s">
        <v>2973</v>
      </c>
      <c r="P4014" s="1" t="s">
        <v>2968</v>
      </c>
      <c r="Q4014" s="1">
        <v>8360</v>
      </c>
      <c r="R4014" s="1" t="s">
        <v>3035</v>
      </c>
      <c r="S4014" s="1">
        <v>80.88</v>
      </c>
    </row>
    <row r="4015" spans="1:19" x14ac:dyDescent="0.3">
      <c r="A4015" s="1" t="s">
        <v>925</v>
      </c>
      <c r="B4015" s="1" t="s">
        <v>2141</v>
      </c>
      <c r="C4015" s="1">
        <f t="shared" si="378"/>
        <v>1.0416666664241347E-2</v>
      </c>
      <c r="D4015" s="1">
        <v>12</v>
      </c>
      <c r="E4015" s="1">
        <v>19.690000000000001</v>
      </c>
      <c r="F4015" s="1">
        <f>IF(A4015="","",IF(E4015&lt;_C3_MinTemp.,0,E4015*M_a+M_b))</f>
        <v>0.47427860000000005</v>
      </c>
      <c r="G4015" s="1">
        <f t="shared" si="379"/>
        <v>0.22494019041796004</v>
      </c>
      <c r="H4015" s="1">
        <f t="shared" si="380"/>
        <v>9.77575794949848E-2</v>
      </c>
      <c r="I4015" s="1">
        <f t="shared" si="381"/>
        <v>2.443939486805596E-2</v>
      </c>
      <c r="J4015" s="1">
        <f>IF(A4015="","",MIN(J4014+I4015,Max_logcfu))</f>
        <v>3.99</v>
      </c>
      <c r="K4015" s="1" cm="1">
        <f t="array" ref="K4015">IF(A4015="","",IF(E4015&lt;_C3_MinTemp.,0,((E4015-Tmin)/(PrefTemp-Tmin))^2))</f>
        <v>37.21343661065837</v>
      </c>
      <c r="L4015" s="1">
        <f t="shared" si="382"/>
        <v>0.38763996460410355</v>
      </c>
      <c r="M4015" s="1">
        <f t="shared" si="383"/>
        <v>-174.9277764253867</v>
      </c>
      <c r="N4015" s="3" t="s">
        <v>866</v>
      </c>
      <c r="O4015" s="1" t="s">
        <v>2973</v>
      </c>
      <c r="P4015" s="1" t="s">
        <v>2968</v>
      </c>
      <c r="Q4015" s="1">
        <v>8360</v>
      </c>
      <c r="R4015" s="1" t="s">
        <v>3035</v>
      </c>
      <c r="S4015" s="1">
        <v>80.88</v>
      </c>
    </row>
    <row r="4016" spans="1:19" x14ac:dyDescent="0.3">
      <c r="A4016" s="1" t="s">
        <v>925</v>
      </c>
      <c r="B4016" s="1" t="s">
        <v>2142</v>
      </c>
      <c r="C4016" s="1">
        <f t="shared" si="378"/>
        <v>1.0416666664241347E-2</v>
      </c>
      <c r="D4016" s="1">
        <v>12</v>
      </c>
      <c r="E4016" s="1">
        <v>19.63</v>
      </c>
      <c r="F4016" s="1">
        <f>IF(A4016="","",IF(E4016&lt;_C3_MinTemp.,0,E4016*M_a+M_b))</f>
        <v>0.47310020000000003</v>
      </c>
      <c r="G4016" s="1">
        <f t="shared" si="379"/>
        <v>0.22382379924004003</v>
      </c>
      <c r="H4016" s="1">
        <f t="shared" si="380"/>
        <v>9.7272402972637992E-2</v>
      </c>
      <c r="I4016" s="1">
        <f t="shared" si="381"/>
        <v>2.4318100737497499E-2</v>
      </c>
      <c r="J4016" s="1">
        <f>IF(A4016="","",MIN(J4015+I4016,Max_logcfu))</f>
        <v>3.99</v>
      </c>
      <c r="K4016" s="1" cm="1">
        <f t="array" ref="K4016">IF(A4016="","",IF(E4016&lt;_C3_MinTemp.,0,((E4016-Tmin)/(PrefTemp-Tmin))^2))</f>
        <v>37.028744171948183</v>
      </c>
      <c r="L4016" s="1">
        <f t="shared" si="382"/>
        <v>0.38571608503465371</v>
      </c>
      <c r="M4016" s="1">
        <f t="shared" si="383"/>
        <v>-175.31349251042136</v>
      </c>
      <c r="N4016" s="3" t="s">
        <v>866</v>
      </c>
      <c r="O4016" s="1" t="s">
        <v>2973</v>
      </c>
      <c r="P4016" s="1" t="s">
        <v>2968</v>
      </c>
      <c r="Q4016" s="1">
        <v>8360</v>
      </c>
      <c r="R4016" s="1" t="s">
        <v>3035</v>
      </c>
      <c r="S4016" s="1">
        <v>80.88</v>
      </c>
    </row>
    <row r="4017" spans="1:19" x14ac:dyDescent="0.3">
      <c r="A4017" s="1" t="s">
        <v>925</v>
      </c>
      <c r="B4017" s="1" t="s">
        <v>2143</v>
      </c>
      <c r="C4017" s="1">
        <f t="shared" si="378"/>
        <v>1.0416666671517305E-2</v>
      </c>
      <c r="D4017" s="1">
        <v>12</v>
      </c>
      <c r="E4017" s="1">
        <v>19.559999999999999</v>
      </c>
      <c r="F4017" s="1">
        <f>IF(A4017="","",IF(E4017&lt;_C3_MinTemp.,0,E4017*M_a+M_b))</f>
        <v>0.47172540000000002</v>
      </c>
      <c r="G4017" s="1">
        <f t="shared" si="379"/>
        <v>0.22252485300516001</v>
      </c>
      <c r="H4017" s="1">
        <f t="shared" si="380"/>
        <v>9.6707889180860485E-2</v>
      </c>
      <c r="I4017" s="1">
        <f t="shared" si="381"/>
        <v>2.41769723064734E-2</v>
      </c>
      <c r="J4017" s="1">
        <f>IF(A4017="","",MIN(J4016+I4017,Max_logcfu))</f>
        <v>3.99</v>
      </c>
      <c r="K4017" s="1" cm="1">
        <f t="array" ref="K4017">IF(A4017="","",IF(E4017&lt;_C3_MinTemp.,0,((E4017-Tmin)/(PrefTemp-Tmin))^2))</f>
        <v>36.813850367143708</v>
      </c>
      <c r="L4017" s="1">
        <f t="shared" si="382"/>
        <v>0.38347760816965099</v>
      </c>
      <c r="M4017" s="1">
        <f t="shared" si="383"/>
        <v>-175.696970118591</v>
      </c>
      <c r="N4017" s="3" t="s">
        <v>866</v>
      </c>
      <c r="O4017" s="1" t="s">
        <v>2973</v>
      </c>
      <c r="P4017" s="1" t="s">
        <v>2968</v>
      </c>
      <c r="Q4017" s="1">
        <v>8360</v>
      </c>
      <c r="R4017" s="1" t="s">
        <v>3035</v>
      </c>
      <c r="S4017" s="1">
        <v>80.88</v>
      </c>
    </row>
    <row r="4018" spans="1:19" x14ac:dyDescent="0.3">
      <c r="A4018" s="1" t="s">
        <v>925</v>
      </c>
      <c r="B4018" s="1" t="s">
        <v>2144</v>
      </c>
      <c r="C4018" s="1">
        <f t="shared" si="378"/>
        <v>1.0416666664241347E-2</v>
      </c>
      <c r="D4018" s="1">
        <v>12</v>
      </c>
      <c r="E4018" s="1">
        <v>19.61</v>
      </c>
      <c r="F4018" s="1">
        <f>IF(A4018="","",IF(E4018&lt;_C3_MinTemp.,0,E4018*M_a+M_b))</f>
        <v>0.4727074</v>
      </c>
      <c r="G4018" s="1">
        <f t="shared" si="379"/>
        <v>0.22345228601476</v>
      </c>
      <c r="H4018" s="1">
        <f t="shared" si="380"/>
        <v>9.7110945682207725E-2</v>
      </c>
      <c r="I4018" s="1">
        <f t="shared" si="381"/>
        <v>2.4277736414899328E-2</v>
      </c>
      <c r="J4018" s="1">
        <f>IF(A4018="","",MIN(J4017+I4018,Max_logcfu))</f>
        <v>3.99</v>
      </c>
      <c r="K4018" s="1" cm="1">
        <f t="array" ref="K4018">IF(A4018="","",IF(E4018&lt;_C3_MinTemp.,0,((E4018-Tmin)/(PrefTemp-Tmin))^2))</f>
        <v>36.967282128045369</v>
      </c>
      <c r="L4018" s="1">
        <f t="shared" si="382"/>
        <v>0.38507585541081513</v>
      </c>
      <c r="M4018" s="1">
        <f t="shared" si="383"/>
        <v>-176.0820459740018</v>
      </c>
      <c r="N4018" s="3" t="s">
        <v>866</v>
      </c>
      <c r="O4018" s="1" t="s">
        <v>2973</v>
      </c>
      <c r="P4018" s="1" t="s">
        <v>2968</v>
      </c>
      <c r="Q4018" s="1">
        <v>8360</v>
      </c>
      <c r="R4018" s="1" t="s">
        <v>3035</v>
      </c>
      <c r="S4018" s="1">
        <v>80.790000000000006</v>
      </c>
    </row>
    <row r="4019" spans="1:19" x14ac:dyDescent="0.3">
      <c r="A4019" s="1" t="s">
        <v>925</v>
      </c>
      <c r="B4019" s="1" t="s">
        <v>2145</v>
      </c>
      <c r="C4019" s="1">
        <f t="shared" si="378"/>
        <v>1.0416666664241347E-2</v>
      </c>
      <c r="D4019" s="1">
        <v>12</v>
      </c>
      <c r="E4019" s="1">
        <v>19.559999999999999</v>
      </c>
      <c r="F4019" s="1">
        <f>IF(A4019="","",IF(E4019&lt;_C3_MinTemp.,0,E4019*M_a+M_b))</f>
        <v>0.47172540000000002</v>
      </c>
      <c r="G4019" s="1">
        <f t="shared" si="379"/>
        <v>0.22252485300516001</v>
      </c>
      <c r="H4019" s="1">
        <f t="shared" si="380"/>
        <v>9.6707889180860485E-2</v>
      </c>
      <c r="I4019" s="1">
        <f t="shared" si="381"/>
        <v>2.4176972289585982E-2</v>
      </c>
      <c r="J4019" s="1">
        <f>IF(A4019="","",MIN(J4018+I4019,Max_logcfu))</f>
        <v>3.99</v>
      </c>
      <c r="K4019" s="1" cm="1">
        <f t="array" ref="K4019">IF(A4019="","",IF(E4019&lt;_C3_MinTemp.,0,((E4019-Tmin)/(PrefTemp-Tmin))^2))</f>
        <v>36.813850367143708</v>
      </c>
      <c r="L4019" s="1">
        <f t="shared" si="382"/>
        <v>0.38347760790179497</v>
      </c>
      <c r="M4019" s="1">
        <f t="shared" si="383"/>
        <v>-176.4655235819036</v>
      </c>
      <c r="N4019" s="3" t="s">
        <v>866</v>
      </c>
      <c r="O4019" s="1" t="s">
        <v>2973</v>
      </c>
      <c r="P4019" s="1" t="s">
        <v>2968</v>
      </c>
      <c r="Q4019" s="1">
        <v>8360</v>
      </c>
      <c r="R4019" s="1" t="s">
        <v>3035</v>
      </c>
      <c r="S4019" s="1">
        <v>80.790000000000006</v>
      </c>
    </row>
    <row r="4020" spans="1:19" x14ac:dyDescent="0.3">
      <c r="A4020" s="1" t="s">
        <v>925</v>
      </c>
      <c r="B4020" s="1" t="s">
        <v>2146</v>
      </c>
      <c r="C4020" s="1">
        <f t="shared" si="378"/>
        <v>1.0416666671517305E-2</v>
      </c>
      <c r="D4020" s="1">
        <v>12</v>
      </c>
      <c r="E4020" s="1">
        <v>19.5</v>
      </c>
      <c r="F4020" s="1">
        <f>IF(A4020="","",IF(E4020&lt;_C3_MinTemp.,0,E4020*M_a+M_b))</f>
        <v>0.47054700000000005</v>
      </c>
      <c r="G4020" s="1">
        <f t="shared" si="379"/>
        <v>0.22141447920900004</v>
      </c>
      <c r="H4020" s="1">
        <f t="shared" si="380"/>
        <v>9.6225327774445896E-2</v>
      </c>
      <c r="I4020" s="1">
        <f t="shared" si="381"/>
        <v>2.4056331954813576E-2</v>
      </c>
      <c r="J4020" s="1">
        <f>IF(A4020="","",MIN(J4019+I4020,Max_logcfu))</f>
        <v>3.99</v>
      </c>
      <c r="K4020" s="1" cm="1">
        <f t="array" ref="K4020">IF(A4020="","",IF(E4020&lt;_C3_MinTemp.,0,((E4020-Tmin)/(PrefTemp-Tmin))^2))</f>
        <v>36.630153426189061</v>
      </c>
      <c r="L4020" s="1">
        <f t="shared" si="382"/>
        <v>0.381564098367149</v>
      </c>
      <c r="M4020" s="1">
        <f t="shared" si="383"/>
        <v>-176.84708768027073</v>
      </c>
      <c r="N4020" s="3" t="s">
        <v>866</v>
      </c>
      <c r="O4020" s="1" t="s">
        <v>2973</v>
      </c>
      <c r="P4020" s="1" t="s">
        <v>2968</v>
      </c>
      <c r="Q4020" s="1">
        <v>8360</v>
      </c>
      <c r="R4020" s="1" t="s">
        <v>3035</v>
      </c>
      <c r="S4020" s="1">
        <v>80.790000000000006</v>
      </c>
    </row>
    <row r="4021" spans="1:19" x14ac:dyDescent="0.3">
      <c r="A4021" s="1" t="s">
        <v>925</v>
      </c>
      <c r="B4021" s="1" t="s">
        <v>2147</v>
      </c>
      <c r="C4021" s="1">
        <f t="shared" si="378"/>
        <v>1.0416666664241347E-2</v>
      </c>
      <c r="D4021" s="1">
        <v>12</v>
      </c>
      <c r="E4021" s="1">
        <v>19.45</v>
      </c>
      <c r="F4021" s="1">
        <f>IF(A4021="","",IF(E4021&lt;_C3_MinTemp.,0,E4021*M_a+M_b))</f>
        <v>0.46956500000000001</v>
      </c>
      <c r="G4021" s="1">
        <f t="shared" si="379"/>
        <v>0.220491289225</v>
      </c>
      <c r="H4021" s="1">
        <f t="shared" si="380"/>
        <v>9.5824115265102122E-2</v>
      </c>
      <c r="I4021" s="1">
        <f t="shared" si="381"/>
        <v>2.3956028810697829E-2</v>
      </c>
      <c r="J4021" s="1">
        <f>IF(A4021="","",MIN(J4020+I4021,Max_logcfu))</f>
        <v>3.99</v>
      </c>
      <c r="K4021" s="1" cm="1">
        <f t="array" ref="K4021">IF(A4021="","",IF(E4021&lt;_C3_MinTemp.,0,((E4021-Tmin)/(PrefTemp-Tmin))^2))</f>
        <v>36.477423618832958</v>
      </c>
      <c r="L4021" s="1">
        <f t="shared" si="382"/>
        <v>0.37997316260770725</v>
      </c>
      <c r="M4021" s="1">
        <f t="shared" si="383"/>
        <v>-177.22706084287844</v>
      </c>
      <c r="N4021" s="3" t="s">
        <v>866</v>
      </c>
      <c r="O4021" s="1" t="s">
        <v>2973</v>
      </c>
      <c r="P4021" s="1" t="s">
        <v>2968</v>
      </c>
      <c r="Q4021" s="1">
        <v>8360</v>
      </c>
      <c r="R4021" s="1" t="s">
        <v>3035</v>
      </c>
      <c r="S4021" s="1">
        <v>80.790000000000006</v>
      </c>
    </row>
    <row r="4022" spans="1:19" x14ac:dyDescent="0.3">
      <c r="A4022" s="1" t="s">
        <v>925</v>
      </c>
      <c r="B4022" s="1" t="s">
        <v>2938</v>
      </c>
      <c r="C4022" s="1">
        <f t="shared" si="378"/>
        <v>1.0405092594737653E-2</v>
      </c>
      <c r="D4022" s="1">
        <v>12</v>
      </c>
      <c r="E4022" s="1">
        <v>19.55</v>
      </c>
      <c r="F4022" s="1">
        <f>IF(A4022="","",IF(E4022&lt;_C3_MinTemp.,0,E4022*M_a+M_b))</f>
        <v>0.47152900000000003</v>
      </c>
      <c r="G4022" s="1">
        <f t="shared" si="379"/>
        <v>0.22233959784100002</v>
      </c>
      <c r="H4022" s="1">
        <f t="shared" si="380"/>
        <v>9.6627378461973057E-2</v>
      </c>
      <c r="I4022" s="1">
        <f t="shared" si="381"/>
        <v>2.4130003682006122E-2</v>
      </c>
      <c r="J4022" s="1">
        <f>IF(A4022="","",MIN(J4021+I4022,Max_logcfu))</f>
        <v>3.99</v>
      </c>
      <c r="K4022" s="1" cm="1">
        <f t="array" ref="K4022">IF(A4022="","",IF(E4022&lt;_C3_MinTemp.,0,((E4022-Tmin)/(PrefTemp-Tmin))^2))</f>
        <v>36.783202303338598</v>
      </c>
      <c r="L4022" s="1">
        <f t="shared" si="382"/>
        <v>0.38273262589720541</v>
      </c>
      <c r="M4022" s="1">
        <f t="shared" si="383"/>
        <v>-177.60979346877565</v>
      </c>
      <c r="N4022" s="3" t="s">
        <v>866</v>
      </c>
      <c r="O4022" s="1" t="s">
        <v>2973</v>
      </c>
      <c r="P4022" s="1" t="s">
        <v>2968</v>
      </c>
      <c r="Q4022" s="1">
        <v>8360</v>
      </c>
      <c r="R4022" s="1" t="s">
        <v>3035</v>
      </c>
      <c r="S4022" s="1">
        <v>80.680000000000007</v>
      </c>
    </row>
    <row r="4023" spans="1:19" x14ac:dyDescent="0.3">
      <c r="A4023" s="1" t="s">
        <v>925</v>
      </c>
      <c r="B4023" s="1" t="s">
        <v>2668</v>
      </c>
      <c r="C4023" s="1">
        <f t="shared" si="378"/>
        <v>1.0416666664241347E-2</v>
      </c>
      <c r="D4023" s="1">
        <v>12</v>
      </c>
      <c r="E4023" s="1">
        <v>19.489999999999998</v>
      </c>
      <c r="F4023" s="1">
        <f>IF(A4023="","",IF(E4023&lt;_C3_MinTemp.,0,E4023*M_a+M_b))</f>
        <v>0.47035060000000001</v>
      </c>
      <c r="G4023" s="1">
        <f t="shared" si="379"/>
        <v>0.22122968692036002</v>
      </c>
      <c r="H4023" s="1">
        <f t="shared" si="380"/>
        <v>9.614501821832247E-2</v>
      </c>
      <c r="I4023" s="1">
        <f t="shared" si="381"/>
        <v>2.4036254548984243E-2</v>
      </c>
      <c r="J4023" s="1">
        <f>IF(A4023="","",MIN(J4022+I4023,Max_logcfu))</f>
        <v>3.99</v>
      </c>
      <c r="K4023" s="1" cm="1">
        <f t="array" ref="K4023">IF(A4023="","",IF(E4023&lt;_C3_MinTemp.,0,((E4023-Tmin)/(PrefTemp-Tmin))^2))</f>
        <v>36.59958193913436</v>
      </c>
      <c r="L4023" s="1">
        <f t="shared" si="382"/>
        <v>0.38124564511055059</v>
      </c>
      <c r="M4023" s="1">
        <f t="shared" si="383"/>
        <v>-177.99103911388619</v>
      </c>
      <c r="N4023" s="3" t="s">
        <v>866</v>
      </c>
      <c r="O4023" s="1" t="s">
        <v>2973</v>
      </c>
      <c r="P4023" s="1" t="s">
        <v>2968</v>
      </c>
      <c r="Q4023" s="1">
        <v>8360</v>
      </c>
      <c r="R4023" s="1" t="s">
        <v>3035</v>
      </c>
      <c r="S4023" s="1">
        <v>80.680000000000007</v>
      </c>
    </row>
    <row r="4024" spans="1:19" x14ac:dyDescent="0.3">
      <c r="A4024" s="1" t="s">
        <v>925</v>
      </c>
      <c r="B4024" s="1" t="s">
        <v>2150</v>
      </c>
      <c r="C4024" s="1">
        <f t="shared" si="378"/>
        <v>1.0416666664241347E-2</v>
      </c>
      <c r="D4024" s="1">
        <v>12</v>
      </c>
      <c r="E4024" s="1">
        <v>19.47</v>
      </c>
      <c r="F4024" s="1">
        <f>IF(A4024="","",IF(E4024&lt;_C3_MinTemp.,0,E4024*M_a+M_b))</f>
        <v>0.46995779999999998</v>
      </c>
      <c r="G4024" s="1">
        <f t="shared" si="379"/>
        <v>0.22086033378084</v>
      </c>
      <c r="H4024" s="1">
        <f t="shared" si="380"/>
        <v>9.598449968745762E-2</v>
      </c>
      <c r="I4024" s="1">
        <f t="shared" si="381"/>
        <v>2.3996124916277374E-2</v>
      </c>
      <c r="J4024" s="1">
        <f>IF(A4024="","",MIN(J4023+I4024,Max_logcfu))</f>
        <v>3.99</v>
      </c>
      <c r="K4024" s="1" cm="1">
        <f t="array" ref="K4024">IF(A4024="","",IF(E4024&lt;_C3_MinTemp.,0,((E4024-Tmin)/(PrefTemp-Tmin))^2))</f>
        <v>36.538477253400181</v>
      </c>
      <c r="L4024" s="1">
        <f t="shared" si="382"/>
        <v>0.3806091379676344</v>
      </c>
      <c r="M4024" s="1">
        <f t="shared" si="383"/>
        <v>-178.37164825185383</v>
      </c>
      <c r="N4024" s="3" t="s">
        <v>866</v>
      </c>
      <c r="O4024" s="1" t="s">
        <v>2973</v>
      </c>
      <c r="P4024" s="1" t="s">
        <v>2968</v>
      </c>
      <c r="Q4024" s="1">
        <v>8360</v>
      </c>
      <c r="R4024" s="1" t="s">
        <v>3035</v>
      </c>
      <c r="S4024" s="1">
        <v>80.680000000000007</v>
      </c>
    </row>
    <row r="4025" spans="1:19" x14ac:dyDescent="0.3">
      <c r="A4025" s="1" t="s">
        <v>925</v>
      </c>
      <c r="B4025" s="1" t="s">
        <v>2151</v>
      </c>
      <c r="C4025" s="1">
        <f t="shared" si="378"/>
        <v>1.0416666671517305E-2</v>
      </c>
      <c r="D4025" s="1">
        <v>12</v>
      </c>
      <c r="E4025" s="1">
        <v>19.420000000000002</v>
      </c>
      <c r="F4025" s="1">
        <f>IF(A4025="","",IF(E4025&lt;_C3_MinTemp.,0,E4025*M_a+M_b))</f>
        <v>0.46897580000000005</v>
      </c>
      <c r="G4025" s="1">
        <f t="shared" si="379"/>
        <v>0.21993830098564005</v>
      </c>
      <c r="H4025" s="1">
        <f t="shared" si="380"/>
        <v>9.558379008502392E-2</v>
      </c>
      <c r="I4025" s="1">
        <f t="shared" si="381"/>
        <v>2.3895947532383395E-2</v>
      </c>
      <c r="J4025" s="1">
        <f>IF(A4025="","",MIN(J4024+I4025,Max_logcfu))</f>
        <v>3.99</v>
      </c>
      <c r="K4025" s="1" cm="1">
        <f t="array" ref="K4025">IF(A4025="","",IF(E4025&lt;_C3_MinTemp.,0,((E4025-Tmin)/(PrefTemp-Tmin))^2))</f>
        <v>36.385938887920155</v>
      </c>
      <c r="L4025" s="1">
        <f t="shared" si="382"/>
        <v>0.3790201969256633</v>
      </c>
      <c r="M4025" s="1">
        <f t="shared" si="383"/>
        <v>-178.75066844877949</v>
      </c>
      <c r="N4025" s="3" t="s">
        <v>866</v>
      </c>
      <c r="O4025" s="1" t="s">
        <v>2973</v>
      </c>
      <c r="P4025" s="1" t="s">
        <v>2968</v>
      </c>
      <c r="Q4025" s="1">
        <v>8360</v>
      </c>
      <c r="R4025" s="1" t="s">
        <v>3035</v>
      </c>
      <c r="S4025" s="1">
        <v>80.680000000000007</v>
      </c>
    </row>
    <row r="4026" spans="1:19" x14ac:dyDescent="0.3">
      <c r="A4026" s="1" t="s">
        <v>925</v>
      </c>
      <c r="B4026" s="1" t="s">
        <v>2939</v>
      </c>
      <c r="C4026" s="1">
        <f t="shared" si="378"/>
        <v>1.0428240741021E-2</v>
      </c>
      <c r="D4026" s="1">
        <v>12</v>
      </c>
      <c r="E4026" s="1">
        <v>19.489999999999998</v>
      </c>
      <c r="F4026" s="1">
        <f>IF(A4026="","",IF(E4026&lt;_C3_MinTemp.,0,E4026*M_a+M_b))</f>
        <v>0.47035060000000001</v>
      </c>
      <c r="G4026" s="1">
        <f t="shared" si="379"/>
        <v>0.22122968692036002</v>
      </c>
      <c r="H4026" s="1">
        <f t="shared" si="380"/>
        <v>9.614501821832247E-2</v>
      </c>
      <c r="I4026" s="1">
        <f t="shared" si="381"/>
        <v>2.4062961504732402E-2</v>
      </c>
      <c r="J4026" s="1">
        <f>IF(A4026="","",MIN(J4025+I4026,Max_logcfu))</f>
        <v>3.99</v>
      </c>
      <c r="K4026" s="1" cm="1">
        <f t="array" ref="K4026">IF(A4026="","",IF(E4026&lt;_C3_MinTemp.,0,((E4026-Tmin)/(PrefTemp-Tmin))^2))</f>
        <v>36.59958193913436</v>
      </c>
      <c r="L4026" s="1">
        <f t="shared" si="382"/>
        <v>0.3816692514820173</v>
      </c>
      <c r="M4026" s="1">
        <f t="shared" si="383"/>
        <v>-179.1323377002615</v>
      </c>
      <c r="N4026" s="3" t="s">
        <v>866</v>
      </c>
      <c r="O4026" s="1" t="s">
        <v>2973</v>
      </c>
      <c r="P4026" s="1" t="s">
        <v>2968</v>
      </c>
      <c r="Q4026" s="1">
        <v>8360</v>
      </c>
      <c r="R4026" s="1" t="s">
        <v>3035</v>
      </c>
      <c r="S4026" s="1">
        <v>80.61</v>
      </c>
    </row>
    <row r="4027" spans="1:19" x14ac:dyDescent="0.3">
      <c r="A4027" s="1" t="s">
        <v>925</v>
      </c>
      <c r="B4027" s="1" t="s">
        <v>2669</v>
      </c>
      <c r="C4027" s="1">
        <f t="shared" si="378"/>
        <v>1.0416666664241347E-2</v>
      </c>
      <c r="D4027" s="1">
        <v>12</v>
      </c>
      <c r="E4027" s="1">
        <v>19.47</v>
      </c>
      <c r="F4027" s="1">
        <f>IF(A4027="","",IF(E4027&lt;_C3_MinTemp.,0,E4027*M_a+M_b))</f>
        <v>0.46995779999999998</v>
      </c>
      <c r="G4027" s="1">
        <f t="shared" si="379"/>
        <v>0.22086033378084</v>
      </c>
      <c r="H4027" s="1">
        <f t="shared" si="380"/>
        <v>9.598449968745762E-2</v>
      </c>
      <c r="I4027" s="1">
        <f t="shared" si="381"/>
        <v>2.3996124916277374E-2</v>
      </c>
      <c r="J4027" s="1">
        <f>IF(A4027="","",MIN(J4026+I4027,Max_logcfu))</f>
        <v>3.99</v>
      </c>
      <c r="K4027" s="1" cm="1">
        <f t="array" ref="K4027">IF(A4027="","",IF(E4027&lt;_C3_MinTemp.,0,((E4027-Tmin)/(PrefTemp-Tmin))^2))</f>
        <v>36.538477253400181</v>
      </c>
      <c r="L4027" s="1">
        <f t="shared" si="382"/>
        <v>0.3806091379676344</v>
      </c>
      <c r="M4027" s="1">
        <f t="shared" si="383"/>
        <v>-179.51294683822914</v>
      </c>
      <c r="N4027" s="3" t="s">
        <v>866</v>
      </c>
      <c r="O4027" s="1" t="s">
        <v>2973</v>
      </c>
      <c r="P4027" s="1" t="s">
        <v>2968</v>
      </c>
      <c r="Q4027" s="1">
        <v>8360</v>
      </c>
      <c r="R4027" s="1" t="s">
        <v>3035</v>
      </c>
      <c r="S4027" s="1">
        <v>80.61</v>
      </c>
    </row>
    <row r="4028" spans="1:19" x14ac:dyDescent="0.3">
      <c r="A4028" s="1" t="s">
        <v>925</v>
      </c>
      <c r="B4028" s="1" t="s">
        <v>2154</v>
      </c>
      <c r="C4028" s="1">
        <f t="shared" si="378"/>
        <v>1.0416666664241347E-2</v>
      </c>
      <c r="D4028" s="1">
        <v>12</v>
      </c>
      <c r="E4028" s="1">
        <v>19.420000000000002</v>
      </c>
      <c r="F4028" s="1">
        <f>IF(A4028="","",IF(E4028&lt;_C3_MinTemp.,0,E4028*M_a+M_b))</f>
        <v>0.46897580000000005</v>
      </c>
      <c r="G4028" s="1">
        <f t="shared" si="379"/>
        <v>0.21993830098564005</v>
      </c>
      <c r="H4028" s="1">
        <f t="shared" si="380"/>
        <v>9.558379008502392E-2</v>
      </c>
      <c r="I4028" s="1">
        <f t="shared" si="381"/>
        <v>2.3895947515692271E-2</v>
      </c>
      <c r="J4028" s="1">
        <f>IF(A4028="","",MIN(J4027+I4028,Max_logcfu))</f>
        <v>3.99</v>
      </c>
      <c r="K4028" s="1" cm="1">
        <f t="array" ref="K4028">IF(A4028="","",IF(E4028&lt;_C3_MinTemp.,0,((E4028-Tmin)/(PrefTemp-Tmin))^2))</f>
        <v>36.385938887920155</v>
      </c>
      <c r="L4028" s="1">
        <f t="shared" si="382"/>
        <v>0.37902019666092074</v>
      </c>
      <c r="M4028" s="1">
        <f t="shared" si="383"/>
        <v>-179.89196703489006</v>
      </c>
      <c r="N4028" s="3" t="s">
        <v>866</v>
      </c>
      <c r="O4028" s="1" t="s">
        <v>2973</v>
      </c>
      <c r="P4028" s="1" t="s">
        <v>2968</v>
      </c>
      <c r="Q4028" s="1">
        <v>8360</v>
      </c>
      <c r="R4028" s="1" t="s">
        <v>3035</v>
      </c>
      <c r="S4028" s="1">
        <v>80.61</v>
      </c>
    </row>
    <row r="4029" spans="1:19" x14ac:dyDescent="0.3">
      <c r="A4029" s="1" t="s">
        <v>925</v>
      </c>
      <c r="B4029" s="1" t="s">
        <v>2155</v>
      </c>
      <c r="C4029" s="1">
        <f t="shared" si="378"/>
        <v>1.0416666671517305E-2</v>
      </c>
      <c r="D4029" s="1">
        <v>12</v>
      </c>
      <c r="E4029" s="1">
        <v>19.420000000000002</v>
      </c>
      <c r="F4029" s="1">
        <f>IF(A4029="","",IF(E4029&lt;_C3_MinTemp.,0,E4029*M_a+M_b))</f>
        <v>0.46897580000000005</v>
      </c>
      <c r="G4029" s="1">
        <f t="shared" si="379"/>
        <v>0.21993830098564005</v>
      </c>
      <c r="H4029" s="1">
        <f t="shared" si="380"/>
        <v>9.558379008502392E-2</v>
      </c>
      <c r="I4029" s="1">
        <f t="shared" si="381"/>
        <v>2.3895947532383395E-2</v>
      </c>
      <c r="J4029" s="1">
        <f>IF(A4029="","",MIN(J4028+I4029,Max_logcfu))</f>
        <v>3.99</v>
      </c>
      <c r="K4029" s="1" cm="1">
        <f t="array" ref="K4029">IF(A4029="","",IF(E4029&lt;_C3_MinTemp.,0,((E4029-Tmin)/(PrefTemp-Tmin))^2))</f>
        <v>36.385938887920155</v>
      </c>
      <c r="L4029" s="1">
        <f t="shared" si="382"/>
        <v>0.3790201969256633</v>
      </c>
      <c r="M4029" s="1">
        <f t="shared" si="383"/>
        <v>-180.27098723181572</v>
      </c>
      <c r="N4029" s="3" t="s">
        <v>866</v>
      </c>
      <c r="O4029" s="1" t="s">
        <v>2973</v>
      </c>
      <c r="P4029" s="1" t="s">
        <v>2968</v>
      </c>
      <c r="Q4029" s="1">
        <v>8360</v>
      </c>
      <c r="R4029" s="1" t="s">
        <v>3035</v>
      </c>
      <c r="S4029" s="1">
        <v>80.61</v>
      </c>
    </row>
    <row r="4030" spans="1:19" x14ac:dyDescent="0.3">
      <c r="A4030" s="1" t="s">
        <v>925</v>
      </c>
      <c r="B4030" s="1" t="s">
        <v>2156</v>
      </c>
      <c r="C4030" s="1">
        <f t="shared" si="378"/>
        <v>1.0416666664241347E-2</v>
      </c>
      <c r="D4030" s="1">
        <v>12</v>
      </c>
      <c r="E4030" s="1">
        <v>19.489999999999998</v>
      </c>
      <c r="F4030" s="1">
        <f>IF(A4030="","",IF(E4030&lt;_C3_MinTemp.,0,E4030*M_a+M_b))</f>
        <v>0.47035060000000001</v>
      </c>
      <c r="G4030" s="1">
        <f t="shared" si="379"/>
        <v>0.22122968692036002</v>
      </c>
      <c r="H4030" s="1">
        <f t="shared" si="380"/>
        <v>9.614501821832247E-2</v>
      </c>
      <c r="I4030" s="1">
        <f t="shared" si="381"/>
        <v>2.4036254548984243E-2</v>
      </c>
      <c r="J4030" s="1">
        <f>IF(A4030="","",MIN(J4029+I4030,Max_logcfu))</f>
        <v>3.99</v>
      </c>
      <c r="K4030" s="1" cm="1">
        <f t="array" ref="K4030">IF(A4030="","",IF(E4030&lt;_C3_MinTemp.,0,((E4030-Tmin)/(PrefTemp-Tmin))^2))</f>
        <v>36.59958193913436</v>
      </c>
      <c r="L4030" s="1">
        <f t="shared" si="382"/>
        <v>0.38124564511055059</v>
      </c>
      <c r="M4030" s="1">
        <f t="shared" si="383"/>
        <v>-180.65223287692626</v>
      </c>
      <c r="N4030" s="3" t="s">
        <v>866</v>
      </c>
      <c r="O4030" s="1" t="s">
        <v>2973</v>
      </c>
      <c r="P4030" s="1" t="s">
        <v>2968</v>
      </c>
      <c r="Q4030" s="1">
        <v>8360</v>
      </c>
      <c r="R4030" s="1" t="s">
        <v>3035</v>
      </c>
      <c r="S4030" s="1">
        <v>80.61</v>
      </c>
    </row>
    <row r="4031" spans="1:19" x14ac:dyDescent="0.3">
      <c r="A4031" s="1" t="s">
        <v>925</v>
      </c>
      <c r="B4031" s="1" t="s">
        <v>2157</v>
      </c>
      <c r="C4031" s="1">
        <f t="shared" si="378"/>
        <v>1.0416666664241347E-2</v>
      </c>
      <c r="D4031" s="1">
        <v>12</v>
      </c>
      <c r="E4031" s="1">
        <v>19.489999999999998</v>
      </c>
      <c r="F4031" s="1">
        <f>IF(A4031="","",IF(E4031&lt;_C3_MinTemp.,0,E4031*M_a+M_b))</f>
        <v>0.47035060000000001</v>
      </c>
      <c r="G4031" s="1">
        <f t="shared" si="379"/>
        <v>0.22122968692036002</v>
      </c>
      <c r="H4031" s="1">
        <f t="shared" si="380"/>
        <v>9.614501821832247E-2</v>
      </c>
      <c r="I4031" s="1">
        <f t="shared" si="381"/>
        <v>2.4036254548984243E-2</v>
      </c>
      <c r="J4031" s="1">
        <f>IF(A4031="","",MIN(J4030+I4031,Max_logcfu))</f>
        <v>3.99</v>
      </c>
      <c r="K4031" s="1" cm="1">
        <f t="array" ref="K4031">IF(A4031="","",IF(E4031&lt;_C3_MinTemp.,0,((E4031-Tmin)/(PrefTemp-Tmin))^2))</f>
        <v>36.59958193913436</v>
      </c>
      <c r="L4031" s="1">
        <f t="shared" si="382"/>
        <v>0.38124564511055059</v>
      </c>
      <c r="M4031" s="1">
        <f t="shared" si="383"/>
        <v>-181.0334785220368</v>
      </c>
      <c r="N4031" s="3" t="s">
        <v>866</v>
      </c>
      <c r="O4031" s="1" t="s">
        <v>2973</v>
      </c>
      <c r="P4031" s="1" t="s">
        <v>2968</v>
      </c>
      <c r="Q4031" s="1">
        <v>8360</v>
      </c>
      <c r="R4031" s="1" t="s">
        <v>3035</v>
      </c>
      <c r="S4031" s="1">
        <v>80.61</v>
      </c>
    </row>
    <row r="4032" spans="1:19" x14ac:dyDescent="0.3">
      <c r="A4032" s="1" t="s">
        <v>925</v>
      </c>
      <c r="B4032" s="1" t="s">
        <v>2158</v>
      </c>
      <c r="C4032" s="1">
        <f t="shared" si="378"/>
        <v>1.0416666671517305E-2</v>
      </c>
      <c r="D4032" s="1">
        <v>12</v>
      </c>
      <c r="E4032" s="1">
        <v>19.45</v>
      </c>
      <c r="F4032" s="1">
        <f>IF(A4032="","",IF(E4032&lt;_C3_MinTemp.,0,E4032*M_a+M_b))</f>
        <v>0.46956500000000001</v>
      </c>
      <c r="G4032" s="1">
        <f t="shared" si="379"/>
        <v>0.220491289225</v>
      </c>
      <c r="H4032" s="1">
        <f t="shared" si="380"/>
        <v>9.5824115265102122E-2</v>
      </c>
      <c r="I4032" s="1">
        <f t="shared" si="381"/>
        <v>2.3956028827430923E-2</v>
      </c>
      <c r="J4032" s="1">
        <f>IF(A4032="","",MIN(J4031+I4032,Max_logcfu))</f>
        <v>3.99</v>
      </c>
      <c r="K4032" s="1" cm="1">
        <f t="array" ref="K4032">IF(A4032="","",IF(E4032&lt;_C3_MinTemp.,0,((E4032-Tmin)/(PrefTemp-Tmin))^2))</f>
        <v>36.477423618832958</v>
      </c>
      <c r="L4032" s="1">
        <f t="shared" si="382"/>
        <v>0.37997316287311544</v>
      </c>
      <c r="M4032" s="1">
        <f t="shared" si="383"/>
        <v>-181.41345168490992</v>
      </c>
      <c r="N4032" s="3" t="s">
        <v>866</v>
      </c>
      <c r="O4032" s="1" t="s">
        <v>2973</v>
      </c>
      <c r="P4032" s="1" t="s">
        <v>2968</v>
      </c>
      <c r="Q4032" s="1">
        <v>8360</v>
      </c>
      <c r="R4032" s="1" t="s">
        <v>3035</v>
      </c>
      <c r="S4032" s="1">
        <v>80.61</v>
      </c>
    </row>
    <row r="4033" spans="1:19" x14ac:dyDescent="0.3">
      <c r="A4033" s="1" t="s">
        <v>925</v>
      </c>
      <c r="B4033" s="1" t="s">
        <v>2159</v>
      </c>
      <c r="C4033" s="1">
        <f t="shared" si="378"/>
        <v>1.0416666664241347E-2</v>
      </c>
      <c r="D4033" s="1">
        <v>12</v>
      </c>
      <c r="E4033" s="1">
        <v>19.420000000000002</v>
      </c>
      <c r="F4033" s="1">
        <f>IF(A4033="","",IF(E4033&lt;_C3_MinTemp.,0,E4033*M_a+M_b))</f>
        <v>0.46897580000000005</v>
      </c>
      <c r="G4033" s="1">
        <f t="shared" si="379"/>
        <v>0.21993830098564005</v>
      </c>
      <c r="H4033" s="1">
        <f t="shared" si="380"/>
        <v>9.558379008502392E-2</v>
      </c>
      <c r="I4033" s="1">
        <f t="shared" si="381"/>
        <v>2.3895947515692271E-2</v>
      </c>
      <c r="J4033" s="1">
        <f>IF(A4033="","",MIN(J4032+I4033,Max_logcfu))</f>
        <v>3.99</v>
      </c>
      <c r="K4033" s="1" cm="1">
        <f t="array" ref="K4033">IF(A4033="","",IF(E4033&lt;_C3_MinTemp.,0,((E4033-Tmin)/(PrefTemp-Tmin))^2))</f>
        <v>36.385938887920155</v>
      </c>
      <c r="L4033" s="1">
        <f t="shared" si="382"/>
        <v>0.37902019666092074</v>
      </c>
      <c r="M4033" s="1">
        <f t="shared" si="383"/>
        <v>-181.79247188157083</v>
      </c>
      <c r="N4033" s="3" t="s">
        <v>866</v>
      </c>
      <c r="O4033" s="1" t="s">
        <v>2973</v>
      </c>
      <c r="P4033" s="1" t="s">
        <v>2968</v>
      </c>
      <c r="Q4033" s="1">
        <v>8360</v>
      </c>
      <c r="R4033" s="1" t="s">
        <v>3035</v>
      </c>
      <c r="S4033" s="1">
        <v>80.61</v>
      </c>
    </row>
    <row r="4034" spans="1:19" x14ac:dyDescent="0.3">
      <c r="A4034" s="1" t="s">
        <v>925</v>
      </c>
      <c r="B4034" s="1" t="s">
        <v>2940</v>
      </c>
      <c r="C4034" s="1">
        <f t="shared" ref="C4034:C4097" si="384">IF(A4034="","",B4034-B4033)</f>
        <v>1.0405092594737653E-2</v>
      </c>
      <c r="D4034" s="1">
        <v>12</v>
      </c>
      <c r="E4034" s="1">
        <v>19.489999999999998</v>
      </c>
      <c r="F4034" s="1">
        <f>IF(A4034="","",IF(E4034&lt;_C3_MinTemp.,0,E4034*M_a+M_b))</f>
        <v>0.47035060000000001</v>
      </c>
      <c r="G4034" s="1">
        <f t="shared" si="379"/>
        <v>0.22122968692036002</v>
      </c>
      <c r="H4034" s="1">
        <f t="shared" si="380"/>
        <v>9.614501821832247E-2</v>
      </c>
      <c r="I4034" s="1">
        <f t="shared" si="381"/>
        <v>2.4009547610025214E-2</v>
      </c>
      <c r="J4034" s="1">
        <f>IF(A4034="","",MIN(J4033+I4034,Max_logcfu))</f>
        <v>3.99</v>
      </c>
      <c r="K4034" s="1" cm="1">
        <f t="array" ref="K4034">IF(A4034="","",IF(E4034&lt;_C3_MinTemp.,0,((E4034-Tmin)/(PrefTemp-Tmin))^2))</f>
        <v>36.59958193913436</v>
      </c>
      <c r="L4034" s="1">
        <f t="shared" si="382"/>
        <v>0.38082203900538086</v>
      </c>
      <c r="M4034" s="1">
        <f t="shared" si="383"/>
        <v>-182.17329392057621</v>
      </c>
      <c r="N4034" s="3" t="s">
        <v>866</v>
      </c>
      <c r="O4034" s="1" t="s">
        <v>2973</v>
      </c>
      <c r="P4034" s="1" t="s">
        <v>2968</v>
      </c>
      <c r="Q4034" s="1">
        <v>8360</v>
      </c>
      <c r="R4034" s="1" t="s">
        <v>3035</v>
      </c>
      <c r="S4034" s="1">
        <v>80.61</v>
      </c>
    </row>
    <row r="4035" spans="1:19" x14ac:dyDescent="0.3">
      <c r="A4035" s="1" t="s">
        <v>925</v>
      </c>
      <c r="B4035" s="1" t="s">
        <v>2941</v>
      </c>
      <c r="C4035" s="1">
        <f t="shared" si="384"/>
        <v>1.0416666664241347E-2</v>
      </c>
      <c r="D4035" s="1">
        <v>12</v>
      </c>
      <c r="E4035" s="1">
        <v>19.47</v>
      </c>
      <c r="F4035" s="1">
        <f>IF(A4035="","",IF(E4035&lt;_C3_MinTemp.,0,E4035*M_a+M_b))</f>
        <v>0.46995779999999998</v>
      </c>
      <c r="G4035" s="1">
        <f t="shared" si="379"/>
        <v>0.22086033378084</v>
      </c>
      <c r="H4035" s="1">
        <f t="shared" si="380"/>
        <v>9.598449968745762E-2</v>
      </c>
      <c r="I4035" s="1">
        <f t="shared" si="381"/>
        <v>2.3996124916277374E-2</v>
      </c>
      <c r="J4035" s="1">
        <f>IF(A4035="","",MIN(J4034+I4035,Max_logcfu))</f>
        <v>3.99</v>
      </c>
      <c r="K4035" s="1" cm="1">
        <f t="array" ref="K4035">IF(A4035="","",IF(E4035&lt;_C3_MinTemp.,0,((E4035-Tmin)/(PrefTemp-Tmin))^2))</f>
        <v>36.538477253400181</v>
      </c>
      <c r="L4035" s="1">
        <f t="shared" si="382"/>
        <v>0.3806091379676344</v>
      </c>
      <c r="M4035" s="1">
        <f t="shared" si="383"/>
        <v>-182.55390305854385</v>
      </c>
      <c r="N4035" s="3" t="s">
        <v>866</v>
      </c>
      <c r="O4035" s="1" t="s">
        <v>2973</v>
      </c>
      <c r="P4035" s="1" t="s">
        <v>2968</v>
      </c>
      <c r="Q4035" s="1">
        <v>8360</v>
      </c>
      <c r="R4035" s="1" t="s">
        <v>3035</v>
      </c>
      <c r="S4035" s="1">
        <v>80.61</v>
      </c>
    </row>
    <row r="4036" spans="1:19" x14ac:dyDescent="0.3">
      <c r="A4036" s="1" t="s">
        <v>925</v>
      </c>
      <c r="B4036" s="1" t="s">
        <v>2942</v>
      </c>
      <c r="C4036" s="1">
        <f t="shared" si="384"/>
        <v>1.0416666664241347E-2</v>
      </c>
      <c r="D4036" s="1">
        <v>12</v>
      </c>
      <c r="E4036" s="1">
        <v>19.420000000000002</v>
      </c>
      <c r="F4036" s="1">
        <f>IF(A4036="","",IF(E4036&lt;_C3_MinTemp.,0,E4036*M_a+M_b))</f>
        <v>0.46897580000000005</v>
      </c>
      <c r="G4036" s="1">
        <f t="shared" si="379"/>
        <v>0.21993830098564005</v>
      </c>
      <c r="H4036" s="1">
        <f t="shared" si="380"/>
        <v>9.558379008502392E-2</v>
      </c>
      <c r="I4036" s="1">
        <f t="shared" si="381"/>
        <v>2.3895947515692271E-2</v>
      </c>
      <c r="J4036" s="1">
        <f>IF(A4036="","",MIN(J4035+I4036,Max_logcfu))</f>
        <v>3.99</v>
      </c>
      <c r="K4036" s="1" cm="1">
        <f t="array" ref="K4036">IF(A4036="","",IF(E4036&lt;_C3_MinTemp.,0,((E4036-Tmin)/(PrefTemp-Tmin))^2))</f>
        <v>36.385938887920155</v>
      </c>
      <c r="L4036" s="1">
        <f t="shared" si="382"/>
        <v>0.37902019666092074</v>
      </c>
      <c r="M4036" s="1">
        <f t="shared" si="383"/>
        <v>-182.93292325520477</v>
      </c>
      <c r="N4036" s="3" t="s">
        <v>866</v>
      </c>
      <c r="O4036" s="1" t="s">
        <v>2973</v>
      </c>
      <c r="P4036" s="1" t="s">
        <v>2968</v>
      </c>
      <c r="Q4036" s="1">
        <v>8360</v>
      </c>
      <c r="R4036" s="1" t="s">
        <v>3035</v>
      </c>
      <c r="S4036" s="1">
        <v>80.61</v>
      </c>
    </row>
    <row r="4037" spans="1:19" x14ac:dyDescent="0.3">
      <c r="A4037" s="1" t="s">
        <v>925</v>
      </c>
      <c r="B4037" s="1" t="s">
        <v>2943</v>
      </c>
      <c r="C4037" s="1">
        <f t="shared" si="384"/>
        <v>1.0416666671517305E-2</v>
      </c>
      <c r="D4037" s="1">
        <v>12</v>
      </c>
      <c r="E4037" s="1">
        <v>19.39</v>
      </c>
      <c r="F4037" s="1">
        <f>IF(A4037="","",IF(E4037&lt;_C3_MinTemp.,0,E4037*M_a+M_b))</f>
        <v>0.46838660000000004</v>
      </c>
      <c r="G4037" s="1">
        <f t="shared" si="379"/>
        <v>0.21938600705956005</v>
      </c>
      <c r="H4037" s="1">
        <f t="shared" si="380"/>
        <v>9.5343766649091707E-2</v>
      </c>
      <c r="I4037" s="1">
        <f t="shared" si="381"/>
        <v>2.3835941673372402E-2</v>
      </c>
      <c r="J4037" s="1">
        <f>IF(A4037="","",MIN(J4036+I4037,Max_logcfu))</f>
        <v>3.99</v>
      </c>
      <c r="K4037" s="1" cm="1">
        <f t="array" ref="K4037">IF(A4037="","",IF(E4037&lt;_C3_MinTemp.,0,((E4037-Tmin)/(PrefTemp-Tmin))^2))</f>
        <v>36.294569022132983</v>
      </c>
      <c r="L4037" s="1">
        <f t="shared" si="382"/>
        <v>0.37806842748993708</v>
      </c>
      <c r="M4037" s="1">
        <f t="shared" si="383"/>
        <v>-183.31099168269472</v>
      </c>
      <c r="N4037" s="3" t="s">
        <v>866</v>
      </c>
      <c r="O4037" s="1" t="s">
        <v>2973</v>
      </c>
      <c r="P4037" s="1" t="s">
        <v>2968</v>
      </c>
      <c r="Q4037" s="1">
        <v>8360</v>
      </c>
      <c r="R4037" s="1" t="s">
        <v>3035</v>
      </c>
      <c r="S4037" s="1">
        <v>80.61</v>
      </c>
    </row>
    <row r="4038" spans="1:19" x14ac:dyDescent="0.3">
      <c r="A4038" s="1" t="s">
        <v>925</v>
      </c>
      <c r="B4038" s="1" t="s">
        <v>2164</v>
      </c>
      <c r="C4038" s="1">
        <f t="shared" si="384"/>
        <v>1.0428240741021E-2</v>
      </c>
      <c r="D4038" s="1">
        <v>12</v>
      </c>
      <c r="E4038" s="1">
        <v>19.47</v>
      </c>
      <c r="F4038" s="1">
        <f>IF(A4038="","",IF(E4038&lt;_C3_MinTemp.,0,E4038*M_a+M_b))</f>
        <v>0.46995779999999998</v>
      </c>
      <c r="G4038" s="1">
        <f t="shared" si="379"/>
        <v>0.22086033378084</v>
      </c>
      <c r="H4038" s="1">
        <f t="shared" si="380"/>
        <v>9.598449968745762E-2</v>
      </c>
      <c r="I4038" s="1">
        <f t="shared" si="381"/>
        <v>2.4022787283534314E-2</v>
      </c>
      <c r="J4038" s="1">
        <f>IF(A4038="","",MIN(J4037+I4038,Max_logcfu))</f>
        <v>3.99</v>
      </c>
      <c r="K4038" s="1" cm="1">
        <f t="array" ref="K4038">IF(A4038="","",IF(E4038&lt;_C3_MinTemp.,0,((E4038-Tmin)/(PrefTemp-Tmin))^2))</f>
        <v>36.538477253400181</v>
      </c>
      <c r="L4038" s="1">
        <f t="shared" si="382"/>
        <v>0.38103203710877687</v>
      </c>
      <c r="M4038" s="1">
        <f t="shared" si="383"/>
        <v>-183.6920237198035</v>
      </c>
      <c r="N4038" s="3" t="s">
        <v>866</v>
      </c>
      <c r="O4038" s="1" t="s">
        <v>2973</v>
      </c>
      <c r="P4038" s="1" t="s">
        <v>2968</v>
      </c>
      <c r="Q4038" s="1">
        <v>8360</v>
      </c>
      <c r="R4038" s="1" t="s">
        <v>3035</v>
      </c>
      <c r="S4038" s="1">
        <v>80.52</v>
      </c>
    </row>
    <row r="4039" spans="1:19" x14ac:dyDescent="0.3">
      <c r="A4039" s="1" t="s">
        <v>925</v>
      </c>
      <c r="B4039" s="1" t="s">
        <v>2165</v>
      </c>
      <c r="C4039" s="1">
        <f t="shared" si="384"/>
        <v>1.0416666664241347E-2</v>
      </c>
      <c r="D4039" s="1">
        <v>12</v>
      </c>
      <c r="E4039" s="1">
        <v>19.47</v>
      </c>
      <c r="F4039" s="1">
        <f>IF(A4039="","",IF(E4039&lt;_C3_MinTemp.,0,E4039*M_a+M_b))</f>
        <v>0.46995779999999998</v>
      </c>
      <c r="G4039" s="1">
        <f t="shared" si="379"/>
        <v>0.22086033378084</v>
      </c>
      <c r="H4039" s="1">
        <f t="shared" si="380"/>
        <v>9.598449968745762E-2</v>
      </c>
      <c r="I4039" s="1">
        <f t="shared" si="381"/>
        <v>2.3996124916277374E-2</v>
      </c>
      <c r="J4039" s="1">
        <f>IF(A4039="","",MIN(J4038+I4039,Max_logcfu))</f>
        <v>3.99</v>
      </c>
      <c r="K4039" s="1" cm="1">
        <f t="array" ref="K4039">IF(A4039="","",IF(E4039&lt;_C3_MinTemp.,0,((E4039-Tmin)/(PrefTemp-Tmin))^2))</f>
        <v>36.538477253400181</v>
      </c>
      <c r="L4039" s="1">
        <f t="shared" si="382"/>
        <v>0.3806091379676344</v>
      </c>
      <c r="M4039" s="1">
        <f t="shared" si="383"/>
        <v>-184.07263285777114</v>
      </c>
      <c r="N4039" s="3" t="s">
        <v>866</v>
      </c>
      <c r="O4039" s="1" t="s">
        <v>2973</v>
      </c>
      <c r="P4039" s="1" t="s">
        <v>2968</v>
      </c>
      <c r="Q4039" s="1">
        <v>8360</v>
      </c>
      <c r="R4039" s="1" t="s">
        <v>3035</v>
      </c>
      <c r="S4039" s="1">
        <v>80.52</v>
      </c>
    </row>
    <row r="4040" spans="1:19" x14ac:dyDescent="0.3">
      <c r="A4040" s="1" t="s">
        <v>925</v>
      </c>
      <c r="B4040" s="1" t="s">
        <v>2166</v>
      </c>
      <c r="C4040" s="1">
        <f t="shared" si="384"/>
        <v>1.0416666664241347E-2</v>
      </c>
      <c r="D4040" s="1">
        <v>12</v>
      </c>
      <c r="E4040" s="1">
        <v>19.47</v>
      </c>
      <c r="F4040" s="1">
        <f>IF(A4040="","",IF(E4040&lt;_C3_MinTemp.,0,E4040*M_a+M_b))</f>
        <v>0.46995779999999998</v>
      </c>
      <c r="G4040" s="1">
        <f t="shared" si="379"/>
        <v>0.22086033378084</v>
      </c>
      <c r="H4040" s="1">
        <f t="shared" si="380"/>
        <v>9.598449968745762E-2</v>
      </c>
      <c r="I4040" s="1">
        <f t="shared" si="381"/>
        <v>2.3996124916277374E-2</v>
      </c>
      <c r="J4040" s="1">
        <f>IF(A4040="","",MIN(J4039+I4040,Max_logcfu))</f>
        <v>3.99</v>
      </c>
      <c r="K4040" s="1" cm="1">
        <f t="array" ref="K4040">IF(A4040="","",IF(E4040&lt;_C3_MinTemp.,0,((E4040-Tmin)/(PrefTemp-Tmin))^2))</f>
        <v>36.538477253400181</v>
      </c>
      <c r="L4040" s="1">
        <f t="shared" si="382"/>
        <v>0.3806091379676344</v>
      </c>
      <c r="M4040" s="1">
        <f t="shared" si="383"/>
        <v>-184.45324199573878</v>
      </c>
      <c r="N4040" s="3" t="s">
        <v>866</v>
      </c>
      <c r="O4040" s="1" t="s">
        <v>2973</v>
      </c>
      <c r="P4040" s="1" t="s">
        <v>2968</v>
      </c>
      <c r="Q4040" s="1">
        <v>8360</v>
      </c>
      <c r="R4040" s="1" t="s">
        <v>3035</v>
      </c>
      <c r="S4040" s="1">
        <v>80.52</v>
      </c>
    </row>
    <row r="4041" spans="1:19" x14ac:dyDescent="0.3">
      <c r="A4041" s="1" t="s">
        <v>925</v>
      </c>
      <c r="B4041" s="1" t="s">
        <v>2167</v>
      </c>
      <c r="C4041" s="1">
        <f t="shared" si="384"/>
        <v>1.0416666671517305E-2</v>
      </c>
      <c r="D4041" s="1">
        <v>12</v>
      </c>
      <c r="E4041" s="1">
        <v>19.47</v>
      </c>
      <c r="F4041" s="1">
        <f>IF(A4041="","",IF(E4041&lt;_C3_MinTemp.,0,E4041*M_a+M_b))</f>
        <v>0.46995779999999998</v>
      </c>
      <c r="G4041" s="1">
        <f t="shared" si="379"/>
        <v>0.22086033378084</v>
      </c>
      <c r="H4041" s="1">
        <f t="shared" si="380"/>
        <v>9.598449968745762E-2</v>
      </c>
      <c r="I4041" s="1">
        <f t="shared" si="381"/>
        <v>2.3996124933038473E-2</v>
      </c>
      <c r="J4041" s="1">
        <f>IF(A4041="","",MIN(J4040+I4041,Max_logcfu))</f>
        <v>3.99</v>
      </c>
      <c r="K4041" s="1" cm="1">
        <f t="array" ref="K4041">IF(A4041="","",IF(E4041&lt;_C3_MinTemp.,0,((E4041-Tmin)/(PrefTemp-Tmin))^2))</f>
        <v>36.538477253400181</v>
      </c>
      <c r="L4041" s="1">
        <f t="shared" si="382"/>
        <v>0.38060913823348685</v>
      </c>
      <c r="M4041" s="1">
        <f t="shared" si="383"/>
        <v>-184.83385113397227</v>
      </c>
      <c r="N4041" s="3" t="s">
        <v>866</v>
      </c>
      <c r="O4041" s="1" t="s">
        <v>2973</v>
      </c>
      <c r="P4041" s="1" t="s">
        <v>2968</v>
      </c>
      <c r="Q4041" s="1">
        <v>8360</v>
      </c>
      <c r="R4041" s="1" t="s">
        <v>3035</v>
      </c>
      <c r="S4041" s="1">
        <v>80.52</v>
      </c>
    </row>
    <row r="4042" spans="1:19" x14ac:dyDescent="0.3">
      <c r="A4042" s="1" t="s">
        <v>925</v>
      </c>
      <c r="B4042" s="1" t="s">
        <v>2168</v>
      </c>
      <c r="C4042" s="1">
        <f t="shared" si="384"/>
        <v>1.0416666664241347E-2</v>
      </c>
      <c r="D4042" s="1">
        <v>12</v>
      </c>
      <c r="E4042" s="1">
        <v>19.559999999999999</v>
      </c>
      <c r="F4042" s="1">
        <f>IF(A4042="","",IF(E4042&lt;_C3_MinTemp.,0,E4042*M_a+M_b))</f>
        <v>0.47172540000000002</v>
      </c>
      <c r="G4042" s="1">
        <f t="shared" si="379"/>
        <v>0.22252485300516001</v>
      </c>
      <c r="H4042" s="1">
        <f t="shared" si="380"/>
        <v>9.6707889180860485E-2</v>
      </c>
      <c r="I4042" s="1">
        <f t="shared" si="381"/>
        <v>2.4176972289585982E-2</v>
      </c>
      <c r="J4042" s="1">
        <f>IF(A4042="","",MIN(J4041+I4042,Max_logcfu))</f>
        <v>3.99</v>
      </c>
      <c r="K4042" s="1" cm="1">
        <f t="array" ref="K4042">IF(A4042="","",IF(E4042&lt;_C3_MinTemp.,0,((E4042-Tmin)/(PrefTemp-Tmin))^2))</f>
        <v>36.813850367143708</v>
      </c>
      <c r="L4042" s="1">
        <f t="shared" si="382"/>
        <v>0.38347760790179497</v>
      </c>
      <c r="M4042" s="1">
        <f t="shared" si="383"/>
        <v>-185.21732874187407</v>
      </c>
      <c r="N4042" s="3" t="s">
        <v>866</v>
      </c>
      <c r="O4042" s="1" t="s">
        <v>2973</v>
      </c>
      <c r="P4042" s="1" t="s">
        <v>2968</v>
      </c>
      <c r="Q4042" s="1">
        <v>8360</v>
      </c>
      <c r="R4042" s="1" t="s">
        <v>3035</v>
      </c>
      <c r="S4042" s="1">
        <v>80.52</v>
      </c>
    </row>
    <row r="4043" spans="1:19" x14ac:dyDescent="0.3">
      <c r="A4043" s="1" t="s">
        <v>925</v>
      </c>
      <c r="B4043" s="1" t="s">
        <v>2169</v>
      </c>
      <c r="C4043" s="1">
        <f t="shared" si="384"/>
        <v>1.0416666664241347E-2</v>
      </c>
      <c r="D4043" s="1">
        <v>12</v>
      </c>
      <c r="E4043" s="1">
        <v>19.579999999999998</v>
      </c>
      <c r="F4043" s="1">
        <f>IF(A4043="","",IF(E4043&lt;_C3_MinTemp.,0,E4043*M_a+M_b))</f>
        <v>0.47211819999999999</v>
      </c>
      <c r="G4043" s="1">
        <f t="shared" si="379"/>
        <v>0.22289559477123999</v>
      </c>
      <c r="H4043" s="1">
        <f t="shared" si="380"/>
        <v>9.6869011200017369E-2</v>
      </c>
      <c r="I4043" s="1">
        <f t="shared" si="381"/>
        <v>2.4217252794365825E-2</v>
      </c>
      <c r="J4043" s="1">
        <f>IF(A4043="","",MIN(J4042+I4043,Max_logcfu))</f>
        <v>3.99</v>
      </c>
      <c r="K4043" s="1" cm="1">
        <f t="array" ref="K4043">IF(A4043="","",IF(E4043&lt;_C3_MinTemp.,0,((E4043-Tmin)/(PrefTemp-Tmin))^2))</f>
        <v>36.875184783129157</v>
      </c>
      <c r="L4043" s="1">
        <f t="shared" si="382"/>
        <v>0.38411650806816128</v>
      </c>
      <c r="M4043" s="1">
        <f t="shared" si="383"/>
        <v>-185.60144524994223</v>
      </c>
      <c r="N4043" s="3" t="s">
        <v>866</v>
      </c>
      <c r="O4043" s="1" t="s">
        <v>2973</v>
      </c>
      <c r="P4043" s="1" t="s">
        <v>2968</v>
      </c>
      <c r="Q4043" s="1">
        <v>8360</v>
      </c>
      <c r="R4043" s="1" t="s">
        <v>3035</v>
      </c>
      <c r="S4043" s="1">
        <v>80.52</v>
      </c>
    </row>
    <row r="4044" spans="1:19" x14ac:dyDescent="0.3">
      <c r="A4044" s="1" t="s">
        <v>925</v>
      </c>
      <c r="B4044" s="1" t="s">
        <v>2670</v>
      </c>
      <c r="C4044" s="1">
        <f t="shared" si="384"/>
        <v>1.0416666671517305E-2</v>
      </c>
      <c r="D4044" s="1">
        <v>13</v>
      </c>
      <c r="E4044" s="1">
        <v>19.63</v>
      </c>
      <c r="F4044" s="1">
        <f>IF(A4044="","",IF(E4044&lt;_C3_MinTemp.,0,E4044*M_a+M_b))</f>
        <v>0.47310020000000003</v>
      </c>
      <c r="G4044" s="1">
        <f t="shared" si="379"/>
        <v>0.22382379924004003</v>
      </c>
      <c r="H4044" s="1">
        <f t="shared" si="380"/>
        <v>9.7272402972637992E-2</v>
      </c>
      <c r="I4044" s="1">
        <f t="shared" si="381"/>
        <v>2.4318100754483495E-2</v>
      </c>
      <c r="J4044" s="1">
        <f>IF(A4044="","",MIN(J4043+I4044,Max_logcfu))</f>
        <v>3.99</v>
      </c>
      <c r="K4044" s="1" cm="1">
        <f t="array" ref="K4044">IF(A4044="","",IF(E4044&lt;_C3_MinTemp.,0,((E4044-Tmin)/(PrefTemp-Tmin))^2))</f>
        <v>37.028744171948183</v>
      </c>
      <c r="L4044" s="1">
        <f t="shared" si="382"/>
        <v>0.38571608530407331</v>
      </c>
      <c r="M4044" s="1">
        <f t="shared" si="383"/>
        <v>-185.9871613352463</v>
      </c>
      <c r="N4044" s="3" t="s">
        <v>866</v>
      </c>
      <c r="O4044" s="1" t="s">
        <v>2973</v>
      </c>
      <c r="P4044" s="1" t="s">
        <v>2968</v>
      </c>
      <c r="Q4044" s="1">
        <v>8360</v>
      </c>
      <c r="R4044" s="1" t="s">
        <v>3035</v>
      </c>
      <c r="S4044" s="1">
        <v>80.52</v>
      </c>
    </row>
    <row r="4045" spans="1:19" x14ac:dyDescent="0.3">
      <c r="A4045" s="1" t="s">
        <v>925</v>
      </c>
      <c r="B4045" s="1" t="s">
        <v>2671</v>
      </c>
      <c r="C4045" s="1">
        <f t="shared" si="384"/>
        <v>1.0416666664241347E-2</v>
      </c>
      <c r="D4045" s="1">
        <v>13</v>
      </c>
      <c r="E4045" s="1">
        <v>19.63</v>
      </c>
      <c r="F4045" s="1">
        <f>IF(A4045="","",IF(E4045&lt;_C3_MinTemp.,0,E4045*M_a+M_b))</f>
        <v>0.47310020000000003</v>
      </c>
      <c r="G4045" s="1">
        <f t="shared" si="379"/>
        <v>0.22382379924004003</v>
      </c>
      <c r="H4045" s="1">
        <f t="shared" si="380"/>
        <v>9.7272402972637992E-2</v>
      </c>
      <c r="I4045" s="1">
        <f t="shared" si="381"/>
        <v>2.4318100737497499E-2</v>
      </c>
      <c r="J4045" s="1">
        <f>IF(A4045="","",MIN(J4044+I4045,Max_logcfu))</f>
        <v>3.99</v>
      </c>
      <c r="K4045" s="1" cm="1">
        <f t="array" ref="K4045">IF(A4045="","",IF(E4045&lt;_C3_MinTemp.,0,((E4045-Tmin)/(PrefTemp-Tmin))^2))</f>
        <v>37.028744171948183</v>
      </c>
      <c r="L4045" s="1">
        <f t="shared" si="382"/>
        <v>0.38571608503465371</v>
      </c>
      <c r="M4045" s="1">
        <f t="shared" si="383"/>
        <v>-186.37287742028096</v>
      </c>
      <c r="N4045" s="3" t="s">
        <v>866</v>
      </c>
      <c r="O4045" s="1" t="s">
        <v>2973</v>
      </c>
      <c r="P4045" s="1" t="s">
        <v>2968</v>
      </c>
      <c r="Q4045" s="1">
        <v>8360</v>
      </c>
      <c r="R4045" s="1" t="s">
        <v>3035</v>
      </c>
      <c r="S4045" s="1">
        <v>80.52</v>
      </c>
    </row>
    <row r="4046" spans="1:19" x14ac:dyDescent="0.3">
      <c r="A4046" s="1" t="s">
        <v>925</v>
      </c>
      <c r="B4046" s="1" t="s">
        <v>2672</v>
      </c>
      <c r="C4046" s="1">
        <f t="shared" si="384"/>
        <v>1.0416666664241347E-2</v>
      </c>
      <c r="D4046" s="1">
        <v>13</v>
      </c>
      <c r="E4046" s="1">
        <v>19.739999999999998</v>
      </c>
      <c r="F4046" s="1">
        <f>IF(A4046="","",IF(E4046&lt;_C3_MinTemp.,0,E4046*M_a+M_b))</f>
        <v>0.47526059999999998</v>
      </c>
      <c r="G4046" s="1">
        <f t="shared" si="379"/>
        <v>0.22587263791235998</v>
      </c>
      <c r="H4046" s="1">
        <f t="shared" si="380"/>
        <v>9.8162815259608849E-2</v>
      </c>
      <c r="I4046" s="1">
        <f t="shared" si="381"/>
        <v>2.4540703809188383E-2</v>
      </c>
      <c r="J4046" s="1">
        <f>IF(A4046="","",MIN(J4045+I4046,Max_logcfu))</f>
        <v>3.99</v>
      </c>
      <c r="K4046" s="1" cm="1">
        <f t="array" ref="K4046">IF(A4046="","",IF(E4046&lt;_C3_MinTemp.,0,((E4046-Tmin)/(PrefTemp-Tmin))^2))</f>
        <v>37.367697953022954</v>
      </c>
      <c r="L4046" s="1">
        <f t="shared" si="382"/>
        <v>0.38924685358669386</v>
      </c>
      <c r="M4046" s="1">
        <f t="shared" si="383"/>
        <v>-186.76212427386764</v>
      </c>
      <c r="N4046" s="3" t="s">
        <v>866</v>
      </c>
      <c r="O4046" s="1" t="s">
        <v>2973</v>
      </c>
      <c r="P4046" s="1" t="s">
        <v>2968</v>
      </c>
      <c r="Q4046" s="1">
        <v>8360</v>
      </c>
      <c r="R4046" s="1" t="s">
        <v>3035</v>
      </c>
      <c r="S4046" s="1">
        <v>80.430000000000007</v>
      </c>
    </row>
    <row r="4047" spans="1:19" x14ac:dyDescent="0.3">
      <c r="A4047" s="1" t="s">
        <v>925</v>
      </c>
      <c r="B4047" s="1" t="s">
        <v>2673</v>
      </c>
      <c r="C4047" s="1">
        <f t="shared" si="384"/>
        <v>1.0416666671517305E-2</v>
      </c>
      <c r="D4047" s="1">
        <v>13</v>
      </c>
      <c r="E4047" s="1">
        <v>19.77</v>
      </c>
      <c r="F4047" s="1">
        <f>IF(A4047="","",IF(E4047&lt;_C3_MinTemp.,0,E4047*M_a+M_b))</f>
        <v>0.47584980000000004</v>
      </c>
      <c r="G4047" s="1">
        <f t="shared" si="379"/>
        <v>0.22643303216004004</v>
      </c>
      <c r="H4047" s="1">
        <f t="shared" si="380"/>
        <v>9.8406359043911359E-2</v>
      </c>
      <c r="I4047" s="1">
        <f t="shared" si="381"/>
        <v>2.4601589772433846E-2</v>
      </c>
      <c r="J4047" s="1">
        <f>IF(A4047="","",MIN(J4046+I4047,Max_logcfu))</f>
        <v>3.99</v>
      </c>
      <c r="K4047" s="1" cm="1">
        <f t="array" ref="K4047">IF(A4047="","",IF(E4047&lt;_C3_MinTemp.,0,((E4047-Tmin)/(PrefTemp-Tmin))^2))</f>
        <v>37.460407911942568</v>
      </c>
      <c r="L4047" s="1">
        <f t="shared" si="382"/>
        <v>0.3902125825977753</v>
      </c>
      <c r="M4047" s="1">
        <f t="shared" si="383"/>
        <v>-187.15233685646541</v>
      </c>
      <c r="N4047" s="3" t="s">
        <v>866</v>
      </c>
      <c r="O4047" s="1" t="s">
        <v>2973</v>
      </c>
      <c r="P4047" s="1" t="s">
        <v>2968</v>
      </c>
      <c r="Q4047" s="1">
        <v>8360</v>
      </c>
      <c r="R4047" s="1" t="s">
        <v>3035</v>
      </c>
      <c r="S4047" s="1">
        <v>80.430000000000007</v>
      </c>
    </row>
    <row r="4048" spans="1:19" x14ac:dyDescent="0.3">
      <c r="A4048" s="1" t="s">
        <v>925</v>
      </c>
      <c r="B4048" s="1" t="s">
        <v>2174</v>
      </c>
      <c r="C4048" s="1">
        <f t="shared" si="384"/>
        <v>1.0416666664241347E-2</v>
      </c>
      <c r="D4048" s="1">
        <v>13</v>
      </c>
      <c r="E4048" s="1">
        <v>19.75</v>
      </c>
      <c r="F4048" s="1">
        <f>IF(A4048="","",IF(E4048&lt;_C3_MinTemp.,0,E4048*M_a+M_b))</f>
        <v>0.47545700000000002</v>
      </c>
      <c r="G4048" s="1">
        <f t="shared" si="379"/>
        <v>0.22605935884900002</v>
      </c>
      <c r="H4048" s="1">
        <f t="shared" si="380"/>
        <v>9.824396299391569E-2</v>
      </c>
      <c r="I4048" s="1">
        <f t="shared" si="381"/>
        <v>2.4560990742760372E-2</v>
      </c>
      <c r="J4048" s="1">
        <f>IF(A4048="","",MIN(J4047+I4048,Max_logcfu))</f>
        <v>3.99</v>
      </c>
      <c r="K4048" s="1" cm="1">
        <f t="array" ref="K4048">IF(A4048="","",IF(E4048&lt;_C3_MinTemp.,0,((E4048-Tmin)/(PrefTemp-Tmin))^2))</f>
        <v>37.39858850987109</v>
      </c>
      <c r="L4048" s="1">
        <f t="shared" si="382"/>
        <v>0.38956863022045368</v>
      </c>
      <c r="M4048" s="1">
        <f t="shared" si="383"/>
        <v>-187.54190548668586</v>
      </c>
      <c r="N4048" s="3" t="s">
        <v>866</v>
      </c>
      <c r="O4048" s="1" t="s">
        <v>2973</v>
      </c>
      <c r="P4048" s="1" t="s">
        <v>2968</v>
      </c>
      <c r="Q4048" s="1">
        <v>8360</v>
      </c>
      <c r="R4048" s="1" t="s">
        <v>3035</v>
      </c>
      <c r="S4048" s="1">
        <v>80.430000000000007</v>
      </c>
    </row>
    <row r="4049" spans="1:19" x14ac:dyDescent="0.3">
      <c r="A4049" s="1" t="s">
        <v>925</v>
      </c>
      <c r="B4049" s="1" t="s">
        <v>2175</v>
      </c>
      <c r="C4049" s="1">
        <f t="shared" si="384"/>
        <v>1.0416666664241347E-2</v>
      </c>
      <c r="D4049" s="1">
        <v>13</v>
      </c>
      <c r="E4049" s="1">
        <v>19.75</v>
      </c>
      <c r="F4049" s="1">
        <f>IF(A4049="","",IF(E4049&lt;_C3_MinTemp.,0,E4049*M_a+M_b))</f>
        <v>0.47545700000000002</v>
      </c>
      <c r="G4049" s="1">
        <f t="shared" si="379"/>
        <v>0.22605935884900002</v>
      </c>
      <c r="H4049" s="1">
        <f t="shared" si="380"/>
        <v>9.824396299391569E-2</v>
      </c>
      <c r="I4049" s="1">
        <f t="shared" si="381"/>
        <v>2.4560990742760372E-2</v>
      </c>
      <c r="J4049" s="1">
        <f>IF(A4049="","",MIN(J4048+I4049,Max_logcfu))</f>
        <v>3.99</v>
      </c>
      <c r="K4049" s="1" cm="1">
        <f t="array" ref="K4049">IF(A4049="","",IF(E4049&lt;_C3_MinTemp.,0,((E4049-Tmin)/(PrefTemp-Tmin))^2))</f>
        <v>37.39858850987109</v>
      </c>
      <c r="L4049" s="1">
        <f t="shared" si="382"/>
        <v>0.38956863022045368</v>
      </c>
      <c r="M4049" s="1">
        <f t="shared" si="383"/>
        <v>-187.93147411690632</v>
      </c>
      <c r="N4049" s="3" t="s">
        <v>866</v>
      </c>
      <c r="O4049" s="1" t="s">
        <v>2973</v>
      </c>
      <c r="P4049" s="1" t="s">
        <v>2968</v>
      </c>
      <c r="Q4049" s="1">
        <v>8360</v>
      </c>
      <c r="R4049" s="1" t="s">
        <v>3035</v>
      </c>
      <c r="S4049" s="1">
        <v>80.430000000000007</v>
      </c>
    </row>
    <row r="4050" spans="1:19" x14ac:dyDescent="0.3">
      <c r="A4050" s="1" t="s">
        <v>925</v>
      </c>
      <c r="B4050" s="1" t="s">
        <v>2176</v>
      </c>
      <c r="C4050" s="1">
        <f t="shared" si="384"/>
        <v>1.0416666671517305E-2</v>
      </c>
      <c r="D4050" s="1">
        <v>13</v>
      </c>
      <c r="E4050" s="1">
        <v>19.89</v>
      </c>
      <c r="F4050" s="1">
        <f>IF(A4050="","",IF(E4050&lt;_C3_MinTemp.,0,E4050*M_a+M_b))</f>
        <v>0.47820660000000004</v>
      </c>
      <c r="G4050" s="1">
        <f t="shared" si="379"/>
        <v>0.22868155228356005</v>
      </c>
      <c r="H4050" s="1">
        <f t="shared" si="380"/>
        <v>9.9383551622581501E-2</v>
      </c>
      <c r="I4050" s="1">
        <f t="shared" si="381"/>
        <v>2.4845887917215145E-2</v>
      </c>
      <c r="J4050" s="1">
        <f>IF(A4050="","",MIN(J4049+I4050,Max_logcfu))</f>
        <v>3.99</v>
      </c>
      <c r="K4050" s="1" cm="1">
        <f t="array" ref="K4050">IF(A4050="","",IF(E4050&lt;_C3_MinTemp.,0,((E4050-Tmin)/(PrefTemp-Tmin))^2))</f>
        <v>37.832396398877364</v>
      </c>
      <c r="L4050" s="1">
        <f t="shared" si="382"/>
        <v>0.39408746267181716</v>
      </c>
      <c r="M4050" s="1">
        <f t="shared" si="383"/>
        <v>-188.32556157957814</v>
      </c>
      <c r="N4050" s="3" t="s">
        <v>866</v>
      </c>
      <c r="O4050" s="1" t="s">
        <v>2973</v>
      </c>
      <c r="P4050" s="1" t="s">
        <v>2968</v>
      </c>
      <c r="Q4050" s="1">
        <v>8360</v>
      </c>
      <c r="R4050" s="1" t="s">
        <v>3035</v>
      </c>
      <c r="S4050" s="1">
        <v>80.430000000000007</v>
      </c>
    </row>
    <row r="4051" spans="1:19" x14ac:dyDescent="0.3">
      <c r="A4051" s="1" t="s">
        <v>925</v>
      </c>
      <c r="B4051" s="1" t="s">
        <v>2177</v>
      </c>
      <c r="C4051" s="1">
        <f t="shared" si="384"/>
        <v>1.0416666664241347E-2</v>
      </c>
      <c r="D4051" s="1">
        <v>13</v>
      </c>
      <c r="E4051" s="1">
        <v>19.91</v>
      </c>
      <c r="F4051" s="1">
        <f>IF(A4051="","",IF(E4051&lt;_C3_MinTemp.,0,E4051*M_a+M_b))</f>
        <v>0.47859940000000001</v>
      </c>
      <c r="G4051" s="1">
        <f t="shared" si="379"/>
        <v>0.22905738568036002</v>
      </c>
      <c r="H4051" s="1">
        <f t="shared" si="380"/>
        <v>9.9546886432142545E-2</v>
      </c>
      <c r="I4051" s="1">
        <f t="shared" si="381"/>
        <v>2.4886721602241244E-2</v>
      </c>
      <c r="J4051" s="1">
        <f>IF(A4051="","",MIN(J4050+I4051,Max_logcfu))</f>
        <v>3.99</v>
      </c>
      <c r="K4051" s="1" cm="1">
        <f t="array" ref="K4051">IF(A4051="","",IF(E4051&lt;_C3_MinTemp.,0,((E4051-Tmin)/(PrefTemp-Tmin))^2))</f>
        <v>37.894573159117478</v>
      </c>
      <c r="L4051" s="1">
        <f t="shared" si="382"/>
        <v>0.39473513698223395</v>
      </c>
      <c r="M4051" s="1">
        <f t="shared" si="383"/>
        <v>-188.72029671656037</v>
      </c>
      <c r="N4051" s="3" t="s">
        <v>866</v>
      </c>
      <c r="O4051" s="1" t="s">
        <v>2973</v>
      </c>
      <c r="P4051" s="1" t="s">
        <v>2968</v>
      </c>
      <c r="Q4051" s="1">
        <v>8360</v>
      </c>
      <c r="R4051" s="1" t="s">
        <v>3035</v>
      </c>
      <c r="S4051" s="1">
        <v>80.430000000000007</v>
      </c>
    </row>
    <row r="4052" spans="1:19" x14ac:dyDescent="0.3">
      <c r="A4052" s="1" t="s">
        <v>925</v>
      </c>
      <c r="B4052" s="1" t="s">
        <v>2178</v>
      </c>
      <c r="C4052" s="1">
        <f t="shared" si="384"/>
        <v>1.0416666664241347E-2</v>
      </c>
      <c r="D4052" s="1">
        <v>13</v>
      </c>
      <c r="E4052" s="1">
        <v>19.89</v>
      </c>
      <c r="F4052" s="1">
        <f>IF(A4052="","",IF(E4052&lt;_C3_MinTemp.,0,E4052*M_a+M_b))</f>
        <v>0.47820660000000004</v>
      </c>
      <c r="G4052" s="1">
        <f t="shared" si="379"/>
        <v>0.22868155228356005</v>
      </c>
      <c r="H4052" s="1">
        <f t="shared" si="380"/>
        <v>9.9383551622581501E-2</v>
      </c>
      <c r="I4052" s="1">
        <f t="shared" si="381"/>
        <v>2.4845887899860492E-2</v>
      </c>
      <c r="J4052" s="1">
        <f>IF(A4052="","",MIN(J4051+I4052,Max_logcfu))</f>
        <v>3.99</v>
      </c>
      <c r="K4052" s="1" cm="1">
        <f t="array" ref="K4052">IF(A4052="","",IF(E4052&lt;_C3_MinTemp.,0,((E4052-Tmin)/(PrefTemp-Tmin))^2))</f>
        <v>37.832396398877364</v>
      </c>
      <c r="L4052" s="1">
        <f t="shared" si="382"/>
        <v>0.39408746239655024</v>
      </c>
      <c r="M4052" s="1">
        <f t="shared" si="383"/>
        <v>-189.11438417895693</v>
      </c>
      <c r="N4052" s="3" t="s">
        <v>866</v>
      </c>
      <c r="O4052" s="1" t="s">
        <v>2973</v>
      </c>
      <c r="P4052" s="1" t="s">
        <v>2968</v>
      </c>
      <c r="Q4052" s="1">
        <v>8360</v>
      </c>
      <c r="R4052" s="1" t="s">
        <v>3035</v>
      </c>
      <c r="S4052" s="1">
        <v>80.430000000000007</v>
      </c>
    </row>
    <row r="4053" spans="1:19" x14ac:dyDescent="0.3">
      <c r="A4053" s="1" t="s">
        <v>925</v>
      </c>
      <c r="B4053" s="1" t="s">
        <v>2179</v>
      </c>
      <c r="C4053" s="1">
        <f t="shared" si="384"/>
        <v>1.0416666671517305E-2</v>
      </c>
      <c r="D4053" s="1">
        <v>13</v>
      </c>
      <c r="E4053" s="1">
        <v>19.86</v>
      </c>
      <c r="F4053" s="1">
        <f>IF(A4053="","",IF(E4053&lt;_C3_MinTemp.,0,E4053*M_a+M_b))</f>
        <v>0.47761740000000003</v>
      </c>
      <c r="G4053" s="1">
        <f t="shared" si="379"/>
        <v>0.22811838078276003</v>
      </c>
      <c r="H4053" s="1">
        <f t="shared" si="380"/>
        <v>9.9138800861694923E-2</v>
      </c>
      <c r="I4053" s="1">
        <f t="shared" si="381"/>
        <v>2.4784700226965006E-2</v>
      </c>
      <c r="J4053" s="1">
        <f>IF(A4053="","",MIN(J4052+I4053,Max_logcfu))</f>
        <v>3.99</v>
      </c>
      <c r="K4053" s="1" cm="1">
        <f t="array" ref="K4053">IF(A4053="","",IF(E4053&lt;_C3_MinTemp.,0,((E4053-Tmin)/(PrefTemp-Tmin))^2))</f>
        <v>37.739226979455204</v>
      </c>
      <c r="L4053" s="1">
        <f t="shared" si="382"/>
        <v>0.39311694788571772</v>
      </c>
      <c r="M4053" s="1">
        <f t="shared" si="383"/>
        <v>-189.50750112684264</v>
      </c>
      <c r="N4053" s="3" t="s">
        <v>866</v>
      </c>
      <c r="O4053" s="1" t="s">
        <v>2973</v>
      </c>
      <c r="P4053" s="1" t="s">
        <v>2968</v>
      </c>
      <c r="Q4053" s="1">
        <v>8360</v>
      </c>
      <c r="R4053" s="1" t="s">
        <v>3035</v>
      </c>
      <c r="S4053" s="1">
        <v>80.430000000000007</v>
      </c>
    </row>
    <row r="4054" spans="1:19" x14ac:dyDescent="0.3">
      <c r="A4054" s="1" t="s">
        <v>925</v>
      </c>
      <c r="B4054" s="1" t="s">
        <v>2180</v>
      </c>
      <c r="C4054" s="1">
        <f t="shared" si="384"/>
        <v>1.0416666664241347E-2</v>
      </c>
      <c r="D4054" s="1">
        <v>13</v>
      </c>
      <c r="E4054" s="1">
        <v>19.97</v>
      </c>
      <c r="F4054" s="1">
        <f>IF(A4054="","",IF(E4054&lt;_C3_MinTemp.,0,E4054*M_a+M_b))</f>
        <v>0.47977780000000003</v>
      </c>
      <c r="G4054" s="1">
        <f t="shared" si="379"/>
        <v>0.23018673737284004</v>
      </c>
      <c r="H4054" s="1">
        <f t="shared" si="380"/>
        <v>0.1000376955118818</v>
      </c>
      <c r="I4054" s="1">
        <f t="shared" si="381"/>
        <v>2.5009423872147489E-2</v>
      </c>
      <c r="J4054" s="1">
        <f>IF(A4054="","",MIN(J4053+I4054,Max_logcfu))</f>
        <v>3.99</v>
      </c>
      <c r="K4054" s="1" cm="1">
        <f t="array" ref="K4054">IF(A4054="","",IF(E4054&lt;_C3_MinTemp.,0,((E4054-Tmin)/(PrefTemp-Tmin))^2))</f>
        <v>38.08140974683954</v>
      </c>
      <c r="L4054" s="1">
        <f t="shared" si="382"/>
        <v>0.39668135143721894</v>
      </c>
      <c r="M4054" s="1">
        <f t="shared" si="383"/>
        <v>-189.90418247827986</v>
      </c>
      <c r="N4054" s="3" t="s">
        <v>866</v>
      </c>
      <c r="O4054" s="1" t="s">
        <v>2973</v>
      </c>
      <c r="P4054" s="1" t="s">
        <v>2968</v>
      </c>
      <c r="Q4054" s="1">
        <v>8360</v>
      </c>
      <c r="R4054" s="1" t="s">
        <v>3035</v>
      </c>
      <c r="S4054" s="1">
        <v>80.430000000000007</v>
      </c>
    </row>
    <row r="4055" spans="1:19" x14ac:dyDescent="0.3">
      <c r="A4055" s="1" t="s">
        <v>925</v>
      </c>
      <c r="B4055" s="1" t="s">
        <v>2181</v>
      </c>
      <c r="C4055" s="1">
        <f t="shared" si="384"/>
        <v>1.0416666664241347E-2</v>
      </c>
      <c r="D4055" s="1">
        <v>13</v>
      </c>
      <c r="E4055" s="1">
        <v>19.989999999999998</v>
      </c>
      <c r="F4055" s="1">
        <f>IF(A4055="","",IF(E4055&lt;_C3_MinTemp.,0,E4055*M_a+M_b))</f>
        <v>0.4801706</v>
      </c>
      <c r="G4055" s="1">
        <f t="shared" si="379"/>
        <v>0.23056380510436</v>
      </c>
      <c r="H4055" s="1">
        <f t="shared" si="380"/>
        <v>0.10020156675548023</v>
      </c>
      <c r="I4055" s="1">
        <f t="shared" si="381"/>
        <v>2.5050391683037559E-2</v>
      </c>
      <c r="J4055" s="1">
        <f>IF(A4055="","",MIN(J4054+I4055,Max_logcfu))</f>
        <v>3.99</v>
      </c>
      <c r="K4055" s="1" cm="1">
        <f t="array" ref="K4055">IF(A4055="","",IF(E4055&lt;_C3_MinTemp.,0,((E4055-Tmin)/(PrefTemp-Tmin))^2))</f>
        <v>38.143790711747471</v>
      </c>
      <c r="L4055" s="1">
        <f t="shared" si="382"/>
        <v>0.39733115315485862</v>
      </c>
      <c r="M4055" s="1">
        <f t="shared" si="383"/>
        <v>-190.30151363143472</v>
      </c>
      <c r="N4055" s="3" t="s">
        <v>866</v>
      </c>
      <c r="O4055" s="1" t="s">
        <v>2973</v>
      </c>
      <c r="P4055" s="1" t="s">
        <v>2968</v>
      </c>
      <c r="Q4055" s="1">
        <v>8360</v>
      </c>
      <c r="R4055" s="1" t="s">
        <v>3035</v>
      </c>
      <c r="S4055" s="1">
        <v>80.430000000000007</v>
      </c>
    </row>
    <row r="4056" spans="1:19" x14ac:dyDescent="0.3">
      <c r="A4056" s="1" t="s">
        <v>925</v>
      </c>
      <c r="B4056" s="1" t="s">
        <v>2182</v>
      </c>
      <c r="C4056" s="1">
        <f t="shared" si="384"/>
        <v>1.0416666671517305E-2</v>
      </c>
      <c r="D4056" s="1">
        <v>13</v>
      </c>
      <c r="E4056" s="1">
        <v>19.95</v>
      </c>
      <c r="F4056" s="1">
        <f>IF(A4056="","",IF(E4056&lt;_C3_MinTemp.,0,E4056*M_a+M_b))</f>
        <v>0.47938500000000001</v>
      </c>
      <c r="G4056" s="1">
        <f t="shared" si="379"/>
        <v>0.22980997822500002</v>
      </c>
      <c r="H4056" s="1">
        <f t="shared" si="380"/>
        <v>9.9873958376792693E-2</v>
      </c>
      <c r="I4056" s="1">
        <f t="shared" si="381"/>
        <v>2.4968489605825032E-2</v>
      </c>
      <c r="J4056" s="1">
        <f>IF(A4056="","",MIN(J4055+I4056,Max_logcfu))</f>
        <v>3.99</v>
      </c>
      <c r="K4056" s="1" cm="1">
        <f t="array" ref="K4056">IF(A4056="","",IF(E4056&lt;_C3_MinTemp.,0,((E4056-Tmin)/(PrefTemp-Tmin))^2))</f>
        <v>38.01907983309858</v>
      </c>
      <c r="L4056" s="1">
        <f t="shared" si="382"/>
        <v>0.39603208177919369</v>
      </c>
      <c r="M4056" s="1">
        <f t="shared" si="383"/>
        <v>-190.69754571321391</v>
      </c>
      <c r="N4056" s="3" t="s">
        <v>866</v>
      </c>
      <c r="O4056" s="1" t="s">
        <v>2973</v>
      </c>
      <c r="P4056" s="1" t="s">
        <v>2968</v>
      </c>
      <c r="Q4056" s="1">
        <v>8360</v>
      </c>
      <c r="R4056" s="1" t="s">
        <v>3035</v>
      </c>
      <c r="S4056" s="1">
        <v>80.430000000000007</v>
      </c>
    </row>
    <row r="4057" spans="1:19" x14ac:dyDescent="0.3">
      <c r="A4057" s="1" t="s">
        <v>925</v>
      </c>
      <c r="B4057" s="1" t="s">
        <v>2183</v>
      </c>
      <c r="C4057" s="1">
        <f t="shared" si="384"/>
        <v>1.0416666664241347E-2</v>
      </c>
      <c r="D4057" s="1">
        <v>13</v>
      </c>
      <c r="E4057" s="1">
        <v>19.989999999999998</v>
      </c>
      <c r="F4057" s="1">
        <f>IF(A4057="","",IF(E4057&lt;_C3_MinTemp.,0,E4057*M_a+M_b))</f>
        <v>0.4801706</v>
      </c>
      <c r="G4057" s="1">
        <f t="shared" si="379"/>
        <v>0.23056380510436</v>
      </c>
      <c r="H4057" s="1">
        <f t="shared" si="380"/>
        <v>0.10020156675548023</v>
      </c>
      <c r="I4057" s="1">
        <f t="shared" si="381"/>
        <v>2.5050391683037559E-2</v>
      </c>
      <c r="J4057" s="1">
        <f>IF(A4057="","",MIN(J4056+I4057,Max_logcfu))</f>
        <v>3.99</v>
      </c>
      <c r="K4057" s="1" cm="1">
        <f t="array" ref="K4057">IF(A4057="","",IF(E4057&lt;_C3_MinTemp.,0,((E4057-Tmin)/(PrefTemp-Tmin))^2))</f>
        <v>38.143790711747471</v>
      </c>
      <c r="L4057" s="1">
        <f t="shared" si="382"/>
        <v>0.39733115315485862</v>
      </c>
      <c r="M4057" s="1">
        <f t="shared" si="383"/>
        <v>-191.09487686636876</v>
      </c>
      <c r="N4057" s="3" t="s">
        <v>866</v>
      </c>
      <c r="O4057" s="1" t="s">
        <v>2973</v>
      </c>
      <c r="P4057" s="1" t="s">
        <v>2968</v>
      </c>
      <c r="Q4057" s="1">
        <v>8360</v>
      </c>
      <c r="R4057" s="1" t="s">
        <v>3035</v>
      </c>
      <c r="S4057" s="1">
        <v>80.430000000000007</v>
      </c>
    </row>
    <row r="4058" spans="1:19" x14ac:dyDescent="0.3">
      <c r="A4058" s="1" t="s">
        <v>925</v>
      </c>
      <c r="B4058" s="1" t="s">
        <v>2184</v>
      </c>
      <c r="C4058" s="1">
        <f t="shared" si="384"/>
        <v>1.0416666664241347E-2</v>
      </c>
      <c r="D4058" s="1">
        <v>13</v>
      </c>
      <c r="E4058" s="1">
        <v>20.079999999999998</v>
      </c>
      <c r="F4058" s="1">
        <f>IF(A4058="","",IF(E4058&lt;_C3_MinTemp.,0,E4058*M_a+M_b))</f>
        <v>0.48193819999999998</v>
      </c>
      <c r="G4058" s="1">
        <f t="shared" si="379"/>
        <v>0.23226442861923999</v>
      </c>
      <c r="H4058" s="1">
        <f t="shared" si="380"/>
        <v>0.1009406469444763</v>
      </c>
      <c r="I4058" s="1">
        <f t="shared" si="381"/>
        <v>2.5235161730243556E-2</v>
      </c>
      <c r="J4058" s="1">
        <f>IF(A4058="","",MIN(J4057+I4058,Max_logcfu))</f>
        <v>3.99</v>
      </c>
      <c r="K4058" s="1" cm="1">
        <f t="array" ref="K4058">IF(A4058="","",IF(E4058&lt;_C3_MinTemp.,0,((E4058-Tmin)/(PrefTemp-Tmin))^2))</f>
        <v>38.425136812024128</v>
      </c>
      <c r="L4058" s="1">
        <f t="shared" si="382"/>
        <v>0.40026184169872475</v>
      </c>
      <c r="M4058" s="1">
        <f t="shared" si="383"/>
        <v>-191.49513870806749</v>
      </c>
      <c r="N4058" s="3" t="s">
        <v>866</v>
      </c>
      <c r="O4058" s="1" t="s">
        <v>2973</v>
      </c>
      <c r="P4058" s="1" t="s">
        <v>2968</v>
      </c>
      <c r="Q4058" s="1">
        <v>8360</v>
      </c>
      <c r="R4058" s="1" t="s">
        <v>3035</v>
      </c>
      <c r="S4058" s="1">
        <v>80.34</v>
      </c>
    </row>
    <row r="4059" spans="1:19" x14ac:dyDescent="0.3">
      <c r="A4059" s="1" t="s">
        <v>925</v>
      </c>
      <c r="B4059" s="1" t="s">
        <v>2185</v>
      </c>
      <c r="C4059" s="1">
        <f t="shared" si="384"/>
        <v>1.0416666671517305E-2</v>
      </c>
      <c r="D4059" s="1">
        <v>13</v>
      </c>
      <c r="E4059" s="1">
        <v>20.05</v>
      </c>
      <c r="F4059" s="1">
        <f>IF(A4059="","",IF(E4059&lt;_C3_MinTemp.,0,E4059*M_a+M_b))</f>
        <v>0.48134900000000003</v>
      </c>
      <c r="G4059" s="1">
        <f t="shared" si="379"/>
        <v>0.23169685980100002</v>
      </c>
      <c r="H4059" s="1">
        <f t="shared" si="380"/>
        <v>0.1006939851373316</v>
      </c>
      <c r="I4059" s="1">
        <f t="shared" si="381"/>
        <v>2.5173496296055222E-2</v>
      </c>
      <c r="J4059" s="1">
        <f>IF(A4059="","",MIN(J4058+I4059,Max_logcfu))</f>
        <v>3.99</v>
      </c>
      <c r="K4059" s="1" cm="1">
        <f t="array" ref="K4059">IF(A4059="","",IF(E4059&lt;_C3_MinTemp.,0,((E4059-Tmin)/(PrefTemp-Tmin))^2))</f>
        <v>38.331239913472942</v>
      </c>
      <c r="L4059" s="1">
        <f t="shared" si="382"/>
        <v>0.39928374928460747</v>
      </c>
      <c r="M4059" s="1">
        <f t="shared" si="383"/>
        <v>-191.89442245735211</v>
      </c>
      <c r="N4059" s="3" t="s">
        <v>866</v>
      </c>
      <c r="O4059" s="1" t="s">
        <v>2973</v>
      </c>
      <c r="P4059" s="1" t="s">
        <v>2968</v>
      </c>
      <c r="Q4059" s="1">
        <v>8360</v>
      </c>
      <c r="R4059" s="1" t="s">
        <v>3035</v>
      </c>
      <c r="S4059" s="1">
        <v>80.34</v>
      </c>
    </row>
    <row r="4060" spans="1:19" x14ac:dyDescent="0.3">
      <c r="A4060" s="1" t="s">
        <v>925</v>
      </c>
      <c r="B4060" s="1" t="s">
        <v>2186</v>
      </c>
      <c r="C4060" s="1">
        <f t="shared" si="384"/>
        <v>1.0416666664241347E-2</v>
      </c>
      <c r="D4060" s="1">
        <v>13</v>
      </c>
      <c r="E4060" s="1">
        <v>20.05</v>
      </c>
      <c r="F4060" s="1">
        <f>IF(A4060="","",IF(E4060&lt;_C3_MinTemp.,0,E4060*M_a+M_b))</f>
        <v>0.48134900000000003</v>
      </c>
      <c r="G4060" s="1">
        <f t="shared" si="379"/>
        <v>0.23169685980100002</v>
      </c>
      <c r="H4060" s="1">
        <f t="shared" si="380"/>
        <v>0.1006939851373316</v>
      </c>
      <c r="I4060" s="1">
        <f t="shared" si="381"/>
        <v>2.5173496278471739E-2</v>
      </c>
      <c r="J4060" s="1">
        <f>IF(A4060="","",MIN(J4059+I4060,Max_logcfu))</f>
        <v>3.99</v>
      </c>
      <c r="K4060" s="1" cm="1">
        <f t="array" ref="K4060">IF(A4060="","",IF(E4060&lt;_C3_MinTemp.,0,((E4060-Tmin)/(PrefTemp-Tmin))^2))</f>
        <v>38.331239913472942</v>
      </c>
      <c r="L4060" s="1">
        <f t="shared" si="382"/>
        <v>0.39928374900571101</v>
      </c>
      <c r="M4060" s="1">
        <f t="shared" si="383"/>
        <v>-192.29370620635783</v>
      </c>
      <c r="N4060" s="3" t="s">
        <v>866</v>
      </c>
      <c r="O4060" s="1" t="s">
        <v>2973</v>
      </c>
      <c r="P4060" s="1" t="s">
        <v>2968</v>
      </c>
      <c r="Q4060" s="1">
        <v>8360</v>
      </c>
      <c r="R4060" s="1" t="s">
        <v>3035</v>
      </c>
      <c r="S4060" s="1">
        <v>80.34</v>
      </c>
    </row>
    <row r="4061" spans="1:19" x14ac:dyDescent="0.3">
      <c r="A4061" s="1" t="s">
        <v>925</v>
      </c>
      <c r="B4061" s="1" t="s">
        <v>2187</v>
      </c>
      <c r="C4061" s="1">
        <f t="shared" si="384"/>
        <v>1.0416666664241347E-2</v>
      </c>
      <c r="D4061" s="1">
        <v>13</v>
      </c>
      <c r="E4061" s="1">
        <v>20.079999999999998</v>
      </c>
      <c r="F4061" s="1">
        <f>IF(A4061="","",IF(E4061&lt;_C3_MinTemp.,0,E4061*M_a+M_b))</f>
        <v>0.48193819999999998</v>
      </c>
      <c r="G4061" s="1">
        <f t="shared" si="379"/>
        <v>0.23226442861923999</v>
      </c>
      <c r="H4061" s="1">
        <f t="shared" si="380"/>
        <v>0.1009406469444763</v>
      </c>
      <c r="I4061" s="1">
        <f t="shared" si="381"/>
        <v>2.5235161730243556E-2</v>
      </c>
      <c r="J4061" s="1">
        <f>IF(A4061="","",MIN(J4060+I4061,Max_logcfu))</f>
        <v>3.99</v>
      </c>
      <c r="K4061" s="1" cm="1">
        <f t="array" ref="K4061">IF(A4061="","",IF(E4061&lt;_C3_MinTemp.,0,((E4061-Tmin)/(PrefTemp-Tmin))^2))</f>
        <v>38.425136812024128</v>
      </c>
      <c r="L4061" s="1">
        <f t="shared" si="382"/>
        <v>0.40026184169872475</v>
      </c>
      <c r="M4061" s="1">
        <f t="shared" si="383"/>
        <v>-192.69396804805655</v>
      </c>
      <c r="N4061" s="3" t="s">
        <v>866</v>
      </c>
      <c r="O4061" s="1" t="s">
        <v>2973</v>
      </c>
      <c r="P4061" s="1" t="s">
        <v>2968</v>
      </c>
      <c r="Q4061" s="1">
        <v>8360</v>
      </c>
      <c r="R4061" s="1" t="s">
        <v>3035</v>
      </c>
      <c r="S4061" s="1">
        <v>80.34</v>
      </c>
    </row>
    <row r="4062" spans="1:19" x14ac:dyDescent="0.3">
      <c r="A4062" s="1" t="s">
        <v>925</v>
      </c>
      <c r="B4062" s="1" t="s">
        <v>2188</v>
      </c>
      <c r="C4062" s="1">
        <f t="shared" si="384"/>
        <v>1.0416666671517305E-2</v>
      </c>
      <c r="D4062" s="1">
        <v>13</v>
      </c>
      <c r="E4062" s="1">
        <v>20.14</v>
      </c>
      <c r="F4062" s="1">
        <f>IF(A4062="","",IF(E4062&lt;_C3_MinTemp.,0,E4062*M_a+M_b))</f>
        <v>0.48311660000000006</v>
      </c>
      <c r="G4062" s="1">
        <f t="shared" si="379"/>
        <v>0.23340164919556006</v>
      </c>
      <c r="H4062" s="1">
        <f t="shared" si="380"/>
        <v>0.10143487579120385</v>
      </c>
      <c r="I4062" s="1">
        <f t="shared" si="381"/>
        <v>2.5358718959609533E-2</v>
      </c>
      <c r="J4062" s="1">
        <f>IF(A4062="","",MIN(J4061+I4062,Max_logcfu))</f>
        <v>3.99</v>
      </c>
      <c r="K4062" s="1" cm="1">
        <f t="array" ref="K4062">IF(A4062="","",IF(E4062&lt;_C3_MinTemp.,0,((E4062-Tmin)/(PrefTemp-Tmin))^2))</f>
        <v>38.613275204503424</v>
      </c>
      <c r="L4062" s="1">
        <f t="shared" si="382"/>
        <v>0.40222161690087638</v>
      </c>
      <c r="M4062" s="1">
        <f t="shared" si="383"/>
        <v>-193.09618966495742</v>
      </c>
      <c r="N4062" s="3" t="s">
        <v>866</v>
      </c>
      <c r="O4062" s="1" t="s">
        <v>2973</v>
      </c>
      <c r="P4062" s="1" t="s">
        <v>2968</v>
      </c>
      <c r="Q4062" s="1">
        <v>8360</v>
      </c>
      <c r="R4062" s="1" t="s">
        <v>3035</v>
      </c>
      <c r="S4062" s="1">
        <v>80.34</v>
      </c>
    </row>
    <row r="4063" spans="1:19" x14ac:dyDescent="0.3">
      <c r="A4063" s="1" t="s">
        <v>925</v>
      </c>
      <c r="B4063" s="1" t="s">
        <v>2189</v>
      </c>
      <c r="C4063" s="1">
        <f t="shared" si="384"/>
        <v>1.0416666664241347E-2</v>
      </c>
      <c r="D4063" s="1">
        <v>13</v>
      </c>
      <c r="E4063" s="1">
        <v>20.079999999999998</v>
      </c>
      <c r="F4063" s="1">
        <f>IF(A4063="","",IF(E4063&lt;_C3_MinTemp.,0,E4063*M_a+M_b))</f>
        <v>0.48193819999999998</v>
      </c>
      <c r="G4063" s="1">
        <f t="shared" si="379"/>
        <v>0.23226442861923999</v>
      </c>
      <c r="H4063" s="1">
        <f t="shared" si="380"/>
        <v>0.1009406469444763</v>
      </c>
      <c r="I4063" s="1">
        <f t="shared" si="381"/>
        <v>2.5235161730243556E-2</v>
      </c>
      <c r="J4063" s="1">
        <f>IF(A4063="","",MIN(J4062+I4063,Max_logcfu))</f>
        <v>3.99</v>
      </c>
      <c r="K4063" s="1" cm="1">
        <f t="array" ref="K4063">IF(A4063="","",IF(E4063&lt;_C3_MinTemp.,0,((E4063-Tmin)/(PrefTemp-Tmin))^2))</f>
        <v>38.425136812024128</v>
      </c>
      <c r="L4063" s="1">
        <f t="shared" si="382"/>
        <v>0.40026184169872475</v>
      </c>
      <c r="M4063" s="1">
        <f t="shared" si="383"/>
        <v>-193.49645150665614</v>
      </c>
      <c r="N4063" s="3" t="s">
        <v>866</v>
      </c>
      <c r="O4063" s="1" t="s">
        <v>2973</v>
      </c>
      <c r="P4063" s="1" t="s">
        <v>2968</v>
      </c>
      <c r="Q4063" s="1">
        <v>8360</v>
      </c>
      <c r="R4063" s="1" t="s">
        <v>3035</v>
      </c>
      <c r="S4063" s="1">
        <v>80.34</v>
      </c>
    </row>
    <row r="4064" spans="1:19" x14ac:dyDescent="0.3">
      <c r="A4064" s="1" t="s">
        <v>925</v>
      </c>
      <c r="B4064" s="1" t="s">
        <v>2190</v>
      </c>
      <c r="C4064" s="1">
        <f t="shared" si="384"/>
        <v>1.0416666664241347E-2</v>
      </c>
      <c r="D4064" s="1">
        <v>13</v>
      </c>
      <c r="E4064" s="1">
        <v>20.059999999999999</v>
      </c>
      <c r="F4064" s="1">
        <f>IF(A4064="","",IF(E4064&lt;_C3_MinTemp.,0,E4064*M_a+M_b))</f>
        <v>0.48154540000000001</v>
      </c>
      <c r="G4064" s="1">
        <f t="shared" si="379"/>
        <v>0.23188597226116001</v>
      </c>
      <c r="H4064" s="1">
        <f t="shared" si="380"/>
        <v>0.10077617221258582</v>
      </c>
      <c r="I4064" s="1">
        <f t="shared" si="381"/>
        <v>2.5194043047280509E-2</v>
      </c>
      <c r="J4064" s="1">
        <f>IF(A4064="","",MIN(J4063+I4064,Max_logcfu))</f>
        <v>3.99</v>
      </c>
      <c r="K4064" s="1" cm="1">
        <f t="array" ref="K4064">IF(A4064="","",IF(E4064&lt;_C3_MinTemp.,0,((E4064-Tmin)/(PrefTemp-Tmin))^2))</f>
        <v>38.362526116864927</v>
      </c>
      <c r="L4064" s="1">
        <f t="shared" si="382"/>
        <v>0.39960964695763496</v>
      </c>
      <c r="M4064" s="1">
        <f t="shared" si="383"/>
        <v>-193.89606115361377</v>
      </c>
      <c r="N4064" s="3" t="s">
        <v>866</v>
      </c>
      <c r="O4064" s="1" t="s">
        <v>2973</v>
      </c>
      <c r="P4064" s="1" t="s">
        <v>2968</v>
      </c>
      <c r="Q4064" s="1">
        <v>8360</v>
      </c>
      <c r="R4064" s="1" t="s">
        <v>3035</v>
      </c>
      <c r="S4064" s="1">
        <v>80.34</v>
      </c>
    </row>
    <row r="4065" spans="1:19" x14ac:dyDescent="0.3">
      <c r="A4065" s="1" t="s">
        <v>925</v>
      </c>
      <c r="B4065" s="1" t="s">
        <v>2191</v>
      </c>
      <c r="C4065" s="1">
        <f t="shared" si="384"/>
        <v>1.0416666671517305E-2</v>
      </c>
      <c r="D4065" s="1">
        <v>13</v>
      </c>
      <c r="E4065" s="1">
        <v>20.03</v>
      </c>
      <c r="F4065" s="1">
        <f>IF(A4065="","",IF(E4065&lt;_C3_MinTemp.,0,E4065*M_a+M_b))</f>
        <v>0.48095620000000006</v>
      </c>
      <c r="G4065" s="1">
        <f t="shared" si="379"/>
        <v>0.23131886631844006</v>
      </c>
      <c r="H4065" s="1">
        <f t="shared" si="380"/>
        <v>0.10052971156820514</v>
      </c>
      <c r="I4065" s="1">
        <f t="shared" si="381"/>
        <v>2.5132427903754487E-2</v>
      </c>
      <c r="J4065" s="1">
        <f>IF(A4065="","",MIN(J4064+I4065,Max_logcfu))</f>
        <v>3.99</v>
      </c>
      <c r="K4065" s="1" cm="1">
        <f t="array" ref="K4065">IF(A4065="","",IF(E4065&lt;_C3_MinTemp.,0,((E4065-Tmin)/(PrefTemp-Tmin))^2))</f>
        <v>38.268705795064172</v>
      </c>
      <c r="L4065" s="1">
        <f t="shared" si="382"/>
        <v>0.39863235221754612</v>
      </c>
      <c r="M4065" s="1">
        <f t="shared" si="383"/>
        <v>-194.2946935058313</v>
      </c>
      <c r="N4065" s="3" t="s">
        <v>866</v>
      </c>
      <c r="O4065" s="1" t="s">
        <v>2973</v>
      </c>
      <c r="P4065" s="1" t="s">
        <v>2968</v>
      </c>
      <c r="Q4065" s="1">
        <v>8360</v>
      </c>
      <c r="R4065" s="1" t="s">
        <v>3035</v>
      </c>
      <c r="S4065" s="1">
        <v>80.34</v>
      </c>
    </row>
    <row r="4066" spans="1:19" x14ac:dyDescent="0.3">
      <c r="A4066" s="1" t="s">
        <v>925</v>
      </c>
      <c r="B4066" s="1" t="s">
        <v>2192</v>
      </c>
      <c r="C4066" s="1">
        <f t="shared" si="384"/>
        <v>1.0416666664241347E-2</v>
      </c>
      <c r="D4066" s="1">
        <v>13</v>
      </c>
      <c r="E4066" s="1">
        <v>20.100000000000001</v>
      </c>
      <c r="F4066" s="1">
        <f>IF(A4066="","",IF(E4066&lt;_C3_MinTemp.,0,E4066*M_a+M_b))</f>
        <v>0.48233100000000007</v>
      </c>
      <c r="G4066" s="1">
        <f t="shared" si="379"/>
        <v>0.23264319356100005</v>
      </c>
      <c r="H4066" s="1">
        <f t="shared" si="380"/>
        <v>0.10110525578487616</v>
      </c>
      <c r="I4066" s="1">
        <f t="shared" si="381"/>
        <v>2.5276313940333937E-2</v>
      </c>
      <c r="J4066" s="1">
        <f>IF(A4066="","",MIN(J4065+I4066,Max_logcfu))</f>
        <v>3.99</v>
      </c>
      <c r="K4066" s="1" cm="1">
        <f t="array" ref="K4066">IF(A4066="","",IF(E4066&lt;_C3_MinTemp.,0,((E4066-Tmin)/(PrefTemp-Tmin))^2))</f>
        <v>38.487798558350285</v>
      </c>
      <c r="L4066" s="1">
        <f t="shared" si="382"/>
        <v>0.40091456822280358</v>
      </c>
      <c r="M4066" s="1">
        <f t="shared" si="383"/>
        <v>-194.69560807405412</v>
      </c>
      <c r="N4066" s="3" t="s">
        <v>866</v>
      </c>
      <c r="O4066" s="1" t="s">
        <v>2973</v>
      </c>
      <c r="P4066" s="1" t="s">
        <v>2968</v>
      </c>
      <c r="Q4066" s="1">
        <v>8360</v>
      </c>
      <c r="R4066" s="1" t="s">
        <v>3035</v>
      </c>
      <c r="S4066" s="1">
        <v>80.25</v>
      </c>
    </row>
    <row r="4067" spans="1:19" x14ac:dyDescent="0.3">
      <c r="A4067" s="1" t="s">
        <v>925</v>
      </c>
      <c r="B4067" s="1" t="s">
        <v>2193</v>
      </c>
      <c r="C4067" s="1">
        <f t="shared" si="384"/>
        <v>1.0416666664241347E-2</v>
      </c>
      <c r="D4067" s="1">
        <v>13</v>
      </c>
      <c r="E4067" s="1">
        <v>20.059999999999999</v>
      </c>
      <c r="F4067" s="1">
        <f>IF(A4067="","",IF(E4067&lt;_C3_MinTemp.,0,E4067*M_a+M_b))</f>
        <v>0.48154540000000001</v>
      </c>
      <c r="G4067" s="1">
        <f t="shared" si="379"/>
        <v>0.23188597226116001</v>
      </c>
      <c r="H4067" s="1">
        <f t="shared" si="380"/>
        <v>0.10077617221258582</v>
      </c>
      <c r="I4067" s="1">
        <f t="shared" si="381"/>
        <v>2.5194043047280509E-2</v>
      </c>
      <c r="J4067" s="1">
        <f>IF(A4067="","",MIN(J4066+I4067,Max_logcfu))</f>
        <v>3.99</v>
      </c>
      <c r="K4067" s="1" cm="1">
        <f t="array" ref="K4067">IF(A4067="","",IF(E4067&lt;_C3_MinTemp.,0,((E4067-Tmin)/(PrefTemp-Tmin))^2))</f>
        <v>38.362526116864927</v>
      </c>
      <c r="L4067" s="1">
        <f t="shared" si="382"/>
        <v>0.39960964695763496</v>
      </c>
      <c r="M4067" s="1">
        <f t="shared" si="383"/>
        <v>-195.09521772101175</v>
      </c>
      <c r="N4067" s="3" t="s">
        <v>866</v>
      </c>
      <c r="O4067" s="1" t="s">
        <v>2973</v>
      </c>
      <c r="P4067" s="1" t="s">
        <v>2968</v>
      </c>
      <c r="Q4067" s="1">
        <v>8360</v>
      </c>
      <c r="R4067" s="1" t="s">
        <v>3035</v>
      </c>
      <c r="S4067" s="1">
        <v>80.25</v>
      </c>
    </row>
    <row r="4068" spans="1:19" x14ac:dyDescent="0.3">
      <c r="A4068" s="1" t="s">
        <v>925</v>
      </c>
      <c r="B4068" s="1" t="s">
        <v>2674</v>
      </c>
      <c r="C4068" s="1">
        <f t="shared" si="384"/>
        <v>1.0416666671517305E-2</v>
      </c>
      <c r="D4068" s="1">
        <v>13</v>
      </c>
      <c r="E4068" s="1">
        <v>20</v>
      </c>
      <c r="F4068" s="1">
        <f>IF(A4068="","",IF(E4068&lt;_C3_MinTemp.,0,E4068*M_a+M_b))</f>
        <v>0.48036700000000004</v>
      </c>
      <c r="G4068" s="1">
        <f t="shared" si="379"/>
        <v>0.23075245468900005</v>
      </c>
      <c r="H4068" s="1">
        <f t="shared" si="380"/>
        <v>0.10028355266797045</v>
      </c>
      <c r="I4068" s="1">
        <f t="shared" si="381"/>
        <v>2.5070888178667157E-2</v>
      </c>
      <c r="J4068" s="1">
        <f>IF(A4068="","",MIN(J4067+I4068,Max_logcfu))</f>
        <v>3.99</v>
      </c>
      <c r="K4068" s="1" cm="1">
        <f t="array" ref="K4068">IF(A4068="","",IF(E4068&lt;_C3_MinTemp.,0,((E4068-Tmin)/(PrefTemp-Tmin))^2))</f>
        <v>38.17500033838904</v>
      </c>
      <c r="L4068" s="1">
        <f t="shared" si="382"/>
        <v>0.39765625371005897</v>
      </c>
      <c r="M4068" s="1">
        <f t="shared" si="383"/>
        <v>-195.49287397472182</v>
      </c>
      <c r="N4068" s="3" t="s">
        <v>866</v>
      </c>
      <c r="O4068" s="1" t="s">
        <v>2973</v>
      </c>
      <c r="P4068" s="1" t="s">
        <v>2968</v>
      </c>
      <c r="Q4068" s="1">
        <v>8360</v>
      </c>
      <c r="R4068" s="1" t="s">
        <v>3035</v>
      </c>
      <c r="S4068" s="1">
        <v>80.25</v>
      </c>
    </row>
    <row r="4069" spans="1:19" x14ac:dyDescent="0.3">
      <c r="A4069" s="1" t="s">
        <v>925</v>
      </c>
      <c r="B4069" s="1" t="s">
        <v>2675</v>
      </c>
      <c r="C4069" s="1">
        <f t="shared" si="384"/>
        <v>1.0416666664241347E-2</v>
      </c>
      <c r="D4069" s="1">
        <v>13</v>
      </c>
      <c r="E4069" s="1">
        <v>19.989999999999998</v>
      </c>
      <c r="F4069" s="1">
        <f>IF(A4069="","",IF(E4069&lt;_C3_MinTemp.,0,E4069*M_a+M_b))</f>
        <v>0.4801706</v>
      </c>
      <c r="G4069" s="1">
        <f t="shared" si="379"/>
        <v>0.23056380510436</v>
      </c>
      <c r="H4069" s="1">
        <f t="shared" si="380"/>
        <v>0.10020156675548023</v>
      </c>
      <c r="I4069" s="1">
        <f t="shared" si="381"/>
        <v>2.5050391683037559E-2</v>
      </c>
      <c r="J4069" s="1">
        <f>IF(A4069="","",MIN(J4068+I4069,Max_logcfu))</f>
        <v>3.99</v>
      </c>
      <c r="K4069" s="1" cm="1">
        <f t="array" ref="K4069">IF(A4069="","",IF(E4069&lt;_C3_MinTemp.,0,((E4069-Tmin)/(PrefTemp-Tmin))^2))</f>
        <v>38.143790711747471</v>
      </c>
      <c r="L4069" s="1">
        <f t="shared" si="382"/>
        <v>0.39733115315485862</v>
      </c>
      <c r="M4069" s="1">
        <f t="shared" si="383"/>
        <v>-195.89020512787667</v>
      </c>
      <c r="N4069" s="3" t="s">
        <v>866</v>
      </c>
      <c r="O4069" s="1" t="s">
        <v>2973</v>
      </c>
      <c r="P4069" s="1" t="s">
        <v>2968</v>
      </c>
      <c r="Q4069" s="1">
        <v>8360</v>
      </c>
      <c r="R4069" s="1" t="s">
        <v>3035</v>
      </c>
      <c r="S4069" s="1">
        <v>80.25</v>
      </c>
    </row>
    <row r="4070" spans="1:19" x14ac:dyDescent="0.3">
      <c r="A4070" s="1" t="s">
        <v>925</v>
      </c>
      <c r="B4070" s="1" t="s">
        <v>2676</v>
      </c>
      <c r="C4070" s="1">
        <f t="shared" si="384"/>
        <v>1.0416666664241347E-2</v>
      </c>
      <c r="D4070" s="1">
        <v>13</v>
      </c>
      <c r="E4070" s="1">
        <v>20.03</v>
      </c>
      <c r="F4070" s="1">
        <f>IF(A4070="","",IF(E4070&lt;_C3_MinTemp.,0,E4070*M_a+M_b))</f>
        <v>0.48095620000000006</v>
      </c>
      <c r="G4070" s="1">
        <f t="shared" si="379"/>
        <v>0.23131886631844006</v>
      </c>
      <c r="H4070" s="1">
        <f t="shared" si="380"/>
        <v>0.10052971156820514</v>
      </c>
      <c r="I4070" s="1">
        <f t="shared" si="381"/>
        <v>2.5132427886199689E-2</v>
      </c>
      <c r="J4070" s="1">
        <f>IF(A4070="","",MIN(J4069+I4070,Max_logcfu))</f>
        <v>3.99</v>
      </c>
      <c r="K4070" s="1" cm="1">
        <f t="array" ref="K4070">IF(A4070="","",IF(E4070&lt;_C3_MinTemp.,0,((E4070-Tmin)/(PrefTemp-Tmin))^2))</f>
        <v>38.268705795064172</v>
      </c>
      <c r="L4070" s="1">
        <f t="shared" si="382"/>
        <v>0.39863235193910462</v>
      </c>
      <c r="M4070" s="1">
        <f t="shared" si="383"/>
        <v>-196.28883747981578</v>
      </c>
      <c r="N4070" s="3" t="s">
        <v>866</v>
      </c>
      <c r="O4070" s="1" t="s">
        <v>2973</v>
      </c>
      <c r="P4070" s="1" t="s">
        <v>2968</v>
      </c>
      <c r="Q4070" s="1">
        <v>8360</v>
      </c>
      <c r="R4070" s="1" t="s">
        <v>3035</v>
      </c>
      <c r="S4070" s="1">
        <v>80.16</v>
      </c>
    </row>
    <row r="4071" spans="1:19" x14ac:dyDescent="0.3">
      <c r="A4071" s="1" t="s">
        <v>925</v>
      </c>
      <c r="B4071" s="1" t="s">
        <v>2944</v>
      </c>
      <c r="C4071" s="1">
        <f t="shared" si="384"/>
        <v>1.0416666671517305E-2</v>
      </c>
      <c r="D4071" s="1">
        <v>13</v>
      </c>
      <c r="E4071" s="1">
        <v>20</v>
      </c>
      <c r="F4071" s="1">
        <f>IF(A4071="","",IF(E4071&lt;_C3_MinTemp.,0,E4071*M_a+M_b))</f>
        <v>0.48036700000000004</v>
      </c>
      <c r="G4071" s="1">
        <f t="shared" ref="G4071:G4134" si="385">IF(A4071="","",F4071^2)</f>
        <v>0.23075245468900005</v>
      </c>
      <c r="H4071" s="1">
        <f t="shared" ref="H4071:H4134" si="386">IF(A4071="","",G4071/2.301)</f>
        <v>0.10028355266797045</v>
      </c>
      <c r="I4071" s="1">
        <f t="shared" ref="I4071:I4134" si="387">IF(A4071="","",H4071*24*(B4071-B4070))</f>
        <v>2.5070888178667157E-2</v>
      </c>
      <c r="J4071" s="1">
        <f>IF(A4071="","",MIN(J4070+I4071,Max_logcfu))</f>
        <v>3.99</v>
      </c>
      <c r="K4071" s="1" cm="1">
        <f t="array" ref="K4071">IF(A4071="","",IF(E4071&lt;_C3_MinTemp.,0,((E4071-Tmin)/(PrefTemp-Tmin))^2))</f>
        <v>38.17500033838904</v>
      </c>
      <c r="L4071" s="1">
        <f t="shared" ref="L4071:L4134" si="388">IF(A4071="","",K4071*(B4071-B4070))</f>
        <v>0.39765625371005897</v>
      </c>
      <c r="M4071" s="1">
        <f t="shared" ref="M4071:M4134" si="389">IF(A4071="","",M4070-L4071)</f>
        <v>-196.68649373352585</v>
      </c>
      <c r="N4071" s="3" t="s">
        <v>866</v>
      </c>
      <c r="O4071" s="1" t="s">
        <v>2973</v>
      </c>
      <c r="P4071" s="1" t="s">
        <v>2968</v>
      </c>
      <c r="Q4071" s="1">
        <v>8360</v>
      </c>
      <c r="R4071" s="1" t="s">
        <v>3035</v>
      </c>
      <c r="S4071" s="1">
        <v>80.16</v>
      </c>
    </row>
    <row r="4072" spans="1:19" x14ac:dyDescent="0.3">
      <c r="A4072" s="1" t="s">
        <v>925</v>
      </c>
      <c r="B4072" s="1" t="s">
        <v>2198</v>
      </c>
      <c r="C4072" s="1">
        <f t="shared" si="384"/>
        <v>1.0416666664241347E-2</v>
      </c>
      <c r="D4072" s="1">
        <v>13</v>
      </c>
      <c r="E4072" s="1">
        <v>19.95</v>
      </c>
      <c r="F4072" s="1">
        <f>IF(A4072="","",IF(E4072&lt;_C3_MinTemp.,0,E4072*M_a+M_b))</f>
        <v>0.47938500000000001</v>
      </c>
      <c r="G4072" s="1">
        <f t="shared" si="385"/>
        <v>0.22980997822500002</v>
      </c>
      <c r="H4072" s="1">
        <f t="shared" si="386"/>
        <v>9.9873958376792693E-2</v>
      </c>
      <c r="I4072" s="1">
        <f t="shared" si="387"/>
        <v>2.4968489588384744E-2</v>
      </c>
      <c r="J4072" s="1">
        <f>IF(A4072="","",MIN(J4071+I4072,Max_logcfu))</f>
        <v>3.99</v>
      </c>
      <c r="K4072" s="1" cm="1">
        <f t="array" ref="K4072">IF(A4072="","",IF(E4072&lt;_C3_MinTemp.,0,((E4072-Tmin)/(PrefTemp-Tmin))^2))</f>
        <v>38.01907983309858</v>
      </c>
      <c r="L4072" s="1">
        <f t="shared" si="388"/>
        <v>0.39603208150256847</v>
      </c>
      <c r="M4072" s="1">
        <f t="shared" si="389"/>
        <v>-197.08252581502842</v>
      </c>
      <c r="N4072" s="3" t="s">
        <v>866</v>
      </c>
      <c r="O4072" s="1" t="s">
        <v>2973</v>
      </c>
      <c r="P4072" s="1" t="s">
        <v>2968</v>
      </c>
      <c r="Q4072" s="1">
        <v>8360</v>
      </c>
      <c r="R4072" s="1" t="s">
        <v>3035</v>
      </c>
      <c r="S4072" s="1">
        <v>80.16</v>
      </c>
    </row>
    <row r="4073" spans="1:19" x14ac:dyDescent="0.3">
      <c r="A4073" s="1" t="s">
        <v>925</v>
      </c>
      <c r="B4073" s="1" t="s">
        <v>2199</v>
      </c>
      <c r="C4073" s="1">
        <f t="shared" si="384"/>
        <v>1.0416666664241347E-2</v>
      </c>
      <c r="D4073" s="1">
        <v>13</v>
      </c>
      <c r="E4073" s="1">
        <v>19.940000000000001</v>
      </c>
      <c r="F4073" s="1">
        <f>IF(A4073="","",IF(E4073&lt;_C3_MinTemp.,0,E4073*M_a+M_b))</f>
        <v>0.47918860000000008</v>
      </c>
      <c r="G4073" s="1">
        <f t="shared" si="385"/>
        <v>0.22962171436996007</v>
      </c>
      <c r="H4073" s="1">
        <f t="shared" si="386"/>
        <v>9.9792140099939183E-2</v>
      </c>
      <c r="I4073" s="1">
        <f t="shared" si="387"/>
        <v>2.4948035019176126E-2</v>
      </c>
      <c r="J4073" s="1">
        <f>IF(A4073="","",MIN(J4072+I4073,Max_logcfu))</f>
        <v>3.99</v>
      </c>
      <c r="K4073" s="1" cm="1">
        <f t="array" ref="K4073">IF(A4073="","",IF(E4073&lt;_C3_MinTemp.,0,((E4073-Tmin)/(PrefTemp-Tmin))^2))</f>
        <v>37.9879340204157</v>
      </c>
      <c r="L4073" s="1">
        <f t="shared" si="388"/>
        <v>0.39570764595386404</v>
      </c>
      <c r="M4073" s="1">
        <f t="shared" si="389"/>
        <v>-197.4782334609823</v>
      </c>
      <c r="N4073" s="3" t="s">
        <v>866</v>
      </c>
      <c r="O4073" s="1" t="s">
        <v>2973</v>
      </c>
      <c r="P4073" s="1" t="s">
        <v>2968</v>
      </c>
      <c r="Q4073" s="1">
        <v>8360</v>
      </c>
      <c r="R4073" s="1" t="s">
        <v>3035</v>
      </c>
      <c r="S4073" s="1">
        <v>80.16</v>
      </c>
    </row>
    <row r="4074" spans="1:19" x14ac:dyDescent="0.3">
      <c r="A4074" s="1" t="s">
        <v>925</v>
      </c>
      <c r="B4074" s="1" t="s">
        <v>2200</v>
      </c>
      <c r="C4074" s="1">
        <f t="shared" si="384"/>
        <v>1.0416666671517305E-2</v>
      </c>
      <c r="D4074" s="1">
        <v>13</v>
      </c>
      <c r="E4074" s="1">
        <v>20</v>
      </c>
      <c r="F4074" s="1">
        <f>IF(A4074="","",IF(E4074&lt;_C3_MinTemp.,0,E4074*M_a+M_b))</f>
        <v>0.48036700000000004</v>
      </c>
      <c r="G4074" s="1">
        <f t="shared" si="385"/>
        <v>0.23075245468900005</v>
      </c>
      <c r="H4074" s="1">
        <f t="shared" si="386"/>
        <v>0.10028355266797045</v>
      </c>
      <c r="I4074" s="1">
        <f t="shared" si="387"/>
        <v>2.5070888178667157E-2</v>
      </c>
      <c r="J4074" s="1">
        <f>IF(A4074="","",MIN(J4073+I4074,Max_logcfu))</f>
        <v>3.99</v>
      </c>
      <c r="K4074" s="1" cm="1">
        <f t="array" ref="K4074">IF(A4074="","",IF(E4074&lt;_C3_MinTemp.,0,((E4074-Tmin)/(PrefTemp-Tmin))^2))</f>
        <v>38.17500033838904</v>
      </c>
      <c r="L4074" s="1">
        <f t="shared" si="388"/>
        <v>0.39765625371005897</v>
      </c>
      <c r="M4074" s="1">
        <f t="shared" si="389"/>
        <v>-197.87588971469236</v>
      </c>
      <c r="N4074" s="3" t="s">
        <v>866</v>
      </c>
      <c r="O4074" s="1" t="s">
        <v>2973</v>
      </c>
      <c r="P4074" s="1" t="s">
        <v>2968</v>
      </c>
      <c r="Q4074" s="1">
        <v>8360</v>
      </c>
      <c r="R4074" s="1" t="s">
        <v>3035</v>
      </c>
      <c r="S4074" s="1">
        <v>80.16</v>
      </c>
    </row>
    <row r="4075" spans="1:19" x14ac:dyDescent="0.3">
      <c r="A4075" s="1" t="s">
        <v>925</v>
      </c>
      <c r="B4075" s="1" t="s">
        <v>2201</v>
      </c>
      <c r="C4075" s="1">
        <f t="shared" si="384"/>
        <v>1.0416666664241347E-2</v>
      </c>
      <c r="D4075" s="1">
        <v>13</v>
      </c>
      <c r="E4075" s="1">
        <v>19.97</v>
      </c>
      <c r="F4075" s="1">
        <f>IF(A4075="","",IF(E4075&lt;_C3_MinTemp.,0,E4075*M_a+M_b))</f>
        <v>0.47977780000000003</v>
      </c>
      <c r="G4075" s="1">
        <f t="shared" si="385"/>
        <v>0.23018673737284004</v>
      </c>
      <c r="H4075" s="1">
        <f t="shared" si="386"/>
        <v>0.1000376955118818</v>
      </c>
      <c r="I4075" s="1">
        <f t="shared" si="387"/>
        <v>2.5009423872147489E-2</v>
      </c>
      <c r="J4075" s="1">
        <f>IF(A4075="","",MIN(J4074+I4075,Max_logcfu))</f>
        <v>3.99</v>
      </c>
      <c r="K4075" s="1" cm="1">
        <f t="array" ref="K4075">IF(A4075="","",IF(E4075&lt;_C3_MinTemp.,0,((E4075-Tmin)/(PrefTemp-Tmin))^2))</f>
        <v>38.08140974683954</v>
      </c>
      <c r="L4075" s="1">
        <f t="shared" si="388"/>
        <v>0.39668135143721894</v>
      </c>
      <c r="M4075" s="1">
        <f t="shared" si="389"/>
        <v>-198.27257106612959</v>
      </c>
      <c r="N4075" s="3" t="s">
        <v>866</v>
      </c>
      <c r="O4075" s="1" t="s">
        <v>2973</v>
      </c>
      <c r="P4075" s="1" t="s">
        <v>2968</v>
      </c>
      <c r="Q4075" s="1">
        <v>8360</v>
      </c>
      <c r="R4075" s="1" t="s">
        <v>3035</v>
      </c>
      <c r="S4075" s="1">
        <v>80.16</v>
      </c>
    </row>
    <row r="4076" spans="1:19" x14ac:dyDescent="0.3">
      <c r="A4076" s="1" t="s">
        <v>925</v>
      </c>
      <c r="B4076" s="1" t="s">
        <v>2680</v>
      </c>
      <c r="C4076" s="1">
        <f t="shared" si="384"/>
        <v>1.0416666664241347E-2</v>
      </c>
      <c r="D4076" s="1">
        <v>13</v>
      </c>
      <c r="E4076" s="1">
        <v>19.920000000000002</v>
      </c>
      <c r="F4076" s="1">
        <f>IF(A4076="","",IF(E4076&lt;_C3_MinTemp.,0,E4076*M_a+M_b))</f>
        <v>0.47879580000000005</v>
      </c>
      <c r="G4076" s="1">
        <f t="shared" si="385"/>
        <v>0.22924541809764004</v>
      </c>
      <c r="H4076" s="1">
        <f t="shared" si="386"/>
        <v>9.9628604127614095E-2</v>
      </c>
      <c r="I4076" s="1">
        <f t="shared" si="387"/>
        <v>2.4907151026104375E-2</v>
      </c>
      <c r="J4076" s="1">
        <f>IF(A4076="","",MIN(J4075+I4076,Max_logcfu))</f>
        <v>3.99</v>
      </c>
      <c r="K4076" s="1" cm="1">
        <f t="array" ref="K4076">IF(A4076="","",IF(E4076&lt;_C3_MinTemp.,0,((E4076-Tmin)/(PrefTemp-Tmin))^2))</f>
        <v>37.925680683425156</v>
      </c>
      <c r="L4076" s="1">
        <f t="shared" si="388"/>
        <v>0.39505917369369681</v>
      </c>
      <c r="M4076" s="1">
        <f t="shared" si="389"/>
        <v>-198.6676302398233</v>
      </c>
      <c r="N4076" s="3" t="s">
        <v>866</v>
      </c>
      <c r="O4076" s="1" t="s">
        <v>2973</v>
      </c>
      <c r="P4076" s="1" t="s">
        <v>2968</v>
      </c>
      <c r="Q4076" s="1">
        <v>8360</v>
      </c>
      <c r="R4076" s="1" t="s">
        <v>3035</v>
      </c>
      <c r="S4076" s="1">
        <v>80.16</v>
      </c>
    </row>
    <row r="4077" spans="1:19" x14ac:dyDescent="0.3">
      <c r="A4077" s="1" t="s">
        <v>925</v>
      </c>
      <c r="B4077" s="1" t="s">
        <v>2681</v>
      </c>
      <c r="C4077" s="1">
        <f t="shared" si="384"/>
        <v>1.0416666671517305E-2</v>
      </c>
      <c r="D4077" s="1">
        <v>13</v>
      </c>
      <c r="E4077" s="1">
        <v>19.95</v>
      </c>
      <c r="F4077" s="1">
        <f>IF(A4077="","",IF(E4077&lt;_C3_MinTemp.,0,E4077*M_a+M_b))</f>
        <v>0.47938500000000001</v>
      </c>
      <c r="G4077" s="1">
        <f t="shared" si="385"/>
        <v>0.22980997822500002</v>
      </c>
      <c r="H4077" s="1">
        <f t="shared" si="386"/>
        <v>9.9873958376792693E-2</v>
      </c>
      <c r="I4077" s="1">
        <f t="shared" si="387"/>
        <v>2.4968489605825032E-2</v>
      </c>
      <c r="J4077" s="1">
        <f>IF(A4077="","",MIN(J4076+I4077,Max_logcfu))</f>
        <v>3.99</v>
      </c>
      <c r="K4077" s="1" cm="1">
        <f t="array" ref="K4077">IF(A4077="","",IF(E4077&lt;_C3_MinTemp.,0,((E4077-Tmin)/(PrefTemp-Tmin))^2))</f>
        <v>38.01907983309858</v>
      </c>
      <c r="L4077" s="1">
        <f t="shared" si="388"/>
        <v>0.39603208177919369</v>
      </c>
      <c r="M4077" s="1">
        <f t="shared" si="389"/>
        <v>-199.06366232160249</v>
      </c>
      <c r="N4077" s="3" t="s">
        <v>866</v>
      </c>
      <c r="O4077" s="1" t="s">
        <v>2973</v>
      </c>
      <c r="P4077" s="1" t="s">
        <v>2968</v>
      </c>
      <c r="Q4077" s="1">
        <v>8360</v>
      </c>
      <c r="R4077" s="1" t="s">
        <v>3035</v>
      </c>
      <c r="S4077" s="1">
        <v>80.16</v>
      </c>
    </row>
    <row r="4078" spans="1:19" x14ac:dyDescent="0.3">
      <c r="A4078" s="1" t="s">
        <v>925</v>
      </c>
      <c r="B4078" s="1" t="s">
        <v>2682</v>
      </c>
      <c r="C4078" s="1">
        <f t="shared" si="384"/>
        <v>1.0416666664241347E-2</v>
      </c>
      <c r="D4078" s="1">
        <v>13</v>
      </c>
      <c r="E4078" s="1">
        <v>20.03</v>
      </c>
      <c r="F4078" s="1">
        <f>IF(A4078="","",IF(E4078&lt;_C3_MinTemp.,0,E4078*M_a+M_b))</f>
        <v>0.48095620000000006</v>
      </c>
      <c r="G4078" s="1">
        <f t="shared" si="385"/>
        <v>0.23131886631844006</v>
      </c>
      <c r="H4078" s="1">
        <f t="shared" si="386"/>
        <v>0.10052971156820514</v>
      </c>
      <c r="I4078" s="1">
        <f t="shared" si="387"/>
        <v>2.5132427886199689E-2</v>
      </c>
      <c r="J4078" s="1">
        <f>IF(A4078="","",MIN(J4077+I4078,Max_logcfu))</f>
        <v>3.99</v>
      </c>
      <c r="K4078" s="1" cm="1">
        <f t="array" ref="K4078">IF(A4078="","",IF(E4078&lt;_C3_MinTemp.,0,((E4078-Tmin)/(PrefTemp-Tmin))^2))</f>
        <v>38.268705795064172</v>
      </c>
      <c r="L4078" s="1">
        <f t="shared" si="388"/>
        <v>0.39863235193910462</v>
      </c>
      <c r="M4078" s="1">
        <f t="shared" si="389"/>
        <v>-199.46229467354161</v>
      </c>
      <c r="N4078" s="3" t="s">
        <v>866</v>
      </c>
      <c r="O4078" s="1" t="s">
        <v>2973</v>
      </c>
      <c r="P4078" s="1" t="s">
        <v>2968</v>
      </c>
      <c r="Q4078" s="1">
        <v>8360</v>
      </c>
      <c r="R4078" s="1" t="s">
        <v>3035</v>
      </c>
      <c r="S4078" s="1">
        <v>80.16</v>
      </c>
    </row>
    <row r="4079" spans="1:19" x14ac:dyDescent="0.3">
      <c r="A4079" s="1" t="s">
        <v>925</v>
      </c>
      <c r="B4079" s="1" t="s">
        <v>2945</v>
      </c>
      <c r="C4079" s="1">
        <f t="shared" si="384"/>
        <v>1.0416666664241347E-2</v>
      </c>
      <c r="D4079" s="1">
        <v>13</v>
      </c>
      <c r="E4079" s="1">
        <v>20.02</v>
      </c>
      <c r="F4079" s="1">
        <f>IF(A4079="","",IF(E4079&lt;_C3_MinTemp.,0,E4079*M_a+M_b))</f>
        <v>0.48075980000000001</v>
      </c>
      <c r="G4079" s="1">
        <f t="shared" si="385"/>
        <v>0.23112998529604001</v>
      </c>
      <c r="H4079" s="1">
        <f t="shared" si="386"/>
        <v>0.1004476250743329</v>
      </c>
      <c r="I4079" s="1">
        <f t="shared" si="387"/>
        <v>2.5111906262736402E-2</v>
      </c>
      <c r="J4079" s="1">
        <f>IF(A4079="","",MIN(J4078+I4079,Max_logcfu))</f>
        <v>3.99</v>
      </c>
      <c r="K4079" s="1" cm="1">
        <f t="array" ref="K4079">IF(A4079="","",IF(E4079&lt;_C3_MinTemp.,0,((E4079-Tmin)/(PrefTemp-Tmin))^2))</f>
        <v>38.237457880047387</v>
      </c>
      <c r="L4079" s="1">
        <f t="shared" si="388"/>
        <v>0.39830685282442224</v>
      </c>
      <c r="M4079" s="1">
        <f t="shared" si="389"/>
        <v>-199.86060152636603</v>
      </c>
      <c r="N4079" s="3" t="s">
        <v>866</v>
      </c>
      <c r="O4079" s="1" t="s">
        <v>2973</v>
      </c>
      <c r="P4079" s="1" t="s">
        <v>2968</v>
      </c>
      <c r="Q4079" s="1">
        <v>8360</v>
      </c>
      <c r="R4079" s="1" t="s">
        <v>3035</v>
      </c>
      <c r="S4079" s="1">
        <v>80.16</v>
      </c>
    </row>
    <row r="4080" spans="1:19" x14ac:dyDescent="0.3">
      <c r="A4080" s="1" t="s">
        <v>925</v>
      </c>
      <c r="B4080" s="1" t="s">
        <v>2206</v>
      </c>
      <c r="C4080" s="1">
        <f t="shared" si="384"/>
        <v>1.0416666671517305E-2</v>
      </c>
      <c r="D4080" s="1">
        <v>13</v>
      </c>
      <c r="E4080" s="1">
        <v>19.989999999999998</v>
      </c>
      <c r="F4080" s="1">
        <f>IF(A4080="","",IF(E4080&lt;_C3_MinTemp.,0,E4080*M_a+M_b))</f>
        <v>0.4801706</v>
      </c>
      <c r="G4080" s="1">
        <f t="shared" si="385"/>
        <v>0.23056380510436</v>
      </c>
      <c r="H4080" s="1">
        <f t="shared" si="386"/>
        <v>0.10020156675548023</v>
      </c>
      <c r="I4080" s="1">
        <f t="shared" si="387"/>
        <v>2.5050391700535055E-2</v>
      </c>
      <c r="J4080" s="1">
        <f>IF(A4080="","",MIN(J4079+I4080,Max_logcfu))</f>
        <v>3.99</v>
      </c>
      <c r="K4080" s="1" cm="1">
        <f t="array" ref="K4080">IF(A4080="","",IF(E4080&lt;_C3_MinTemp.,0,((E4080-Tmin)/(PrefTemp-Tmin))^2))</f>
        <v>38.143790711747471</v>
      </c>
      <c r="L4080" s="1">
        <f t="shared" si="388"/>
        <v>0.39733115343239123</v>
      </c>
      <c r="M4080" s="1">
        <f t="shared" si="389"/>
        <v>-200.25793267979842</v>
      </c>
      <c r="N4080" s="3" t="s">
        <v>866</v>
      </c>
      <c r="O4080" s="1" t="s">
        <v>2973</v>
      </c>
      <c r="P4080" s="1" t="s">
        <v>2968</v>
      </c>
      <c r="Q4080" s="1">
        <v>8360</v>
      </c>
      <c r="R4080" s="1" t="s">
        <v>3035</v>
      </c>
      <c r="S4080" s="1">
        <v>80.16</v>
      </c>
    </row>
    <row r="4081" spans="1:19" x14ac:dyDescent="0.3">
      <c r="A4081" s="1" t="s">
        <v>925</v>
      </c>
      <c r="B4081" s="1" t="s">
        <v>2207</v>
      </c>
      <c r="C4081" s="1">
        <f t="shared" si="384"/>
        <v>1.0416666664241347E-2</v>
      </c>
      <c r="D4081" s="1">
        <v>13</v>
      </c>
      <c r="E4081" s="1">
        <v>19.989999999999998</v>
      </c>
      <c r="F4081" s="1">
        <f>IF(A4081="","",IF(E4081&lt;_C3_MinTemp.,0,E4081*M_a+M_b))</f>
        <v>0.4801706</v>
      </c>
      <c r="G4081" s="1">
        <f t="shared" si="385"/>
        <v>0.23056380510436</v>
      </c>
      <c r="H4081" s="1">
        <f t="shared" si="386"/>
        <v>0.10020156675548023</v>
      </c>
      <c r="I4081" s="1">
        <f t="shared" si="387"/>
        <v>2.5050391683037559E-2</v>
      </c>
      <c r="J4081" s="1">
        <f>IF(A4081="","",MIN(J4080+I4081,Max_logcfu))</f>
        <v>3.99</v>
      </c>
      <c r="K4081" s="1" cm="1">
        <f t="array" ref="K4081">IF(A4081="","",IF(E4081&lt;_C3_MinTemp.,0,((E4081-Tmin)/(PrefTemp-Tmin))^2))</f>
        <v>38.143790711747471</v>
      </c>
      <c r="L4081" s="1">
        <f t="shared" si="388"/>
        <v>0.39733115315485862</v>
      </c>
      <c r="M4081" s="1">
        <f t="shared" si="389"/>
        <v>-200.65526383295327</v>
      </c>
      <c r="N4081" s="3" t="s">
        <v>866</v>
      </c>
      <c r="O4081" s="1" t="s">
        <v>2973</v>
      </c>
      <c r="P4081" s="1" t="s">
        <v>2968</v>
      </c>
      <c r="Q4081" s="1">
        <v>8360</v>
      </c>
      <c r="R4081" s="1" t="s">
        <v>3035</v>
      </c>
      <c r="S4081" s="1">
        <v>80.16</v>
      </c>
    </row>
    <row r="4082" spans="1:19" x14ac:dyDescent="0.3">
      <c r="A4082" s="1" t="s">
        <v>925</v>
      </c>
      <c r="B4082" s="1" t="s">
        <v>2208</v>
      </c>
      <c r="C4082" s="1">
        <f t="shared" si="384"/>
        <v>1.0416666664241347E-2</v>
      </c>
      <c r="D4082" s="1">
        <v>13</v>
      </c>
      <c r="E4082" s="1">
        <v>20.05</v>
      </c>
      <c r="F4082" s="1">
        <f>IF(A4082="","",IF(E4082&lt;_C3_MinTemp.,0,E4082*M_a+M_b))</f>
        <v>0.48134900000000003</v>
      </c>
      <c r="G4082" s="1">
        <f t="shared" si="385"/>
        <v>0.23169685980100002</v>
      </c>
      <c r="H4082" s="1">
        <f t="shared" si="386"/>
        <v>0.1006939851373316</v>
      </c>
      <c r="I4082" s="1">
        <f t="shared" si="387"/>
        <v>2.5173496278471739E-2</v>
      </c>
      <c r="J4082" s="1">
        <f>IF(A4082="","",MIN(J4081+I4082,Max_logcfu))</f>
        <v>3.99</v>
      </c>
      <c r="K4082" s="1" cm="1">
        <f t="array" ref="K4082">IF(A4082="","",IF(E4082&lt;_C3_MinTemp.,0,((E4082-Tmin)/(PrefTemp-Tmin))^2))</f>
        <v>38.331239913472942</v>
      </c>
      <c r="L4082" s="1">
        <f t="shared" si="388"/>
        <v>0.39928374900571101</v>
      </c>
      <c r="M4082" s="1">
        <f t="shared" si="389"/>
        <v>-201.05454758195899</v>
      </c>
      <c r="N4082" s="3" t="s">
        <v>866</v>
      </c>
      <c r="O4082" s="1" t="s">
        <v>2973</v>
      </c>
      <c r="P4082" s="1" t="s">
        <v>2968</v>
      </c>
      <c r="Q4082" s="1">
        <v>8360</v>
      </c>
      <c r="R4082" s="1" t="s">
        <v>3035</v>
      </c>
      <c r="S4082" s="1">
        <v>80.069999999999993</v>
      </c>
    </row>
    <row r="4083" spans="1:19" x14ac:dyDescent="0.3">
      <c r="A4083" s="1" t="s">
        <v>925</v>
      </c>
      <c r="B4083" s="1" t="s">
        <v>2209</v>
      </c>
      <c r="C4083" s="1">
        <f t="shared" si="384"/>
        <v>1.0416666671517305E-2</v>
      </c>
      <c r="D4083" s="1">
        <v>13</v>
      </c>
      <c r="E4083" s="1">
        <v>20.059999999999999</v>
      </c>
      <c r="F4083" s="1">
        <f>IF(A4083="","",IF(E4083&lt;_C3_MinTemp.,0,E4083*M_a+M_b))</f>
        <v>0.48154540000000001</v>
      </c>
      <c r="G4083" s="1">
        <f t="shared" si="385"/>
        <v>0.23188597226116001</v>
      </c>
      <c r="H4083" s="1">
        <f t="shared" si="386"/>
        <v>0.10077617221258582</v>
      </c>
      <c r="I4083" s="1">
        <f t="shared" si="387"/>
        <v>2.5194043064878345E-2</v>
      </c>
      <c r="J4083" s="1">
        <f>IF(A4083="","",MIN(J4082+I4083,Max_logcfu))</f>
        <v>3.99</v>
      </c>
      <c r="K4083" s="1" cm="1">
        <f t="array" ref="K4083">IF(A4083="","",IF(E4083&lt;_C3_MinTemp.,0,((E4083-Tmin)/(PrefTemp-Tmin))^2))</f>
        <v>38.362526116864927</v>
      </c>
      <c r="L4083" s="1">
        <f t="shared" si="388"/>
        <v>0.39960964723675907</v>
      </c>
      <c r="M4083" s="1">
        <f t="shared" si="389"/>
        <v>-201.45415722919574</v>
      </c>
      <c r="N4083" s="3" t="s">
        <v>866</v>
      </c>
      <c r="O4083" s="1" t="s">
        <v>2973</v>
      </c>
      <c r="P4083" s="1" t="s">
        <v>2968</v>
      </c>
      <c r="Q4083" s="1">
        <v>8360</v>
      </c>
      <c r="R4083" s="1" t="s">
        <v>3035</v>
      </c>
      <c r="S4083" s="1">
        <v>80.069999999999993</v>
      </c>
    </row>
    <row r="4084" spans="1:19" x14ac:dyDescent="0.3">
      <c r="A4084" s="1" t="s">
        <v>925</v>
      </c>
      <c r="B4084" s="1" t="s">
        <v>2210</v>
      </c>
      <c r="C4084" s="1">
        <f t="shared" si="384"/>
        <v>1.0416666664241347E-2</v>
      </c>
      <c r="D4084" s="1">
        <v>13</v>
      </c>
      <c r="E4084" s="1">
        <v>20.02</v>
      </c>
      <c r="F4084" s="1">
        <f>IF(A4084="","",IF(E4084&lt;_C3_MinTemp.,0,E4084*M_a+M_b))</f>
        <v>0.48075980000000001</v>
      </c>
      <c r="G4084" s="1">
        <f t="shared" si="385"/>
        <v>0.23112998529604001</v>
      </c>
      <c r="H4084" s="1">
        <f t="shared" si="386"/>
        <v>0.1004476250743329</v>
      </c>
      <c r="I4084" s="1">
        <f t="shared" si="387"/>
        <v>2.5111906262736402E-2</v>
      </c>
      <c r="J4084" s="1">
        <f>IF(A4084="","",MIN(J4083+I4084,Max_logcfu))</f>
        <v>3.99</v>
      </c>
      <c r="K4084" s="1" cm="1">
        <f t="array" ref="K4084">IF(A4084="","",IF(E4084&lt;_C3_MinTemp.,0,((E4084-Tmin)/(PrefTemp-Tmin))^2))</f>
        <v>38.237457880047387</v>
      </c>
      <c r="L4084" s="1">
        <f t="shared" si="388"/>
        <v>0.39830685282442224</v>
      </c>
      <c r="M4084" s="1">
        <f t="shared" si="389"/>
        <v>-201.85246408202016</v>
      </c>
      <c r="N4084" s="3" t="s">
        <v>866</v>
      </c>
      <c r="O4084" s="1" t="s">
        <v>2973</v>
      </c>
      <c r="P4084" s="1" t="s">
        <v>2968</v>
      </c>
      <c r="Q4084" s="1">
        <v>8360</v>
      </c>
      <c r="R4084" s="1" t="s">
        <v>3035</v>
      </c>
      <c r="S4084" s="1">
        <v>80.069999999999993</v>
      </c>
    </row>
    <row r="4085" spans="1:19" x14ac:dyDescent="0.3">
      <c r="A4085" s="1" t="s">
        <v>925</v>
      </c>
      <c r="B4085" s="1" t="s">
        <v>2211</v>
      </c>
      <c r="C4085" s="1">
        <f t="shared" si="384"/>
        <v>1.0416666664241347E-2</v>
      </c>
      <c r="D4085" s="1">
        <v>13</v>
      </c>
      <c r="E4085" s="1">
        <v>20</v>
      </c>
      <c r="F4085" s="1">
        <f>IF(A4085="","",IF(E4085&lt;_C3_MinTemp.,0,E4085*M_a+M_b))</f>
        <v>0.48036700000000004</v>
      </c>
      <c r="G4085" s="1">
        <f t="shared" si="385"/>
        <v>0.23075245468900005</v>
      </c>
      <c r="H4085" s="1">
        <f t="shared" si="386"/>
        <v>0.10028355266797045</v>
      </c>
      <c r="I4085" s="1">
        <f t="shared" si="387"/>
        <v>2.5070888161155342E-2</v>
      </c>
      <c r="J4085" s="1">
        <f>IF(A4085="","",MIN(J4084+I4085,Max_logcfu))</f>
        <v>3.99</v>
      </c>
      <c r="K4085" s="1" cm="1">
        <f t="array" ref="K4085">IF(A4085="","",IF(E4085&lt;_C3_MinTemp.,0,((E4085-Tmin)/(PrefTemp-Tmin))^2))</f>
        <v>38.17500033838904</v>
      </c>
      <c r="L4085" s="1">
        <f t="shared" si="388"/>
        <v>0.39765625343229927</v>
      </c>
      <c r="M4085" s="1">
        <f t="shared" si="389"/>
        <v>-202.25012033545246</v>
      </c>
      <c r="N4085" s="3" t="s">
        <v>866</v>
      </c>
      <c r="O4085" s="1" t="s">
        <v>2973</v>
      </c>
      <c r="P4085" s="1" t="s">
        <v>2968</v>
      </c>
      <c r="Q4085" s="1">
        <v>8360</v>
      </c>
      <c r="R4085" s="1" t="s">
        <v>3035</v>
      </c>
      <c r="S4085" s="1">
        <v>80.069999999999993</v>
      </c>
    </row>
    <row r="4086" spans="1:19" x14ac:dyDescent="0.3">
      <c r="A4086" s="1" t="s">
        <v>925</v>
      </c>
      <c r="B4086" s="1" t="s">
        <v>2946</v>
      </c>
      <c r="C4086" s="1">
        <f t="shared" si="384"/>
        <v>1.0405092594737653E-2</v>
      </c>
      <c r="D4086" s="1">
        <v>13</v>
      </c>
      <c r="E4086" s="1">
        <v>20.05</v>
      </c>
      <c r="F4086" s="1">
        <f>IF(A4086="","",IF(E4086&lt;_C3_MinTemp.,0,E4086*M_a+M_b))</f>
        <v>0.48134900000000003</v>
      </c>
      <c r="G4086" s="1">
        <f t="shared" si="385"/>
        <v>0.23169685980100002</v>
      </c>
      <c r="H4086" s="1">
        <f t="shared" si="386"/>
        <v>0.1006939851373316</v>
      </c>
      <c r="I4086" s="1">
        <f t="shared" si="387"/>
        <v>2.5145525738089734E-2</v>
      </c>
      <c r="J4086" s="1">
        <f>IF(A4086="","",MIN(J4085+I4086,Max_logcfu))</f>
        <v>3.99</v>
      </c>
      <c r="K4086" s="1" cm="1">
        <f t="array" ref="K4086">IF(A4086="","",IF(E4086&lt;_C3_MinTemp.,0,((E4086-Tmin)/(PrefTemp-Tmin))^2))</f>
        <v>38.331239913472942</v>
      </c>
      <c r="L4086" s="1">
        <f t="shared" si="388"/>
        <v>0.39884010057078967</v>
      </c>
      <c r="M4086" s="1">
        <f t="shared" si="389"/>
        <v>-202.64896043602326</v>
      </c>
      <c r="N4086" s="3" t="s">
        <v>866</v>
      </c>
      <c r="O4086" s="1" t="s">
        <v>2973</v>
      </c>
      <c r="P4086" s="1" t="s">
        <v>2968</v>
      </c>
      <c r="Q4086" s="1">
        <v>8360</v>
      </c>
      <c r="R4086" s="1" t="s">
        <v>3035</v>
      </c>
      <c r="S4086" s="1">
        <v>80.069999999999993</v>
      </c>
    </row>
    <row r="4087" spans="1:19" x14ac:dyDescent="0.3">
      <c r="A4087" s="1" t="s">
        <v>925</v>
      </c>
      <c r="B4087" s="1" t="s">
        <v>2947</v>
      </c>
      <c r="C4087" s="1">
        <f t="shared" si="384"/>
        <v>1.0416666664241347E-2</v>
      </c>
      <c r="D4087" s="1">
        <v>13</v>
      </c>
      <c r="E4087" s="1">
        <v>20.03</v>
      </c>
      <c r="F4087" s="1">
        <f>IF(A4087="","",IF(E4087&lt;_C3_MinTemp.,0,E4087*M_a+M_b))</f>
        <v>0.48095620000000006</v>
      </c>
      <c r="G4087" s="1">
        <f t="shared" si="385"/>
        <v>0.23131886631844006</v>
      </c>
      <c r="H4087" s="1">
        <f t="shared" si="386"/>
        <v>0.10052971156820514</v>
      </c>
      <c r="I4087" s="1">
        <f t="shared" si="387"/>
        <v>2.5132427886199689E-2</v>
      </c>
      <c r="J4087" s="1">
        <f>IF(A4087="","",MIN(J4086+I4087,Max_logcfu))</f>
        <v>3.99</v>
      </c>
      <c r="K4087" s="1" cm="1">
        <f t="array" ref="K4087">IF(A4087="","",IF(E4087&lt;_C3_MinTemp.,0,((E4087-Tmin)/(PrefTemp-Tmin))^2))</f>
        <v>38.268705795064172</v>
      </c>
      <c r="L4087" s="1">
        <f t="shared" si="388"/>
        <v>0.39863235193910462</v>
      </c>
      <c r="M4087" s="1">
        <f t="shared" si="389"/>
        <v>-203.04759278796237</v>
      </c>
      <c r="N4087" s="3" t="s">
        <v>866</v>
      </c>
      <c r="O4087" s="1" t="s">
        <v>2973</v>
      </c>
      <c r="P4087" s="1" t="s">
        <v>2968</v>
      </c>
      <c r="Q4087" s="1">
        <v>8360</v>
      </c>
      <c r="R4087" s="1" t="s">
        <v>3035</v>
      </c>
      <c r="S4087" s="1">
        <v>80.069999999999993</v>
      </c>
    </row>
    <row r="4088" spans="1:19" x14ac:dyDescent="0.3">
      <c r="A4088" s="1" t="s">
        <v>925</v>
      </c>
      <c r="B4088" s="1" t="s">
        <v>2948</v>
      </c>
      <c r="C4088" s="1">
        <f t="shared" si="384"/>
        <v>1.0416666671517305E-2</v>
      </c>
      <c r="D4088" s="1">
        <v>13</v>
      </c>
      <c r="E4088" s="1">
        <v>20</v>
      </c>
      <c r="F4088" s="1">
        <f>IF(A4088="","",IF(E4088&lt;_C3_MinTemp.,0,E4088*M_a+M_b))</f>
        <v>0.48036700000000004</v>
      </c>
      <c r="G4088" s="1">
        <f t="shared" si="385"/>
        <v>0.23075245468900005</v>
      </c>
      <c r="H4088" s="1">
        <f t="shared" si="386"/>
        <v>0.10028355266797045</v>
      </c>
      <c r="I4088" s="1">
        <f t="shared" si="387"/>
        <v>2.5070888178667157E-2</v>
      </c>
      <c r="J4088" s="1">
        <f>IF(A4088="","",MIN(J4087+I4088,Max_logcfu))</f>
        <v>3.99</v>
      </c>
      <c r="K4088" s="1" cm="1">
        <f t="array" ref="K4088">IF(A4088="","",IF(E4088&lt;_C3_MinTemp.,0,((E4088-Tmin)/(PrefTemp-Tmin))^2))</f>
        <v>38.17500033838904</v>
      </c>
      <c r="L4088" s="1">
        <f t="shared" si="388"/>
        <v>0.39765625371005897</v>
      </c>
      <c r="M4088" s="1">
        <f t="shared" si="389"/>
        <v>-203.44524904167244</v>
      </c>
      <c r="N4088" s="3" t="s">
        <v>866</v>
      </c>
      <c r="O4088" s="1" t="s">
        <v>2973</v>
      </c>
      <c r="P4088" s="1" t="s">
        <v>2968</v>
      </c>
      <c r="Q4088" s="1">
        <v>8360</v>
      </c>
      <c r="R4088" s="1" t="s">
        <v>3035</v>
      </c>
      <c r="S4088" s="1">
        <v>80.069999999999993</v>
      </c>
    </row>
    <row r="4089" spans="1:19" x14ac:dyDescent="0.3">
      <c r="A4089" s="1" t="s">
        <v>925</v>
      </c>
      <c r="B4089" s="1" t="s">
        <v>2949</v>
      </c>
      <c r="C4089" s="1">
        <f t="shared" si="384"/>
        <v>1.0416666664241347E-2</v>
      </c>
      <c r="D4089" s="1">
        <v>13</v>
      </c>
      <c r="E4089" s="1">
        <v>20</v>
      </c>
      <c r="F4089" s="1">
        <f>IF(A4089="","",IF(E4089&lt;_C3_MinTemp.,0,E4089*M_a+M_b))</f>
        <v>0.48036700000000004</v>
      </c>
      <c r="G4089" s="1">
        <f t="shared" si="385"/>
        <v>0.23075245468900005</v>
      </c>
      <c r="H4089" s="1">
        <f t="shared" si="386"/>
        <v>0.10028355266797045</v>
      </c>
      <c r="I4089" s="1">
        <f t="shared" si="387"/>
        <v>2.5070888161155342E-2</v>
      </c>
      <c r="J4089" s="1">
        <f>IF(A4089="","",MIN(J4088+I4089,Max_logcfu))</f>
        <v>3.99</v>
      </c>
      <c r="K4089" s="1" cm="1">
        <f t="array" ref="K4089">IF(A4089="","",IF(E4089&lt;_C3_MinTemp.,0,((E4089-Tmin)/(PrefTemp-Tmin))^2))</f>
        <v>38.17500033838904</v>
      </c>
      <c r="L4089" s="1">
        <f t="shared" si="388"/>
        <v>0.39765625343229927</v>
      </c>
      <c r="M4089" s="1">
        <f t="shared" si="389"/>
        <v>-203.84290529510474</v>
      </c>
      <c r="N4089" s="3" t="s">
        <v>866</v>
      </c>
      <c r="O4089" s="1" t="s">
        <v>2973</v>
      </c>
      <c r="P4089" s="1" t="s">
        <v>2968</v>
      </c>
      <c r="Q4089" s="1">
        <v>8360</v>
      </c>
      <c r="R4089" s="1" t="s">
        <v>3035</v>
      </c>
      <c r="S4089" s="1">
        <v>80.069999999999993</v>
      </c>
    </row>
    <row r="4090" spans="1:19" x14ac:dyDescent="0.3">
      <c r="A4090" s="1" t="s">
        <v>925</v>
      </c>
      <c r="B4090" s="1" t="s">
        <v>2216</v>
      </c>
      <c r="C4090" s="1">
        <f t="shared" si="384"/>
        <v>1.0428240741021E-2</v>
      </c>
      <c r="D4090" s="1">
        <v>13</v>
      </c>
      <c r="E4090" s="1">
        <v>20.079999999999998</v>
      </c>
      <c r="F4090" s="1">
        <f>IF(A4090="","",IF(E4090&lt;_C3_MinTemp.,0,E4090*M_a+M_b))</f>
        <v>0.48193819999999998</v>
      </c>
      <c r="G4090" s="1">
        <f t="shared" si="385"/>
        <v>0.23226442861923999</v>
      </c>
      <c r="H4090" s="1">
        <f t="shared" si="386"/>
        <v>0.1009406469444763</v>
      </c>
      <c r="I4090" s="1">
        <f t="shared" si="387"/>
        <v>2.526320080539371E-2</v>
      </c>
      <c r="J4090" s="1">
        <f>IF(A4090="","",MIN(J4089+I4090,Max_logcfu))</f>
        <v>3.99</v>
      </c>
      <c r="K4090" s="1" cm="1">
        <f t="array" ref="K4090">IF(A4090="","",IF(E4090&lt;_C3_MinTemp.,0,((E4090-Tmin)/(PrefTemp-Tmin))^2))</f>
        <v>38.425136812024128</v>
      </c>
      <c r="L4090" s="1">
        <f t="shared" si="388"/>
        <v>0.40070657718245578</v>
      </c>
      <c r="M4090" s="1">
        <f t="shared" si="389"/>
        <v>-204.2436118722872</v>
      </c>
      <c r="N4090" s="3" t="s">
        <v>866</v>
      </c>
      <c r="O4090" s="1" t="s">
        <v>2973</v>
      </c>
      <c r="P4090" s="1" t="s">
        <v>2968</v>
      </c>
      <c r="Q4090" s="1">
        <v>8360</v>
      </c>
      <c r="R4090" s="1" t="s">
        <v>3035</v>
      </c>
      <c r="S4090" s="1">
        <v>79.98</v>
      </c>
    </row>
    <row r="4091" spans="1:19" x14ac:dyDescent="0.3">
      <c r="A4091" s="1" t="s">
        <v>925</v>
      </c>
      <c r="B4091" s="1" t="s">
        <v>2217</v>
      </c>
      <c r="C4091" s="1">
        <f t="shared" si="384"/>
        <v>1.0416666664241347E-2</v>
      </c>
      <c r="D4091" s="1">
        <v>13</v>
      </c>
      <c r="E4091" s="1">
        <v>20.05</v>
      </c>
      <c r="F4091" s="1">
        <f>IF(A4091="","",IF(E4091&lt;_C3_MinTemp.,0,E4091*M_a+M_b))</f>
        <v>0.48134900000000003</v>
      </c>
      <c r="G4091" s="1">
        <f t="shared" si="385"/>
        <v>0.23169685980100002</v>
      </c>
      <c r="H4091" s="1">
        <f t="shared" si="386"/>
        <v>0.1006939851373316</v>
      </c>
      <c r="I4091" s="1">
        <f t="shared" si="387"/>
        <v>2.5173496278471739E-2</v>
      </c>
      <c r="J4091" s="1">
        <f>IF(A4091="","",MIN(J4090+I4091,Max_logcfu))</f>
        <v>3.99</v>
      </c>
      <c r="K4091" s="1" cm="1">
        <f t="array" ref="K4091">IF(A4091="","",IF(E4091&lt;_C3_MinTemp.,0,((E4091-Tmin)/(PrefTemp-Tmin))^2))</f>
        <v>38.331239913472942</v>
      </c>
      <c r="L4091" s="1">
        <f t="shared" si="388"/>
        <v>0.39928374900571101</v>
      </c>
      <c r="M4091" s="1">
        <f t="shared" si="389"/>
        <v>-204.64289562129292</v>
      </c>
      <c r="N4091" s="3" t="s">
        <v>866</v>
      </c>
      <c r="O4091" s="1" t="s">
        <v>2973</v>
      </c>
      <c r="P4091" s="1" t="s">
        <v>2968</v>
      </c>
      <c r="Q4091" s="1">
        <v>8360</v>
      </c>
      <c r="R4091" s="1" t="s">
        <v>3035</v>
      </c>
      <c r="S4091" s="1">
        <v>79.98</v>
      </c>
    </row>
    <row r="4092" spans="1:19" x14ac:dyDescent="0.3">
      <c r="A4092" s="1" t="s">
        <v>925</v>
      </c>
      <c r="B4092" s="1" t="s">
        <v>2218</v>
      </c>
      <c r="C4092" s="1">
        <f t="shared" si="384"/>
        <v>1.0416666671517305E-2</v>
      </c>
      <c r="D4092" s="1">
        <v>13</v>
      </c>
      <c r="E4092" s="1">
        <v>20</v>
      </c>
      <c r="F4092" s="1">
        <f>IF(A4092="","",IF(E4092&lt;_C3_MinTemp.,0,E4092*M_a+M_b))</f>
        <v>0.48036700000000004</v>
      </c>
      <c r="G4092" s="1">
        <f t="shared" si="385"/>
        <v>0.23075245468900005</v>
      </c>
      <c r="H4092" s="1">
        <f t="shared" si="386"/>
        <v>0.10028355266797045</v>
      </c>
      <c r="I4092" s="1">
        <f t="shared" si="387"/>
        <v>2.5070888178667157E-2</v>
      </c>
      <c r="J4092" s="1">
        <f>IF(A4092="","",MIN(J4091+I4092,Max_logcfu))</f>
        <v>3.99</v>
      </c>
      <c r="K4092" s="1" cm="1">
        <f t="array" ref="K4092">IF(A4092="","",IF(E4092&lt;_C3_MinTemp.,0,((E4092-Tmin)/(PrefTemp-Tmin))^2))</f>
        <v>38.17500033838904</v>
      </c>
      <c r="L4092" s="1">
        <f t="shared" si="388"/>
        <v>0.39765625371005897</v>
      </c>
      <c r="M4092" s="1">
        <f t="shared" si="389"/>
        <v>-205.04055187500299</v>
      </c>
      <c r="N4092" s="3" t="s">
        <v>866</v>
      </c>
      <c r="O4092" s="1" t="s">
        <v>2973</v>
      </c>
      <c r="P4092" s="1" t="s">
        <v>2968</v>
      </c>
      <c r="Q4092" s="1">
        <v>8360</v>
      </c>
      <c r="R4092" s="1" t="s">
        <v>3035</v>
      </c>
      <c r="S4092" s="1">
        <v>79.98</v>
      </c>
    </row>
    <row r="4093" spans="1:19" x14ac:dyDescent="0.3">
      <c r="A4093" s="1" t="s">
        <v>925</v>
      </c>
      <c r="B4093" s="1" t="s">
        <v>2219</v>
      </c>
      <c r="C4093" s="1">
        <f t="shared" si="384"/>
        <v>1.0416666664241347E-2</v>
      </c>
      <c r="D4093" s="1">
        <v>13</v>
      </c>
      <c r="E4093" s="1">
        <v>20</v>
      </c>
      <c r="F4093" s="1">
        <f>IF(A4093="","",IF(E4093&lt;_C3_MinTemp.,0,E4093*M_a+M_b))</f>
        <v>0.48036700000000004</v>
      </c>
      <c r="G4093" s="1">
        <f t="shared" si="385"/>
        <v>0.23075245468900005</v>
      </c>
      <c r="H4093" s="1">
        <f t="shared" si="386"/>
        <v>0.10028355266797045</v>
      </c>
      <c r="I4093" s="1">
        <f t="shared" si="387"/>
        <v>2.5070888161155342E-2</v>
      </c>
      <c r="J4093" s="1">
        <f>IF(A4093="","",MIN(J4092+I4093,Max_logcfu))</f>
        <v>3.99</v>
      </c>
      <c r="K4093" s="1" cm="1">
        <f t="array" ref="K4093">IF(A4093="","",IF(E4093&lt;_C3_MinTemp.,0,((E4093-Tmin)/(PrefTemp-Tmin))^2))</f>
        <v>38.17500033838904</v>
      </c>
      <c r="L4093" s="1">
        <f t="shared" si="388"/>
        <v>0.39765625343229927</v>
      </c>
      <c r="M4093" s="1">
        <f t="shared" si="389"/>
        <v>-205.43820812843529</v>
      </c>
      <c r="N4093" s="3" t="s">
        <v>866</v>
      </c>
      <c r="O4093" s="1" t="s">
        <v>2973</v>
      </c>
      <c r="P4093" s="1" t="s">
        <v>2968</v>
      </c>
      <c r="Q4093" s="1">
        <v>8360</v>
      </c>
      <c r="R4093" s="1" t="s">
        <v>3035</v>
      </c>
      <c r="S4093" s="1">
        <v>79.98</v>
      </c>
    </row>
    <row r="4094" spans="1:19" x14ac:dyDescent="0.3">
      <c r="A4094" s="1" t="s">
        <v>925</v>
      </c>
      <c r="B4094" s="1" t="s">
        <v>2950</v>
      </c>
      <c r="C4094" s="1">
        <f t="shared" si="384"/>
        <v>1.0405092594737653E-2</v>
      </c>
      <c r="D4094" s="1">
        <v>13</v>
      </c>
      <c r="E4094" s="1">
        <v>20.05</v>
      </c>
      <c r="F4094" s="1">
        <f>IF(A4094="","",IF(E4094&lt;_C3_MinTemp.,0,E4094*M_a+M_b))</f>
        <v>0.48134900000000003</v>
      </c>
      <c r="G4094" s="1">
        <f t="shared" si="385"/>
        <v>0.23169685980100002</v>
      </c>
      <c r="H4094" s="1">
        <f t="shared" si="386"/>
        <v>0.1006939851373316</v>
      </c>
      <c r="I4094" s="1">
        <f t="shared" si="387"/>
        <v>2.5145525738089734E-2</v>
      </c>
      <c r="J4094" s="1">
        <f>IF(A4094="","",MIN(J4093+I4094,Max_logcfu))</f>
        <v>3.99</v>
      </c>
      <c r="K4094" s="1" cm="1">
        <f t="array" ref="K4094">IF(A4094="","",IF(E4094&lt;_C3_MinTemp.,0,((E4094-Tmin)/(PrefTemp-Tmin))^2))</f>
        <v>38.331239913472942</v>
      </c>
      <c r="L4094" s="1">
        <f t="shared" si="388"/>
        <v>0.39884010057078967</v>
      </c>
      <c r="M4094" s="1">
        <f t="shared" si="389"/>
        <v>-205.83704822900609</v>
      </c>
      <c r="N4094" s="3" t="s">
        <v>866</v>
      </c>
      <c r="O4094" s="1" t="s">
        <v>2973</v>
      </c>
      <c r="P4094" s="1" t="s">
        <v>2968</v>
      </c>
      <c r="Q4094" s="1">
        <v>8360</v>
      </c>
      <c r="R4094" s="1" t="s">
        <v>3035</v>
      </c>
      <c r="S4094" s="1">
        <v>79.98</v>
      </c>
    </row>
    <row r="4095" spans="1:19" x14ac:dyDescent="0.3">
      <c r="A4095" s="1" t="s">
        <v>925</v>
      </c>
      <c r="B4095" s="1" t="s">
        <v>2951</v>
      </c>
      <c r="C4095" s="1">
        <f t="shared" si="384"/>
        <v>1.0416666664241347E-2</v>
      </c>
      <c r="D4095" s="1">
        <v>13</v>
      </c>
      <c r="E4095" s="1">
        <v>20.03</v>
      </c>
      <c r="F4095" s="1">
        <f>IF(A4095="","",IF(E4095&lt;_C3_MinTemp.,0,E4095*M_a+M_b))</f>
        <v>0.48095620000000006</v>
      </c>
      <c r="G4095" s="1">
        <f t="shared" si="385"/>
        <v>0.23131886631844006</v>
      </c>
      <c r="H4095" s="1">
        <f t="shared" si="386"/>
        <v>0.10052971156820514</v>
      </c>
      <c r="I4095" s="1">
        <f t="shared" si="387"/>
        <v>2.5132427886199689E-2</v>
      </c>
      <c r="J4095" s="1">
        <f>IF(A4095="","",MIN(J4094+I4095,Max_logcfu))</f>
        <v>3.99</v>
      </c>
      <c r="K4095" s="1" cm="1">
        <f t="array" ref="K4095">IF(A4095="","",IF(E4095&lt;_C3_MinTemp.,0,((E4095-Tmin)/(PrefTemp-Tmin))^2))</f>
        <v>38.268705795064172</v>
      </c>
      <c r="L4095" s="1">
        <f t="shared" si="388"/>
        <v>0.39863235193910462</v>
      </c>
      <c r="M4095" s="1">
        <f t="shared" si="389"/>
        <v>-206.2356805809452</v>
      </c>
      <c r="N4095" s="3" t="s">
        <v>866</v>
      </c>
      <c r="O4095" s="1" t="s">
        <v>2973</v>
      </c>
      <c r="P4095" s="1" t="s">
        <v>2968</v>
      </c>
      <c r="Q4095" s="1">
        <v>8360</v>
      </c>
      <c r="R4095" s="1" t="s">
        <v>3035</v>
      </c>
      <c r="S4095" s="1">
        <v>79.98</v>
      </c>
    </row>
    <row r="4096" spans="1:19" x14ac:dyDescent="0.3">
      <c r="A4096" s="1" t="s">
        <v>925</v>
      </c>
      <c r="B4096" s="1" t="s">
        <v>2952</v>
      </c>
      <c r="C4096" s="1">
        <f t="shared" si="384"/>
        <v>1.0416666664241347E-2</v>
      </c>
      <c r="D4096" s="1">
        <v>13</v>
      </c>
      <c r="E4096" s="1">
        <v>19.97</v>
      </c>
      <c r="F4096" s="1">
        <f>IF(A4096="","",IF(E4096&lt;_C3_MinTemp.,0,E4096*M_a+M_b))</f>
        <v>0.47977780000000003</v>
      </c>
      <c r="G4096" s="1">
        <f t="shared" si="385"/>
        <v>0.23018673737284004</v>
      </c>
      <c r="H4096" s="1">
        <f t="shared" si="386"/>
        <v>0.1000376955118818</v>
      </c>
      <c r="I4096" s="1">
        <f t="shared" si="387"/>
        <v>2.5009423872147489E-2</v>
      </c>
      <c r="J4096" s="1">
        <f>IF(A4096="","",MIN(J4095+I4096,Max_logcfu))</f>
        <v>3.99</v>
      </c>
      <c r="K4096" s="1" cm="1">
        <f t="array" ref="K4096">IF(A4096="","",IF(E4096&lt;_C3_MinTemp.,0,((E4096-Tmin)/(PrefTemp-Tmin))^2))</f>
        <v>38.08140974683954</v>
      </c>
      <c r="L4096" s="1">
        <f t="shared" si="388"/>
        <v>0.39668135143721894</v>
      </c>
      <c r="M4096" s="1">
        <f t="shared" si="389"/>
        <v>-206.63236193238242</v>
      </c>
      <c r="N4096" s="3" t="s">
        <v>866</v>
      </c>
      <c r="O4096" s="1" t="s">
        <v>2973</v>
      </c>
      <c r="P4096" s="1" t="s">
        <v>2968</v>
      </c>
      <c r="Q4096" s="1">
        <v>8360</v>
      </c>
      <c r="R4096" s="1" t="s">
        <v>3035</v>
      </c>
      <c r="S4096" s="1">
        <v>79.98</v>
      </c>
    </row>
    <row r="4097" spans="1:19" x14ac:dyDescent="0.3">
      <c r="A4097" s="1" t="s">
        <v>925</v>
      </c>
      <c r="B4097" s="1" t="s">
        <v>2953</v>
      </c>
      <c r="C4097" s="1">
        <f t="shared" si="384"/>
        <v>1.0416666671517305E-2</v>
      </c>
      <c r="D4097" s="1">
        <v>13</v>
      </c>
      <c r="E4097" s="1">
        <v>19.97</v>
      </c>
      <c r="F4097" s="1">
        <f>IF(A4097="","",IF(E4097&lt;_C3_MinTemp.,0,E4097*M_a+M_b))</f>
        <v>0.47977780000000003</v>
      </c>
      <c r="G4097" s="1">
        <f t="shared" si="385"/>
        <v>0.23018673737284004</v>
      </c>
      <c r="H4097" s="1">
        <f t="shared" si="386"/>
        <v>0.1000376955118818</v>
      </c>
      <c r="I4097" s="1">
        <f t="shared" si="387"/>
        <v>2.500942388961637E-2</v>
      </c>
      <c r="J4097" s="1">
        <f>IF(A4097="","",MIN(J4096+I4097,Max_logcfu))</f>
        <v>3.99</v>
      </c>
      <c r="K4097" s="1" cm="1">
        <f t="array" ref="K4097">IF(A4097="","",IF(E4097&lt;_C3_MinTemp.,0,((E4097-Tmin)/(PrefTemp-Tmin))^2))</f>
        <v>38.08140974683954</v>
      </c>
      <c r="L4097" s="1">
        <f t="shared" si="388"/>
        <v>0.39668135171429769</v>
      </c>
      <c r="M4097" s="1">
        <f t="shared" si="389"/>
        <v>-207.02904328409673</v>
      </c>
      <c r="N4097" s="3" t="s">
        <v>866</v>
      </c>
      <c r="O4097" s="1" t="s">
        <v>2973</v>
      </c>
      <c r="P4097" s="1" t="s">
        <v>2968</v>
      </c>
      <c r="Q4097" s="1">
        <v>8360</v>
      </c>
      <c r="R4097" s="1" t="s">
        <v>3035</v>
      </c>
      <c r="S4097" s="1">
        <v>79.98</v>
      </c>
    </row>
    <row r="4098" spans="1:19" x14ac:dyDescent="0.3">
      <c r="A4098" s="1" t="s">
        <v>925</v>
      </c>
      <c r="B4098" s="1" t="s">
        <v>2224</v>
      </c>
      <c r="C4098" s="1">
        <f t="shared" ref="C4098:C4161" si="390">IF(A4098="","",B4098-B4097)</f>
        <v>1.0428240741021E-2</v>
      </c>
      <c r="D4098" s="1">
        <v>13</v>
      </c>
      <c r="E4098" s="1">
        <v>20.059999999999999</v>
      </c>
      <c r="F4098" s="1">
        <f>IF(A4098="","",IF(E4098&lt;_C3_MinTemp.,0,E4098*M_a+M_b))</f>
        <v>0.48154540000000001</v>
      </c>
      <c r="G4098" s="1">
        <f t="shared" si="385"/>
        <v>0.23188597226116001</v>
      </c>
      <c r="H4098" s="1">
        <f t="shared" si="386"/>
        <v>0.10077617221258582</v>
      </c>
      <c r="I4098" s="1">
        <f t="shared" si="387"/>
        <v>2.522203643499446E-2</v>
      </c>
      <c r="J4098" s="1">
        <f>IF(A4098="","",MIN(J4097+I4098,Max_logcfu))</f>
        <v>3.99</v>
      </c>
      <c r="K4098" s="1" cm="1">
        <f t="array" ref="K4098">IF(A4098="","",IF(E4098&lt;_C3_MinTemp.,0,((E4098-Tmin)/(PrefTemp-Tmin))^2))</f>
        <v>38.362526116864927</v>
      </c>
      <c r="L4098" s="1">
        <f t="shared" si="388"/>
        <v>0.400053657780373</v>
      </c>
      <c r="M4098" s="1">
        <f t="shared" si="389"/>
        <v>-207.42909694187711</v>
      </c>
      <c r="N4098" s="3" t="s">
        <v>866</v>
      </c>
      <c r="O4098" s="1" t="s">
        <v>2973</v>
      </c>
      <c r="P4098" s="1" t="s">
        <v>2968</v>
      </c>
      <c r="Q4098" s="1">
        <v>8360</v>
      </c>
      <c r="R4098" s="1" t="s">
        <v>3035</v>
      </c>
      <c r="S4098" s="1">
        <v>79.98</v>
      </c>
    </row>
    <row r="4099" spans="1:19" x14ac:dyDescent="0.3">
      <c r="A4099" s="1" t="s">
        <v>925</v>
      </c>
      <c r="B4099" s="1" t="s">
        <v>2225</v>
      </c>
      <c r="C4099" s="1">
        <f t="shared" si="390"/>
        <v>1.0416666664241347E-2</v>
      </c>
      <c r="D4099" s="1">
        <v>13</v>
      </c>
      <c r="E4099" s="1">
        <v>20.05</v>
      </c>
      <c r="F4099" s="1">
        <f>IF(A4099="","",IF(E4099&lt;_C3_MinTemp.,0,E4099*M_a+M_b))</f>
        <v>0.48134900000000003</v>
      </c>
      <c r="G4099" s="1">
        <f t="shared" si="385"/>
        <v>0.23169685980100002</v>
      </c>
      <c r="H4099" s="1">
        <f t="shared" si="386"/>
        <v>0.1006939851373316</v>
      </c>
      <c r="I4099" s="1">
        <f t="shared" si="387"/>
        <v>2.5173496278471739E-2</v>
      </c>
      <c r="J4099" s="1">
        <f>IF(A4099="","",MIN(J4098+I4099,Max_logcfu))</f>
        <v>3.99</v>
      </c>
      <c r="K4099" s="1" cm="1">
        <f t="array" ref="K4099">IF(A4099="","",IF(E4099&lt;_C3_MinTemp.,0,((E4099-Tmin)/(PrefTemp-Tmin))^2))</f>
        <v>38.331239913472942</v>
      </c>
      <c r="L4099" s="1">
        <f t="shared" si="388"/>
        <v>0.39928374900571101</v>
      </c>
      <c r="M4099" s="1">
        <f t="shared" si="389"/>
        <v>-207.82838069088282</v>
      </c>
      <c r="N4099" s="3" t="s">
        <v>866</v>
      </c>
      <c r="O4099" s="1" t="s">
        <v>2973</v>
      </c>
      <c r="P4099" s="1" t="s">
        <v>2968</v>
      </c>
      <c r="Q4099" s="1">
        <v>8360</v>
      </c>
      <c r="R4099" s="1" t="s">
        <v>3035</v>
      </c>
      <c r="S4099" s="1">
        <v>79.98</v>
      </c>
    </row>
    <row r="4100" spans="1:19" x14ac:dyDescent="0.3">
      <c r="A4100" s="1" t="s">
        <v>925</v>
      </c>
      <c r="B4100" s="1" t="s">
        <v>2686</v>
      </c>
      <c r="C4100" s="1">
        <f t="shared" si="390"/>
        <v>1.0416666664241347E-2</v>
      </c>
      <c r="D4100" s="1">
        <v>13</v>
      </c>
      <c r="E4100" s="1">
        <v>19.989999999999998</v>
      </c>
      <c r="F4100" s="1">
        <f>IF(A4100="","",IF(E4100&lt;_C3_MinTemp.,0,E4100*M_a+M_b))</f>
        <v>0.4801706</v>
      </c>
      <c r="G4100" s="1">
        <f t="shared" si="385"/>
        <v>0.23056380510436</v>
      </c>
      <c r="H4100" s="1">
        <f t="shared" si="386"/>
        <v>0.10020156675548023</v>
      </c>
      <c r="I4100" s="1">
        <f t="shared" si="387"/>
        <v>2.5050391683037559E-2</v>
      </c>
      <c r="J4100" s="1">
        <f>IF(A4100="","",MIN(J4099+I4100,Max_logcfu))</f>
        <v>3.99</v>
      </c>
      <c r="K4100" s="1" cm="1">
        <f t="array" ref="K4100">IF(A4100="","",IF(E4100&lt;_C3_MinTemp.,0,((E4100-Tmin)/(PrefTemp-Tmin))^2))</f>
        <v>38.143790711747471</v>
      </c>
      <c r="L4100" s="1">
        <f t="shared" si="388"/>
        <v>0.39733115315485862</v>
      </c>
      <c r="M4100" s="1">
        <f t="shared" si="389"/>
        <v>-208.22571184403768</v>
      </c>
      <c r="N4100" s="3" t="s">
        <v>866</v>
      </c>
      <c r="O4100" s="1" t="s">
        <v>2973</v>
      </c>
      <c r="P4100" s="1" t="s">
        <v>2968</v>
      </c>
      <c r="Q4100" s="1">
        <v>8360</v>
      </c>
      <c r="R4100" s="1" t="s">
        <v>3035</v>
      </c>
      <c r="S4100" s="1">
        <v>79.98</v>
      </c>
    </row>
    <row r="4101" spans="1:19" x14ac:dyDescent="0.3">
      <c r="A4101" s="1" t="s">
        <v>925</v>
      </c>
      <c r="B4101" s="1" t="s">
        <v>2687</v>
      </c>
      <c r="C4101" s="1">
        <f t="shared" si="390"/>
        <v>1.0416666671517305E-2</v>
      </c>
      <c r="D4101" s="1">
        <v>13</v>
      </c>
      <c r="E4101" s="1">
        <v>20</v>
      </c>
      <c r="F4101" s="1">
        <f>IF(A4101="","",IF(E4101&lt;_C3_MinTemp.,0,E4101*M_a+M_b))</f>
        <v>0.48036700000000004</v>
      </c>
      <c r="G4101" s="1">
        <f t="shared" si="385"/>
        <v>0.23075245468900005</v>
      </c>
      <c r="H4101" s="1">
        <f t="shared" si="386"/>
        <v>0.10028355266797045</v>
      </c>
      <c r="I4101" s="1">
        <f t="shared" si="387"/>
        <v>2.5070888178667157E-2</v>
      </c>
      <c r="J4101" s="1">
        <f>IF(A4101="","",MIN(J4100+I4101,Max_logcfu))</f>
        <v>3.99</v>
      </c>
      <c r="K4101" s="1" cm="1">
        <f t="array" ref="K4101">IF(A4101="","",IF(E4101&lt;_C3_MinTemp.,0,((E4101-Tmin)/(PrefTemp-Tmin))^2))</f>
        <v>38.17500033838904</v>
      </c>
      <c r="L4101" s="1">
        <f t="shared" si="388"/>
        <v>0.39765625371005897</v>
      </c>
      <c r="M4101" s="1">
        <f t="shared" si="389"/>
        <v>-208.62336809774774</v>
      </c>
      <c r="N4101" s="3" t="s">
        <v>866</v>
      </c>
      <c r="O4101" s="1" t="s">
        <v>2973</v>
      </c>
      <c r="P4101" s="1" t="s">
        <v>2968</v>
      </c>
      <c r="Q4101" s="1">
        <v>8360</v>
      </c>
      <c r="R4101" s="1" t="s">
        <v>3035</v>
      </c>
      <c r="S4101" s="1">
        <v>79.98</v>
      </c>
    </row>
    <row r="4102" spans="1:19" x14ac:dyDescent="0.3">
      <c r="A4102" s="1" t="s">
        <v>925</v>
      </c>
      <c r="B4102" s="1" t="s">
        <v>2228</v>
      </c>
      <c r="C4102" s="1">
        <f t="shared" si="390"/>
        <v>1.0405092587461695E-2</v>
      </c>
      <c r="D4102" s="1">
        <v>13</v>
      </c>
      <c r="E4102" s="1">
        <v>20.05</v>
      </c>
      <c r="F4102" s="1">
        <f>IF(A4102="","",IF(E4102&lt;_C3_MinTemp.,0,E4102*M_a+M_b))</f>
        <v>0.48134900000000003</v>
      </c>
      <c r="G4102" s="1">
        <f t="shared" si="385"/>
        <v>0.23169685980100002</v>
      </c>
      <c r="H4102" s="1">
        <f t="shared" si="386"/>
        <v>0.1006939851373316</v>
      </c>
      <c r="I4102" s="1">
        <f t="shared" si="387"/>
        <v>2.514552572050625E-2</v>
      </c>
      <c r="J4102" s="1">
        <f>IF(A4102="","",MIN(J4101+I4102,Max_logcfu))</f>
        <v>3.99</v>
      </c>
      <c r="K4102" s="1" cm="1">
        <f t="array" ref="K4102">IF(A4102="","",IF(E4102&lt;_C3_MinTemp.,0,((E4102-Tmin)/(PrefTemp-Tmin))^2))</f>
        <v>38.331239913472942</v>
      </c>
      <c r="L4102" s="1">
        <f t="shared" si="388"/>
        <v>0.39884010029189315</v>
      </c>
      <c r="M4102" s="1">
        <f t="shared" si="389"/>
        <v>-209.02220819803964</v>
      </c>
      <c r="N4102" s="3" t="s">
        <v>866</v>
      </c>
      <c r="O4102" s="1" t="s">
        <v>2973</v>
      </c>
      <c r="P4102" s="1" t="s">
        <v>2968</v>
      </c>
      <c r="Q4102" s="1">
        <v>8360</v>
      </c>
      <c r="R4102" s="1" t="s">
        <v>3035</v>
      </c>
      <c r="S4102" s="1">
        <v>79.8</v>
      </c>
    </row>
    <row r="4103" spans="1:19" x14ac:dyDescent="0.3">
      <c r="A4103" s="1" t="s">
        <v>925</v>
      </c>
      <c r="B4103" s="1" t="s">
        <v>2229</v>
      </c>
      <c r="C4103" s="1">
        <f t="shared" si="390"/>
        <v>1.0416666671517305E-2</v>
      </c>
      <c r="D4103" s="1">
        <v>13</v>
      </c>
      <c r="E4103" s="1">
        <v>20</v>
      </c>
      <c r="F4103" s="1">
        <f>IF(A4103="","",IF(E4103&lt;_C3_MinTemp.,0,E4103*M_a+M_b))</f>
        <v>0.48036700000000004</v>
      </c>
      <c r="G4103" s="1">
        <f t="shared" si="385"/>
        <v>0.23075245468900005</v>
      </c>
      <c r="H4103" s="1">
        <f t="shared" si="386"/>
        <v>0.10028355266797045</v>
      </c>
      <c r="I4103" s="1">
        <f t="shared" si="387"/>
        <v>2.5070888178667157E-2</v>
      </c>
      <c r="J4103" s="1">
        <f>IF(A4103="","",MIN(J4102+I4103,Max_logcfu))</f>
        <v>3.99</v>
      </c>
      <c r="K4103" s="1" cm="1">
        <f t="array" ref="K4103">IF(A4103="","",IF(E4103&lt;_C3_MinTemp.,0,((E4103-Tmin)/(PrefTemp-Tmin))^2))</f>
        <v>38.17500033838904</v>
      </c>
      <c r="L4103" s="1">
        <f t="shared" si="388"/>
        <v>0.39765625371005897</v>
      </c>
      <c r="M4103" s="1">
        <f t="shared" si="389"/>
        <v>-209.4198644517497</v>
      </c>
      <c r="N4103" s="3" t="s">
        <v>866</v>
      </c>
      <c r="O4103" s="1" t="s">
        <v>2973</v>
      </c>
      <c r="P4103" s="1" t="s">
        <v>2968</v>
      </c>
      <c r="Q4103" s="1">
        <v>8360</v>
      </c>
      <c r="R4103" s="1" t="s">
        <v>3035</v>
      </c>
      <c r="S4103" s="1">
        <v>79.8</v>
      </c>
    </row>
    <row r="4104" spans="1:19" x14ac:dyDescent="0.3">
      <c r="A4104" s="1" t="s">
        <v>925</v>
      </c>
      <c r="B4104" s="1" t="s">
        <v>2230</v>
      </c>
      <c r="C4104" s="1">
        <f t="shared" si="390"/>
        <v>1.0416666664241347E-2</v>
      </c>
      <c r="D4104" s="1">
        <v>13</v>
      </c>
      <c r="E4104" s="1">
        <v>19.97</v>
      </c>
      <c r="F4104" s="1">
        <f>IF(A4104="","",IF(E4104&lt;_C3_MinTemp.,0,E4104*M_a+M_b))</f>
        <v>0.47977780000000003</v>
      </c>
      <c r="G4104" s="1">
        <f t="shared" si="385"/>
        <v>0.23018673737284004</v>
      </c>
      <c r="H4104" s="1">
        <f t="shared" si="386"/>
        <v>0.1000376955118818</v>
      </c>
      <c r="I4104" s="1">
        <f t="shared" si="387"/>
        <v>2.5009423872147489E-2</v>
      </c>
      <c r="J4104" s="1">
        <f>IF(A4104="","",MIN(J4103+I4104,Max_logcfu))</f>
        <v>3.99</v>
      </c>
      <c r="K4104" s="1" cm="1">
        <f t="array" ref="K4104">IF(A4104="","",IF(E4104&lt;_C3_MinTemp.,0,((E4104-Tmin)/(PrefTemp-Tmin))^2))</f>
        <v>38.08140974683954</v>
      </c>
      <c r="L4104" s="1">
        <f t="shared" si="388"/>
        <v>0.39668135143721894</v>
      </c>
      <c r="M4104" s="1">
        <f t="shared" si="389"/>
        <v>-209.81654580318693</v>
      </c>
      <c r="N4104" s="3" t="s">
        <v>866</v>
      </c>
      <c r="O4104" s="1" t="s">
        <v>2973</v>
      </c>
      <c r="P4104" s="1" t="s">
        <v>2968</v>
      </c>
      <c r="Q4104" s="1">
        <v>8360</v>
      </c>
      <c r="R4104" s="1" t="s">
        <v>3035</v>
      </c>
      <c r="S4104" s="1">
        <v>79.8</v>
      </c>
    </row>
    <row r="4105" spans="1:19" x14ac:dyDescent="0.3">
      <c r="A4105" s="1" t="s">
        <v>925</v>
      </c>
      <c r="B4105" s="1" t="s">
        <v>2231</v>
      </c>
      <c r="C4105" s="1">
        <f t="shared" si="390"/>
        <v>1.0416666664241347E-2</v>
      </c>
      <c r="D4105" s="1">
        <v>13</v>
      </c>
      <c r="E4105" s="1">
        <v>19.940000000000001</v>
      </c>
      <c r="F4105" s="1">
        <f>IF(A4105="","",IF(E4105&lt;_C3_MinTemp.,0,E4105*M_a+M_b))</f>
        <v>0.47918860000000008</v>
      </c>
      <c r="G4105" s="1">
        <f t="shared" si="385"/>
        <v>0.22962171436996007</v>
      </c>
      <c r="H4105" s="1">
        <f t="shared" si="386"/>
        <v>9.9792140099939183E-2</v>
      </c>
      <c r="I4105" s="1">
        <f t="shared" si="387"/>
        <v>2.4948035019176126E-2</v>
      </c>
      <c r="J4105" s="1">
        <f>IF(A4105="","",MIN(J4104+I4105,Max_logcfu))</f>
        <v>3.99</v>
      </c>
      <c r="K4105" s="1" cm="1">
        <f t="array" ref="K4105">IF(A4105="","",IF(E4105&lt;_C3_MinTemp.,0,((E4105-Tmin)/(PrefTemp-Tmin))^2))</f>
        <v>37.9879340204157</v>
      </c>
      <c r="L4105" s="1">
        <f t="shared" si="388"/>
        <v>0.39570764595386404</v>
      </c>
      <c r="M4105" s="1">
        <f t="shared" si="389"/>
        <v>-210.2122534491408</v>
      </c>
      <c r="N4105" s="3" t="s">
        <v>866</v>
      </c>
      <c r="O4105" s="1" t="s">
        <v>2973</v>
      </c>
      <c r="P4105" s="1" t="s">
        <v>2968</v>
      </c>
      <c r="Q4105" s="1">
        <v>8360</v>
      </c>
      <c r="R4105" s="1" t="s">
        <v>3035</v>
      </c>
      <c r="S4105" s="1">
        <v>79.8</v>
      </c>
    </row>
    <row r="4106" spans="1:19" x14ac:dyDescent="0.3">
      <c r="A4106" s="1" t="s">
        <v>925</v>
      </c>
      <c r="B4106" s="1" t="s">
        <v>2692</v>
      </c>
      <c r="C4106" s="1">
        <f t="shared" si="390"/>
        <v>1.0428240741021E-2</v>
      </c>
      <c r="D4106" s="1">
        <v>13</v>
      </c>
      <c r="E4106" s="1">
        <v>20.03</v>
      </c>
      <c r="F4106" s="1">
        <f>IF(A4106="","",IF(E4106&lt;_C3_MinTemp.,0,E4106*M_a+M_b))</f>
        <v>0.48095620000000006</v>
      </c>
      <c r="G4106" s="1">
        <f t="shared" si="385"/>
        <v>0.23131886631844006</v>
      </c>
      <c r="H4106" s="1">
        <f t="shared" si="386"/>
        <v>0.10052971156820514</v>
      </c>
      <c r="I4106" s="1">
        <f t="shared" si="387"/>
        <v>2.516035281260753E-2</v>
      </c>
      <c r="J4106" s="1">
        <f>IF(A4106="","",MIN(J4105+I4106,Max_logcfu))</f>
        <v>3.99</v>
      </c>
      <c r="K4106" s="1" cm="1">
        <f t="array" ref="K4106">IF(A4106="","",IF(E4106&lt;_C3_MinTemp.,0,((E4106-Tmin)/(PrefTemp-Tmin))^2))</f>
        <v>38.268705795064172</v>
      </c>
      <c r="L4106" s="1">
        <f t="shared" si="388"/>
        <v>0.39907527687823463</v>
      </c>
      <c r="M4106" s="1">
        <f t="shared" si="389"/>
        <v>-210.61132872601902</v>
      </c>
      <c r="N4106" s="3" t="s">
        <v>866</v>
      </c>
      <c r="O4106" s="1" t="s">
        <v>2973</v>
      </c>
      <c r="P4106" s="1" t="s">
        <v>2968</v>
      </c>
      <c r="Q4106" s="1">
        <v>8360</v>
      </c>
      <c r="R4106" s="1" t="s">
        <v>3035</v>
      </c>
      <c r="S4106" s="1">
        <v>79.8</v>
      </c>
    </row>
    <row r="4107" spans="1:19" x14ac:dyDescent="0.3">
      <c r="A4107" s="1" t="s">
        <v>925</v>
      </c>
      <c r="B4107" s="1" t="s">
        <v>2693</v>
      </c>
      <c r="C4107" s="1">
        <f t="shared" si="390"/>
        <v>1.0416666671517305E-2</v>
      </c>
      <c r="D4107" s="1">
        <v>13</v>
      </c>
      <c r="E4107" s="1">
        <v>19.989999999999998</v>
      </c>
      <c r="F4107" s="1">
        <f>IF(A4107="","",IF(E4107&lt;_C3_MinTemp.,0,E4107*M_a+M_b))</f>
        <v>0.4801706</v>
      </c>
      <c r="G4107" s="1">
        <f t="shared" si="385"/>
        <v>0.23056380510436</v>
      </c>
      <c r="H4107" s="1">
        <f t="shared" si="386"/>
        <v>0.10020156675548023</v>
      </c>
      <c r="I4107" s="1">
        <f t="shared" si="387"/>
        <v>2.5050391700535055E-2</v>
      </c>
      <c r="J4107" s="1">
        <f>IF(A4107="","",MIN(J4106+I4107,Max_logcfu))</f>
        <v>3.99</v>
      </c>
      <c r="K4107" s="1" cm="1">
        <f t="array" ref="K4107">IF(A4107="","",IF(E4107&lt;_C3_MinTemp.,0,((E4107-Tmin)/(PrefTemp-Tmin))^2))</f>
        <v>38.143790711747471</v>
      </c>
      <c r="L4107" s="1">
        <f t="shared" si="388"/>
        <v>0.39733115343239123</v>
      </c>
      <c r="M4107" s="1">
        <f t="shared" si="389"/>
        <v>-211.00865987945141</v>
      </c>
      <c r="N4107" s="3" t="s">
        <v>866</v>
      </c>
      <c r="O4107" s="1" t="s">
        <v>2973</v>
      </c>
      <c r="P4107" s="1" t="s">
        <v>2968</v>
      </c>
      <c r="Q4107" s="1">
        <v>8360</v>
      </c>
      <c r="R4107" s="1" t="s">
        <v>3035</v>
      </c>
      <c r="S4107" s="1">
        <v>79.8</v>
      </c>
    </row>
    <row r="4108" spans="1:19" x14ac:dyDescent="0.3">
      <c r="A4108" s="1" t="s">
        <v>925</v>
      </c>
      <c r="B4108" s="1" t="s">
        <v>2234</v>
      </c>
      <c r="C4108" s="1">
        <f t="shared" si="390"/>
        <v>1.0416666664241347E-2</v>
      </c>
      <c r="D4108" s="1">
        <v>13</v>
      </c>
      <c r="E4108" s="1">
        <v>19.920000000000002</v>
      </c>
      <c r="F4108" s="1">
        <f>IF(A4108="","",IF(E4108&lt;_C3_MinTemp.,0,E4108*M_a+M_b))</f>
        <v>0.47879580000000005</v>
      </c>
      <c r="G4108" s="1">
        <f t="shared" si="385"/>
        <v>0.22924541809764004</v>
      </c>
      <c r="H4108" s="1">
        <f t="shared" si="386"/>
        <v>9.9628604127614095E-2</v>
      </c>
      <c r="I4108" s="1">
        <f t="shared" si="387"/>
        <v>2.4907151026104375E-2</v>
      </c>
      <c r="J4108" s="1">
        <f>IF(A4108="","",MIN(J4107+I4108,Max_logcfu))</f>
        <v>3.99</v>
      </c>
      <c r="K4108" s="1" cm="1">
        <f t="array" ref="K4108">IF(A4108="","",IF(E4108&lt;_C3_MinTemp.,0,((E4108-Tmin)/(PrefTemp-Tmin))^2))</f>
        <v>37.925680683425156</v>
      </c>
      <c r="L4108" s="1">
        <f t="shared" si="388"/>
        <v>0.39505917369369681</v>
      </c>
      <c r="M4108" s="1">
        <f t="shared" si="389"/>
        <v>-211.40371905314512</v>
      </c>
      <c r="N4108" s="3" t="s">
        <v>866</v>
      </c>
      <c r="O4108" s="1" t="s">
        <v>2973</v>
      </c>
      <c r="P4108" s="1" t="s">
        <v>2968</v>
      </c>
      <c r="Q4108" s="1">
        <v>8360</v>
      </c>
      <c r="R4108" s="1" t="s">
        <v>3035</v>
      </c>
      <c r="S4108" s="1">
        <v>79.8</v>
      </c>
    </row>
    <row r="4109" spans="1:19" x14ac:dyDescent="0.3">
      <c r="A4109" s="1" t="s">
        <v>925</v>
      </c>
      <c r="B4109" s="1" t="s">
        <v>2235</v>
      </c>
      <c r="C4109" s="1">
        <f t="shared" si="390"/>
        <v>1.0416666664241347E-2</v>
      </c>
      <c r="D4109" s="1">
        <v>13</v>
      </c>
      <c r="E4109" s="1">
        <v>19.89</v>
      </c>
      <c r="F4109" s="1">
        <f>IF(A4109="","",IF(E4109&lt;_C3_MinTemp.,0,E4109*M_a+M_b))</f>
        <v>0.47820660000000004</v>
      </c>
      <c r="G4109" s="1">
        <f t="shared" si="385"/>
        <v>0.22868155228356005</v>
      </c>
      <c r="H4109" s="1">
        <f t="shared" si="386"/>
        <v>9.9383551622581501E-2</v>
      </c>
      <c r="I4109" s="1">
        <f t="shared" si="387"/>
        <v>2.4845887899860492E-2</v>
      </c>
      <c r="J4109" s="1">
        <f>IF(A4109="","",MIN(J4108+I4109,Max_logcfu))</f>
        <v>3.99</v>
      </c>
      <c r="K4109" s="1" cm="1">
        <f t="array" ref="K4109">IF(A4109="","",IF(E4109&lt;_C3_MinTemp.,0,((E4109-Tmin)/(PrefTemp-Tmin))^2))</f>
        <v>37.832396398877364</v>
      </c>
      <c r="L4109" s="1">
        <f t="shared" si="388"/>
        <v>0.39408746239655024</v>
      </c>
      <c r="M4109" s="1">
        <f t="shared" si="389"/>
        <v>-211.79780651554168</v>
      </c>
      <c r="N4109" s="3" t="s">
        <v>866</v>
      </c>
      <c r="O4109" s="1" t="s">
        <v>2973</v>
      </c>
      <c r="P4109" s="1" t="s">
        <v>2968</v>
      </c>
      <c r="Q4109" s="1">
        <v>8360</v>
      </c>
      <c r="R4109" s="1" t="s">
        <v>3035</v>
      </c>
      <c r="S4109" s="1">
        <v>79.8</v>
      </c>
    </row>
    <row r="4110" spans="1:19" x14ac:dyDescent="0.3">
      <c r="A4110" s="1" t="s">
        <v>925</v>
      </c>
      <c r="B4110" s="1" t="s">
        <v>2954</v>
      </c>
      <c r="C4110" s="1">
        <f t="shared" si="390"/>
        <v>1.0405092594737653E-2</v>
      </c>
      <c r="D4110" s="1">
        <v>13</v>
      </c>
      <c r="E4110" s="1">
        <v>19.940000000000001</v>
      </c>
      <c r="F4110" s="1">
        <f>IF(A4110="","",IF(E4110&lt;_C3_MinTemp.,0,E4110*M_a+M_b))</f>
        <v>0.47918860000000008</v>
      </c>
      <c r="G4110" s="1">
        <f t="shared" si="385"/>
        <v>0.22962171436996007</v>
      </c>
      <c r="H4110" s="1">
        <f t="shared" si="386"/>
        <v>9.9792140099939183E-2</v>
      </c>
      <c r="I4110" s="1">
        <f t="shared" si="387"/>
        <v>2.4920314991205589E-2</v>
      </c>
      <c r="J4110" s="1">
        <f>IF(A4110="","",MIN(J4109+I4110,Max_logcfu))</f>
        <v>3.99</v>
      </c>
      <c r="K4110" s="1" cm="1">
        <f t="array" ref="K4110">IF(A4110="","",IF(E4110&lt;_C3_MinTemp.,0,((E4110-Tmin)/(PrefTemp-Tmin))^2))</f>
        <v>37.9879340204157</v>
      </c>
      <c r="L4110" s="1">
        <f t="shared" si="388"/>
        <v>0.39526797096520994</v>
      </c>
      <c r="M4110" s="1">
        <f t="shared" si="389"/>
        <v>-212.1930744865069</v>
      </c>
      <c r="N4110" s="3" t="s">
        <v>866</v>
      </c>
      <c r="O4110" s="1" t="s">
        <v>2973</v>
      </c>
      <c r="P4110" s="1" t="s">
        <v>2968</v>
      </c>
      <c r="Q4110" s="1">
        <v>8360</v>
      </c>
      <c r="R4110" s="1" t="s">
        <v>3035</v>
      </c>
      <c r="S4110" s="1">
        <v>79.72</v>
      </c>
    </row>
    <row r="4111" spans="1:19" x14ac:dyDescent="0.3">
      <c r="A4111" s="1" t="s">
        <v>925</v>
      </c>
      <c r="B4111" s="1" t="s">
        <v>2955</v>
      </c>
      <c r="C4111" s="1">
        <f t="shared" si="390"/>
        <v>1.0416666664241347E-2</v>
      </c>
      <c r="D4111" s="1">
        <v>13</v>
      </c>
      <c r="E4111" s="1">
        <v>19.95</v>
      </c>
      <c r="F4111" s="1">
        <f>IF(A4111="","",IF(E4111&lt;_C3_MinTemp.,0,E4111*M_a+M_b))</f>
        <v>0.47938500000000001</v>
      </c>
      <c r="G4111" s="1">
        <f t="shared" si="385"/>
        <v>0.22980997822500002</v>
      </c>
      <c r="H4111" s="1">
        <f t="shared" si="386"/>
        <v>9.9873958376792693E-2</v>
      </c>
      <c r="I4111" s="1">
        <f t="shared" si="387"/>
        <v>2.4968489588384744E-2</v>
      </c>
      <c r="J4111" s="1">
        <f>IF(A4111="","",MIN(J4110+I4111,Max_logcfu))</f>
        <v>3.99</v>
      </c>
      <c r="K4111" s="1" cm="1">
        <f t="array" ref="K4111">IF(A4111="","",IF(E4111&lt;_C3_MinTemp.,0,((E4111-Tmin)/(PrefTemp-Tmin))^2))</f>
        <v>38.01907983309858</v>
      </c>
      <c r="L4111" s="1">
        <f t="shared" si="388"/>
        <v>0.39603208150256847</v>
      </c>
      <c r="M4111" s="1">
        <f t="shared" si="389"/>
        <v>-212.58910656800947</v>
      </c>
      <c r="N4111" s="3" t="s">
        <v>866</v>
      </c>
      <c r="O4111" s="1" t="s">
        <v>2973</v>
      </c>
      <c r="P4111" s="1" t="s">
        <v>2968</v>
      </c>
      <c r="Q4111" s="1">
        <v>8360</v>
      </c>
      <c r="R4111" s="1" t="s">
        <v>3035</v>
      </c>
      <c r="S4111" s="1">
        <v>79.72</v>
      </c>
    </row>
    <row r="4112" spans="1:19" x14ac:dyDescent="0.3">
      <c r="A4112" s="1" t="s">
        <v>925</v>
      </c>
      <c r="B4112" s="1" t="s">
        <v>2956</v>
      </c>
      <c r="C4112" s="1">
        <f t="shared" si="390"/>
        <v>1.0416666671517305E-2</v>
      </c>
      <c r="D4112" s="1">
        <v>13</v>
      </c>
      <c r="E4112" s="1">
        <v>19.86</v>
      </c>
      <c r="F4112" s="1">
        <f>IF(A4112="","",IF(E4112&lt;_C3_MinTemp.,0,E4112*M_a+M_b))</f>
        <v>0.47761740000000003</v>
      </c>
      <c r="G4112" s="1">
        <f t="shared" si="385"/>
        <v>0.22811838078276003</v>
      </c>
      <c r="H4112" s="1">
        <f t="shared" si="386"/>
        <v>9.9138800861694923E-2</v>
      </c>
      <c r="I4112" s="1">
        <f t="shared" si="387"/>
        <v>2.4784700226965006E-2</v>
      </c>
      <c r="J4112" s="1">
        <f>IF(A4112="","",MIN(J4111+I4112,Max_logcfu))</f>
        <v>3.99</v>
      </c>
      <c r="K4112" s="1" cm="1">
        <f t="array" ref="K4112">IF(A4112="","",IF(E4112&lt;_C3_MinTemp.,0,((E4112-Tmin)/(PrefTemp-Tmin))^2))</f>
        <v>37.739226979455204</v>
      </c>
      <c r="L4112" s="1">
        <f t="shared" si="388"/>
        <v>0.39311694788571772</v>
      </c>
      <c r="M4112" s="1">
        <f t="shared" si="389"/>
        <v>-212.98222351589519</v>
      </c>
      <c r="N4112" s="3" t="s">
        <v>866</v>
      </c>
      <c r="O4112" s="1" t="s">
        <v>2973</v>
      </c>
      <c r="P4112" s="1" t="s">
        <v>2968</v>
      </c>
      <c r="Q4112" s="1">
        <v>8360</v>
      </c>
      <c r="R4112" s="1" t="s">
        <v>3035</v>
      </c>
      <c r="S4112" s="1">
        <v>79.72</v>
      </c>
    </row>
    <row r="4113" spans="1:19" x14ac:dyDescent="0.3">
      <c r="A4113" s="1" t="s">
        <v>925</v>
      </c>
      <c r="B4113" s="1" t="s">
        <v>2957</v>
      </c>
      <c r="C4113" s="1">
        <f t="shared" si="390"/>
        <v>1.0416666664241347E-2</v>
      </c>
      <c r="D4113" s="1">
        <v>13</v>
      </c>
      <c r="E4113" s="1">
        <v>19.809999999999999</v>
      </c>
      <c r="F4113" s="1">
        <f>IF(A4113="","",IF(E4113&lt;_C3_MinTemp.,0,E4113*M_a+M_b))</f>
        <v>0.47663539999999999</v>
      </c>
      <c r="G4113" s="1">
        <f t="shared" si="385"/>
        <v>0.22718130453315999</v>
      </c>
      <c r="H4113" s="1">
        <f t="shared" si="386"/>
        <v>9.8731553469430675E-2</v>
      </c>
      <c r="I4113" s="1">
        <f t="shared" si="387"/>
        <v>2.4682888361610734E-2</v>
      </c>
      <c r="J4113" s="1">
        <f>IF(A4113="","",MIN(J4112+I4113,Max_logcfu))</f>
        <v>3.99</v>
      </c>
      <c r="K4113" s="1" cm="1">
        <f t="array" ref="K4113">IF(A4113="","",IF(E4113&lt;_C3_MinTemp.,0,((E4113-Tmin)/(PrefTemp-Tmin))^2))</f>
        <v>37.584199869586357</v>
      </c>
      <c r="L4113" s="1">
        <f t="shared" si="388"/>
        <v>0.39150208188370422</v>
      </c>
      <c r="M4113" s="1">
        <f t="shared" si="389"/>
        <v>-213.3737255977789</v>
      </c>
      <c r="N4113" s="3" t="s">
        <v>866</v>
      </c>
      <c r="O4113" s="1" t="s">
        <v>2973</v>
      </c>
      <c r="P4113" s="1" t="s">
        <v>2968</v>
      </c>
      <c r="Q4113" s="1">
        <v>8360</v>
      </c>
      <c r="R4113" s="1" t="s">
        <v>3035</v>
      </c>
      <c r="S4113" s="1">
        <v>79.72</v>
      </c>
    </row>
    <row r="4114" spans="1:19" x14ac:dyDescent="0.3">
      <c r="A4114" s="1" t="s">
        <v>925</v>
      </c>
      <c r="B4114" s="1" t="s">
        <v>2240</v>
      </c>
      <c r="C4114" s="1">
        <f t="shared" si="390"/>
        <v>1.0428240741021E-2</v>
      </c>
      <c r="D4114" s="1">
        <v>13</v>
      </c>
      <c r="E4114" s="1">
        <v>19.86</v>
      </c>
      <c r="F4114" s="1">
        <f>IF(A4114="","",IF(E4114&lt;_C3_MinTemp.,0,E4114*M_a+M_b))</f>
        <v>0.47761740000000003</v>
      </c>
      <c r="G4114" s="1">
        <f t="shared" si="385"/>
        <v>0.22811838078276003</v>
      </c>
      <c r="H4114" s="1">
        <f t="shared" si="386"/>
        <v>9.9138800861694923E-2</v>
      </c>
      <c r="I4114" s="1">
        <f t="shared" si="387"/>
        <v>2.4812238771885476E-2</v>
      </c>
      <c r="J4114" s="1">
        <f>IF(A4114="","",MIN(J4113+I4114,Max_logcfu))</f>
        <v>3.99</v>
      </c>
      <c r="K4114" s="1" cm="1">
        <f t="array" ref="K4114">IF(A4114="","",IF(E4114&lt;_C3_MinTemp.,0,((E4114-Tmin)/(PrefTemp-Tmin))^2))</f>
        <v>37.739226979455204</v>
      </c>
      <c r="L4114" s="1">
        <f t="shared" si="388"/>
        <v>0.39355374432179363</v>
      </c>
      <c r="M4114" s="1">
        <f t="shared" si="389"/>
        <v>-213.76727934210069</v>
      </c>
      <c r="N4114" s="3" t="s">
        <v>866</v>
      </c>
      <c r="O4114" s="1" t="s">
        <v>2973</v>
      </c>
      <c r="P4114" s="1" t="s">
        <v>2968</v>
      </c>
      <c r="Q4114" s="1">
        <v>8360</v>
      </c>
      <c r="R4114" s="1" t="s">
        <v>3035</v>
      </c>
      <c r="S4114" s="1">
        <v>79.72</v>
      </c>
    </row>
    <row r="4115" spans="1:19" x14ac:dyDescent="0.3">
      <c r="A4115" s="1" t="s">
        <v>925</v>
      </c>
      <c r="B4115" s="1" t="s">
        <v>2241</v>
      </c>
      <c r="C4115" s="1">
        <f t="shared" si="390"/>
        <v>1.0416666664241347E-2</v>
      </c>
      <c r="D4115" s="1">
        <v>13</v>
      </c>
      <c r="E4115" s="1">
        <v>19.829999999999998</v>
      </c>
      <c r="F4115" s="1">
        <f>IF(A4115="","",IF(E4115&lt;_C3_MinTemp.,0,E4115*M_a+M_b))</f>
        <v>0.47702820000000001</v>
      </c>
      <c r="G4115" s="1">
        <f t="shared" si="385"/>
        <v>0.22755590359524</v>
      </c>
      <c r="H4115" s="1">
        <f t="shared" si="386"/>
        <v>9.8894351844954362E-2</v>
      </c>
      <c r="I4115" s="1">
        <f t="shared" si="387"/>
        <v>2.4723587955482181E-2</v>
      </c>
      <c r="J4115" s="1">
        <f>IF(A4115="","",MIN(J4114+I4115,Max_logcfu))</f>
        <v>3.99</v>
      </c>
      <c r="K4115" s="1" cm="1">
        <f t="array" ref="K4115">IF(A4115="","",IF(E4115&lt;_C3_MinTemp.,0,((E4115-Tmin)/(PrefTemp-Tmin))^2))</f>
        <v>37.646172425158682</v>
      </c>
      <c r="L4115" s="1">
        <f t="shared" si="388"/>
        <v>0.3921476293374323</v>
      </c>
      <c r="M4115" s="1">
        <f t="shared" si="389"/>
        <v>-214.15942697143814</v>
      </c>
      <c r="N4115" s="3" t="s">
        <v>866</v>
      </c>
      <c r="O4115" s="1" t="s">
        <v>2973</v>
      </c>
      <c r="P4115" s="1" t="s">
        <v>2968</v>
      </c>
      <c r="Q4115" s="1">
        <v>8360</v>
      </c>
      <c r="R4115" s="1" t="s">
        <v>3035</v>
      </c>
      <c r="S4115" s="1">
        <v>79.72</v>
      </c>
    </row>
    <row r="4116" spans="1:19" x14ac:dyDescent="0.3">
      <c r="A4116" s="1" t="s">
        <v>925</v>
      </c>
      <c r="B4116" s="1" t="s">
        <v>2242</v>
      </c>
      <c r="C4116" s="1">
        <f t="shared" si="390"/>
        <v>1.0416666671517305E-2</v>
      </c>
      <c r="D4116" s="1">
        <v>13</v>
      </c>
      <c r="E4116" s="1">
        <v>19.78</v>
      </c>
      <c r="F4116" s="1">
        <f>IF(A4116="","",IF(E4116&lt;_C3_MinTemp.,0,E4116*M_a+M_b))</f>
        <v>0.47604620000000003</v>
      </c>
      <c r="G4116" s="1">
        <f t="shared" si="385"/>
        <v>0.22661998453444002</v>
      </c>
      <c r="H4116" s="1">
        <f t="shared" si="386"/>
        <v>9.8487607359600174E-2</v>
      </c>
      <c r="I4116" s="1">
        <f t="shared" si="387"/>
        <v>2.4621901851365511E-2</v>
      </c>
      <c r="J4116" s="1">
        <f>IF(A4116="","",MIN(J4115+I4116,Max_logcfu))</f>
        <v>3.99</v>
      </c>
      <c r="K4116" s="1" cm="1">
        <f t="array" ref="K4116">IF(A4116="","",IF(E4116&lt;_C3_MinTemp.,0,((E4116-Tmin)/(PrefTemp-Tmin))^2))</f>
        <v>37.491336757165911</v>
      </c>
      <c r="L4116" s="1">
        <f t="shared" si="388"/>
        <v>0.39053475806900184</v>
      </c>
      <c r="M4116" s="1">
        <f t="shared" si="389"/>
        <v>-214.54996172950715</v>
      </c>
      <c r="N4116" s="3" t="s">
        <v>866</v>
      </c>
      <c r="O4116" s="1" t="s">
        <v>2973</v>
      </c>
      <c r="P4116" s="1" t="s">
        <v>2968</v>
      </c>
      <c r="Q4116" s="1">
        <v>8360</v>
      </c>
      <c r="R4116" s="1" t="s">
        <v>3035</v>
      </c>
      <c r="S4116" s="1">
        <v>79.72</v>
      </c>
    </row>
    <row r="4117" spans="1:19" x14ac:dyDescent="0.3">
      <c r="A4117" s="1" t="s">
        <v>925</v>
      </c>
      <c r="B4117" s="1" t="s">
        <v>2243</v>
      </c>
      <c r="C4117" s="1">
        <f t="shared" si="390"/>
        <v>1.0416666664241347E-2</v>
      </c>
      <c r="D4117" s="1">
        <v>13</v>
      </c>
      <c r="E4117" s="1">
        <v>19.77</v>
      </c>
      <c r="F4117" s="1">
        <f>IF(A4117="","",IF(E4117&lt;_C3_MinTemp.,0,E4117*M_a+M_b))</f>
        <v>0.47584980000000004</v>
      </c>
      <c r="G4117" s="1">
        <f t="shared" si="385"/>
        <v>0.22643303216004004</v>
      </c>
      <c r="H4117" s="1">
        <f t="shared" si="386"/>
        <v>9.8406359043911359E-2</v>
      </c>
      <c r="I4117" s="1">
        <f t="shared" si="387"/>
        <v>2.4601589755249835E-2</v>
      </c>
      <c r="J4117" s="1">
        <f>IF(A4117="","",MIN(J4116+I4117,Max_logcfu))</f>
        <v>3.99</v>
      </c>
      <c r="K4117" s="1" cm="1">
        <f t="array" ref="K4117">IF(A4117="","",IF(E4117&lt;_C3_MinTemp.,0,((E4117-Tmin)/(PrefTemp-Tmin))^2))</f>
        <v>37.460407911942568</v>
      </c>
      <c r="L4117" s="1">
        <f t="shared" si="388"/>
        <v>0.39021258232521494</v>
      </c>
      <c r="M4117" s="1">
        <f t="shared" si="389"/>
        <v>-214.94017431183235</v>
      </c>
      <c r="N4117" s="3" t="s">
        <v>866</v>
      </c>
      <c r="O4117" s="1" t="s">
        <v>2973</v>
      </c>
      <c r="P4117" s="1" t="s">
        <v>2968</v>
      </c>
      <c r="Q4117" s="1">
        <v>8360</v>
      </c>
      <c r="R4117" s="1" t="s">
        <v>3035</v>
      </c>
      <c r="S4117" s="1">
        <v>79.72</v>
      </c>
    </row>
    <row r="4118" spans="1:19" x14ac:dyDescent="0.3">
      <c r="A4118" s="1" t="s">
        <v>925</v>
      </c>
      <c r="B4118" s="1" t="s">
        <v>2244</v>
      </c>
      <c r="C4118" s="1">
        <f t="shared" si="390"/>
        <v>1.0416666664241347E-2</v>
      </c>
      <c r="D4118" s="1">
        <v>13</v>
      </c>
      <c r="E4118" s="1">
        <v>19.88</v>
      </c>
      <c r="F4118" s="1">
        <f>IF(A4118="","",IF(E4118&lt;_C3_MinTemp.,0,E4118*M_a+M_b))</f>
        <v>0.4780102</v>
      </c>
      <c r="G4118" s="1">
        <f t="shared" si="385"/>
        <v>0.22849375130403998</v>
      </c>
      <c r="H4118" s="1">
        <f t="shared" si="386"/>
        <v>9.9301934508491951E-2</v>
      </c>
      <c r="I4118" s="1">
        <f t="shared" si="387"/>
        <v>2.4825483621342855E-2</v>
      </c>
      <c r="J4118" s="1">
        <f>IF(A4118="","",MIN(J4117+I4118,Max_logcfu))</f>
        <v>3.99</v>
      </c>
      <c r="K4118" s="1" cm="1">
        <f t="array" ref="K4118">IF(A4118="","",IF(E4118&lt;_C3_MinTemp.,0,((E4118-Tmin)/(PrefTemp-Tmin))^2))</f>
        <v>37.801327162944894</v>
      </c>
      <c r="L4118" s="1">
        <f t="shared" si="388"/>
        <v>0.393763824522329</v>
      </c>
      <c r="M4118" s="1">
        <f t="shared" si="389"/>
        <v>-215.33393813635467</v>
      </c>
      <c r="N4118" s="3" t="s">
        <v>866</v>
      </c>
      <c r="O4118" s="1" t="s">
        <v>2973</v>
      </c>
      <c r="P4118" s="1" t="s">
        <v>2968</v>
      </c>
      <c r="Q4118" s="1">
        <v>8360</v>
      </c>
      <c r="R4118" s="1" t="s">
        <v>3035</v>
      </c>
      <c r="S4118" s="1">
        <v>79.72</v>
      </c>
    </row>
    <row r="4119" spans="1:19" x14ac:dyDescent="0.3">
      <c r="A4119" s="1" t="s">
        <v>925</v>
      </c>
      <c r="B4119" s="1" t="s">
        <v>2245</v>
      </c>
      <c r="C4119" s="1">
        <f t="shared" si="390"/>
        <v>1.0416666671517305E-2</v>
      </c>
      <c r="D4119" s="1">
        <v>13</v>
      </c>
      <c r="E4119" s="1">
        <v>19.829999999999998</v>
      </c>
      <c r="F4119" s="1">
        <f>IF(A4119="","",IF(E4119&lt;_C3_MinTemp.,0,E4119*M_a+M_b))</f>
        <v>0.47702820000000001</v>
      </c>
      <c r="G4119" s="1">
        <f t="shared" si="385"/>
        <v>0.22755590359524</v>
      </c>
      <c r="H4119" s="1">
        <f t="shared" si="386"/>
        <v>9.8894351844954362E-2</v>
      </c>
      <c r="I4119" s="1">
        <f t="shared" si="387"/>
        <v>2.4723587972751405E-2</v>
      </c>
      <c r="J4119" s="1">
        <f>IF(A4119="","",MIN(J4118+I4119,Max_logcfu))</f>
        <v>3.99</v>
      </c>
      <c r="K4119" s="1" cm="1">
        <f t="array" ref="K4119">IF(A4119="","",IF(E4119&lt;_C3_MinTemp.,0,((E4119-Tmin)/(PrefTemp-Tmin))^2))</f>
        <v>37.646172425158682</v>
      </c>
      <c r="L4119" s="1">
        <f t="shared" si="388"/>
        <v>0.39214762961134425</v>
      </c>
      <c r="M4119" s="1">
        <f t="shared" si="389"/>
        <v>-215.72608576596602</v>
      </c>
      <c r="N4119" s="3" t="s">
        <v>866</v>
      </c>
      <c r="O4119" s="1" t="s">
        <v>2973</v>
      </c>
      <c r="P4119" s="1" t="s">
        <v>2968</v>
      </c>
      <c r="Q4119" s="1">
        <v>8360</v>
      </c>
      <c r="R4119" s="1" t="s">
        <v>3035</v>
      </c>
      <c r="S4119" s="1">
        <v>79.72</v>
      </c>
    </row>
    <row r="4120" spans="1:19" x14ac:dyDescent="0.3">
      <c r="A4120" s="1" t="s">
        <v>925</v>
      </c>
      <c r="B4120" s="1" t="s">
        <v>2694</v>
      </c>
      <c r="C4120" s="1">
        <f t="shared" si="390"/>
        <v>1.0416666664241347E-2</v>
      </c>
      <c r="D4120" s="1">
        <v>13</v>
      </c>
      <c r="E4120" s="1">
        <v>19.78</v>
      </c>
      <c r="F4120" s="1">
        <f>IF(A4120="","",IF(E4120&lt;_C3_MinTemp.,0,E4120*M_a+M_b))</f>
        <v>0.47604620000000003</v>
      </c>
      <c r="G4120" s="1">
        <f t="shared" si="385"/>
        <v>0.22661998453444002</v>
      </c>
      <c r="H4120" s="1">
        <f t="shared" si="386"/>
        <v>9.8487607359600174E-2</v>
      </c>
      <c r="I4120" s="1">
        <f t="shared" si="387"/>
        <v>2.462190183416731E-2</v>
      </c>
      <c r="J4120" s="1">
        <f>IF(A4120="","",MIN(J4119+I4120,Max_logcfu))</f>
        <v>3.99</v>
      </c>
      <c r="K4120" s="1" cm="1">
        <f t="array" ref="K4120">IF(A4120="","",IF(E4120&lt;_C3_MinTemp.,0,((E4120-Tmin)/(PrefTemp-Tmin))^2))</f>
        <v>37.491336757165911</v>
      </c>
      <c r="L4120" s="1">
        <f t="shared" si="388"/>
        <v>0.39053475779621644</v>
      </c>
      <c r="M4120" s="1">
        <f t="shared" si="389"/>
        <v>-216.11662052376224</v>
      </c>
      <c r="N4120" s="3" t="s">
        <v>866</v>
      </c>
      <c r="O4120" s="1" t="s">
        <v>2973</v>
      </c>
      <c r="P4120" s="1" t="s">
        <v>2968</v>
      </c>
      <c r="Q4120" s="1">
        <v>8360</v>
      </c>
      <c r="R4120" s="1" t="s">
        <v>3035</v>
      </c>
      <c r="S4120" s="1">
        <v>79.72</v>
      </c>
    </row>
    <row r="4121" spans="1:19" x14ac:dyDescent="0.3">
      <c r="A4121" s="1" t="s">
        <v>925</v>
      </c>
      <c r="B4121" s="1" t="s">
        <v>2695</v>
      </c>
      <c r="C4121" s="1">
        <f t="shared" si="390"/>
        <v>1.0416666664241347E-2</v>
      </c>
      <c r="D4121" s="1">
        <v>13</v>
      </c>
      <c r="E4121" s="1">
        <v>19.78</v>
      </c>
      <c r="F4121" s="1">
        <f>IF(A4121="","",IF(E4121&lt;_C3_MinTemp.,0,E4121*M_a+M_b))</f>
        <v>0.47604620000000003</v>
      </c>
      <c r="G4121" s="1">
        <f t="shared" si="385"/>
        <v>0.22661998453444002</v>
      </c>
      <c r="H4121" s="1">
        <f t="shared" si="386"/>
        <v>9.8487607359600174E-2</v>
      </c>
      <c r="I4121" s="1">
        <f t="shared" si="387"/>
        <v>2.462190183416731E-2</v>
      </c>
      <c r="J4121" s="1">
        <f>IF(A4121="","",MIN(J4120+I4121,Max_logcfu))</f>
        <v>3.99</v>
      </c>
      <c r="K4121" s="1" cm="1">
        <f t="array" ref="K4121">IF(A4121="","",IF(E4121&lt;_C3_MinTemp.,0,((E4121-Tmin)/(PrefTemp-Tmin))^2))</f>
        <v>37.491336757165911</v>
      </c>
      <c r="L4121" s="1">
        <f t="shared" si="388"/>
        <v>0.39053475779621644</v>
      </c>
      <c r="M4121" s="1">
        <f t="shared" si="389"/>
        <v>-216.50715528155845</v>
      </c>
      <c r="N4121" s="3" t="s">
        <v>866</v>
      </c>
      <c r="O4121" s="1" t="s">
        <v>2973</v>
      </c>
      <c r="P4121" s="1" t="s">
        <v>2968</v>
      </c>
      <c r="Q4121" s="1">
        <v>8360</v>
      </c>
      <c r="R4121" s="1" t="s">
        <v>3035</v>
      </c>
      <c r="S4121" s="1">
        <v>79.72</v>
      </c>
    </row>
    <row r="4122" spans="1:19" x14ac:dyDescent="0.3">
      <c r="A4122" s="1" t="s">
        <v>925</v>
      </c>
      <c r="B4122" s="1" t="s">
        <v>2248</v>
      </c>
      <c r="C4122" s="1">
        <f t="shared" si="390"/>
        <v>1.0405092594737653E-2</v>
      </c>
      <c r="D4122" s="1">
        <v>13</v>
      </c>
      <c r="E4122" s="1">
        <v>19.86</v>
      </c>
      <c r="F4122" s="1">
        <f>IF(A4122="","",IF(E4122&lt;_C3_MinTemp.,0,E4122*M_a+M_b))</f>
        <v>0.47761740000000003</v>
      </c>
      <c r="G4122" s="1">
        <f t="shared" si="385"/>
        <v>0.22811838078276003</v>
      </c>
      <c r="H4122" s="1">
        <f t="shared" si="386"/>
        <v>9.9138800861694923E-2</v>
      </c>
      <c r="I4122" s="1">
        <f t="shared" si="387"/>
        <v>2.4757161664732626E-2</v>
      </c>
      <c r="J4122" s="1">
        <f>IF(A4122="","",MIN(J4121+I4122,Max_logcfu))</f>
        <v>3.99</v>
      </c>
      <c r="K4122" s="1" cm="1">
        <f t="array" ref="K4122">IF(A4122="","",IF(E4122&lt;_C3_MinTemp.,0,((E4122-Tmin)/(PrefTemp-Tmin))^2))</f>
        <v>37.739226979455204</v>
      </c>
      <c r="L4122" s="1">
        <f t="shared" si="388"/>
        <v>0.39268015117505278</v>
      </c>
      <c r="M4122" s="1">
        <f t="shared" si="389"/>
        <v>-216.89983543273351</v>
      </c>
      <c r="N4122" s="3" t="s">
        <v>866</v>
      </c>
      <c r="O4122" s="1" t="s">
        <v>2973</v>
      </c>
      <c r="P4122" s="1" t="s">
        <v>2968</v>
      </c>
      <c r="Q4122" s="1">
        <v>8360</v>
      </c>
      <c r="R4122" s="1" t="s">
        <v>3035</v>
      </c>
      <c r="S4122" s="1">
        <v>79.63</v>
      </c>
    </row>
    <row r="4123" spans="1:19" x14ac:dyDescent="0.3">
      <c r="A4123" s="1" t="s">
        <v>925</v>
      </c>
      <c r="B4123" s="1" t="s">
        <v>2249</v>
      </c>
      <c r="C4123" s="1">
        <f t="shared" si="390"/>
        <v>1.0416666664241347E-2</v>
      </c>
      <c r="D4123" s="1">
        <v>13</v>
      </c>
      <c r="E4123" s="1">
        <v>19.809999999999999</v>
      </c>
      <c r="F4123" s="1">
        <f>IF(A4123="","",IF(E4123&lt;_C3_MinTemp.,0,E4123*M_a+M_b))</f>
        <v>0.47663539999999999</v>
      </c>
      <c r="G4123" s="1">
        <f t="shared" si="385"/>
        <v>0.22718130453315999</v>
      </c>
      <c r="H4123" s="1">
        <f t="shared" si="386"/>
        <v>9.8731553469430675E-2</v>
      </c>
      <c r="I4123" s="1">
        <f t="shared" si="387"/>
        <v>2.4682888361610734E-2</v>
      </c>
      <c r="J4123" s="1">
        <f>IF(A4123="","",MIN(J4122+I4123,Max_logcfu))</f>
        <v>3.99</v>
      </c>
      <c r="K4123" s="1" cm="1">
        <f t="array" ref="K4123">IF(A4123="","",IF(E4123&lt;_C3_MinTemp.,0,((E4123-Tmin)/(PrefTemp-Tmin))^2))</f>
        <v>37.584199869586357</v>
      </c>
      <c r="L4123" s="1">
        <f t="shared" si="388"/>
        <v>0.39150208188370422</v>
      </c>
      <c r="M4123" s="1">
        <f t="shared" si="389"/>
        <v>-217.29133751461723</v>
      </c>
      <c r="N4123" s="3" t="s">
        <v>866</v>
      </c>
      <c r="O4123" s="1" t="s">
        <v>2973</v>
      </c>
      <c r="P4123" s="1" t="s">
        <v>2968</v>
      </c>
      <c r="Q4123" s="1">
        <v>8360</v>
      </c>
      <c r="R4123" s="1" t="s">
        <v>3035</v>
      </c>
      <c r="S4123" s="1">
        <v>79.63</v>
      </c>
    </row>
    <row r="4124" spans="1:19" x14ac:dyDescent="0.3">
      <c r="A4124" s="1" t="s">
        <v>925</v>
      </c>
      <c r="B4124" s="1" t="s">
        <v>2958</v>
      </c>
      <c r="C4124" s="1">
        <f t="shared" si="390"/>
        <v>1.0416666671517305E-2</v>
      </c>
      <c r="D4124" s="1">
        <v>13</v>
      </c>
      <c r="E4124" s="1">
        <v>19.78</v>
      </c>
      <c r="F4124" s="1">
        <f>IF(A4124="","",IF(E4124&lt;_C3_MinTemp.,0,E4124*M_a+M_b))</f>
        <v>0.47604620000000003</v>
      </c>
      <c r="G4124" s="1">
        <f t="shared" si="385"/>
        <v>0.22661998453444002</v>
      </c>
      <c r="H4124" s="1">
        <f t="shared" si="386"/>
        <v>9.8487607359600174E-2</v>
      </c>
      <c r="I4124" s="1">
        <f t="shared" si="387"/>
        <v>2.4621901851365511E-2</v>
      </c>
      <c r="J4124" s="1">
        <f>IF(A4124="","",MIN(J4123+I4124,Max_logcfu))</f>
        <v>3.99</v>
      </c>
      <c r="K4124" s="1" cm="1">
        <f t="array" ref="K4124">IF(A4124="","",IF(E4124&lt;_C3_MinTemp.,0,((E4124-Tmin)/(PrefTemp-Tmin))^2))</f>
        <v>37.491336757165911</v>
      </c>
      <c r="L4124" s="1">
        <f t="shared" si="388"/>
        <v>0.39053475806900184</v>
      </c>
      <c r="M4124" s="1">
        <f t="shared" si="389"/>
        <v>-217.68187227268623</v>
      </c>
      <c r="N4124" s="3" t="s">
        <v>866</v>
      </c>
      <c r="O4124" s="1" t="s">
        <v>2973</v>
      </c>
      <c r="P4124" s="1" t="s">
        <v>2968</v>
      </c>
      <c r="Q4124" s="1">
        <v>8360</v>
      </c>
      <c r="R4124" s="1" t="s">
        <v>3035</v>
      </c>
      <c r="S4124" s="1">
        <v>79.63</v>
      </c>
    </row>
    <row r="4125" spans="1:19" x14ac:dyDescent="0.3">
      <c r="A4125" s="1" t="s">
        <v>925</v>
      </c>
      <c r="B4125" s="1" t="s">
        <v>2959</v>
      </c>
      <c r="C4125" s="1">
        <f t="shared" si="390"/>
        <v>1.0416666664241347E-2</v>
      </c>
      <c r="D4125" s="1">
        <v>13</v>
      </c>
      <c r="E4125" s="1">
        <v>19.78</v>
      </c>
      <c r="F4125" s="1">
        <f>IF(A4125="","",IF(E4125&lt;_C3_MinTemp.,0,E4125*M_a+M_b))</f>
        <v>0.47604620000000003</v>
      </c>
      <c r="G4125" s="1">
        <f t="shared" si="385"/>
        <v>0.22661998453444002</v>
      </c>
      <c r="H4125" s="1">
        <f t="shared" si="386"/>
        <v>9.8487607359600174E-2</v>
      </c>
      <c r="I4125" s="1">
        <f t="shared" si="387"/>
        <v>2.462190183416731E-2</v>
      </c>
      <c r="J4125" s="1">
        <f>IF(A4125="","",MIN(J4124+I4125,Max_logcfu))</f>
        <v>3.99</v>
      </c>
      <c r="K4125" s="1" cm="1">
        <f t="array" ref="K4125">IF(A4125="","",IF(E4125&lt;_C3_MinTemp.,0,((E4125-Tmin)/(PrefTemp-Tmin))^2))</f>
        <v>37.491336757165911</v>
      </c>
      <c r="L4125" s="1">
        <f t="shared" si="388"/>
        <v>0.39053475779621644</v>
      </c>
      <c r="M4125" s="1">
        <f t="shared" si="389"/>
        <v>-218.07240703048245</v>
      </c>
      <c r="N4125" s="3" t="s">
        <v>866</v>
      </c>
      <c r="O4125" s="1" t="s">
        <v>2973</v>
      </c>
      <c r="P4125" s="1" t="s">
        <v>2968</v>
      </c>
      <c r="Q4125" s="1">
        <v>8360</v>
      </c>
      <c r="R4125" s="1" t="s">
        <v>3035</v>
      </c>
      <c r="S4125" s="1">
        <v>79.63</v>
      </c>
    </row>
    <row r="4126" spans="1:19" x14ac:dyDescent="0.3">
      <c r="A4126" s="1" t="s">
        <v>925</v>
      </c>
      <c r="B4126" s="1" t="s">
        <v>2252</v>
      </c>
      <c r="C4126" s="1">
        <f t="shared" si="390"/>
        <v>1.0428240741021E-2</v>
      </c>
      <c r="D4126" s="1">
        <v>13</v>
      </c>
      <c r="E4126" s="1">
        <v>19.86</v>
      </c>
      <c r="F4126" s="1">
        <f>IF(A4126="","",IF(E4126&lt;_C3_MinTemp.,0,E4126*M_a+M_b))</f>
        <v>0.47761740000000003</v>
      </c>
      <c r="G4126" s="1">
        <f t="shared" si="385"/>
        <v>0.22811838078276003</v>
      </c>
      <c r="H4126" s="1">
        <f t="shared" si="386"/>
        <v>9.9138800861694923E-2</v>
      </c>
      <c r="I4126" s="1">
        <f t="shared" si="387"/>
        <v>2.4812238771885476E-2</v>
      </c>
      <c r="J4126" s="1">
        <f>IF(A4126="","",MIN(J4125+I4126,Max_logcfu))</f>
        <v>3.99</v>
      </c>
      <c r="K4126" s="1" cm="1">
        <f t="array" ref="K4126">IF(A4126="","",IF(E4126&lt;_C3_MinTemp.,0,((E4126-Tmin)/(PrefTemp-Tmin))^2))</f>
        <v>37.739226979455204</v>
      </c>
      <c r="L4126" s="1">
        <f t="shared" si="388"/>
        <v>0.39355374432179363</v>
      </c>
      <c r="M4126" s="1">
        <f t="shared" si="389"/>
        <v>-218.46596077480424</v>
      </c>
      <c r="N4126" s="3" t="s">
        <v>866</v>
      </c>
      <c r="O4126" s="1" t="s">
        <v>2973</v>
      </c>
      <c r="P4126" s="1" t="s">
        <v>2968</v>
      </c>
      <c r="Q4126" s="1">
        <v>8360</v>
      </c>
      <c r="R4126" s="1" t="s">
        <v>3035</v>
      </c>
      <c r="S4126" s="1">
        <v>79.540000000000006</v>
      </c>
    </row>
    <row r="4127" spans="1:19" x14ac:dyDescent="0.3">
      <c r="A4127" s="1" t="s">
        <v>925</v>
      </c>
      <c r="B4127" s="1" t="s">
        <v>2253</v>
      </c>
      <c r="C4127" s="1">
        <f t="shared" si="390"/>
        <v>1.0416666664241347E-2</v>
      </c>
      <c r="D4127" s="1">
        <v>13</v>
      </c>
      <c r="E4127" s="1">
        <v>19.91</v>
      </c>
      <c r="F4127" s="1">
        <f>IF(A4127="","",IF(E4127&lt;_C3_MinTemp.,0,E4127*M_a+M_b))</f>
        <v>0.47859940000000001</v>
      </c>
      <c r="G4127" s="1">
        <f t="shared" si="385"/>
        <v>0.22905738568036002</v>
      </c>
      <c r="H4127" s="1">
        <f t="shared" si="386"/>
        <v>9.9546886432142545E-2</v>
      </c>
      <c r="I4127" s="1">
        <f t="shared" si="387"/>
        <v>2.4886721602241244E-2</v>
      </c>
      <c r="J4127" s="1">
        <f>IF(A4127="","",MIN(J4126+I4127,Max_logcfu))</f>
        <v>3.99</v>
      </c>
      <c r="K4127" s="1" cm="1">
        <f t="array" ref="K4127">IF(A4127="","",IF(E4127&lt;_C3_MinTemp.,0,((E4127-Tmin)/(PrefTemp-Tmin))^2))</f>
        <v>37.894573159117478</v>
      </c>
      <c r="L4127" s="1">
        <f t="shared" si="388"/>
        <v>0.39473513698223395</v>
      </c>
      <c r="M4127" s="1">
        <f t="shared" si="389"/>
        <v>-218.86069591178648</v>
      </c>
      <c r="N4127" s="3" t="s">
        <v>866</v>
      </c>
      <c r="O4127" s="1" t="s">
        <v>2973</v>
      </c>
      <c r="P4127" s="1" t="s">
        <v>2968</v>
      </c>
      <c r="Q4127" s="1">
        <v>8360</v>
      </c>
      <c r="R4127" s="1" t="s">
        <v>3035</v>
      </c>
      <c r="S4127" s="1">
        <v>79.540000000000006</v>
      </c>
    </row>
    <row r="4128" spans="1:19" x14ac:dyDescent="0.3">
      <c r="A4128" s="1" t="s">
        <v>925</v>
      </c>
      <c r="B4128" s="1" t="s">
        <v>2254</v>
      </c>
      <c r="C4128" s="1">
        <f t="shared" si="390"/>
        <v>1.0416666671517305E-2</v>
      </c>
      <c r="D4128" s="1">
        <v>13</v>
      </c>
      <c r="E4128" s="1">
        <v>19.88</v>
      </c>
      <c r="F4128" s="1">
        <f>IF(A4128="","",IF(E4128&lt;_C3_MinTemp.,0,E4128*M_a+M_b))</f>
        <v>0.4780102</v>
      </c>
      <c r="G4128" s="1">
        <f t="shared" si="385"/>
        <v>0.22849375130403998</v>
      </c>
      <c r="H4128" s="1">
        <f t="shared" si="386"/>
        <v>9.9301934508491951E-2</v>
      </c>
      <c r="I4128" s="1">
        <f t="shared" si="387"/>
        <v>2.4825483638683254E-2</v>
      </c>
      <c r="J4128" s="1">
        <f>IF(A4128="","",MIN(J4127+I4128,Max_logcfu))</f>
        <v>3.99</v>
      </c>
      <c r="K4128" s="1" cm="1">
        <f t="array" ref="K4128">IF(A4128="","",IF(E4128&lt;_C3_MinTemp.,0,((E4128-Tmin)/(PrefTemp-Tmin))^2))</f>
        <v>37.801327162944894</v>
      </c>
      <c r="L4128" s="1">
        <f t="shared" si="388"/>
        <v>0.39376382479736988</v>
      </c>
      <c r="M4128" s="1">
        <f t="shared" si="389"/>
        <v>-219.25445973658384</v>
      </c>
      <c r="N4128" s="3" t="s">
        <v>866</v>
      </c>
      <c r="O4128" s="1" t="s">
        <v>2973</v>
      </c>
      <c r="P4128" s="1" t="s">
        <v>2968</v>
      </c>
      <c r="Q4128" s="1">
        <v>8360</v>
      </c>
      <c r="R4128" s="1" t="s">
        <v>3035</v>
      </c>
      <c r="S4128" s="1">
        <v>79.540000000000006</v>
      </c>
    </row>
    <row r="4129" spans="1:19" x14ac:dyDescent="0.3">
      <c r="A4129" s="1" t="s">
        <v>925</v>
      </c>
      <c r="B4129" s="1" t="s">
        <v>2255</v>
      </c>
      <c r="C4129" s="1">
        <f t="shared" si="390"/>
        <v>1.0416666664241347E-2</v>
      </c>
      <c r="D4129" s="1">
        <v>13</v>
      </c>
      <c r="E4129" s="1">
        <v>19.89</v>
      </c>
      <c r="F4129" s="1">
        <f>IF(A4129="","",IF(E4129&lt;_C3_MinTemp.,0,E4129*M_a+M_b))</f>
        <v>0.47820660000000004</v>
      </c>
      <c r="G4129" s="1">
        <f t="shared" si="385"/>
        <v>0.22868155228356005</v>
      </c>
      <c r="H4129" s="1">
        <f t="shared" si="386"/>
        <v>9.9383551622581501E-2</v>
      </c>
      <c r="I4129" s="1">
        <f t="shared" si="387"/>
        <v>2.4845887899860492E-2</v>
      </c>
      <c r="J4129" s="1">
        <f>IF(A4129="","",MIN(J4128+I4129,Max_logcfu))</f>
        <v>3.99</v>
      </c>
      <c r="K4129" s="1" cm="1">
        <f t="array" ref="K4129">IF(A4129="","",IF(E4129&lt;_C3_MinTemp.,0,((E4129-Tmin)/(PrefTemp-Tmin))^2))</f>
        <v>37.832396398877364</v>
      </c>
      <c r="L4129" s="1">
        <f t="shared" si="388"/>
        <v>0.39408746239655024</v>
      </c>
      <c r="M4129" s="1">
        <f t="shared" si="389"/>
        <v>-219.6485471989804</v>
      </c>
      <c r="N4129" s="3" t="s">
        <v>866</v>
      </c>
      <c r="O4129" s="1" t="s">
        <v>2973</v>
      </c>
      <c r="P4129" s="1" t="s">
        <v>2968</v>
      </c>
      <c r="Q4129" s="1">
        <v>8360</v>
      </c>
      <c r="R4129" s="1" t="s">
        <v>3035</v>
      </c>
      <c r="S4129" s="1">
        <v>79.540000000000006</v>
      </c>
    </row>
    <row r="4130" spans="1:19" x14ac:dyDescent="0.3">
      <c r="A4130" s="1" t="s">
        <v>925</v>
      </c>
      <c r="B4130" s="1" t="s">
        <v>2256</v>
      </c>
      <c r="C4130" s="1">
        <f t="shared" si="390"/>
        <v>1.0416666664241347E-2</v>
      </c>
      <c r="D4130" s="1">
        <v>13</v>
      </c>
      <c r="E4130" s="1">
        <v>20.03</v>
      </c>
      <c r="F4130" s="1">
        <f>IF(A4130="","",IF(E4130&lt;_C3_MinTemp.,0,E4130*M_a+M_b))</f>
        <v>0.48095620000000006</v>
      </c>
      <c r="G4130" s="1">
        <f t="shared" si="385"/>
        <v>0.23131886631844006</v>
      </c>
      <c r="H4130" s="1">
        <f t="shared" si="386"/>
        <v>0.10052971156820514</v>
      </c>
      <c r="I4130" s="1">
        <f t="shared" si="387"/>
        <v>2.5132427886199689E-2</v>
      </c>
      <c r="J4130" s="1">
        <f>IF(A4130="","",MIN(J4129+I4130,Max_logcfu))</f>
        <v>3.99</v>
      </c>
      <c r="K4130" s="1" cm="1">
        <f t="array" ref="K4130">IF(A4130="","",IF(E4130&lt;_C3_MinTemp.,0,((E4130-Tmin)/(PrefTemp-Tmin))^2))</f>
        <v>38.268705795064172</v>
      </c>
      <c r="L4130" s="1">
        <f t="shared" si="388"/>
        <v>0.39863235193910462</v>
      </c>
      <c r="M4130" s="1">
        <f t="shared" si="389"/>
        <v>-220.04717955091951</v>
      </c>
      <c r="N4130" s="3" t="s">
        <v>866</v>
      </c>
      <c r="O4130" s="1" t="s">
        <v>2973</v>
      </c>
      <c r="P4130" s="1" t="s">
        <v>2968</v>
      </c>
      <c r="Q4130" s="1">
        <v>8360</v>
      </c>
      <c r="R4130" s="1" t="s">
        <v>3035</v>
      </c>
      <c r="S4130" s="1">
        <v>79.540000000000006</v>
      </c>
    </row>
    <row r="4131" spans="1:19" x14ac:dyDescent="0.3">
      <c r="A4131" s="1" t="s">
        <v>925</v>
      </c>
      <c r="B4131" s="1" t="s">
        <v>2257</v>
      </c>
      <c r="C4131" s="1">
        <f t="shared" si="390"/>
        <v>1.0416666671517305E-2</v>
      </c>
      <c r="D4131" s="1">
        <v>13</v>
      </c>
      <c r="E4131" s="1">
        <v>20.05</v>
      </c>
      <c r="F4131" s="1">
        <f>IF(A4131="","",IF(E4131&lt;_C3_MinTemp.,0,E4131*M_a+M_b))</f>
        <v>0.48134900000000003</v>
      </c>
      <c r="G4131" s="1">
        <f t="shared" si="385"/>
        <v>0.23169685980100002</v>
      </c>
      <c r="H4131" s="1">
        <f t="shared" si="386"/>
        <v>0.1006939851373316</v>
      </c>
      <c r="I4131" s="1">
        <f t="shared" si="387"/>
        <v>2.5173496296055222E-2</v>
      </c>
      <c r="J4131" s="1">
        <f>IF(A4131="","",MIN(J4130+I4131,Max_logcfu))</f>
        <v>3.99</v>
      </c>
      <c r="K4131" s="1" cm="1">
        <f t="array" ref="K4131">IF(A4131="","",IF(E4131&lt;_C3_MinTemp.,0,((E4131-Tmin)/(PrefTemp-Tmin))^2))</f>
        <v>38.331239913472942</v>
      </c>
      <c r="L4131" s="1">
        <f t="shared" si="388"/>
        <v>0.39928374928460747</v>
      </c>
      <c r="M4131" s="1">
        <f t="shared" si="389"/>
        <v>-220.44646330020413</v>
      </c>
      <c r="N4131" s="3" t="s">
        <v>866</v>
      </c>
      <c r="O4131" s="1" t="s">
        <v>2973</v>
      </c>
      <c r="P4131" s="1" t="s">
        <v>2968</v>
      </c>
      <c r="Q4131" s="1">
        <v>8360</v>
      </c>
      <c r="R4131" s="1" t="s">
        <v>3035</v>
      </c>
      <c r="S4131" s="1">
        <v>79.540000000000006</v>
      </c>
    </row>
    <row r="4132" spans="1:19" x14ac:dyDescent="0.3">
      <c r="A4132" s="1" t="s">
        <v>925</v>
      </c>
      <c r="B4132" s="1" t="s">
        <v>2258</v>
      </c>
      <c r="C4132" s="1">
        <f t="shared" si="390"/>
        <v>1.0416666664241347E-2</v>
      </c>
      <c r="D4132" s="1">
        <v>13</v>
      </c>
      <c r="E4132" s="1">
        <v>20.16</v>
      </c>
      <c r="F4132" s="1">
        <f>IF(A4132="","",IF(E4132&lt;_C3_MinTemp.,0,E4132*M_a+M_b))</f>
        <v>0.48350940000000003</v>
      </c>
      <c r="G4132" s="1">
        <f t="shared" si="385"/>
        <v>0.23378133988836003</v>
      </c>
      <c r="H4132" s="1">
        <f t="shared" si="386"/>
        <v>0.10159988695713169</v>
      </c>
      <c r="I4132" s="1">
        <f t="shared" si="387"/>
        <v>2.5399971733369033E-2</v>
      </c>
      <c r="J4132" s="1">
        <f>IF(A4132="","",MIN(J4131+I4132,Max_logcfu))</f>
        <v>3.99</v>
      </c>
      <c r="K4132" s="1" cm="1">
        <f t="array" ref="K4132">IF(A4132="","",IF(E4132&lt;_C3_MinTemp.,0,((E4132-Tmin)/(PrefTemp-Tmin))^2))</f>
        <v>38.676090104330427</v>
      </c>
      <c r="L4132" s="1">
        <f t="shared" si="388"/>
        <v>0.40287593849297343</v>
      </c>
      <c r="M4132" s="1">
        <f t="shared" si="389"/>
        <v>-220.8493392386971</v>
      </c>
      <c r="N4132" s="3" t="s">
        <v>866</v>
      </c>
      <c r="O4132" s="1" t="s">
        <v>2973</v>
      </c>
      <c r="P4132" s="1" t="s">
        <v>2968</v>
      </c>
      <c r="Q4132" s="1">
        <v>8360</v>
      </c>
      <c r="R4132" s="1" t="s">
        <v>3035</v>
      </c>
      <c r="S4132" s="1">
        <v>79.540000000000006</v>
      </c>
    </row>
    <row r="4133" spans="1:19" x14ac:dyDescent="0.3">
      <c r="A4133" s="1" t="s">
        <v>925</v>
      </c>
      <c r="B4133" s="1" t="s">
        <v>2259</v>
      </c>
      <c r="C4133" s="1">
        <f t="shared" si="390"/>
        <v>1.0416666664241347E-2</v>
      </c>
      <c r="D4133" s="1">
        <v>13</v>
      </c>
      <c r="E4133" s="1">
        <v>20.170000000000002</v>
      </c>
      <c r="F4133" s="1">
        <f>IF(A4133="","",IF(E4133&lt;_C3_MinTemp.,0,E4133*M_a+M_b))</f>
        <v>0.48370580000000007</v>
      </c>
      <c r="G4133" s="1">
        <f t="shared" si="385"/>
        <v>0.23397130095364008</v>
      </c>
      <c r="H4133" s="1">
        <f t="shared" si="386"/>
        <v>0.10168244283078665</v>
      </c>
      <c r="I4133" s="1">
        <f t="shared" si="387"/>
        <v>2.5420610701777965E-2</v>
      </c>
      <c r="J4133" s="1">
        <f>IF(A4133="","",MIN(J4132+I4133,Max_logcfu))</f>
        <v>3.99</v>
      </c>
      <c r="K4133" s="1" cm="1">
        <f t="array" ref="K4133">IF(A4133="","",IF(E4133&lt;_C3_MinTemp.,0,((E4133-Tmin)/(PrefTemp-Tmin))^2))</f>
        <v>38.707516698431533</v>
      </c>
      <c r="L4133" s="1">
        <f t="shared" si="388"/>
        <v>0.40320329884811706</v>
      </c>
      <c r="M4133" s="1">
        <f t="shared" si="389"/>
        <v>-221.25254253754522</v>
      </c>
      <c r="N4133" s="3" t="s">
        <v>866</v>
      </c>
      <c r="O4133" s="1" t="s">
        <v>2973</v>
      </c>
      <c r="P4133" s="1" t="s">
        <v>2968</v>
      </c>
      <c r="Q4133" s="1">
        <v>8360</v>
      </c>
      <c r="R4133" s="1" t="s">
        <v>3035</v>
      </c>
      <c r="S4133" s="1">
        <v>79.540000000000006</v>
      </c>
    </row>
    <row r="4134" spans="1:19" x14ac:dyDescent="0.3">
      <c r="A4134" s="1" t="s">
        <v>925</v>
      </c>
      <c r="B4134" s="1" t="s">
        <v>2260</v>
      </c>
      <c r="C4134" s="1">
        <f t="shared" si="390"/>
        <v>1.0416666671517305E-2</v>
      </c>
      <c r="D4134" s="1">
        <v>13</v>
      </c>
      <c r="E4134" s="1">
        <v>20.350000000000001</v>
      </c>
      <c r="F4134" s="1">
        <f>IF(A4134="","",IF(E4134&lt;_C3_MinTemp.,0,E4134*M_a+M_b))</f>
        <v>0.48724100000000004</v>
      </c>
      <c r="G4134" s="1">
        <f t="shared" si="385"/>
        <v>0.23740379208100004</v>
      </c>
      <c r="H4134" s="1">
        <f t="shared" si="386"/>
        <v>0.10317418169534986</v>
      </c>
      <c r="I4134" s="1">
        <f t="shared" si="387"/>
        <v>2.5793545435848522E-2</v>
      </c>
      <c r="J4134" s="1">
        <f>IF(A4134="","",MIN(J4133+I4134,Max_logcfu))</f>
        <v>3.99</v>
      </c>
      <c r="K4134" s="1" cm="1">
        <f t="array" ref="K4134">IF(A4134="","",IF(E4134&lt;_C3_MinTemp.,0,((E4134-Tmin)/(PrefTemp-Tmin))^2))</f>
        <v>39.275377829638522</v>
      </c>
      <c r="L4134" s="1">
        <f t="shared" si="388"/>
        <v>0.40911851924924525</v>
      </c>
      <c r="M4134" s="1">
        <f t="shared" si="389"/>
        <v>-221.66166105679446</v>
      </c>
      <c r="N4134" s="3" t="s">
        <v>866</v>
      </c>
      <c r="O4134" s="1" t="s">
        <v>2973</v>
      </c>
      <c r="P4134" s="1" t="s">
        <v>2968</v>
      </c>
      <c r="Q4134" s="1">
        <v>8360</v>
      </c>
      <c r="R4134" s="1" t="s">
        <v>3035</v>
      </c>
      <c r="S4134" s="1">
        <v>79.540000000000006</v>
      </c>
    </row>
    <row r="4135" spans="1:19" x14ac:dyDescent="0.3">
      <c r="A4135" s="1" t="s">
        <v>925</v>
      </c>
      <c r="B4135" s="1" t="s">
        <v>2261</v>
      </c>
      <c r="C4135" s="1">
        <f t="shared" si="390"/>
        <v>1.0416666664241347E-2</v>
      </c>
      <c r="D4135" s="1">
        <v>13</v>
      </c>
      <c r="E4135" s="1">
        <v>20.350000000000001</v>
      </c>
      <c r="F4135" s="1">
        <f>IF(A4135="","",IF(E4135&lt;_C3_MinTemp.,0,E4135*M_a+M_b))</f>
        <v>0.48724100000000004</v>
      </c>
      <c r="G4135" s="1">
        <f t="shared" ref="G4135:G4188" si="391">IF(A4135="","",F4135^2)</f>
        <v>0.23740379208100004</v>
      </c>
      <c r="H4135" s="1">
        <f t="shared" ref="H4135:H4187" si="392">IF(A4135="","",G4135/2.301)</f>
        <v>0.10317418169534986</v>
      </c>
      <c r="I4135" s="1">
        <f t="shared" ref="I4135:I4187" si="393">IF(A4135="","",H4135*24*(B4135-B4134))</f>
        <v>2.5793545417831937E-2</v>
      </c>
      <c r="J4135" s="1">
        <f>IF(A4135="","",MIN(J4134+I4135,Max_logcfu))</f>
        <v>3.99</v>
      </c>
      <c r="K4135" s="1" cm="1">
        <f t="array" ref="K4135">IF(A4135="","",IF(E4135&lt;_C3_MinTemp.,0,((E4135-Tmin)/(PrefTemp-Tmin))^2))</f>
        <v>39.275377829638522</v>
      </c>
      <c r="L4135" s="1">
        <f t="shared" ref="L4135:L4187" si="394">IF(A4135="","",K4135*(B4135-B4134))</f>
        <v>0.40911851896347928</v>
      </c>
      <c r="M4135" s="1">
        <f t="shared" ref="M4135:M4187" si="395">IF(A4135="","",M4134-L4135)</f>
        <v>-222.07077957575794</v>
      </c>
      <c r="N4135" s="3" t="s">
        <v>866</v>
      </c>
      <c r="O4135" s="1" t="s">
        <v>2973</v>
      </c>
      <c r="P4135" s="1" t="s">
        <v>2968</v>
      </c>
      <c r="Q4135" s="1">
        <v>8360</v>
      </c>
      <c r="R4135" s="1" t="s">
        <v>3035</v>
      </c>
      <c r="S4135" s="1">
        <v>79.540000000000006</v>
      </c>
    </row>
    <row r="4136" spans="1:19" x14ac:dyDescent="0.3">
      <c r="A4136" s="1" t="s">
        <v>925</v>
      </c>
      <c r="B4136" s="1" t="s">
        <v>2960</v>
      </c>
      <c r="C4136" s="1">
        <f t="shared" si="390"/>
        <v>1.0416666664241347E-2</v>
      </c>
      <c r="D4136" s="1">
        <v>13</v>
      </c>
      <c r="E4136" s="1">
        <v>20.350000000000001</v>
      </c>
      <c r="F4136" s="1">
        <f>IF(A4136="","",IF(E4136&lt;_C3_MinTemp.,0,E4136*M_a+M_b))</f>
        <v>0.48724100000000004</v>
      </c>
      <c r="G4136" s="1">
        <f t="shared" si="391"/>
        <v>0.23740379208100004</v>
      </c>
      <c r="H4136" s="1">
        <f t="shared" si="392"/>
        <v>0.10317418169534986</v>
      </c>
      <c r="I4136" s="1">
        <f t="shared" si="393"/>
        <v>2.5793545417831937E-2</v>
      </c>
      <c r="J4136" s="1">
        <f>IF(A4136="","",MIN(J4135+I4136,Max_logcfu))</f>
        <v>3.99</v>
      </c>
      <c r="K4136" s="1" cm="1">
        <f t="array" ref="K4136">IF(A4136="","",IF(E4136&lt;_C3_MinTemp.,0,((E4136-Tmin)/(PrefTemp-Tmin))^2))</f>
        <v>39.275377829638522</v>
      </c>
      <c r="L4136" s="1">
        <f t="shared" si="394"/>
        <v>0.40911851896347928</v>
      </c>
      <c r="M4136" s="1">
        <f t="shared" si="395"/>
        <v>-222.47989809472142</v>
      </c>
      <c r="N4136" s="3" t="s">
        <v>866</v>
      </c>
      <c r="O4136" s="1" t="s">
        <v>2973</v>
      </c>
      <c r="P4136" s="1" t="s">
        <v>2968</v>
      </c>
      <c r="Q4136" s="1">
        <v>8360</v>
      </c>
      <c r="R4136" s="1" t="s">
        <v>3035</v>
      </c>
      <c r="S4136" s="1">
        <v>79.540000000000006</v>
      </c>
    </row>
    <row r="4137" spans="1:19" x14ac:dyDescent="0.3">
      <c r="A4137" s="1" t="s">
        <v>925</v>
      </c>
      <c r="B4137" s="1" t="s">
        <v>2961</v>
      </c>
      <c r="C4137" s="1">
        <f t="shared" si="390"/>
        <v>1.0416666671517305E-2</v>
      </c>
      <c r="D4137" s="1">
        <v>13</v>
      </c>
      <c r="E4137" s="1">
        <v>20.420000000000002</v>
      </c>
      <c r="F4137" s="1">
        <f>IF(A4137="","",IF(E4137&lt;_C3_MinTemp.,0,E4137*M_a+M_b))</f>
        <v>0.48861580000000004</v>
      </c>
      <c r="G4137" s="1">
        <f t="shared" si="391"/>
        <v>0.23874540000964004</v>
      </c>
      <c r="H4137" s="1">
        <f t="shared" si="392"/>
        <v>0.10375723598854412</v>
      </c>
      <c r="I4137" s="1">
        <f t="shared" si="393"/>
        <v>2.5939309009214963E-2</v>
      </c>
      <c r="J4137" s="1">
        <f>IF(A4137="","",MIN(J4136+I4137,Max_logcfu))</f>
        <v>3.99</v>
      </c>
      <c r="K4137" s="1" cm="1">
        <f t="array" ref="K4137">IF(A4137="","",IF(E4137&lt;_C3_MinTemp.,0,((E4137-Tmin)/(PrefTemp-Tmin))^2))</f>
        <v>39.497329458273818</v>
      </c>
      <c r="L4137" s="1">
        <f t="shared" si="394"/>
        <v>0.41143051538193953</v>
      </c>
      <c r="M4137" s="1">
        <f t="shared" si="395"/>
        <v>-222.89132861010336</v>
      </c>
      <c r="N4137" s="3" t="s">
        <v>866</v>
      </c>
      <c r="O4137" s="1" t="s">
        <v>2973</v>
      </c>
      <c r="P4137" s="1" t="s">
        <v>2968</v>
      </c>
      <c r="Q4137" s="1">
        <v>8360</v>
      </c>
      <c r="R4137" s="1" t="s">
        <v>3035</v>
      </c>
      <c r="S4137" s="1">
        <v>79.540000000000006</v>
      </c>
    </row>
    <row r="4138" spans="1:19" x14ac:dyDescent="0.3">
      <c r="A4138" s="1" t="s">
        <v>925</v>
      </c>
      <c r="B4138" s="1" t="s">
        <v>2962</v>
      </c>
      <c r="C4138" s="1">
        <f t="shared" si="390"/>
        <v>1.0416666664241347E-2</v>
      </c>
      <c r="D4138" s="1">
        <v>13</v>
      </c>
      <c r="E4138" s="1">
        <v>20.55</v>
      </c>
      <c r="F4138" s="1">
        <f>IF(A4138="","",IF(E4138&lt;_C3_MinTemp.,0,E4138*M_a+M_b))</f>
        <v>0.49116900000000002</v>
      </c>
      <c r="G4138" s="1">
        <f t="shared" si="391"/>
        <v>0.24124698656100002</v>
      </c>
      <c r="H4138" s="1">
        <f t="shared" si="392"/>
        <v>0.10484440963102999</v>
      </c>
      <c r="I4138" s="1">
        <f t="shared" si="393"/>
        <v>2.6211102401654751E-2</v>
      </c>
      <c r="J4138" s="1">
        <f>IF(A4138="","",MIN(J4137+I4138,Max_logcfu))</f>
        <v>3.99</v>
      </c>
      <c r="K4138" s="1" cm="1">
        <f t="array" ref="K4138">IF(A4138="","",IF(E4138&lt;_C3_MinTemp.,0,((E4138-Tmin)/(PrefTemp-Tmin))^2))</f>
        <v>39.911184502950974</v>
      </c>
      <c r="L4138" s="1">
        <f t="shared" si="394"/>
        <v>0.41574150514227526</v>
      </c>
      <c r="M4138" s="1">
        <f t="shared" si="395"/>
        <v>-223.30707011524564</v>
      </c>
      <c r="N4138" s="3" t="s">
        <v>866</v>
      </c>
      <c r="O4138" s="1" t="s">
        <v>2973</v>
      </c>
      <c r="P4138" s="1" t="s">
        <v>2968</v>
      </c>
      <c r="Q4138" s="1">
        <v>8360</v>
      </c>
      <c r="R4138" s="1" t="s">
        <v>3035</v>
      </c>
      <c r="S4138" s="1">
        <v>79.42</v>
      </c>
    </row>
    <row r="4139" spans="1:19" x14ac:dyDescent="0.3">
      <c r="A4139" s="1" t="s">
        <v>925</v>
      </c>
      <c r="B4139" s="1" t="s">
        <v>2699</v>
      </c>
      <c r="C4139" s="1">
        <f t="shared" si="390"/>
        <v>1.0416666664241347E-2</v>
      </c>
      <c r="D4139" s="1">
        <v>13</v>
      </c>
      <c r="E4139" s="1">
        <v>20.6</v>
      </c>
      <c r="F4139" s="1">
        <f>IF(A4139="","",IF(E4139&lt;_C3_MinTemp.,0,E4139*M_a+M_b))</f>
        <v>0.49215100000000006</v>
      </c>
      <c r="G4139" s="1">
        <f t="shared" si="391"/>
        <v>0.24221260680100007</v>
      </c>
      <c r="H4139" s="1">
        <f t="shared" si="392"/>
        <v>0.10526406206040854</v>
      </c>
      <c r="I4139" s="1">
        <f t="shared" si="393"/>
        <v>2.6316015508974961E-2</v>
      </c>
      <c r="J4139" s="1">
        <f>IF(A4139="","",MIN(J4138+I4139,Max_logcfu))</f>
        <v>3.99</v>
      </c>
      <c r="K4139" s="1" cm="1">
        <f t="array" ref="K4139">IF(A4139="","",IF(E4139&lt;_C3_MinTemp.,0,((E4139-Tmin)/(PrefTemp-Tmin))^2))</f>
        <v>40.070933845762674</v>
      </c>
      <c r="L4139" s="1">
        <f t="shared" si="394"/>
        <v>0.41740556079617641</v>
      </c>
      <c r="M4139" s="1">
        <f t="shared" si="395"/>
        <v>-223.72447567604181</v>
      </c>
      <c r="N4139" s="3" t="s">
        <v>866</v>
      </c>
      <c r="O4139" s="1" t="s">
        <v>2973</v>
      </c>
      <c r="P4139" s="1" t="s">
        <v>2968</v>
      </c>
      <c r="Q4139" s="1">
        <v>8360</v>
      </c>
      <c r="R4139" s="1" t="s">
        <v>3035</v>
      </c>
      <c r="S4139" s="1">
        <v>79.42</v>
      </c>
    </row>
    <row r="4140" spans="1:19" x14ac:dyDescent="0.3">
      <c r="A4140" s="1" t="s">
        <v>925</v>
      </c>
      <c r="B4140" s="1" t="s">
        <v>2266</v>
      </c>
      <c r="C4140" s="1">
        <f t="shared" si="390"/>
        <v>1.0416666671517305E-2</v>
      </c>
      <c r="D4140" s="1">
        <v>14</v>
      </c>
      <c r="E4140" s="1">
        <v>20.63</v>
      </c>
      <c r="F4140" s="1">
        <f>IF(A4140="","",IF(E4140&lt;_C3_MinTemp.,0,E4140*M_a+M_b))</f>
        <v>0.49274020000000002</v>
      </c>
      <c r="G4140" s="1">
        <f t="shared" si="391"/>
        <v>0.24279290469604001</v>
      </c>
      <c r="H4140" s="1">
        <f t="shared" si="392"/>
        <v>0.10551625584356367</v>
      </c>
      <c r="I4140" s="1">
        <f t="shared" si="393"/>
        <v>2.6379063973174625E-2</v>
      </c>
      <c r="J4140" s="1">
        <f>IF(A4140="","",MIN(J4139+I4140,Max_logcfu))</f>
        <v>3.99</v>
      </c>
      <c r="K4140" s="1" cm="1">
        <f t="array" ref="K4140">IF(A4140="","",IF(E4140&lt;_C3_MinTemp.,0,((E4140-Tmin)/(PrefTemp-Tmin))^2))</f>
        <v>40.166936604950536</v>
      </c>
      <c r="L4140" s="1">
        <f t="shared" si="394"/>
        <v>0.41840558982973669</v>
      </c>
      <c r="M4140" s="1">
        <f t="shared" si="395"/>
        <v>-224.14288126587155</v>
      </c>
      <c r="N4140" s="3" t="s">
        <v>866</v>
      </c>
      <c r="O4140" s="1" t="s">
        <v>2973</v>
      </c>
      <c r="P4140" s="1" t="s">
        <v>2968</v>
      </c>
      <c r="Q4140" s="1">
        <v>8360</v>
      </c>
      <c r="R4140" s="1" t="s">
        <v>3035</v>
      </c>
      <c r="S4140" s="1">
        <v>79.42</v>
      </c>
    </row>
    <row r="4141" spans="1:19" x14ac:dyDescent="0.3">
      <c r="A4141" s="1" t="s">
        <v>925</v>
      </c>
      <c r="B4141" s="1" t="s">
        <v>2267</v>
      </c>
      <c r="C4141" s="1">
        <f t="shared" si="390"/>
        <v>1.0416666664241347E-2</v>
      </c>
      <c r="D4141" s="1">
        <v>14</v>
      </c>
      <c r="E4141" s="1">
        <v>20.66</v>
      </c>
      <c r="F4141" s="1">
        <f>IF(A4141="","",IF(E4141&lt;_C3_MinTemp.,0,E4141*M_a+M_b))</f>
        <v>0.49332940000000003</v>
      </c>
      <c r="G4141" s="1">
        <f t="shared" si="391"/>
        <v>0.24337389690436004</v>
      </c>
      <c r="H4141" s="1">
        <f t="shared" si="392"/>
        <v>0.10576875137086485</v>
      </c>
      <c r="I4141" s="1">
        <f t="shared" si="393"/>
        <v>2.6442187836559661E-2</v>
      </c>
      <c r="J4141" s="1">
        <f>IF(A4141="","",MIN(J4140+I4141,Max_logcfu))</f>
        <v>3.99</v>
      </c>
      <c r="K4141" s="1" cm="1">
        <f t="array" ref="K4141">IF(A4141="","",IF(E4141&lt;_C3_MinTemp.,0,((E4141-Tmin)/(PrefTemp-Tmin))^2))</f>
        <v>40.26305422926405</v>
      </c>
      <c r="L4141" s="1">
        <f t="shared" si="394"/>
        <v>0.41940681479051645</v>
      </c>
      <c r="M4141" s="1">
        <f t="shared" si="395"/>
        <v>-224.56228808066206</v>
      </c>
      <c r="N4141" s="3" t="s">
        <v>866</v>
      </c>
      <c r="O4141" s="1" t="s">
        <v>2973</v>
      </c>
      <c r="P4141" s="1" t="s">
        <v>2968</v>
      </c>
      <c r="Q4141" s="1">
        <v>8360</v>
      </c>
      <c r="R4141" s="1" t="s">
        <v>3035</v>
      </c>
      <c r="S4141" s="1">
        <v>79.42</v>
      </c>
    </row>
    <row r="4142" spans="1:19" x14ac:dyDescent="0.3">
      <c r="A4142" s="1" t="s">
        <v>925</v>
      </c>
      <c r="B4142" s="1" t="s">
        <v>2268</v>
      </c>
      <c r="C4142" s="1">
        <f t="shared" si="390"/>
        <v>1.0416666664241347E-2</v>
      </c>
      <c r="D4142" s="1">
        <v>14</v>
      </c>
      <c r="E4142" s="1">
        <v>20.77</v>
      </c>
      <c r="F4142" s="1">
        <f>IF(A4142="","",IF(E4142&lt;_C3_MinTemp.,0,E4142*M_a+M_b))</f>
        <v>0.49548980000000004</v>
      </c>
      <c r="G4142" s="1">
        <f t="shared" si="391"/>
        <v>0.24551014190404002</v>
      </c>
      <c r="H4142" s="1">
        <f t="shared" si="392"/>
        <v>0.10669714989310734</v>
      </c>
      <c r="I4142" s="1">
        <f t="shared" si="393"/>
        <v>2.6674287467066245E-2</v>
      </c>
      <c r="J4142" s="1">
        <f>IF(A4142="","",MIN(J4141+I4142,Max_logcfu))</f>
        <v>3.99</v>
      </c>
      <c r="K4142" s="1" cm="1">
        <f t="array" ref="K4142">IF(A4142="","",IF(E4142&lt;_C3_MinTemp.,0,((E4142-Tmin)/(PrefTemp-Tmin))^2))</f>
        <v>40.61646825337737</v>
      </c>
      <c r="L4142" s="1">
        <f t="shared" si="394"/>
        <v>0.42308821087417303</v>
      </c>
      <c r="M4142" s="1">
        <f t="shared" si="395"/>
        <v>-224.98537629153623</v>
      </c>
      <c r="N4142" s="3" t="s">
        <v>866</v>
      </c>
      <c r="O4142" s="1" t="s">
        <v>2973</v>
      </c>
      <c r="P4142" s="1" t="s">
        <v>2968</v>
      </c>
      <c r="Q4142" s="1">
        <v>8360</v>
      </c>
      <c r="R4142" s="1" t="s">
        <v>3035</v>
      </c>
      <c r="S4142" s="1">
        <v>79.42</v>
      </c>
    </row>
    <row r="4143" spans="1:19" x14ac:dyDescent="0.3">
      <c r="A4143" s="1" t="s">
        <v>925</v>
      </c>
      <c r="B4143" s="1" t="s">
        <v>2269</v>
      </c>
      <c r="C4143" s="1">
        <f t="shared" si="390"/>
        <v>1.0416666671517305E-2</v>
      </c>
      <c r="D4143" s="1">
        <v>14</v>
      </c>
      <c r="E4143" s="1">
        <v>20.77</v>
      </c>
      <c r="F4143" s="1">
        <f>IF(A4143="","",IF(E4143&lt;_C3_MinTemp.,0,E4143*M_a+M_b))</f>
        <v>0.49548980000000004</v>
      </c>
      <c r="G4143" s="1">
        <f t="shared" si="391"/>
        <v>0.24551014190404002</v>
      </c>
      <c r="H4143" s="1">
        <f t="shared" si="392"/>
        <v>0.10669714989310734</v>
      </c>
      <c r="I4143" s="1">
        <f t="shared" si="393"/>
        <v>2.6674287485698018E-2</v>
      </c>
      <c r="J4143" s="1">
        <f>IF(A4143="","",MIN(J4142+I4143,Max_logcfu))</f>
        <v>3.99</v>
      </c>
      <c r="K4143" s="1" cm="1">
        <f t="array" ref="K4143">IF(A4143="","",IF(E4143&lt;_C3_MinTemp.,0,((E4143-Tmin)/(PrefTemp-Tmin))^2))</f>
        <v>40.61646825337737</v>
      </c>
      <c r="L4143" s="1">
        <f t="shared" si="394"/>
        <v>0.42308821116969675</v>
      </c>
      <c r="M4143" s="1">
        <f t="shared" si="395"/>
        <v>-225.40846450270593</v>
      </c>
      <c r="N4143" s="3" t="s">
        <v>866</v>
      </c>
      <c r="O4143" s="1" t="s">
        <v>2973</v>
      </c>
      <c r="P4143" s="1" t="s">
        <v>2968</v>
      </c>
      <c r="Q4143" s="1">
        <v>8360</v>
      </c>
      <c r="R4143" s="1" t="s">
        <v>3035</v>
      </c>
      <c r="S4143" s="1">
        <v>79.42</v>
      </c>
    </row>
    <row r="4144" spans="1:19" x14ac:dyDescent="0.3">
      <c r="A4144" s="1" t="s">
        <v>925</v>
      </c>
      <c r="B4144" s="1" t="s">
        <v>2270</v>
      </c>
      <c r="C4144" s="1">
        <f t="shared" si="390"/>
        <v>1.0416666664241347E-2</v>
      </c>
      <c r="D4144" s="1">
        <v>14</v>
      </c>
      <c r="E4144" s="1">
        <v>20.83</v>
      </c>
      <c r="F4144" s="1">
        <f>IF(A4144="","",IF(E4144&lt;_C3_MinTemp.,0,E4144*M_a+M_b))</f>
        <v>0.4966682</v>
      </c>
      <c r="G4144" s="1">
        <f t="shared" si="391"/>
        <v>0.24667930089124002</v>
      </c>
      <c r="H4144" s="1">
        <f t="shared" si="392"/>
        <v>0.10720525897055193</v>
      </c>
      <c r="I4144" s="1">
        <f t="shared" si="393"/>
        <v>2.6801314736397814E-2</v>
      </c>
      <c r="J4144" s="1">
        <f>IF(A4144="","",MIN(J4143+I4144,Max_logcfu))</f>
        <v>3.99</v>
      </c>
      <c r="K4144" s="1" cm="1">
        <f t="array" ref="K4144">IF(A4144="","",IF(E4144&lt;_C3_MinTemp.,0,((E4144-Tmin)/(PrefTemp-Tmin))^2))</f>
        <v>40.809890441635972</v>
      </c>
      <c r="L4144" s="1">
        <f t="shared" si="394"/>
        <v>0.42510302533473104</v>
      </c>
      <c r="M4144" s="1">
        <f t="shared" si="395"/>
        <v>-225.83356752804065</v>
      </c>
      <c r="N4144" s="3" t="s">
        <v>866</v>
      </c>
      <c r="O4144" s="1" t="s">
        <v>2973</v>
      </c>
      <c r="P4144" s="1" t="s">
        <v>2968</v>
      </c>
      <c r="Q4144" s="1">
        <v>8360</v>
      </c>
      <c r="R4144" s="1" t="s">
        <v>3035</v>
      </c>
      <c r="S4144" s="1">
        <v>79.42</v>
      </c>
    </row>
    <row r="4145" spans="1:19" x14ac:dyDescent="0.3">
      <c r="A4145" s="1" t="s">
        <v>925</v>
      </c>
      <c r="B4145" s="1" t="s">
        <v>2271</v>
      </c>
      <c r="C4145" s="1">
        <f t="shared" si="390"/>
        <v>1.0416666664241347E-2</v>
      </c>
      <c r="D4145" s="1">
        <v>14</v>
      </c>
      <c r="E4145" s="1">
        <v>20.89</v>
      </c>
      <c r="F4145" s="1">
        <f>IF(A4145="","",IF(E4145&lt;_C3_MinTemp.,0,E4145*M_a+M_b))</f>
        <v>0.49784660000000003</v>
      </c>
      <c r="G4145" s="1">
        <f t="shared" si="391"/>
        <v>0.24785123713156001</v>
      </c>
      <c r="H4145" s="1">
        <f t="shared" si="392"/>
        <v>0.10771457502458062</v>
      </c>
      <c r="I4145" s="1">
        <f t="shared" si="393"/>
        <v>2.6928643749875344E-2</v>
      </c>
      <c r="J4145" s="1">
        <f>IF(A4145="","",MIN(J4144+I4145,Max_logcfu))</f>
        <v>3.99</v>
      </c>
      <c r="K4145" s="1" cm="1">
        <f t="array" ref="K4145">IF(A4145="","",IF(E4145&lt;_C3_MinTemp.,0,((E4145-Tmin)/(PrefTemp-Tmin))^2))</f>
        <v>41.003772090397128</v>
      </c>
      <c r="L4145" s="1">
        <f t="shared" si="394"/>
        <v>0.42712262584218952</v>
      </c>
      <c r="M4145" s="1">
        <f t="shared" si="395"/>
        <v>-226.26069015388285</v>
      </c>
      <c r="N4145" s="3" t="s">
        <v>866</v>
      </c>
      <c r="O4145" s="1" t="s">
        <v>2973</v>
      </c>
      <c r="P4145" s="1" t="s">
        <v>2968</v>
      </c>
      <c r="Q4145" s="1">
        <v>8360</v>
      </c>
      <c r="R4145" s="1" t="s">
        <v>3035</v>
      </c>
      <c r="S4145" s="1">
        <v>79.42</v>
      </c>
    </row>
    <row r="4146" spans="1:19" x14ac:dyDescent="0.3">
      <c r="A4146" s="1" t="s">
        <v>925</v>
      </c>
      <c r="B4146" s="1" t="s">
        <v>2272</v>
      </c>
      <c r="C4146" s="1">
        <f t="shared" si="390"/>
        <v>1.0416666671517305E-2</v>
      </c>
      <c r="D4146" s="1">
        <v>14</v>
      </c>
      <c r="E4146" s="1">
        <v>20.97</v>
      </c>
      <c r="F4146" s="1">
        <f>IF(A4146="","",IF(E4146&lt;_C3_MinTemp.,0,E4146*M_a+M_b))</f>
        <v>0.49941780000000002</v>
      </c>
      <c r="G4146" s="1">
        <f t="shared" si="391"/>
        <v>0.24941813895684004</v>
      </c>
      <c r="H4146" s="1">
        <f t="shared" si="392"/>
        <v>0.10839554061574969</v>
      </c>
      <c r="I4146" s="1">
        <f t="shared" si="393"/>
        <v>2.7098885166556324E-2</v>
      </c>
      <c r="J4146" s="1">
        <f>IF(A4146="","",MIN(J4145+I4146,Max_logcfu))</f>
        <v>3.99</v>
      </c>
      <c r="K4146" s="1" cm="1">
        <f t="array" ref="K4146">IF(A4146="","",IF(E4146&lt;_C3_MinTemp.,0,((E4146-Tmin)/(PrefTemp-Tmin))^2))</f>
        <v>41.262995671749287</v>
      </c>
      <c r="L4146" s="1">
        <f t="shared" si="394"/>
        <v>0.42982287178087364</v>
      </c>
      <c r="M4146" s="1">
        <f t="shared" si="395"/>
        <v>-226.69051302566373</v>
      </c>
      <c r="N4146" s="3" t="s">
        <v>866</v>
      </c>
      <c r="O4146" s="1" t="s">
        <v>2973</v>
      </c>
      <c r="P4146" s="1" t="s">
        <v>2968</v>
      </c>
      <c r="Q4146" s="1">
        <v>8360</v>
      </c>
      <c r="R4146" s="1" t="s">
        <v>3035</v>
      </c>
      <c r="S4146" s="1">
        <v>79.42</v>
      </c>
    </row>
    <row r="4147" spans="1:19" x14ac:dyDescent="0.3">
      <c r="A4147" s="1" t="s">
        <v>925</v>
      </c>
      <c r="B4147" s="1" t="s">
        <v>2273</v>
      </c>
      <c r="C4147" s="1">
        <f t="shared" si="390"/>
        <v>1.0416666664241347E-2</v>
      </c>
      <c r="D4147" s="1">
        <v>14</v>
      </c>
      <c r="E4147" s="1">
        <v>20.99</v>
      </c>
      <c r="F4147" s="1">
        <f>IF(A4147="","",IF(E4147&lt;_C3_MinTemp.,0,E4147*M_a+M_b))</f>
        <v>0.49981059999999999</v>
      </c>
      <c r="G4147" s="1">
        <f t="shared" si="391"/>
        <v>0.24981063587235999</v>
      </c>
      <c r="H4147" s="1">
        <f t="shared" si="392"/>
        <v>0.10856611728481529</v>
      </c>
      <c r="I4147" s="1">
        <f t="shared" si="393"/>
        <v>2.7141529314884439E-2</v>
      </c>
      <c r="J4147" s="1">
        <f>IF(A4147="","",MIN(J4146+I4147,Max_logcfu))</f>
        <v>3.99</v>
      </c>
      <c r="K4147" s="1" cm="1">
        <f t="array" ref="K4147">IF(A4147="","",IF(E4147&lt;_C3_MinTemp.,0,((E4147-Tmin)/(PrefTemp-Tmin))^2))</f>
        <v>41.327929195004707</v>
      </c>
      <c r="L4147" s="1">
        <f t="shared" si="394"/>
        <v>0.43049926234773228</v>
      </c>
      <c r="M4147" s="1">
        <f t="shared" si="395"/>
        <v>-227.12101228801146</v>
      </c>
      <c r="N4147" s="3" t="s">
        <v>866</v>
      </c>
      <c r="O4147" s="1" t="s">
        <v>2973</v>
      </c>
      <c r="P4147" s="1" t="s">
        <v>2968</v>
      </c>
      <c r="Q4147" s="1">
        <v>8360</v>
      </c>
      <c r="R4147" s="1" t="s">
        <v>3035</v>
      </c>
      <c r="S4147" s="1">
        <v>79.42</v>
      </c>
    </row>
    <row r="4148" spans="1:19" x14ac:dyDescent="0.3">
      <c r="A4148" s="1" t="s">
        <v>925</v>
      </c>
      <c r="B4148" s="1" t="s">
        <v>2274</v>
      </c>
      <c r="C4148" s="1">
        <f t="shared" si="390"/>
        <v>1.0416666664241347E-2</v>
      </c>
      <c r="D4148" s="1">
        <v>14</v>
      </c>
      <c r="E4148" s="1">
        <v>20.97</v>
      </c>
      <c r="F4148" s="1">
        <f>IF(A4148="","",IF(E4148&lt;_C3_MinTemp.,0,E4148*M_a+M_b))</f>
        <v>0.49941780000000002</v>
      </c>
      <c r="G4148" s="1">
        <f t="shared" si="391"/>
        <v>0.24941813895684004</v>
      </c>
      <c r="H4148" s="1">
        <f t="shared" si="392"/>
        <v>0.10839554061574969</v>
      </c>
      <c r="I4148" s="1">
        <f t="shared" si="393"/>
        <v>2.7098885147627972E-2</v>
      </c>
      <c r="J4148" s="1">
        <f>IF(A4148="","",MIN(J4147+I4148,Max_logcfu))</f>
        <v>3.99</v>
      </c>
      <c r="K4148" s="1" cm="1">
        <f t="array" ref="K4148">IF(A4148="","",IF(E4148&lt;_C3_MinTemp.,0,((E4148-Tmin)/(PrefTemp-Tmin))^2))</f>
        <v>41.262995671749287</v>
      </c>
      <c r="L4148" s="1">
        <f t="shared" si="394"/>
        <v>0.4298228714806458</v>
      </c>
      <c r="M4148" s="1">
        <f t="shared" si="395"/>
        <v>-227.5508351594921</v>
      </c>
      <c r="N4148" s="3" t="s">
        <v>866</v>
      </c>
      <c r="O4148" s="1" t="s">
        <v>2973</v>
      </c>
      <c r="P4148" s="1" t="s">
        <v>2968</v>
      </c>
      <c r="Q4148" s="1">
        <v>8360</v>
      </c>
      <c r="R4148" s="1" t="s">
        <v>3035</v>
      </c>
      <c r="S4148" s="1">
        <v>79.42</v>
      </c>
    </row>
    <row r="4149" spans="1:19" x14ac:dyDescent="0.3">
      <c r="A4149" s="1" t="s">
        <v>925</v>
      </c>
      <c r="B4149" s="1" t="s">
        <v>2275</v>
      </c>
      <c r="C4149" s="1">
        <f t="shared" si="390"/>
        <v>1.0416666671517305E-2</v>
      </c>
      <c r="D4149" s="1">
        <v>14</v>
      </c>
      <c r="E4149" s="1">
        <v>20.97</v>
      </c>
      <c r="F4149" s="1">
        <f>IF(A4149="","",IF(E4149&lt;_C3_MinTemp.,0,E4149*M_a+M_b))</f>
        <v>0.49941780000000002</v>
      </c>
      <c r="G4149" s="1">
        <f t="shared" si="391"/>
        <v>0.24941813895684004</v>
      </c>
      <c r="H4149" s="1">
        <f t="shared" si="392"/>
        <v>0.10839554061574969</v>
      </c>
      <c r="I4149" s="1">
        <f t="shared" si="393"/>
        <v>2.7098885166556324E-2</v>
      </c>
      <c r="J4149" s="1">
        <f>IF(A4149="","",MIN(J4148+I4149,Max_logcfu))</f>
        <v>3.99</v>
      </c>
      <c r="K4149" s="1" cm="1">
        <f t="array" ref="K4149">IF(A4149="","",IF(E4149&lt;_C3_MinTemp.,0,((E4149-Tmin)/(PrefTemp-Tmin))^2))</f>
        <v>41.262995671749287</v>
      </c>
      <c r="L4149" s="1">
        <f t="shared" si="394"/>
        <v>0.42982287178087364</v>
      </c>
      <c r="M4149" s="1">
        <f t="shared" si="395"/>
        <v>-227.98065803127298</v>
      </c>
      <c r="N4149" s="3" t="s">
        <v>866</v>
      </c>
      <c r="O4149" s="1" t="s">
        <v>2973</v>
      </c>
      <c r="P4149" s="1" t="s">
        <v>2968</v>
      </c>
      <c r="Q4149" s="1">
        <v>8360</v>
      </c>
      <c r="R4149" s="1" t="s">
        <v>3035</v>
      </c>
      <c r="S4149" s="1">
        <v>79.42</v>
      </c>
    </row>
    <row r="4150" spans="1:19" x14ac:dyDescent="0.3">
      <c r="A4150" s="1" t="s">
        <v>925</v>
      </c>
      <c r="B4150" s="1" t="s">
        <v>2276</v>
      </c>
      <c r="C4150" s="1">
        <f t="shared" si="390"/>
        <v>1.0416666664241347E-2</v>
      </c>
      <c r="D4150" s="1">
        <v>14</v>
      </c>
      <c r="E4150" s="1">
        <v>21.08</v>
      </c>
      <c r="F4150" s="1">
        <f>IF(A4150="","",IF(E4150&lt;_C3_MinTemp.,0,E4150*M_a+M_b))</f>
        <v>0.50157819999999997</v>
      </c>
      <c r="G4150" s="1">
        <f t="shared" si="391"/>
        <v>0.25158069071523997</v>
      </c>
      <c r="H4150" s="1">
        <f t="shared" si="392"/>
        <v>0.10933537188841372</v>
      </c>
      <c r="I4150" s="1">
        <f t="shared" si="393"/>
        <v>2.7333842965739277E-2</v>
      </c>
      <c r="J4150" s="1">
        <f>IF(A4150="","",MIN(J4149+I4150,Max_logcfu))</f>
        <v>3.99</v>
      </c>
      <c r="K4150" s="1" cm="1">
        <f t="array" ref="K4150">IF(A4150="","",IF(E4150&lt;_C3_MinTemp.,0,((E4150-Tmin)/(PrefTemp-Tmin))^2))</f>
        <v>41.620761807845085</v>
      </c>
      <c r="L4150" s="1">
        <f t="shared" si="394"/>
        <v>0.43354960206410936</v>
      </c>
      <c r="M4150" s="1">
        <f t="shared" si="395"/>
        <v>-228.4142076333371</v>
      </c>
      <c r="N4150" s="3" t="s">
        <v>866</v>
      </c>
      <c r="O4150" s="1" t="s">
        <v>2973</v>
      </c>
      <c r="P4150" s="1" t="s">
        <v>2968</v>
      </c>
      <c r="Q4150" s="1">
        <v>8360</v>
      </c>
      <c r="R4150" s="1" t="s">
        <v>3035</v>
      </c>
      <c r="S4150" s="1">
        <v>79.349999999999994</v>
      </c>
    </row>
    <row r="4151" spans="1:19" x14ac:dyDescent="0.3">
      <c r="A4151" s="1" t="s">
        <v>925</v>
      </c>
      <c r="B4151" s="1" t="s">
        <v>2277</v>
      </c>
      <c r="C4151" s="1">
        <f t="shared" si="390"/>
        <v>1.0416666664241347E-2</v>
      </c>
      <c r="D4151" s="1">
        <v>14</v>
      </c>
      <c r="E4151" s="1">
        <v>21.05</v>
      </c>
      <c r="F4151" s="1">
        <f>IF(A4151="","",IF(E4151&lt;_C3_MinTemp.,0,E4151*M_a+M_b))</f>
        <v>0.50098900000000002</v>
      </c>
      <c r="G4151" s="1">
        <f t="shared" si="391"/>
        <v>0.25098997812099999</v>
      </c>
      <c r="H4151" s="1">
        <f t="shared" si="392"/>
        <v>0.10907865194306822</v>
      </c>
      <c r="I4151" s="1">
        <f t="shared" si="393"/>
        <v>2.7269662979417842E-2</v>
      </c>
      <c r="J4151" s="1">
        <f>IF(A4151="","",MIN(J4150+I4151,Max_logcfu))</f>
        <v>3.99</v>
      </c>
      <c r="K4151" s="1" cm="1">
        <f t="array" ref="K4151">IF(A4151="","",IF(E4151&lt;_C3_MinTemp.,0,((E4151-Tmin)/(PrefTemp-Tmin))^2))</f>
        <v>41.523036071772658</v>
      </c>
      <c r="L4151" s="1">
        <f t="shared" si="394"/>
        <v>0.43253162564692527</v>
      </c>
      <c r="M4151" s="1">
        <f t="shared" si="395"/>
        <v>-228.84673925898403</v>
      </c>
      <c r="N4151" s="3" t="s">
        <v>866</v>
      </c>
      <c r="O4151" s="1" t="s">
        <v>2973</v>
      </c>
      <c r="P4151" s="1" t="s">
        <v>2968</v>
      </c>
      <c r="Q4151" s="1">
        <v>8360</v>
      </c>
      <c r="R4151" s="1" t="s">
        <v>3035</v>
      </c>
      <c r="S4151" s="1">
        <v>79.349999999999994</v>
      </c>
    </row>
    <row r="4152" spans="1:19" x14ac:dyDescent="0.3">
      <c r="A4152" s="1" t="s">
        <v>925</v>
      </c>
      <c r="B4152" s="1" t="s">
        <v>2278</v>
      </c>
      <c r="C4152" s="1">
        <f t="shared" si="390"/>
        <v>1.0416666671517305E-2</v>
      </c>
      <c r="D4152" s="1">
        <v>14</v>
      </c>
      <c r="E4152" s="1">
        <v>21.02</v>
      </c>
      <c r="F4152" s="1">
        <f>IF(A4152="","",IF(E4152&lt;_C3_MinTemp.,0,E4152*M_a+M_b))</f>
        <v>0.50039980000000006</v>
      </c>
      <c r="G4152" s="1">
        <f t="shared" si="391"/>
        <v>0.25039995984004004</v>
      </c>
      <c r="H4152" s="1">
        <f t="shared" si="392"/>
        <v>0.10882223374186877</v>
      </c>
      <c r="I4152" s="1">
        <f t="shared" si="393"/>
        <v>2.7205558448135766E-2</v>
      </c>
      <c r="J4152" s="1">
        <f>IF(A4152="","",MIN(J4151+I4152,Max_logcfu))</f>
        <v>3.99</v>
      </c>
      <c r="K4152" s="1" cm="1">
        <f t="array" ref="K4152">IF(A4152="","",IF(E4152&lt;_C3_MinTemp.,0,((E4152-Tmin)/(PrefTemp-Tmin))^2))</f>
        <v>41.425425200825863</v>
      </c>
      <c r="L4152" s="1">
        <f t="shared" si="394"/>
        <v>0.43151484604287582</v>
      </c>
      <c r="M4152" s="1">
        <f t="shared" si="395"/>
        <v>-229.27825410502692</v>
      </c>
      <c r="N4152" s="3" t="s">
        <v>866</v>
      </c>
      <c r="O4152" s="1" t="s">
        <v>2973</v>
      </c>
      <c r="P4152" s="1" t="s">
        <v>2968</v>
      </c>
      <c r="Q4152" s="1">
        <v>8360</v>
      </c>
      <c r="R4152" s="1" t="s">
        <v>3035</v>
      </c>
      <c r="S4152" s="1">
        <v>79.349999999999994</v>
      </c>
    </row>
    <row r="4153" spans="1:19" x14ac:dyDescent="0.3">
      <c r="A4153" s="1" t="s">
        <v>925</v>
      </c>
      <c r="B4153" s="1" t="s">
        <v>2279</v>
      </c>
      <c r="C4153" s="1">
        <f t="shared" si="390"/>
        <v>1.0416666664241347E-2</v>
      </c>
      <c r="D4153" s="1">
        <v>14</v>
      </c>
      <c r="E4153" s="1">
        <v>21.05</v>
      </c>
      <c r="F4153" s="1">
        <f>IF(A4153="","",IF(E4153&lt;_C3_MinTemp.,0,E4153*M_a+M_b))</f>
        <v>0.50098900000000002</v>
      </c>
      <c r="G4153" s="1">
        <f t="shared" si="391"/>
        <v>0.25098997812099999</v>
      </c>
      <c r="H4153" s="1">
        <f t="shared" si="392"/>
        <v>0.10907865194306822</v>
      </c>
      <c r="I4153" s="1">
        <f t="shared" si="393"/>
        <v>2.7269662979417842E-2</v>
      </c>
      <c r="J4153" s="1">
        <f>IF(A4153="","",MIN(J4152+I4153,Max_logcfu))</f>
        <v>3.99</v>
      </c>
      <c r="K4153" s="1" cm="1">
        <f t="array" ref="K4153">IF(A4153="","",IF(E4153&lt;_C3_MinTemp.,0,((E4153-Tmin)/(PrefTemp-Tmin))^2))</f>
        <v>41.523036071772658</v>
      </c>
      <c r="L4153" s="1">
        <f t="shared" si="394"/>
        <v>0.43253162564692527</v>
      </c>
      <c r="M4153" s="1">
        <f t="shared" si="395"/>
        <v>-229.71078573067385</v>
      </c>
      <c r="N4153" s="3" t="s">
        <v>866</v>
      </c>
      <c r="O4153" s="1" t="s">
        <v>2973</v>
      </c>
      <c r="P4153" s="1" t="s">
        <v>2968</v>
      </c>
      <c r="Q4153" s="1">
        <v>8360</v>
      </c>
      <c r="R4153" s="1" t="s">
        <v>3035</v>
      </c>
      <c r="S4153" s="1">
        <v>79.349999999999994</v>
      </c>
    </row>
    <row r="4154" spans="1:19" x14ac:dyDescent="0.3">
      <c r="A4154" s="1" t="s">
        <v>925</v>
      </c>
      <c r="B4154" s="1" t="s">
        <v>2280</v>
      </c>
      <c r="C4154" s="1">
        <f t="shared" si="390"/>
        <v>1.0416666664241347E-2</v>
      </c>
      <c r="D4154" s="1">
        <v>14</v>
      </c>
      <c r="E4154" s="1">
        <v>20.99</v>
      </c>
      <c r="F4154" s="1">
        <f>IF(A4154="","",IF(E4154&lt;_C3_MinTemp.,0,E4154*M_a+M_b))</f>
        <v>0.49981059999999999</v>
      </c>
      <c r="G4154" s="1">
        <f t="shared" si="391"/>
        <v>0.24981063587235999</v>
      </c>
      <c r="H4154" s="1">
        <f t="shared" si="392"/>
        <v>0.10856611728481529</v>
      </c>
      <c r="I4154" s="1">
        <f t="shared" si="393"/>
        <v>2.7141529314884439E-2</v>
      </c>
      <c r="J4154" s="1">
        <f>IF(A4154="","",MIN(J4153+I4154,Max_logcfu))</f>
        <v>3.99</v>
      </c>
      <c r="K4154" s="1" cm="1">
        <f t="array" ref="K4154">IF(A4154="","",IF(E4154&lt;_C3_MinTemp.,0,((E4154-Tmin)/(PrefTemp-Tmin))^2))</f>
        <v>41.327929195004707</v>
      </c>
      <c r="L4154" s="1">
        <f t="shared" si="394"/>
        <v>0.43049926234773228</v>
      </c>
      <c r="M4154" s="1">
        <f t="shared" si="395"/>
        <v>-230.14128499302157</v>
      </c>
      <c r="N4154" s="3" t="s">
        <v>866</v>
      </c>
      <c r="O4154" s="1" t="s">
        <v>2973</v>
      </c>
      <c r="P4154" s="1" t="s">
        <v>2968</v>
      </c>
      <c r="Q4154" s="1">
        <v>8360</v>
      </c>
      <c r="R4154" s="1" t="s">
        <v>3035</v>
      </c>
      <c r="S4154" s="1">
        <v>79.349999999999994</v>
      </c>
    </row>
    <row r="4155" spans="1:19" x14ac:dyDescent="0.3">
      <c r="A4155" s="1" t="s">
        <v>925</v>
      </c>
      <c r="B4155" s="1" t="s">
        <v>2281</v>
      </c>
      <c r="C4155" s="1">
        <f t="shared" si="390"/>
        <v>1.0416666671517305E-2</v>
      </c>
      <c r="D4155" s="1">
        <v>14</v>
      </c>
      <c r="E4155" s="1">
        <v>20.72</v>
      </c>
      <c r="F4155" s="1">
        <f>IF(A4155="","",IF(E4155&lt;_C3_MinTemp.,0,E4155*M_a+M_b))</f>
        <v>0.4945078</v>
      </c>
      <c r="G4155" s="1">
        <f t="shared" si="391"/>
        <v>0.24453796426083999</v>
      </c>
      <c r="H4155" s="1">
        <f t="shared" si="392"/>
        <v>0.10627464765790524</v>
      </c>
      <c r="I4155" s="1">
        <f t="shared" si="393"/>
        <v>2.656866192684831E-2</v>
      </c>
      <c r="J4155" s="1">
        <f>IF(A4155="","",MIN(J4154+I4155,Max_logcfu))</f>
        <v>3.99</v>
      </c>
      <c r="K4155" s="1" cm="1">
        <f t="array" ref="K4155">IF(A4155="","",IF(E4155&lt;_C3_MinTemp.,0,((E4155-Tmin)/(PrefTemp-Tmin))^2))</f>
        <v>40.455634073267973</v>
      </c>
      <c r="L4155" s="1">
        <f t="shared" si="394"/>
        <v>0.42141285512611038</v>
      </c>
      <c r="M4155" s="1">
        <f t="shared" si="395"/>
        <v>-230.56269784814768</v>
      </c>
      <c r="N4155" s="3" t="s">
        <v>866</v>
      </c>
      <c r="O4155" s="1" t="s">
        <v>2973</v>
      </c>
      <c r="P4155" s="1" t="s">
        <v>2968</v>
      </c>
      <c r="Q4155" s="1">
        <v>8360</v>
      </c>
      <c r="R4155" s="1" t="s">
        <v>3035</v>
      </c>
      <c r="S4155" s="1">
        <v>79.349999999999994</v>
      </c>
    </row>
    <row r="4156" spans="1:19" x14ac:dyDescent="0.3">
      <c r="A4156" s="1" t="s">
        <v>925</v>
      </c>
      <c r="B4156" s="1" t="s">
        <v>2282</v>
      </c>
      <c r="C4156" s="1">
        <f t="shared" si="390"/>
        <v>1.0416666664241347E-2</v>
      </c>
      <c r="D4156" s="1">
        <v>14</v>
      </c>
      <c r="E4156" s="1">
        <v>20.5</v>
      </c>
      <c r="F4156" s="1">
        <f>IF(A4156="","",IF(E4156&lt;_C3_MinTemp.,0,E4156*M_a+M_b))</f>
        <v>0.49018700000000004</v>
      </c>
      <c r="G4156" s="1">
        <f t="shared" si="391"/>
        <v>0.24028329496900003</v>
      </c>
      <c r="H4156" s="1">
        <f t="shared" si="392"/>
        <v>0.10442559537983485</v>
      </c>
      <c r="I4156" s="1">
        <f t="shared" si="393"/>
        <v>2.6106398838880343E-2</v>
      </c>
      <c r="J4156" s="1">
        <f>IF(A4156="","",MIN(J4155+I4156,Max_logcfu))</f>
        <v>3.99</v>
      </c>
      <c r="K4156" s="1" cm="1">
        <f t="array" ref="K4156">IF(A4156="","",IF(E4156&lt;_C3_MinTemp.,0,((E4156-Tmin)/(PrefTemp-Tmin))^2))</f>
        <v>39.7517542299327</v>
      </c>
      <c r="L4156" s="1">
        <f t="shared" si="394"/>
        <v>0.41408077313205494</v>
      </c>
      <c r="M4156" s="1">
        <f t="shared" si="395"/>
        <v>-230.97677862127972</v>
      </c>
      <c r="N4156" s="3" t="s">
        <v>866</v>
      </c>
      <c r="O4156" s="1" t="s">
        <v>2973</v>
      </c>
      <c r="P4156" s="1" t="s">
        <v>2968</v>
      </c>
      <c r="Q4156" s="1">
        <v>8360</v>
      </c>
      <c r="R4156" s="1" t="s">
        <v>3035</v>
      </c>
      <c r="S4156" s="1">
        <v>79.349999999999994</v>
      </c>
    </row>
    <row r="4157" spans="1:19" x14ac:dyDescent="0.3">
      <c r="A4157" s="1" t="s">
        <v>925</v>
      </c>
      <c r="B4157" s="1" t="s">
        <v>2283</v>
      </c>
      <c r="C4157" s="1">
        <f t="shared" si="390"/>
        <v>1.0416666664241347E-2</v>
      </c>
      <c r="D4157" s="1">
        <v>14</v>
      </c>
      <c r="E4157" s="1">
        <v>20.25</v>
      </c>
      <c r="F4157" s="1">
        <f>IF(A4157="","",IF(E4157&lt;_C3_MinTemp.,0,E4157*M_a+M_b))</f>
        <v>0.48527700000000001</v>
      </c>
      <c r="G4157" s="1">
        <f t="shared" si="391"/>
        <v>0.23549376672900002</v>
      </c>
      <c r="H4157" s="1">
        <f t="shared" si="392"/>
        <v>0.10234409679661018</v>
      </c>
      <c r="I4157" s="1">
        <f t="shared" si="393"/>
        <v>2.5586024193195334E-2</v>
      </c>
      <c r="J4157" s="1">
        <f>IF(A4157="","",MIN(J4156+I4157,Max_logcfu))</f>
        <v>3.99</v>
      </c>
      <c r="K4157" s="1" cm="1">
        <f t="array" ref="K4157">IF(A4157="","",IF(E4157&lt;_C3_MinTemp.,0,((E4157-Tmin)/(PrefTemp-Tmin))^2))</f>
        <v>38.959388911742913</v>
      </c>
      <c r="L4157" s="1">
        <f t="shared" si="394"/>
        <v>0.40582696773616639</v>
      </c>
      <c r="M4157" s="1">
        <f t="shared" si="395"/>
        <v>-231.3826055890159</v>
      </c>
      <c r="N4157" s="3" t="s">
        <v>866</v>
      </c>
      <c r="O4157" s="1" t="s">
        <v>2973</v>
      </c>
      <c r="P4157" s="1" t="s">
        <v>2968</v>
      </c>
      <c r="Q4157" s="1">
        <v>8360</v>
      </c>
      <c r="R4157" s="1" t="s">
        <v>3035</v>
      </c>
      <c r="S4157" s="1">
        <v>79.349999999999994</v>
      </c>
    </row>
    <row r="4158" spans="1:19" x14ac:dyDescent="0.3">
      <c r="A4158" s="1" t="s">
        <v>925</v>
      </c>
      <c r="B4158" s="1" t="s">
        <v>2284</v>
      </c>
      <c r="C4158" s="1">
        <f t="shared" si="390"/>
        <v>1.0416666671517305E-2</v>
      </c>
      <c r="D4158" s="1">
        <v>14</v>
      </c>
      <c r="E4158" s="1">
        <v>20.170000000000002</v>
      </c>
      <c r="F4158" s="1">
        <f>IF(A4158="","",IF(E4158&lt;_C3_MinTemp.,0,E4158*M_a+M_b))</f>
        <v>0.48370580000000007</v>
      </c>
      <c r="G4158" s="1">
        <f t="shared" si="391"/>
        <v>0.23397130095364008</v>
      </c>
      <c r="H4158" s="1">
        <f t="shared" si="392"/>
        <v>0.10168244283078665</v>
      </c>
      <c r="I4158" s="1">
        <f t="shared" si="393"/>
        <v>2.5420610719534057E-2</v>
      </c>
      <c r="J4158" s="1">
        <f>IF(A4158="","",MIN(J4157+I4158,Max_logcfu))</f>
        <v>3.99</v>
      </c>
      <c r="K4158" s="1" cm="1">
        <f t="array" ref="K4158">IF(A4158="","",IF(E4158&lt;_C3_MinTemp.,0,((E4158-Tmin)/(PrefTemp-Tmin))^2))</f>
        <v>38.707516698431533</v>
      </c>
      <c r="L4158" s="1">
        <f t="shared" si="394"/>
        <v>0.40320329912975128</v>
      </c>
      <c r="M4158" s="1">
        <f t="shared" si="395"/>
        <v>-231.78580888814565</v>
      </c>
      <c r="N4158" s="3" t="s">
        <v>866</v>
      </c>
      <c r="O4158" s="1" t="s">
        <v>2973</v>
      </c>
      <c r="P4158" s="1" t="s">
        <v>2968</v>
      </c>
      <c r="Q4158" s="1">
        <v>8360</v>
      </c>
      <c r="R4158" s="1" t="s">
        <v>3035</v>
      </c>
      <c r="S4158" s="1">
        <v>79.25</v>
      </c>
    </row>
    <row r="4159" spans="1:19" x14ac:dyDescent="0.3">
      <c r="A4159" s="1" t="s">
        <v>925</v>
      </c>
      <c r="B4159" s="1" t="s">
        <v>2285</v>
      </c>
      <c r="C4159" s="1">
        <f t="shared" si="390"/>
        <v>1.0416666664241347E-2</v>
      </c>
      <c r="D4159" s="1">
        <v>14</v>
      </c>
      <c r="E4159" s="1">
        <v>19.95</v>
      </c>
      <c r="F4159" s="1">
        <f>IF(A4159="","",IF(E4159&lt;_C3_MinTemp.,0,E4159*M_a+M_b))</f>
        <v>0.47938500000000001</v>
      </c>
      <c r="G4159" s="1">
        <f t="shared" si="391"/>
        <v>0.22980997822500002</v>
      </c>
      <c r="H4159" s="1">
        <f t="shared" si="392"/>
        <v>9.9873958376792693E-2</v>
      </c>
      <c r="I4159" s="1">
        <f t="shared" si="393"/>
        <v>2.4968489588384744E-2</v>
      </c>
      <c r="J4159" s="1">
        <f>IF(A4159="","",MIN(J4158+I4159,Max_logcfu))</f>
        <v>3.99</v>
      </c>
      <c r="K4159" s="1" cm="1">
        <f t="array" ref="K4159">IF(A4159="","",IF(E4159&lt;_C3_MinTemp.,0,((E4159-Tmin)/(PrefTemp-Tmin))^2))</f>
        <v>38.01907983309858</v>
      </c>
      <c r="L4159" s="1">
        <f t="shared" si="394"/>
        <v>0.39603208150256847</v>
      </c>
      <c r="M4159" s="1">
        <f t="shared" si="395"/>
        <v>-232.18184096964822</v>
      </c>
      <c r="N4159" s="3" t="s">
        <v>866</v>
      </c>
      <c r="O4159" s="1" t="s">
        <v>2973</v>
      </c>
      <c r="P4159" s="1" t="s">
        <v>2968</v>
      </c>
      <c r="Q4159" s="1">
        <v>8360</v>
      </c>
      <c r="R4159" s="1" t="s">
        <v>3035</v>
      </c>
      <c r="S4159" s="1">
        <v>79.25</v>
      </c>
    </row>
    <row r="4160" spans="1:19" x14ac:dyDescent="0.3">
      <c r="A4160" s="1" t="s">
        <v>925</v>
      </c>
      <c r="B4160" s="1" t="s">
        <v>2286</v>
      </c>
      <c r="C4160" s="1">
        <f t="shared" si="390"/>
        <v>1.0416666664241347E-2</v>
      </c>
      <c r="D4160" s="1">
        <v>14</v>
      </c>
      <c r="E4160" s="1">
        <v>19.78</v>
      </c>
      <c r="F4160" s="1">
        <f>IF(A4160="","",IF(E4160&lt;_C3_MinTemp.,0,E4160*M_a+M_b))</f>
        <v>0.47604620000000003</v>
      </c>
      <c r="G4160" s="1">
        <f t="shared" si="391"/>
        <v>0.22661998453444002</v>
      </c>
      <c r="H4160" s="1">
        <f t="shared" si="392"/>
        <v>9.8487607359600174E-2</v>
      </c>
      <c r="I4160" s="1">
        <f t="shared" si="393"/>
        <v>2.462190183416731E-2</v>
      </c>
      <c r="J4160" s="1">
        <f>IF(A4160="","",MIN(J4159+I4160,Max_logcfu))</f>
        <v>3.99</v>
      </c>
      <c r="K4160" s="1" cm="1">
        <f t="array" ref="K4160">IF(A4160="","",IF(E4160&lt;_C3_MinTemp.,0,((E4160-Tmin)/(PrefTemp-Tmin))^2))</f>
        <v>37.491336757165911</v>
      </c>
      <c r="L4160" s="1">
        <f t="shared" si="394"/>
        <v>0.39053475779621644</v>
      </c>
      <c r="M4160" s="1">
        <f t="shared" si="395"/>
        <v>-232.57237572744444</v>
      </c>
      <c r="N4160" s="3" t="s">
        <v>866</v>
      </c>
      <c r="O4160" s="1" t="s">
        <v>2973</v>
      </c>
      <c r="P4160" s="1" t="s">
        <v>2968</v>
      </c>
      <c r="Q4160" s="1">
        <v>8360</v>
      </c>
      <c r="R4160" s="1" t="s">
        <v>3035</v>
      </c>
      <c r="S4160" s="1">
        <v>79.25</v>
      </c>
    </row>
    <row r="4161" spans="1:19" x14ac:dyDescent="0.3">
      <c r="A4161" s="1" t="s">
        <v>925</v>
      </c>
      <c r="B4161" s="1" t="s">
        <v>2287</v>
      </c>
      <c r="C4161" s="1">
        <f t="shared" si="390"/>
        <v>1.0416666671517305E-2</v>
      </c>
      <c r="D4161" s="1">
        <v>14</v>
      </c>
      <c r="E4161" s="1">
        <v>19.690000000000001</v>
      </c>
      <c r="F4161" s="1">
        <f>IF(A4161="","",IF(E4161&lt;_C3_MinTemp.,0,E4161*M_a+M_b))</f>
        <v>0.47427860000000005</v>
      </c>
      <c r="G4161" s="1">
        <f t="shared" si="391"/>
        <v>0.22494019041796004</v>
      </c>
      <c r="H4161" s="1">
        <f t="shared" si="392"/>
        <v>9.77575794949848E-2</v>
      </c>
      <c r="I4161" s="1">
        <f t="shared" si="393"/>
        <v>2.443939488512668E-2</v>
      </c>
      <c r="J4161" s="1">
        <f>IF(A4161="","",MIN(J4160+I4161,Max_logcfu))</f>
        <v>3.99</v>
      </c>
      <c r="K4161" s="1" cm="1">
        <f t="array" ref="K4161">IF(A4161="","",IF(E4161&lt;_C3_MinTemp.,0,((E4161-Tmin)/(PrefTemp-Tmin))^2))</f>
        <v>37.21343661065837</v>
      </c>
      <c r="L4161" s="1">
        <f t="shared" si="394"/>
        <v>0.38763996487486696</v>
      </c>
      <c r="M4161" s="1">
        <f t="shared" si="395"/>
        <v>-232.9600156923193</v>
      </c>
      <c r="N4161" s="3" t="s">
        <v>866</v>
      </c>
      <c r="O4161" s="1" t="s">
        <v>2973</v>
      </c>
      <c r="P4161" s="1" t="s">
        <v>2968</v>
      </c>
      <c r="Q4161" s="1">
        <v>8360</v>
      </c>
      <c r="R4161" s="1" t="s">
        <v>3035</v>
      </c>
      <c r="S4161" s="1">
        <v>79.25</v>
      </c>
    </row>
    <row r="4162" spans="1:19" x14ac:dyDescent="0.3">
      <c r="A4162" s="1" t="s">
        <v>925</v>
      </c>
      <c r="B4162" s="1" t="s">
        <v>2288</v>
      </c>
      <c r="C4162" s="1">
        <f t="shared" ref="C4162:C4225" si="396">IF(A4162="","",B4162-B4161)</f>
        <v>1.0416666664241347E-2</v>
      </c>
      <c r="D4162" s="1">
        <v>14</v>
      </c>
      <c r="E4162" s="1">
        <v>19.7</v>
      </c>
      <c r="F4162" s="1">
        <f>IF(A4162="","",IF(E4162&lt;_C3_MinTemp.,0,E4162*M_a+M_b))</f>
        <v>0.47447500000000004</v>
      </c>
      <c r="G4162" s="1">
        <f t="shared" si="391"/>
        <v>0.22512652562500005</v>
      </c>
      <c r="H4162" s="1">
        <f t="shared" si="392"/>
        <v>9.783855959365495E-2</v>
      </c>
      <c r="I4162" s="1">
        <f t="shared" si="393"/>
        <v>2.4459639892718783E-2</v>
      </c>
      <c r="J4162" s="1">
        <f>IF(A4162="","",MIN(J4161+I4162,Max_logcfu))</f>
        <v>3.99</v>
      </c>
      <c r="K4162" s="1" cm="1">
        <f t="array" ref="K4162">IF(A4162="","",IF(E4162&lt;_C3_MinTemp.,0,((E4162-Tmin)/(PrefTemp-Tmin))^2))</f>
        <v>37.244263353547815</v>
      </c>
      <c r="L4162" s="1">
        <f t="shared" si="394"/>
        <v>0.3879610765091272</v>
      </c>
      <c r="M4162" s="1">
        <f t="shared" si="395"/>
        <v>-233.34797676882843</v>
      </c>
      <c r="N4162" s="3" t="s">
        <v>866</v>
      </c>
      <c r="O4162" s="1" t="s">
        <v>2973</v>
      </c>
      <c r="P4162" s="1" t="s">
        <v>2968</v>
      </c>
      <c r="Q4162" s="1">
        <v>8360</v>
      </c>
      <c r="R4162" s="1" t="s">
        <v>3035</v>
      </c>
      <c r="S4162" s="1">
        <v>79.25</v>
      </c>
    </row>
    <row r="4163" spans="1:19" x14ac:dyDescent="0.3">
      <c r="A4163" s="1" t="s">
        <v>925</v>
      </c>
      <c r="B4163" s="1" t="s">
        <v>2289</v>
      </c>
      <c r="C4163" s="1">
        <f t="shared" si="396"/>
        <v>1.0416666664241347E-2</v>
      </c>
      <c r="D4163" s="1">
        <v>14</v>
      </c>
      <c r="E4163" s="1">
        <v>19.63</v>
      </c>
      <c r="F4163" s="1">
        <f>IF(A4163="","",IF(E4163&lt;_C3_MinTemp.,0,E4163*M_a+M_b))</f>
        <v>0.47310020000000003</v>
      </c>
      <c r="G4163" s="1">
        <f t="shared" si="391"/>
        <v>0.22382379924004003</v>
      </c>
      <c r="H4163" s="1">
        <f t="shared" si="392"/>
        <v>9.7272402972637992E-2</v>
      </c>
      <c r="I4163" s="1">
        <f t="shared" si="393"/>
        <v>2.4318100737497499E-2</v>
      </c>
      <c r="J4163" s="1">
        <f>IF(A4163="","",MIN(J4162+I4163,Max_logcfu))</f>
        <v>3.99</v>
      </c>
      <c r="K4163" s="1" cm="1">
        <f t="array" ref="K4163">IF(A4163="","",IF(E4163&lt;_C3_MinTemp.,0,((E4163-Tmin)/(PrefTemp-Tmin))^2))</f>
        <v>37.028744171948183</v>
      </c>
      <c r="L4163" s="1">
        <f t="shared" si="394"/>
        <v>0.38571608503465371</v>
      </c>
      <c r="M4163" s="1">
        <f t="shared" si="395"/>
        <v>-233.73369285386309</v>
      </c>
      <c r="N4163" s="3" t="s">
        <v>866</v>
      </c>
      <c r="O4163" s="1" t="s">
        <v>2973</v>
      </c>
      <c r="P4163" s="1" t="s">
        <v>2968</v>
      </c>
      <c r="Q4163" s="1">
        <v>8360</v>
      </c>
      <c r="R4163" s="1" t="s">
        <v>3035</v>
      </c>
      <c r="S4163" s="1">
        <v>79.25</v>
      </c>
    </row>
    <row r="4164" spans="1:19" x14ac:dyDescent="0.3">
      <c r="A4164" s="1" t="s">
        <v>925</v>
      </c>
      <c r="B4164" s="1" t="s">
        <v>2290</v>
      </c>
      <c r="C4164" s="1">
        <f t="shared" si="396"/>
        <v>1.0416666671517305E-2</v>
      </c>
      <c r="D4164" s="1">
        <v>14</v>
      </c>
      <c r="E4164" s="1">
        <v>19.53</v>
      </c>
      <c r="F4164" s="1">
        <f>IF(A4164="","",IF(E4164&lt;_C3_MinTemp.,0,E4164*M_a+M_b))</f>
        <v>0.47113620000000006</v>
      </c>
      <c r="G4164" s="1">
        <f t="shared" si="391"/>
        <v>0.22196931895044006</v>
      </c>
      <c r="H4164" s="1">
        <f t="shared" si="392"/>
        <v>9.6466457605580203E-2</v>
      </c>
      <c r="I4164" s="1">
        <f t="shared" si="393"/>
        <v>2.4116614412625224E-2</v>
      </c>
      <c r="J4164" s="1">
        <f>IF(A4164="","",MIN(J4163+I4164,Max_logcfu))</f>
        <v>3.99</v>
      </c>
      <c r="K4164" s="1" cm="1">
        <f t="array" ref="K4164">IF(A4164="","",IF(E4164&lt;_C3_MinTemp.,0,((E4164-Tmin)/(PrefTemp-Tmin))^2))</f>
        <v>36.721944464103572</v>
      </c>
      <c r="L4164" s="1">
        <f t="shared" si="394"/>
        <v>0.38252025501253706</v>
      </c>
      <c r="M4164" s="1">
        <f t="shared" si="395"/>
        <v>-234.11621310887563</v>
      </c>
      <c r="N4164" s="3" t="s">
        <v>866</v>
      </c>
      <c r="O4164" s="1" t="s">
        <v>2973</v>
      </c>
      <c r="P4164" s="1" t="s">
        <v>2968</v>
      </c>
      <c r="Q4164" s="1">
        <v>8360</v>
      </c>
      <c r="R4164" s="1" t="s">
        <v>3035</v>
      </c>
      <c r="S4164" s="1">
        <v>79.25</v>
      </c>
    </row>
    <row r="4165" spans="1:19" x14ac:dyDescent="0.3">
      <c r="A4165" s="1" t="s">
        <v>925</v>
      </c>
      <c r="B4165" s="1" t="s">
        <v>2291</v>
      </c>
      <c r="C4165" s="1">
        <f t="shared" si="396"/>
        <v>1.0416666664241347E-2</v>
      </c>
      <c r="D4165" s="1">
        <v>14</v>
      </c>
      <c r="E4165" s="1">
        <v>19.440000000000001</v>
      </c>
      <c r="F4165" s="1">
        <f>IF(A4165="","",IF(E4165&lt;_C3_MinTemp.,0,E4165*M_a+M_b))</f>
        <v>0.46936860000000008</v>
      </c>
      <c r="G4165" s="1">
        <f t="shared" si="391"/>
        <v>0.22030688266596007</v>
      </c>
      <c r="H4165" s="1">
        <f t="shared" si="392"/>
        <v>9.5743973344615416E-2</v>
      </c>
      <c r="I4165" s="1">
        <f t="shared" si="393"/>
        <v>2.3935993330580819E-2</v>
      </c>
      <c r="J4165" s="1">
        <f>IF(A4165="","",MIN(J4164+I4165,Max_logcfu))</f>
        <v>3.99</v>
      </c>
      <c r="K4165" s="1" cm="1">
        <f t="array" ref="K4165">IF(A4165="","",IF(E4165&lt;_C3_MinTemp.,0,((E4165-Tmin)/(PrefTemp-Tmin))^2))</f>
        <v>36.446915945736961</v>
      </c>
      <c r="L4165" s="1">
        <f t="shared" si="394"/>
        <v>0.37965537434636459</v>
      </c>
      <c r="M4165" s="1">
        <f t="shared" si="395"/>
        <v>-234.49586848322198</v>
      </c>
      <c r="N4165" s="3" t="s">
        <v>866</v>
      </c>
      <c r="O4165" s="1" t="s">
        <v>2973</v>
      </c>
      <c r="P4165" s="1" t="s">
        <v>2968</v>
      </c>
      <c r="Q4165" s="1">
        <v>8360</v>
      </c>
      <c r="R4165" s="1" t="s">
        <v>3035</v>
      </c>
      <c r="S4165" s="1">
        <v>79.25</v>
      </c>
    </row>
    <row r="4166" spans="1:19" x14ac:dyDescent="0.3">
      <c r="A4166" s="1" t="s">
        <v>925</v>
      </c>
      <c r="B4166" s="1" t="s">
        <v>2292</v>
      </c>
      <c r="C4166" s="1">
        <f t="shared" si="396"/>
        <v>1.0416666664241347E-2</v>
      </c>
      <c r="D4166" s="1">
        <v>14</v>
      </c>
      <c r="E4166" s="1">
        <v>19.45</v>
      </c>
      <c r="F4166" s="1">
        <f>IF(A4166="","",IF(E4166&lt;_C3_MinTemp.,0,E4166*M_a+M_b))</f>
        <v>0.46956500000000001</v>
      </c>
      <c r="G4166" s="1">
        <f t="shared" si="391"/>
        <v>0.220491289225</v>
      </c>
      <c r="H4166" s="1">
        <f t="shared" si="392"/>
        <v>9.5824115265102122E-2</v>
      </c>
      <c r="I4166" s="1">
        <f t="shared" si="393"/>
        <v>2.3956028810697829E-2</v>
      </c>
      <c r="J4166" s="1">
        <f>IF(A4166="","",MIN(J4165+I4166,Max_logcfu))</f>
        <v>3.99</v>
      </c>
      <c r="K4166" s="1" cm="1">
        <f t="array" ref="K4166">IF(A4166="","",IF(E4166&lt;_C3_MinTemp.,0,((E4166-Tmin)/(PrefTemp-Tmin))^2))</f>
        <v>36.477423618832958</v>
      </c>
      <c r="L4166" s="1">
        <f t="shared" si="394"/>
        <v>0.37997316260770725</v>
      </c>
      <c r="M4166" s="1">
        <f t="shared" si="395"/>
        <v>-234.87584164582969</v>
      </c>
      <c r="N4166" s="3" t="s">
        <v>866</v>
      </c>
      <c r="O4166" s="1" t="s">
        <v>2973</v>
      </c>
      <c r="P4166" s="1" t="s">
        <v>2968</v>
      </c>
      <c r="Q4166" s="1">
        <v>8360</v>
      </c>
      <c r="R4166" s="1" t="s">
        <v>3035</v>
      </c>
      <c r="S4166" s="1">
        <v>79.16</v>
      </c>
    </row>
    <row r="4167" spans="1:19" x14ac:dyDescent="0.3">
      <c r="A4167" s="1" t="s">
        <v>925</v>
      </c>
      <c r="B4167" s="1" t="s">
        <v>2293</v>
      </c>
      <c r="C4167" s="1">
        <f t="shared" si="396"/>
        <v>1.0416666671517305E-2</v>
      </c>
      <c r="D4167" s="1">
        <v>14</v>
      </c>
      <c r="E4167" s="1">
        <v>19.440000000000001</v>
      </c>
      <c r="F4167" s="1">
        <f>IF(A4167="","",IF(E4167&lt;_C3_MinTemp.,0,E4167*M_a+M_b))</f>
        <v>0.46936860000000008</v>
      </c>
      <c r="G4167" s="1">
        <f t="shared" si="391"/>
        <v>0.22030688266596007</v>
      </c>
      <c r="H4167" s="1">
        <f t="shared" si="392"/>
        <v>9.5743973344615416E-2</v>
      </c>
      <c r="I4167" s="1">
        <f t="shared" si="393"/>
        <v>2.3935993347299917E-2</v>
      </c>
      <c r="J4167" s="1">
        <f>IF(A4167="","",MIN(J4166+I4167,Max_logcfu))</f>
        <v>3.99</v>
      </c>
      <c r="K4167" s="1" cm="1">
        <f t="array" ref="K4167">IF(A4167="","",IF(E4167&lt;_C3_MinTemp.,0,((E4167-Tmin)/(PrefTemp-Tmin))^2))</f>
        <v>36.446915945736961</v>
      </c>
      <c r="L4167" s="1">
        <f t="shared" si="394"/>
        <v>0.3796553746115508</v>
      </c>
      <c r="M4167" s="1">
        <f t="shared" si="395"/>
        <v>-235.25549702044125</v>
      </c>
      <c r="N4167" s="3" t="s">
        <v>866</v>
      </c>
      <c r="O4167" s="1" t="s">
        <v>2973</v>
      </c>
      <c r="P4167" s="1" t="s">
        <v>2968</v>
      </c>
      <c r="Q4167" s="1">
        <v>8360</v>
      </c>
      <c r="R4167" s="1" t="s">
        <v>3035</v>
      </c>
      <c r="S4167" s="1">
        <v>79.16</v>
      </c>
    </row>
    <row r="4168" spans="1:19" x14ac:dyDescent="0.3">
      <c r="A4168" s="1" t="s">
        <v>925</v>
      </c>
      <c r="B4168" s="1" t="s">
        <v>2294</v>
      </c>
      <c r="C4168" s="1">
        <f t="shared" si="396"/>
        <v>1.0416666664241347E-2</v>
      </c>
      <c r="D4168" s="1">
        <v>14</v>
      </c>
      <c r="E4168" s="1">
        <v>19.52</v>
      </c>
      <c r="F4168" s="1">
        <f>IF(A4168="","",IF(E4168&lt;_C3_MinTemp.,0,E4168*M_a+M_b))</f>
        <v>0.47093980000000002</v>
      </c>
      <c r="G4168" s="1">
        <f t="shared" si="391"/>
        <v>0.22178429522404003</v>
      </c>
      <c r="H4168" s="1">
        <f t="shared" si="392"/>
        <v>9.6386047468074762E-2</v>
      </c>
      <c r="I4168" s="1">
        <f t="shared" si="393"/>
        <v>2.4096511861408283E-2</v>
      </c>
      <c r="J4168" s="1">
        <f>IF(A4168="","",MIN(J4167+I4168,Max_logcfu))</f>
        <v>3.99</v>
      </c>
      <c r="K4168" s="1" cm="1">
        <f t="array" ref="K4168">IF(A4168="","",IF(E4168&lt;_C3_MinTemp.,0,((E4168-Tmin)/(PrefTemp-Tmin))^2))</f>
        <v>36.691334688673663</v>
      </c>
      <c r="L4168" s="1">
        <f t="shared" si="394"/>
        <v>0.38220140291802912</v>
      </c>
      <c r="M4168" s="1">
        <f t="shared" si="395"/>
        <v>-235.6376984233593</v>
      </c>
      <c r="N4168" s="3" t="s">
        <v>866</v>
      </c>
      <c r="O4168" s="1" t="s">
        <v>2973</v>
      </c>
      <c r="P4168" s="1" t="s">
        <v>2968</v>
      </c>
      <c r="Q4168" s="1">
        <v>8360</v>
      </c>
      <c r="R4168" s="1" t="s">
        <v>3035</v>
      </c>
      <c r="S4168" s="1">
        <v>79.16</v>
      </c>
    </row>
    <row r="4169" spans="1:19" x14ac:dyDescent="0.3">
      <c r="A4169" s="1" t="s">
        <v>925</v>
      </c>
      <c r="B4169" s="1" t="s">
        <v>2295</v>
      </c>
      <c r="C4169" s="1">
        <f t="shared" si="396"/>
        <v>1.0416666664241347E-2</v>
      </c>
      <c r="D4169" s="1">
        <v>14</v>
      </c>
      <c r="E4169" s="1">
        <v>19.559999999999999</v>
      </c>
      <c r="F4169" s="1">
        <f>IF(A4169="","",IF(E4169&lt;_C3_MinTemp.,0,E4169*M_a+M_b))</f>
        <v>0.47172540000000002</v>
      </c>
      <c r="G4169" s="1">
        <f t="shared" si="391"/>
        <v>0.22252485300516001</v>
      </c>
      <c r="H4169" s="1">
        <f t="shared" si="392"/>
        <v>9.6707889180860485E-2</v>
      </c>
      <c r="I4169" s="1">
        <f t="shared" si="393"/>
        <v>2.4176972289585982E-2</v>
      </c>
      <c r="J4169" s="1">
        <f>IF(A4169="","",MIN(J4168+I4169,Max_logcfu))</f>
        <v>3.99</v>
      </c>
      <c r="K4169" s="1" cm="1">
        <f t="array" ref="K4169">IF(A4169="","",IF(E4169&lt;_C3_MinTemp.,0,((E4169-Tmin)/(PrefTemp-Tmin))^2))</f>
        <v>36.813850367143708</v>
      </c>
      <c r="L4169" s="1">
        <f t="shared" si="394"/>
        <v>0.38347760790179497</v>
      </c>
      <c r="M4169" s="1">
        <f t="shared" si="395"/>
        <v>-236.02117603126109</v>
      </c>
      <c r="N4169" s="3" t="s">
        <v>866</v>
      </c>
      <c r="O4169" s="1" t="s">
        <v>2973</v>
      </c>
      <c r="P4169" s="1" t="s">
        <v>2968</v>
      </c>
      <c r="Q4169" s="1">
        <v>8360</v>
      </c>
      <c r="R4169" s="1" t="s">
        <v>3035</v>
      </c>
      <c r="S4169" s="1">
        <v>79.16</v>
      </c>
    </row>
    <row r="4170" spans="1:19" x14ac:dyDescent="0.3">
      <c r="A4170" s="1" t="s">
        <v>925</v>
      </c>
      <c r="B4170" s="1" t="s">
        <v>2296</v>
      </c>
      <c r="C4170" s="1">
        <f t="shared" si="396"/>
        <v>1.0416666671517305E-2</v>
      </c>
      <c r="D4170" s="1">
        <v>14</v>
      </c>
      <c r="E4170" s="1">
        <v>19.690000000000001</v>
      </c>
      <c r="F4170" s="1">
        <f>IF(A4170="","",IF(E4170&lt;_C3_MinTemp.,0,E4170*M_a+M_b))</f>
        <v>0.47427860000000005</v>
      </c>
      <c r="G4170" s="1">
        <f t="shared" si="391"/>
        <v>0.22494019041796004</v>
      </c>
      <c r="H4170" s="1">
        <f t="shared" si="392"/>
        <v>9.77575794949848E-2</v>
      </c>
      <c r="I4170" s="1">
        <f t="shared" si="393"/>
        <v>2.443939488512668E-2</v>
      </c>
      <c r="J4170" s="1">
        <f>IF(A4170="","",MIN(J4169+I4170,Max_logcfu))</f>
        <v>3.99</v>
      </c>
      <c r="K4170" s="1" cm="1">
        <f t="array" ref="K4170">IF(A4170="","",IF(E4170&lt;_C3_MinTemp.,0,((E4170-Tmin)/(PrefTemp-Tmin))^2))</f>
        <v>37.21343661065837</v>
      </c>
      <c r="L4170" s="1">
        <f t="shared" si="394"/>
        <v>0.38763996487486696</v>
      </c>
      <c r="M4170" s="1">
        <f t="shared" si="395"/>
        <v>-236.40881599613596</v>
      </c>
      <c r="N4170" s="3" t="s">
        <v>866</v>
      </c>
      <c r="O4170" s="1" t="s">
        <v>2973</v>
      </c>
      <c r="P4170" s="1" t="s">
        <v>2968</v>
      </c>
      <c r="Q4170" s="1">
        <v>8360</v>
      </c>
      <c r="R4170" s="1" t="s">
        <v>3035</v>
      </c>
      <c r="S4170" s="1">
        <v>79.099999999999994</v>
      </c>
    </row>
    <row r="4171" spans="1:19" x14ac:dyDescent="0.3">
      <c r="A4171" s="1" t="s">
        <v>925</v>
      </c>
      <c r="B4171" s="1" t="s">
        <v>2297</v>
      </c>
      <c r="C4171" s="1">
        <f t="shared" si="396"/>
        <v>1.0416666664241347E-2</v>
      </c>
      <c r="D4171" s="1">
        <v>14</v>
      </c>
      <c r="E4171" s="1">
        <v>19.75</v>
      </c>
      <c r="F4171" s="1">
        <f>IF(A4171="","",IF(E4171&lt;_C3_MinTemp.,0,E4171*M_a+M_b))</f>
        <v>0.47545700000000002</v>
      </c>
      <c r="G4171" s="1">
        <f t="shared" si="391"/>
        <v>0.22605935884900002</v>
      </c>
      <c r="H4171" s="1">
        <f t="shared" si="392"/>
        <v>9.824396299391569E-2</v>
      </c>
      <c r="I4171" s="1">
        <f t="shared" si="393"/>
        <v>2.4560990742760372E-2</v>
      </c>
      <c r="J4171" s="1">
        <f>IF(A4171="","",MIN(J4170+I4171,Max_logcfu))</f>
        <v>3.99</v>
      </c>
      <c r="K4171" s="1" cm="1">
        <f t="array" ref="K4171">IF(A4171="","",IF(E4171&lt;_C3_MinTemp.,0,((E4171-Tmin)/(PrefTemp-Tmin))^2))</f>
        <v>37.39858850987109</v>
      </c>
      <c r="L4171" s="1">
        <f t="shared" si="394"/>
        <v>0.38956863022045368</v>
      </c>
      <c r="M4171" s="1">
        <f t="shared" si="395"/>
        <v>-236.79838462635641</v>
      </c>
      <c r="N4171" s="3" t="s">
        <v>866</v>
      </c>
      <c r="O4171" s="1" t="s">
        <v>2973</v>
      </c>
      <c r="P4171" s="1" t="s">
        <v>2968</v>
      </c>
      <c r="Q4171" s="1">
        <v>8360</v>
      </c>
      <c r="R4171" s="1" t="s">
        <v>3035</v>
      </c>
      <c r="S4171" s="1">
        <v>79.099999999999994</v>
      </c>
    </row>
    <row r="4172" spans="1:19" x14ac:dyDescent="0.3">
      <c r="A4172" s="1" t="s">
        <v>925</v>
      </c>
      <c r="B4172" s="1" t="s">
        <v>2298</v>
      </c>
      <c r="C4172" s="1">
        <f t="shared" si="396"/>
        <v>1.0416666664241347E-2</v>
      </c>
      <c r="D4172" s="1">
        <v>14</v>
      </c>
      <c r="E4172" s="1">
        <v>19.77</v>
      </c>
      <c r="F4172" s="1">
        <f>IF(A4172="","",IF(E4172&lt;_C3_MinTemp.,0,E4172*M_a+M_b))</f>
        <v>0.47584980000000004</v>
      </c>
      <c r="G4172" s="1">
        <f t="shared" si="391"/>
        <v>0.22643303216004004</v>
      </c>
      <c r="H4172" s="1">
        <f t="shared" si="392"/>
        <v>9.8406359043911359E-2</v>
      </c>
      <c r="I4172" s="1">
        <f t="shared" si="393"/>
        <v>2.4601589755249835E-2</v>
      </c>
      <c r="J4172" s="1">
        <f>IF(A4172="","",MIN(J4171+I4172,Max_logcfu))</f>
        <v>3.99</v>
      </c>
      <c r="K4172" s="1" cm="1">
        <f t="array" ref="K4172">IF(A4172="","",IF(E4172&lt;_C3_MinTemp.,0,((E4172-Tmin)/(PrefTemp-Tmin))^2))</f>
        <v>37.460407911942568</v>
      </c>
      <c r="L4172" s="1">
        <f t="shared" si="394"/>
        <v>0.39021258232521494</v>
      </c>
      <c r="M4172" s="1">
        <f t="shared" si="395"/>
        <v>-237.18859720868161</v>
      </c>
      <c r="N4172" s="3" t="s">
        <v>866</v>
      </c>
      <c r="O4172" s="1" t="s">
        <v>2973</v>
      </c>
      <c r="P4172" s="1" t="s">
        <v>2968</v>
      </c>
      <c r="Q4172" s="1">
        <v>8360</v>
      </c>
      <c r="R4172" s="1" t="s">
        <v>3035</v>
      </c>
      <c r="S4172" s="1">
        <v>79.099999999999994</v>
      </c>
    </row>
    <row r="4173" spans="1:19" x14ac:dyDescent="0.3">
      <c r="A4173" s="1" t="s">
        <v>925</v>
      </c>
      <c r="B4173" s="1" t="s">
        <v>2299</v>
      </c>
      <c r="C4173" s="1">
        <f t="shared" si="396"/>
        <v>1.0416666671517305E-2</v>
      </c>
      <c r="D4173" s="1">
        <v>14</v>
      </c>
      <c r="E4173" s="1">
        <v>19.88</v>
      </c>
      <c r="F4173" s="1">
        <f>IF(A4173="","",IF(E4173&lt;_C3_MinTemp.,0,E4173*M_a+M_b))</f>
        <v>0.4780102</v>
      </c>
      <c r="G4173" s="1">
        <f t="shared" si="391"/>
        <v>0.22849375130403998</v>
      </c>
      <c r="H4173" s="1">
        <f t="shared" si="392"/>
        <v>9.9301934508491951E-2</v>
      </c>
      <c r="I4173" s="1">
        <f t="shared" si="393"/>
        <v>2.4825483638683254E-2</v>
      </c>
      <c r="J4173" s="1">
        <f>IF(A4173="","",MIN(J4172+I4173,Max_logcfu))</f>
        <v>3.99</v>
      </c>
      <c r="K4173" s="1" cm="1">
        <f t="array" ref="K4173">IF(A4173="","",IF(E4173&lt;_C3_MinTemp.,0,((E4173-Tmin)/(PrefTemp-Tmin))^2))</f>
        <v>37.801327162944894</v>
      </c>
      <c r="L4173" s="1">
        <f t="shared" si="394"/>
        <v>0.39376382479736988</v>
      </c>
      <c r="M4173" s="1">
        <f t="shared" si="395"/>
        <v>-237.58236103347897</v>
      </c>
      <c r="N4173" s="3" t="s">
        <v>866</v>
      </c>
      <c r="O4173" s="1" t="s">
        <v>2973</v>
      </c>
      <c r="P4173" s="1" t="s">
        <v>2968</v>
      </c>
      <c r="Q4173" s="1">
        <v>8360</v>
      </c>
      <c r="R4173" s="1" t="s">
        <v>3035</v>
      </c>
      <c r="S4173" s="1">
        <v>79.099999999999994</v>
      </c>
    </row>
    <row r="4174" spans="1:19" x14ac:dyDescent="0.3">
      <c r="A4174" s="1" t="s">
        <v>925</v>
      </c>
      <c r="B4174" s="1" t="s">
        <v>2300</v>
      </c>
      <c r="C4174" s="1">
        <f t="shared" si="396"/>
        <v>1.0416666664241347E-2</v>
      </c>
      <c r="D4174" s="1">
        <v>14</v>
      </c>
      <c r="E4174" s="1">
        <v>19.95</v>
      </c>
      <c r="F4174" s="1">
        <f>IF(A4174="","",IF(E4174&lt;_C3_MinTemp.,0,E4174*M_a+M_b))</f>
        <v>0.47938500000000001</v>
      </c>
      <c r="G4174" s="1">
        <f t="shared" si="391"/>
        <v>0.22980997822500002</v>
      </c>
      <c r="H4174" s="1">
        <f t="shared" si="392"/>
        <v>9.9873958376792693E-2</v>
      </c>
      <c r="I4174" s="1">
        <f t="shared" si="393"/>
        <v>2.4968489588384744E-2</v>
      </c>
      <c r="J4174" s="1">
        <f>IF(A4174="","",MIN(J4173+I4174,Max_logcfu))</f>
        <v>3.99</v>
      </c>
      <c r="K4174" s="1" cm="1">
        <f t="array" ref="K4174">IF(A4174="","",IF(E4174&lt;_C3_MinTemp.,0,((E4174-Tmin)/(PrefTemp-Tmin))^2))</f>
        <v>38.01907983309858</v>
      </c>
      <c r="L4174" s="1">
        <f t="shared" si="394"/>
        <v>0.39603208150256847</v>
      </c>
      <c r="M4174" s="1">
        <f t="shared" si="395"/>
        <v>-237.97839311498154</v>
      </c>
      <c r="N4174" s="3" t="s">
        <v>866</v>
      </c>
      <c r="O4174" s="1" t="s">
        <v>2973</v>
      </c>
      <c r="P4174" s="1" t="s">
        <v>2968</v>
      </c>
      <c r="Q4174" s="1">
        <v>8360</v>
      </c>
      <c r="R4174" s="1" t="s">
        <v>3035</v>
      </c>
      <c r="S4174" s="1">
        <v>79.099999999999994</v>
      </c>
    </row>
    <row r="4175" spans="1:19" x14ac:dyDescent="0.3">
      <c r="A4175" s="1" t="s">
        <v>925</v>
      </c>
      <c r="B4175" s="1" t="s">
        <v>2301</v>
      </c>
      <c r="C4175" s="1">
        <f t="shared" si="396"/>
        <v>1.0416666664241347E-2</v>
      </c>
      <c r="D4175" s="1">
        <v>14</v>
      </c>
      <c r="E4175" s="1">
        <v>19.91</v>
      </c>
      <c r="F4175" s="1">
        <f>IF(A4175="","",IF(E4175&lt;_C3_MinTemp.,0,E4175*M_a+M_b))</f>
        <v>0.47859940000000001</v>
      </c>
      <c r="G4175" s="1">
        <f t="shared" si="391"/>
        <v>0.22905738568036002</v>
      </c>
      <c r="H4175" s="1">
        <f t="shared" si="392"/>
        <v>9.9546886432142545E-2</v>
      </c>
      <c r="I4175" s="1">
        <f t="shared" si="393"/>
        <v>2.4886721602241244E-2</v>
      </c>
      <c r="J4175" s="1">
        <f>IF(A4175="","",MIN(J4174+I4175,Max_logcfu))</f>
        <v>3.99</v>
      </c>
      <c r="K4175" s="1" cm="1">
        <f t="array" ref="K4175">IF(A4175="","",IF(E4175&lt;_C3_MinTemp.,0,((E4175-Tmin)/(PrefTemp-Tmin))^2))</f>
        <v>37.894573159117478</v>
      </c>
      <c r="L4175" s="1">
        <f t="shared" si="394"/>
        <v>0.39473513698223395</v>
      </c>
      <c r="M4175" s="1">
        <f t="shared" si="395"/>
        <v>-238.37312825196378</v>
      </c>
      <c r="N4175" s="3" t="s">
        <v>866</v>
      </c>
      <c r="O4175" s="1" t="s">
        <v>2973</v>
      </c>
      <c r="P4175" s="1" t="s">
        <v>2968</v>
      </c>
      <c r="Q4175" s="1">
        <v>8360</v>
      </c>
      <c r="R4175" s="1" t="s">
        <v>3035</v>
      </c>
      <c r="S4175" s="1">
        <v>79.099999999999994</v>
      </c>
    </row>
    <row r="4176" spans="1:19" x14ac:dyDescent="0.3">
      <c r="A4176" s="1" t="s">
        <v>925</v>
      </c>
      <c r="B4176" s="1" t="s">
        <v>2302</v>
      </c>
      <c r="C4176" s="1">
        <f t="shared" si="396"/>
        <v>1.0416666671517305E-2</v>
      </c>
      <c r="D4176" s="1">
        <v>14</v>
      </c>
      <c r="E4176" s="1">
        <v>19.829999999999998</v>
      </c>
      <c r="F4176" s="1">
        <f>IF(A4176="","",IF(E4176&lt;_C3_MinTemp.,0,E4176*M_a+M_b))</f>
        <v>0.47702820000000001</v>
      </c>
      <c r="G4176" s="1">
        <f t="shared" si="391"/>
        <v>0.22755590359524</v>
      </c>
      <c r="H4176" s="1">
        <f t="shared" si="392"/>
        <v>9.8894351844954362E-2</v>
      </c>
      <c r="I4176" s="1">
        <f t="shared" si="393"/>
        <v>2.4723587972751405E-2</v>
      </c>
      <c r="J4176" s="1">
        <f>IF(A4176="","",MIN(J4175+I4176,Max_logcfu))</f>
        <v>3.99</v>
      </c>
      <c r="K4176" s="1" cm="1">
        <f t="array" ref="K4176">IF(A4176="","",IF(E4176&lt;_C3_MinTemp.,0,((E4176-Tmin)/(PrefTemp-Tmin))^2))</f>
        <v>37.646172425158682</v>
      </c>
      <c r="L4176" s="1">
        <f t="shared" si="394"/>
        <v>0.39214762961134425</v>
      </c>
      <c r="M4176" s="1">
        <f t="shared" si="395"/>
        <v>-238.76527588157512</v>
      </c>
      <c r="N4176" s="3" t="s">
        <v>866</v>
      </c>
      <c r="O4176" s="1" t="s">
        <v>2973</v>
      </c>
      <c r="P4176" s="1" t="s">
        <v>2968</v>
      </c>
      <c r="Q4176" s="1">
        <v>8360</v>
      </c>
      <c r="R4176" s="1" t="s">
        <v>3035</v>
      </c>
      <c r="S4176" s="1">
        <v>79.099999999999994</v>
      </c>
    </row>
    <row r="4177" spans="1:19" x14ac:dyDescent="0.3">
      <c r="A4177" s="1" t="s">
        <v>925</v>
      </c>
      <c r="B4177" s="1" t="s">
        <v>2303</v>
      </c>
      <c r="C4177" s="1">
        <f t="shared" si="396"/>
        <v>1.0416666664241347E-2</v>
      </c>
      <c r="D4177" s="1">
        <v>14</v>
      </c>
      <c r="E4177" s="1">
        <v>19.8</v>
      </c>
      <c r="F4177" s="1">
        <f>IF(A4177="","",IF(E4177&lt;_C3_MinTemp.,0,E4177*M_a+M_b))</f>
        <v>0.47643900000000006</v>
      </c>
      <c r="G4177" s="1">
        <f t="shared" si="391"/>
        <v>0.22699412072100006</v>
      </c>
      <c r="H4177" s="1">
        <f t="shared" si="392"/>
        <v>9.8650204572359859E-2</v>
      </c>
      <c r="I4177" s="1">
        <f t="shared" si="393"/>
        <v>2.466255113734777E-2</v>
      </c>
      <c r="J4177" s="1">
        <f>IF(A4177="","",MIN(J4176+I4177,Max_logcfu))</f>
        <v>3.99</v>
      </c>
      <c r="K4177" s="1" cm="1">
        <f t="array" ref="K4177">IF(A4177="","",IF(E4177&lt;_C3_MinTemp.,0,((E4177-Tmin)/(PrefTemp-Tmin))^2))</f>
        <v>37.553232735987812</v>
      </c>
      <c r="L4177" s="1">
        <f t="shared" si="394"/>
        <v>0.39117950757546116</v>
      </c>
      <c r="M4177" s="1">
        <f t="shared" si="395"/>
        <v>-239.15645538915058</v>
      </c>
      <c r="N4177" s="3" t="s">
        <v>866</v>
      </c>
      <c r="O4177" s="1" t="s">
        <v>2973</v>
      </c>
      <c r="P4177" s="1" t="s">
        <v>2968</v>
      </c>
      <c r="Q4177" s="1">
        <v>8360</v>
      </c>
      <c r="R4177" s="1" t="s">
        <v>3035</v>
      </c>
      <c r="S4177" s="1">
        <v>79.099999999999994</v>
      </c>
    </row>
    <row r="4178" spans="1:19" x14ac:dyDescent="0.3">
      <c r="A4178" s="1" t="s">
        <v>925</v>
      </c>
      <c r="B4178" s="1" t="s">
        <v>2304</v>
      </c>
      <c r="C4178" s="1">
        <f t="shared" si="396"/>
        <v>1.0416666664241347E-2</v>
      </c>
      <c r="D4178" s="1">
        <v>14</v>
      </c>
      <c r="E4178" s="1">
        <v>19.829999999999998</v>
      </c>
      <c r="F4178" s="1">
        <f>IF(A4178="","",IF(E4178&lt;_C3_MinTemp.,0,E4178*M_a+M_b))</f>
        <v>0.47702820000000001</v>
      </c>
      <c r="G4178" s="1">
        <f t="shared" si="391"/>
        <v>0.22755590359524</v>
      </c>
      <c r="H4178" s="1">
        <f t="shared" si="392"/>
        <v>9.8894351844954362E-2</v>
      </c>
      <c r="I4178" s="1">
        <f t="shared" si="393"/>
        <v>2.4723587955482181E-2</v>
      </c>
      <c r="J4178" s="1">
        <f>IF(A4178="","",MIN(J4177+I4178,Max_logcfu))</f>
        <v>3.99</v>
      </c>
      <c r="K4178" s="1" cm="1">
        <f t="array" ref="K4178">IF(A4178="","",IF(E4178&lt;_C3_MinTemp.,0,((E4178-Tmin)/(PrefTemp-Tmin))^2))</f>
        <v>37.646172425158682</v>
      </c>
      <c r="L4178" s="1">
        <f t="shared" si="394"/>
        <v>0.3921476293374323</v>
      </c>
      <c r="M4178" s="1">
        <f t="shared" si="395"/>
        <v>-239.54860301848802</v>
      </c>
      <c r="N4178" s="3" t="s">
        <v>866</v>
      </c>
      <c r="O4178" s="1" t="s">
        <v>2973</v>
      </c>
      <c r="P4178" s="1" t="s">
        <v>2968</v>
      </c>
      <c r="Q4178" s="1">
        <v>8360</v>
      </c>
      <c r="R4178" s="1" t="s">
        <v>3035</v>
      </c>
      <c r="S4178" s="1">
        <v>78.989999999999995</v>
      </c>
    </row>
    <row r="4179" spans="1:19" x14ac:dyDescent="0.3">
      <c r="A4179" s="1" t="s">
        <v>925</v>
      </c>
      <c r="B4179" s="1" t="s">
        <v>2305</v>
      </c>
      <c r="C4179" s="1">
        <f t="shared" si="396"/>
        <v>1.0416666671517305E-2</v>
      </c>
      <c r="D4179" s="1">
        <v>14</v>
      </c>
      <c r="E4179" s="1">
        <v>19.77</v>
      </c>
      <c r="F4179" s="1">
        <f>IF(A4179="","",IF(E4179&lt;_C3_MinTemp.,0,E4179*M_a+M_b))</f>
        <v>0.47584980000000004</v>
      </c>
      <c r="G4179" s="1">
        <f t="shared" si="391"/>
        <v>0.22643303216004004</v>
      </c>
      <c r="H4179" s="1">
        <f t="shared" si="392"/>
        <v>9.8406359043911359E-2</v>
      </c>
      <c r="I4179" s="1">
        <f t="shared" si="393"/>
        <v>2.4601589772433846E-2</v>
      </c>
      <c r="J4179" s="1">
        <f>IF(A4179="","",MIN(J4178+I4179,Max_logcfu))</f>
        <v>3.99</v>
      </c>
      <c r="K4179" s="1" cm="1">
        <f t="array" ref="K4179">IF(A4179="","",IF(E4179&lt;_C3_MinTemp.,0,((E4179-Tmin)/(PrefTemp-Tmin))^2))</f>
        <v>37.460407911942568</v>
      </c>
      <c r="L4179" s="1">
        <f t="shared" si="394"/>
        <v>0.3902125825977753</v>
      </c>
      <c r="M4179" s="1">
        <f t="shared" si="395"/>
        <v>-239.93881560108579</v>
      </c>
      <c r="N4179" s="3" t="s">
        <v>866</v>
      </c>
      <c r="O4179" s="1" t="s">
        <v>2973</v>
      </c>
      <c r="P4179" s="1" t="s">
        <v>2968</v>
      </c>
      <c r="Q4179" s="1">
        <v>8360</v>
      </c>
      <c r="R4179" s="1" t="s">
        <v>3035</v>
      </c>
      <c r="S4179" s="1">
        <v>78.989999999999995</v>
      </c>
    </row>
    <row r="4180" spans="1:19" x14ac:dyDescent="0.3">
      <c r="A4180" s="1" t="s">
        <v>925</v>
      </c>
      <c r="B4180" s="1" t="s">
        <v>2306</v>
      </c>
      <c r="C4180" s="1">
        <f t="shared" si="396"/>
        <v>1.0416666664241347E-2</v>
      </c>
      <c r="D4180" s="1">
        <v>14</v>
      </c>
      <c r="E4180" s="1">
        <v>19.7</v>
      </c>
      <c r="F4180" s="1">
        <f>IF(A4180="","",IF(E4180&lt;_C3_MinTemp.,0,E4180*M_a+M_b))</f>
        <v>0.47447500000000004</v>
      </c>
      <c r="G4180" s="1">
        <f t="shared" si="391"/>
        <v>0.22512652562500005</v>
      </c>
      <c r="H4180" s="1">
        <f t="shared" si="392"/>
        <v>9.783855959365495E-2</v>
      </c>
      <c r="I4180" s="1">
        <f t="shared" si="393"/>
        <v>2.4459639892718783E-2</v>
      </c>
      <c r="J4180" s="1">
        <f>IF(A4180="","",MIN(J4179+I4180,Max_logcfu))</f>
        <v>3.99</v>
      </c>
      <c r="K4180" s="1" cm="1">
        <f t="array" ref="K4180">IF(A4180="","",IF(E4180&lt;_C3_MinTemp.,0,((E4180-Tmin)/(PrefTemp-Tmin))^2))</f>
        <v>37.244263353547815</v>
      </c>
      <c r="L4180" s="1">
        <f t="shared" si="394"/>
        <v>0.3879610765091272</v>
      </c>
      <c r="M4180" s="1">
        <f t="shared" si="395"/>
        <v>-240.32677667759492</v>
      </c>
      <c r="N4180" s="3" t="s">
        <v>866</v>
      </c>
      <c r="O4180" s="1" t="s">
        <v>2973</v>
      </c>
      <c r="P4180" s="1" t="s">
        <v>2968</v>
      </c>
      <c r="Q4180" s="1">
        <v>8360</v>
      </c>
      <c r="R4180" s="1" t="s">
        <v>3035</v>
      </c>
      <c r="S4180" s="1">
        <v>78.989999999999995</v>
      </c>
    </row>
    <row r="4181" spans="1:19" x14ac:dyDescent="0.3">
      <c r="A4181" s="1" t="s">
        <v>925</v>
      </c>
      <c r="B4181" s="1" t="s">
        <v>2307</v>
      </c>
      <c r="C4181" s="1">
        <f t="shared" si="396"/>
        <v>1.0416666664241347E-2</v>
      </c>
      <c r="D4181" s="1">
        <v>14</v>
      </c>
      <c r="E4181" s="1">
        <v>19.64</v>
      </c>
      <c r="F4181" s="1">
        <f>IF(A4181="","",IF(E4181&lt;_C3_MinTemp.,0,E4181*M_a+M_b))</f>
        <v>0.47329660000000007</v>
      </c>
      <c r="G4181" s="1">
        <f t="shared" si="391"/>
        <v>0.22400967157156007</v>
      </c>
      <c r="H4181" s="1">
        <f t="shared" si="392"/>
        <v>9.735318190854414E-2</v>
      </c>
      <c r="I4181" s="1">
        <f t="shared" si="393"/>
        <v>2.4338295471469335E-2</v>
      </c>
      <c r="J4181" s="1">
        <f>IF(A4181="","",MIN(J4180+I4181,Max_logcfu))</f>
        <v>3.99</v>
      </c>
      <c r="K4181" s="1" cm="1">
        <f t="array" ref="K4181">IF(A4181="","",IF(E4181&lt;_C3_MinTemp.,0,((E4181-Tmin)/(PrefTemp-Tmin))^2))</f>
        <v>37.059494338087219</v>
      </c>
      <c r="L4181" s="1">
        <f t="shared" si="394"/>
        <v>0.38603639926519412</v>
      </c>
      <c r="M4181" s="1">
        <f t="shared" si="395"/>
        <v>-240.71281307686013</v>
      </c>
      <c r="N4181" s="3" t="s">
        <v>866</v>
      </c>
      <c r="O4181" s="1" t="s">
        <v>2973</v>
      </c>
      <c r="P4181" s="1" t="s">
        <v>2968</v>
      </c>
      <c r="Q4181" s="1">
        <v>8360</v>
      </c>
      <c r="R4181" s="1" t="s">
        <v>3035</v>
      </c>
      <c r="S4181" s="1">
        <v>78.989999999999995</v>
      </c>
    </row>
    <row r="4182" spans="1:19" x14ac:dyDescent="0.3">
      <c r="A4182" s="1" t="s">
        <v>925</v>
      </c>
      <c r="B4182" s="1" t="s">
        <v>2308</v>
      </c>
      <c r="C4182" s="1">
        <f t="shared" si="396"/>
        <v>1.0416666671517305E-2</v>
      </c>
      <c r="D4182" s="1">
        <v>14</v>
      </c>
      <c r="E4182" s="1">
        <v>19.61</v>
      </c>
      <c r="F4182" s="1">
        <f>IF(A4182="","",IF(E4182&lt;_C3_MinTemp.,0,E4182*M_a+M_b))</f>
        <v>0.4727074</v>
      </c>
      <c r="G4182" s="1">
        <f t="shared" si="391"/>
        <v>0.22345228601476</v>
      </c>
      <c r="H4182" s="1">
        <f t="shared" si="392"/>
        <v>9.7110945682207725E-2</v>
      </c>
      <c r="I4182" s="1">
        <f t="shared" si="393"/>
        <v>2.4277736431857131E-2</v>
      </c>
      <c r="J4182" s="1">
        <f>IF(A4182="","",MIN(J4181+I4182,Max_logcfu))</f>
        <v>3.99</v>
      </c>
      <c r="K4182" s="1" cm="1">
        <f t="array" ref="K4182">IF(A4182="","",IF(E4182&lt;_C3_MinTemp.,0,((E4182-Tmin)/(PrefTemp-Tmin))^2))</f>
        <v>36.967282128045369</v>
      </c>
      <c r="L4182" s="1">
        <f t="shared" si="394"/>
        <v>0.38507585567978753</v>
      </c>
      <c r="M4182" s="1">
        <f t="shared" si="395"/>
        <v>-241.09788893253992</v>
      </c>
      <c r="N4182" s="3" t="s">
        <v>866</v>
      </c>
      <c r="O4182" s="1" t="s">
        <v>2973</v>
      </c>
      <c r="P4182" s="1" t="s">
        <v>2968</v>
      </c>
      <c r="Q4182" s="1">
        <v>8360</v>
      </c>
      <c r="R4182" s="1" t="s">
        <v>3035</v>
      </c>
      <c r="S4182" s="1">
        <v>78.89</v>
      </c>
    </row>
    <row r="4183" spans="1:19" x14ac:dyDescent="0.3">
      <c r="A4183" s="1" t="s">
        <v>925</v>
      </c>
      <c r="B4183" s="1" t="s">
        <v>2309</v>
      </c>
      <c r="C4183" s="1">
        <f t="shared" si="396"/>
        <v>1.0416666664241347E-2</v>
      </c>
      <c r="D4183" s="1">
        <v>14</v>
      </c>
      <c r="E4183" s="1">
        <v>19.55</v>
      </c>
      <c r="F4183" s="1">
        <f>IF(A4183="","",IF(E4183&lt;_C3_MinTemp.,0,E4183*M_a+M_b))</f>
        <v>0.47152900000000003</v>
      </c>
      <c r="G4183" s="1">
        <f t="shared" si="391"/>
        <v>0.22233959784100002</v>
      </c>
      <c r="H4183" s="1">
        <f t="shared" si="392"/>
        <v>9.6627378461973057E-2</v>
      </c>
      <c r="I4183" s="1">
        <f t="shared" si="393"/>
        <v>2.4156844609868812E-2</v>
      </c>
      <c r="J4183" s="1">
        <f>IF(A4183="","",MIN(J4182+I4183,Max_logcfu))</f>
        <v>3.99</v>
      </c>
      <c r="K4183" s="1" cm="1">
        <f t="array" ref="K4183">IF(A4183="","",IF(E4183&lt;_C3_MinTemp.,0,((E4183-Tmin)/(PrefTemp-Tmin))^2))</f>
        <v>36.783202303338598</v>
      </c>
      <c r="L4183" s="1">
        <f t="shared" si="394"/>
        <v>0.38315835723723274</v>
      </c>
      <c r="M4183" s="1">
        <f t="shared" si="395"/>
        <v>-241.48104728977714</v>
      </c>
      <c r="N4183" s="3" t="s">
        <v>866</v>
      </c>
      <c r="O4183" s="1" t="s">
        <v>2973</v>
      </c>
      <c r="P4183" s="1" t="s">
        <v>2968</v>
      </c>
      <c r="Q4183" s="1">
        <v>8360</v>
      </c>
      <c r="R4183" s="1" t="s">
        <v>3035</v>
      </c>
      <c r="S4183" s="1">
        <v>78.89</v>
      </c>
    </row>
    <row r="4184" spans="1:19" x14ac:dyDescent="0.3">
      <c r="A4184" s="1" t="s">
        <v>925</v>
      </c>
      <c r="B4184" s="1" t="s">
        <v>2310</v>
      </c>
      <c r="C4184" s="1">
        <f t="shared" si="396"/>
        <v>1.0416666664241347E-2</v>
      </c>
      <c r="D4184" s="1">
        <v>14</v>
      </c>
      <c r="E4184" s="1">
        <v>19.489999999999998</v>
      </c>
      <c r="F4184" s="1">
        <f>IF(A4184="","",IF(E4184&lt;_C3_MinTemp.,0,E4184*M_a+M_b))</f>
        <v>0.47035060000000001</v>
      </c>
      <c r="G4184" s="1">
        <f t="shared" si="391"/>
        <v>0.22122968692036002</v>
      </c>
      <c r="H4184" s="1">
        <f t="shared" si="392"/>
        <v>9.614501821832247E-2</v>
      </c>
      <c r="I4184" s="1">
        <f t="shared" si="393"/>
        <v>2.4036254548984243E-2</v>
      </c>
      <c r="J4184" s="1">
        <f>IF(A4184="","",MIN(J4183+I4184,Max_logcfu))</f>
        <v>3.99</v>
      </c>
      <c r="K4184" s="1" cm="1">
        <f t="array" ref="K4184">IF(A4184="","",IF(E4184&lt;_C3_MinTemp.,0,((E4184-Tmin)/(PrefTemp-Tmin))^2))</f>
        <v>36.59958193913436</v>
      </c>
      <c r="L4184" s="1">
        <f t="shared" si="394"/>
        <v>0.38124564511055059</v>
      </c>
      <c r="M4184" s="1">
        <f t="shared" si="395"/>
        <v>-241.86229293488768</v>
      </c>
      <c r="N4184" s="3" t="s">
        <v>866</v>
      </c>
      <c r="O4184" s="1" t="s">
        <v>2973</v>
      </c>
      <c r="P4184" s="1" t="s">
        <v>2968</v>
      </c>
      <c r="Q4184" s="1">
        <v>8360</v>
      </c>
      <c r="R4184" s="1" t="s">
        <v>3035</v>
      </c>
      <c r="S4184" s="1">
        <v>78.89</v>
      </c>
    </row>
    <row r="4185" spans="1:19" x14ac:dyDescent="0.3">
      <c r="A4185" s="1" t="s">
        <v>925</v>
      </c>
      <c r="B4185" s="1" t="s">
        <v>2311</v>
      </c>
      <c r="C4185" s="1">
        <f t="shared" si="396"/>
        <v>1.0416666671517305E-2</v>
      </c>
      <c r="D4185" s="1">
        <v>14</v>
      </c>
      <c r="E4185" s="1">
        <v>19.45</v>
      </c>
      <c r="F4185" s="1">
        <f>IF(A4185="","",IF(E4185&lt;_C3_MinTemp.,0,E4185*M_a+M_b))</f>
        <v>0.46956500000000001</v>
      </c>
      <c r="G4185" s="1">
        <f t="shared" si="391"/>
        <v>0.220491289225</v>
      </c>
      <c r="H4185" s="1">
        <f t="shared" si="392"/>
        <v>9.5824115265102122E-2</v>
      </c>
      <c r="I4185" s="1">
        <f t="shared" si="393"/>
        <v>2.3956028827430923E-2</v>
      </c>
      <c r="J4185" s="1">
        <f>IF(A4185="","",MIN(J4184+I4185,Max_logcfu))</f>
        <v>3.99</v>
      </c>
      <c r="K4185" s="1" cm="1">
        <f t="array" ref="K4185">IF(A4185="","",IF(E4185&lt;_C3_MinTemp.,0,((E4185-Tmin)/(PrefTemp-Tmin))^2))</f>
        <v>36.477423618832958</v>
      </c>
      <c r="L4185" s="1">
        <f t="shared" si="394"/>
        <v>0.37997316287311544</v>
      </c>
      <c r="M4185" s="1">
        <f t="shared" si="395"/>
        <v>-242.24226609776079</v>
      </c>
      <c r="N4185" s="3" t="s">
        <v>866</v>
      </c>
      <c r="O4185" s="1" t="s">
        <v>2973</v>
      </c>
      <c r="P4185" s="1" t="s">
        <v>2968</v>
      </c>
      <c r="Q4185" s="1">
        <v>8360</v>
      </c>
      <c r="R4185" s="1" t="s">
        <v>3035</v>
      </c>
      <c r="S4185" s="1">
        <v>78.89</v>
      </c>
    </row>
    <row r="4186" spans="1:19" x14ac:dyDescent="0.3">
      <c r="A4186" s="1" t="s">
        <v>925</v>
      </c>
      <c r="B4186" s="1" t="s">
        <v>2312</v>
      </c>
      <c r="C4186" s="1">
        <f t="shared" si="396"/>
        <v>1.0416666664241347E-2</v>
      </c>
      <c r="D4186" s="1">
        <v>14</v>
      </c>
      <c r="E4186" s="1">
        <v>19.52</v>
      </c>
      <c r="F4186" s="1">
        <f>IF(A4186="","",IF(E4186&lt;_C3_MinTemp.,0,E4186*M_a+M_b))</f>
        <v>0.47093980000000002</v>
      </c>
      <c r="G4186" s="1">
        <f t="shared" si="391"/>
        <v>0.22178429522404003</v>
      </c>
      <c r="H4186" s="1">
        <f t="shared" si="392"/>
        <v>9.6386047468074762E-2</v>
      </c>
      <c r="I4186" s="1">
        <f t="shared" si="393"/>
        <v>2.4096511861408283E-2</v>
      </c>
      <c r="J4186" s="1">
        <f>IF(A4186="","",MIN(J4185+I4186,Max_logcfu))</f>
        <v>3.99</v>
      </c>
      <c r="K4186" s="1" cm="1">
        <f t="array" ref="K4186">IF(A4186="","",IF(E4186&lt;_C3_MinTemp.,0,((E4186-Tmin)/(PrefTemp-Tmin))^2))</f>
        <v>36.691334688673663</v>
      </c>
      <c r="L4186" s="1">
        <f t="shared" si="394"/>
        <v>0.38220140291802912</v>
      </c>
      <c r="M4186" s="1">
        <f t="shared" si="395"/>
        <v>-242.62446750067883</v>
      </c>
      <c r="N4186" s="3" t="s">
        <v>866</v>
      </c>
      <c r="O4186" s="1" t="s">
        <v>2973</v>
      </c>
      <c r="P4186" s="1" t="s">
        <v>2968</v>
      </c>
      <c r="Q4186" s="1">
        <v>8360</v>
      </c>
      <c r="R4186" s="1" t="s">
        <v>3035</v>
      </c>
      <c r="S4186" s="1">
        <v>78.89</v>
      </c>
    </row>
    <row r="4187" spans="1:19" x14ac:dyDescent="0.3">
      <c r="A4187" s="1" t="s">
        <v>925</v>
      </c>
      <c r="B4187" s="1" t="s">
        <v>2313</v>
      </c>
      <c r="C4187" s="1">
        <f t="shared" si="396"/>
        <v>1.0416666664241347E-2</v>
      </c>
      <c r="D4187" s="1">
        <v>14</v>
      </c>
      <c r="E4187" s="1">
        <v>19.489999999999998</v>
      </c>
      <c r="F4187" s="1">
        <f>IF(A4187="","",IF(E4187&lt;_C3_MinTemp.,0,E4187*M_a+M_b))</f>
        <v>0.47035060000000001</v>
      </c>
      <c r="G4187" s="1">
        <f t="shared" si="391"/>
        <v>0.22122968692036002</v>
      </c>
      <c r="H4187" s="1">
        <f t="shared" si="392"/>
        <v>9.614501821832247E-2</v>
      </c>
      <c r="I4187" s="1">
        <f t="shared" si="393"/>
        <v>2.4036254548984243E-2</v>
      </c>
      <c r="J4187" s="1">
        <f>IF(A4187="","",MIN(J4186+I4187,Max_logcfu))</f>
        <v>3.99</v>
      </c>
      <c r="K4187" s="1" cm="1">
        <f t="array" ref="K4187">IF(A4187="","",IF(E4187&lt;_C3_MinTemp.,0,((E4187-Tmin)/(PrefTemp-Tmin))^2))</f>
        <v>36.59958193913436</v>
      </c>
      <c r="L4187" s="1">
        <f t="shared" si="394"/>
        <v>0.38124564511055059</v>
      </c>
      <c r="M4187" s="1">
        <f t="shared" si="395"/>
        <v>-243.00571314578937</v>
      </c>
      <c r="N4187" s="3" t="s">
        <v>866</v>
      </c>
      <c r="O4187" s="1" t="s">
        <v>2973</v>
      </c>
      <c r="P4187" s="1" t="s">
        <v>2968</v>
      </c>
      <c r="Q4187" s="1">
        <v>8360</v>
      </c>
      <c r="R4187" s="1" t="s">
        <v>3035</v>
      </c>
      <c r="S4187" s="1">
        <v>78.89</v>
      </c>
    </row>
    <row r="4188" spans="1:19" hidden="1" x14ac:dyDescent="0.3">
      <c r="A4188" s="1" t="s">
        <v>922</v>
      </c>
      <c r="B4188" s="2">
        <v>45096.000011574077</v>
      </c>
      <c r="D4188" s="1">
        <v>0</v>
      </c>
      <c r="E4188" s="1">
        <v>22.86</v>
      </c>
      <c r="G4188" s="1"/>
      <c r="H4188" s="1"/>
      <c r="I4188" s="1"/>
      <c r="J4188" s="1">
        <v>3</v>
      </c>
      <c r="K4188" s="1"/>
      <c r="L4188" s="1"/>
      <c r="M4188" s="1"/>
      <c r="N4188" s="3" t="s">
        <v>866</v>
      </c>
      <c r="O4188" s="1" t="s">
        <v>868</v>
      </c>
      <c r="P4188" s="1" t="s">
        <v>869</v>
      </c>
      <c r="Q4188" s="1">
        <v>4008</v>
      </c>
      <c r="R4188" s="1" t="s">
        <v>863</v>
      </c>
      <c r="S4188" s="1">
        <v>100</v>
      </c>
    </row>
    <row r="4189" spans="1:19" hidden="1" x14ac:dyDescent="0.3">
      <c r="A4189" s="1" t="s">
        <v>922</v>
      </c>
      <c r="B4189" s="2" t="s">
        <v>2</v>
      </c>
      <c r="C4189" s="1">
        <f t="shared" si="396"/>
        <v>1.0416666664241347E-2</v>
      </c>
      <c r="D4189" s="1">
        <v>0</v>
      </c>
      <c r="E4189" s="1">
        <v>22.83</v>
      </c>
      <c r="F4189" s="1">
        <f>IF(A4189="","",IF(E4189&lt;MinTemp,0,E4189*M_a+M_b))</f>
        <v>0.53594819999999999</v>
      </c>
      <c r="G4189" s="1">
        <f>IF(A4189="","",F4189^2)</f>
        <v>0.28724047308323997</v>
      </c>
      <c r="H4189" s="1">
        <f>IF(A4189="","",G4189/2.301)</f>
        <v>0.12483288704182527</v>
      </c>
      <c r="I4189" s="4">
        <f>IF(A4189="","",H4189*24*(B4189-B4188))</f>
        <v>3.1208221753190088E-2</v>
      </c>
      <c r="J4189" s="4">
        <f>IF(A4189="","",MIN(J4188+I4189,Max_logcfu))</f>
        <v>3.0312082217531899</v>
      </c>
      <c r="K4189" s="1" cm="1">
        <f t="array" ref="K4189">IF(A4189="","",IF(E4189&lt;MinTemp,0,((E4189-Tmin)/(PrefTemp-Tmin))^2))</f>
        <v>47.520210226714596</v>
      </c>
      <c r="L4189" s="4">
        <f>IF(A4189="","",K4189*(B4189-B4188))</f>
        <v>0.49500218974635868</v>
      </c>
      <c r="M4189" s="1">
        <v>160</v>
      </c>
      <c r="N4189" s="1" t="s">
        <v>866</v>
      </c>
      <c r="O4189" s="1" t="s">
        <v>868</v>
      </c>
      <c r="P4189" s="1" t="s">
        <v>869</v>
      </c>
      <c r="Q4189" s="1">
        <v>4008</v>
      </c>
      <c r="R4189" s="1" t="s">
        <v>863</v>
      </c>
      <c r="S4189" s="1">
        <v>100</v>
      </c>
    </row>
    <row r="4190" spans="1:19" hidden="1" x14ac:dyDescent="0.3">
      <c r="A4190" s="1" t="s">
        <v>922</v>
      </c>
      <c r="B4190" s="2" t="s">
        <v>3</v>
      </c>
      <c r="C4190" s="1">
        <f t="shared" si="396"/>
        <v>1.0416666664241347E-2</v>
      </c>
      <c r="D4190" s="1">
        <v>0</v>
      </c>
      <c r="E4190" s="1">
        <v>22.78</v>
      </c>
      <c r="F4190" s="1">
        <f>IF(A4190="","",IF(E4190&lt;MinTemp,0,E4190*M_a+M_b))</f>
        <v>0.53496620000000006</v>
      </c>
      <c r="G4190" s="1">
        <f>IF(A4190="","",F4190^2)</f>
        <v>0.28618883514244009</v>
      </c>
      <c r="H4190" s="1">
        <f t="shared" ref="H4190:H4253" si="397">IF(A4190="","",G4190/2.301)</f>
        <v>0.12437585186546722</v>
      </c>
      <c r="I4190" s="4">
        <f>IF(A4190="","",H4190*24*(B4190-B4189))</f>
        <v>3.1093962959127176E-2</v>
      </c>
      <c r="J4190" s="4">
        <f>IF(A4190="","",MIN(J4189+I4190,Max_logcfu))</f>
        <v>3.0623021847123173</v>
      </c>
      <c r="K4190" s="1" cm="1">
        <f t="array" ref="K4190">IF(A4190="","",IF(E4190&lt;MinTemp,0,((E4190-Tmin)/(PrefTemp-Tmin))^2))</f>
        <v>47.346230371115617</v>
      </c>
      <c r="L4190" s="4">
        <f>IF(A4190="","",K4190*(B4190-B4189))</f>
        <v>0.49318989958429127</v>
      </c>
      <c r="M4190" s="4">
        <f>IF(A4189="","",M4189-L4189)</f>
        <v>159.50499781025363</v>
      </c>
      <c r="N4190" s="1" t="s">
        <v>866</v>
      </c>
      <c r="O4190" s="1" t="s">
        <v>868</v>
      </c>
      <c r="P4190" s="1" t="s">
        <v>869</v>
      </c>
      <c r="Q4190" s="1">
        <v>4008</v>
      </c>
      <c r="R4190" s="1" t="s">
        <v>863</v>
      </c>
      <c r="S4190" s="1">
        <v>100</v>
      </c>
    </row>
    <row r="4191" spans="1:19" hidden="1" x14ac:dyDescent="0.3">
      <c r="A4191" s="1" t="s">
        <v>922</v>
      </c>
      <c r="B4191" s="2" t="s">
        <v>4</v>
      </c>
      <c r="C4191" s="1">
        <f t="shared" si="396"/>
        <v>1.0416666671517305E-2</v>
      </c>
      <c r="D4191" s="1">
        <v>0</v>
      </c>
      <c r="E4191" s="1">
        <v>22.74</v>
      </c>
      <c r="F4191" s="1">
        <f>IF(A4191="","",IF(E4191&lt;MinTemp,0,E4191*M_a+M_b))</f>
        <v>0.53418060000000001</v>
      </c>
      <c r="G4191" s="1">
        <f>IF(A4191="","",F4191^2)</f>
        <v>0.28534891341635998</v>
      </c>
      <c r="H4191" s="1">
        <f t="shared" si="397"/>
        <v>0.12401082721267273</v>
      </c>
      <c r="I4191" s="4">
        <f>IF(A4191="","",H4191*24*(B4191-B4190))</f>
        <v>3.100270681760494E-2</v>
      </c>
      <c r="J4191" s="4">
        <f>IF(A4191="","",MIN(J4190+I4191,Max_logcfu))</f>
        <v>3.0933048915299222</v>
      </c>
      <c r="K4191" s="1" cm="1">
        <f t="array" ref="K4191">IF(A4191="","",IF(E4191&lt;MinTemp,0,((E4191-Tmin)/(PrefTemp-Tmin))^2))</f>
        <v>47.207276216887706</v>
      </c>
      <c r="L4191" s="4">
        <f>IF(A4191="","",K4191*(B4191-B4190))</f>
        <v>0.4917424608215657</v>
      </c>
      <c r="M4191" s="4">
        <f>IF(A4190="","",M4190-L4190)</f>
        <v>159.01180791066935</v>
      </c>
      <c r="N4191" s="1" t="s">
        <v>866</v>
      </c>
      <c r="O4191" s="1" t="s">
        <v>868</v>
      </c>
      <c r="P4191" s="1" t="s">
        <v>869</v>
      </c>
      <c r="Q4191" s="1">
        <v>4008</v>
      </c>
      <c r="R4191" s="1" t="s">
        <v>863</v>
      </c>
      <c r="S4191" s="1">
        <v>100</v>
      </c>
    </row>
    <row r="4192" spans="1:19" hidden="1" x14ac:dyDescent="0.3">
      <c r="A4192" s="1" t="s">
        <v>922</v>
      </c>
      <c r="B4192" s="2" t="s">
        <v>5</v>
      </c>
      <c r="C4192" s="1">
        <f t="shared" si="396"/>
        <v>1.0416666664241347E-2</v>
      </c>
      <c r="D4192" s="1">
        <v>0</v>
      </c>
      <c r="E4192" s="1">
        <v>22.69</v>
      </c>
      <c r="F4192" s="1">
        <f>IF(A4192="","",IF(E4192&lt;MinTemp,0,E4192*M_a+M_b))</f>
        <v>0.53319860000000008</v>
      </c>
      <c r="G4192" s="1">
        <f>IF(A4192="","",F4192^2)</f>
        <v>0.28430074704196007</v>
      </c>
      <c r="H4192" s="1">
        <f t="shared" si="397"/>
        <v>0.12355530075704478</v>
      </c>
      <c r="I4192" s="4">
        <f>IF(A4192="","",H4192*24*(B4192-B4191))</f>
        <v>3.088882518206933E-2</v>
      </c>
      <c r="J4192" s="4">
        <f>IF(A4192="","",MIN(J4191+I4192,Max_logcfu))</f>
        <v>3.1241937167119915</v>
      </c>
      <c r="K4192" s="1" cm="1">
        <f t="array" ref="K4192">IF(A4192="","",IF(E4192&lt;MinTemp,0,((E4192-Tmin)/(PrefTemp-Tmin))^2))</f>
        <v>47.033870686916913</v>
      </c>
      <c r="L4192" s="4">
        <f>IF(A4192="","",K4192*(B4192-B4191))</f>
        <v>0.4899361528746457</v>
      </c>
      <c r="M4192" s="4">
        <f>IF(A4191="","",M4191-L4191)</f>
        <v>158.52006544984778</v>
      </c>
      <c r="N4192" s="1" t="s">
        <v>866</v>
      </c>
      <c r="O4192" s="1" t="s">
        <v>868</v>
      </c>
      <c r="P4192" s="1" t="s">
        <v>869</v>
      </c>
      <c r="Q4192" s="1">
        <v>4008</v>
      </c>
      <c r="R4192" s="1" t="s">
        <v>863</v>
      </c>
      <c r="S4192" s="1">
        <v>100</v>
      </c>
    </row>
    <row r="4193" spans="1:19" hidden="1" x14ac:dyDescent="0.3">
      <c r="A4193" s="1" t="s">
        <v>922</v>
      </c>
      <c r="B4193" s="2" t="s">
        <v>6</v>
      </c>
      <c r="C4193" s="1">
        <f t="shared" si="396"/>
        <v>1.0416666664241347E-2</v>
      </c>
      <c r="D4193" s="1">
        <v>0</v>
      </c>
      <c r="E4193" s="1">
        <v>22.67</v>
      </c>
      <c r="F4193" s="1">
        <f>IF(A4193="","",IF(E4193&lt;MinTemp,0,E4193*M_a+M_b))</f>
        <v>0.5328058</v>
      </c>
      <c r="G4193" s="1">
        <f>IF(A4193="","",F4193^2)</f>
        <v>0.28388202051363998</v>
      </c>
      <c r="H4193" s="1">
        <f t="shared" si="397"/>
        <v>0.1233733248646849</v>
      </c>
      <c r="I4193" s="4">
        <f>IF(A4193="","",H4193*24*(B4193-B4192))</f>
        <v>3.0843331208989952E-2</v>
      </c>
      <c r="J4193" s="4">
        <f>IF(A4193="","",MIN(J4192+I4193,Max_logcfu))</f>
        <v>3.1550370479209815</v>
      </c>
      <c r="K4193" s="1" cm="1">
        <f t="array" ref="K4193">IF(A4193="","",IF(E4193&lt;MinTemp,0,((E4193-Tmin)/(PrefTemp-Tmin))^2))</f>
        <v>46.964597814470771</v>
      </c>
      <c r="L4193" s="4">
        <f>IF(A4193="","",K4193*(B4193-B4192))</f>
        <v>0.4892145604534997</v>
      </c>
      <c r="M4193" s="4">
        <f>IF(A4192="","",M4192-L4192)</f>
        <v>158.03012929697314</v>
      </c>
      <c r="N4193" s="1" t="s">
        <v>866</v>
      </c>
      <c r="O4193" s="1" t="s">
        <v>868</v>
      </c>
      <c r="P4193" s="1" t="s">
        <v>869</v>
      </c>
      <c r="Q4193" s="1">
        <v>4008</v>
      </c>
      <c r="R4193" s="1" t="s">
        <v>863</v>
      </c>
      <c r="S4193" s="1">
        <v>100</v>
      </c>
    </row>
    <row r="4194" spans="1:19" hidden="1" x14ac:dyDescent="0.3">
      <c r="A4194" s="1" t="s">
        <v>922</v>
      </c>
      <c r="B4194" s="2" t="s">
        <v>7</v>
      </c>
      <c r="C4194" s="1">
        <f t="shared" si="396"/>
        <v>1.0416666671517305E-2</v>
      </c>
      <c r="D4194" s="1">
        <v>0</v>
      </c>
      <c r="E4194" s="1">
        <v>22.86</v>
      </c>
      <c r="F4194" s="1">
        <f>IF(A4194="","",IF(E4194&lt;MinTemp,0,E4194*M_a+M_b))</f>
        <v>0.53653740000000005</v>
      </c>
      <c r="G4194" s="1">
        <f>IF(A4194="","",F4194^2)</f>
        <v>0.28787238159876005</v>
      </c>
      <c r="H4194" s="1">
        <f t="shared" si="397"/>
        <v>0.1251075104731682</v>
      </c>
      <c r="I4194" s="4">
        <f>IF(A4194="","",H4194*24*(B4194-B4193))</f>
        <v>3.1276877632856484E-2</v>
      </c>
      <c r="J4194" s="4">
        <f>IF(A4194="","",MIN(J4193+I4194,Max_logcfu))</f>
        <v>3.1863139255538382</v>
      </c>
      <c r="K4194" s="1" cm="1">
        <f t="array" ref="K4194">IF(A4194="","",IF(E4194&lt;MinTemp,0,((E4194-Tmin)/(PrefTemp-Tmin))^2))</f>
        <v>47.624751293574839</v>
      </c>
      <c r="L4194" s="4">
        <f>IF(A4194="","",K4194*(B4194-B4193))</f>
        <v>0.49609115953908167</v>
      </c>
      <c r="M4194" s="4">
        <f>IF(A4193="","",M4193-L4193)</f>
        <v>157.54091473651965</v>
      </c>
      <c r="N4194" s="1" t="s">
        <v>866</v>
      </c>
      <c r="O4194" s="1" t="s">
        <v>868</v>
      </c>
      <c r="P4194" s="1" t="s">
        <v>869</v>
      </c>
      <c r="Q4194" s="1">
        <v>4008</v>
      </c>
      <c r="R4194" s="1" t="s">
        <v>863</v>
      </c>
      <c r="S4194" s="1">
        <v>100</v>
      </c>
    </row>
    <row r="4195" spans="1:19" hidden="1" x14ac:dyDescent="0.3">
      <c r="A4195" s="1" t="s">
        <v>922</v>
      </c>
      <c r="B4195" s="2" t="s">
        <v>8</v>
      </c>
      <c r="C4195" s="1">
        <f t="shared" si="396"/>
        <v>1.0416666664241347E-2</v>
      </c>
      <c r="D4195" s="1">
        <v>0</v>
      </c>
      <c r="E4195" s="1">
        <v>22.7</v>
      </c>
      <c r="F4195" s="1">
        <f>IF(A4195="","",IF(E4195&lt;MinTemp,0,E4195*M_a+M_b))</f>
        <v>0.53339500000000006</v>
      </c>
      <c r="G4195" s="1">
        <f>IF(A4195="","",F4195^2)</f>
        <v>0.28451022602500009</v>
      </c>
      <c r="H4195" s="1">
        <f t="shared" si="397"/>
        <v>0.12364633899391572</v>
      </c>
      <c r="I4195" s="4">
        <f>IF(A4195="","",H4195*24*(B4195-B4194))</f>
        <v>3.0911584741281764E-2</v>
      </c>
      <c r="J4195" s="4">
        <f>IF(A4195="","",MIN(J4194+I4195,Max_logcfu))</f>
        <v>3.2172255102951199</v>
      </c>
      <c r="K4195" s="1" cm="1">
        <f t="array" ref="K4195">IF(A4195="","",IF(E4195&lt;MinTemp,0,((E4195-Tmin)/(PrefTemp-Tmin))^2))</f>
        <v>47.068526267327599</v>
      </c>
      <c r="L4195" s="4">
        <f>IF(A4195="","",K4195*(B4195-B4194))</f>
        <v>0.4902971485038396</v>
      </c>
      <c r="M4195" s="4">
        <f>IF(A4194="","",M4194-L4194)</f>
        <v>157.04482357698058</v>
      </c>
      <c r="N4195" s="1" t="s">
        <v>866</v>
      </c>
      <c r="O4195" s="1" t="s">
        <v>868</v>
      </c>
      <c r="P4195" s="1" t="s">
        <v>869</v>
      </c>
      <c r="Q4195" s="1">
        <v>4008</v>
      </c>
      <c r="R4195" s="1" t="s">
        <v>863</v>
      </c>
      <c r="S4195" s="1">
        <v>100</v>
      </c>
    </row>
    <row r="4196" spans="1:19" hidden="1" x14ac:dyDescent="0.3">
      <c r="A4196" s="1" t="s">
        <v>922</v>
      </c>
      <c r="B4196" s="2" t="s">
        <v>9</v>
      </c>
      <c r="C4196" s="1">
        <f t="shared" si="396"/>
        <v>1.0416666664241347E-2</v>
      </c>
      <c r="D4196" s="1">
        <v>0</v>
      </c>
      <c r="E4196" s="1">
        <v>22.61</v>
      </c>
      <c r="F4196" s="1">
        <f>IF(A4196="","",IF(E4196&lt;MinTemp,0,E4196*M_a+M_b))</f>
        <v>0.53162740000000008</v>
      </c>
      <c r="G4196" s="1">
        <f>IF(A4196="","",F4196^2)</f>
        <v>0.28262769243076008</v>
      </c>
      <c r="H4196" s="1">
        <f t="shared" si="397"/>
        <v>0.12282820183866147</v>
      </c>
      <c r="I4196" s="4">
        <f>IF(A4196="","",H4196*24*(B4196-B4195))</f>
        <v>3.0707050452515823E-2</v>
      </c>
      <c r="J4196" s="4">
        <f>IF(A4196="","",MIN(J4195+I4196,Max_logcfu))</f>
        <v>3.2479325607476359</v>
      </c>
      <c r="K4196" s="1" cm="1">
        <f t="array" ref="K4196">IF(A4196="","",IF(E4196&lt;MinTemp,0,((E4196-Tmin)/(PrefTemp-Tmin))^2))</f>
        <v>46.75708550413399</v>
      </c>
      <c r="L4196" s="4">
        <f>IF(A4196="","",K4196*(B4196-B4195))</f>
        <v>0.48705297388799484</v>
      </c>
      <c r="M4196" s="4">
        <f>IF(A4195="","",M4195-L4195)</f>
        <v>156.55452642847675</v>
      </c>
      <c r="N4196" s="1" t="s">
        <v>866</v>
      </c>
      <c r="O4196" s="1" t="s">
        <v>868</v>
      </c>
      <c r="P4196" s="1" t="s">
        <v>869</v>
      </c>
      <c r="Q4196" s="1">
        <v>4008</v>
      </c>
      <c r="R4196" s="1" t="s">
        <v>863</v>
      </c>
      <c r="S4196" s="1">
        <v>100</v>
      </c>
    </row>
    <row r="4197" spans="1:19" hidden="1" x14ac:dyDescent="0.3">
      <c r="A4197" s="1" t="s">
        <v>922</v>
      </c>
      <c r="B4197" s="2" t="s">
        <v>10</v>
      </c>
      <c r="C4197" s="1">
        <f t="shared" si="396"/>
        <v>1.0416666671517305E-2</v>
      </c>
      <c r="D4197" s="1">
        <v>0</v>
      </c>
      <c r="E4197" s="1">
        <v>22.55</v>
      </c>
      <c r="F4197" s="1">
        <f>IF(A4197="","",IF(E4197&lt;MinTemp,0,E4197*M_a+M_b))</f>
        <v>0.53044900000000006</v>
      </c>
      <c r="G4197" s="1">
        <f>IF(A4197="","",F4197^2)</f>
        <v>0.28137614160100005</v>
      </c>
      <c r="H4197" s="1">
        <f t="shared" si="397"/>
        <v>0.1222842857892221</v>
      </c>
      <c r="I4197" s="4">
        <f>IF(A4197="","",H4197*24*(B4197-B4196))</f>
        <v>3.0571071461541286E-2</v>
      </c>
      <c r="J4197" s="4">
        <f>IF(A4197="","",MIN(J4196+I4197,Max_logcfu))</f>
        <v>3.2785036322091772</v>
      </c>
      <c r="K4197" s="1" cm="1">
        <f t="array" ref="K4197">IF(A4197="","",IF(E4197&lt;MinTemp,0,((E4197-Tmin)/(PrefTemp-Tmin))^2))</f>
        <v>46.550032654299777</v>
      </c>
      <c r="L4197" s="4">
        <f>IF(A4197="","",K4197*(B4197-B4196))</f>
        <v>0.48489617370808674</v>
      </c>
      <c r="M4197" s="4">
        <f>IF(A4196="","",M4196-L4196)</f>
        <v>156.06747345458876</v>
      </c>
      <c r="N4197" s="1" t="s">
        <v>866</v>
      </c>
      <c r="O4197" s="1" t="s">
        <v>868</v>
      </c>
      <c r="P4197" s="1" t="s">
        <v>869</v>
      </c>
      <c r="Q4197" s="1">
        <v>4008</v>
      </c>
      <c r="R4197" s="1" t="s">
        <v>863</v>
      </c>
      <c r="S4197" s="1">
        <v>100</v>
      </c>
    </row>
    <row r="4198" spans="1:19" hidden="1" x14ac:dyDescent="0.3">
      <c r="A4198" s="1" t="s">
        <v>922</v>
      </c>
      <c r="B4198" s="2" t="s">
        <v>11</v>
      </c>
      <c r="C4198" s="1">
        <f t="shared" si="396"/>
        <v>1.0416666664241347E-2</v>
      </c>
      <c r="D4198" s="1">
        <v>0</v>
      </c>
      <c r="E4198" s="1">
        <v>22.47</v>
      </c>
      <c r="F4198" s="1">
        <f>IF(A4198="","",IF(E4198&lt;MinTemp,0,E4198*M_a+M_b))</f>
        <v>0.52887780000000006</v>
      </c>
      <c r="G4198" s="1">
        <f>IF(A4198="","",F4198^2)</f>
        <v>0.27971172733284005</v>
      </c>
      <c r="H4198" s="1">
        <f t="shared" si="397"/>
        <v>0.12156094190910041</v>
      </c>
      <c r="I4198" s="4">
        <f>IF(A4198="","",H4198*24*(B4198-B4197))</f>
        <v>3.0390235470199325E-2</v>
      </c>
      <c r="J4198" s="4">
        <f>IF(A4198="","",MIN(J4197+I4198,Max_logcfu))</f>
        <v>3.3088938676793767</v>
      </c>
      <c r="K4198" s="1" cm="1">
        <f t="array" ref="K4198">IF(A4198="","",IF(E4198&lt;MinTemp,0,((E4198-Tmin)/(PrefTemp-Tmin))^2))</f>
        <v>46.274676904191438</v>
      </c>
      <c r="L4198" s="4">
        <f>IF(A4198="","",K4198*(B4198-B4197))</f>
        <v>0.48202788430642995</v>
      </c>
      <c r="M4198" s="4">
        <f>IF(A4197="","",M4197-L4197)</f>
        <v>155.58257728088068</v>
      </c>
      <c r="N4198" s="1" t="s">
        <v>866</v>
      </c>
      <c r="O4198" s="1" t="s">
        <v>868</v>
      </c>
      <c r="P4198" s="1" t="s">
        <v>869</v>
      </c>
      <c r="Q4198" s="1">
        <v>4008</v>
      </c>
      <c r="R4198" s="1" t="s">
        <v>863</v>
      </c>
      <c r="S4198" s="1">
        <v>100</v>
      </c>
    </row>
    <row r="4199" spans="1:19" hidden="1" x14ac:dyDescent="0.3">
      <c r="A4199" s="1" t="s">
        <v>922</v>
      </c>
      <c r="B4199" s="2" t="s">
        <v>12</v>
      </c>
      <c r="C4199" s="1">
        <f t="shared" si="396"/>
        <v>1.0416666664241347E-2</v>
      </c>
      <c r="D4199" s="1">
        <v>0</v>
      </c>
      <c r="E4199" s="1">
        <v>22.45</v>
      </c>
      <c r="F4199" s="1">
        <f>IF(A4199="","",IF(E4199&lt;MinTemp,0,E4199*M_a+M_b))</f>
        <v>0.52848500000000009</v>
      </c>
      <c r="G4199" s="1">
        <f>IF(A4199="","",F4199^2)</f>
        <v>0.2792963952250001</v>
      </c>
      <c r="H4199" s="1">
        <f t="shared" si="397"/>
        <v>0.12138044121034336</v>
      </c>
      <c r="I4199" s="4">
        <f>IF(A4199="","",H4199*24*(B4199-B4198))</f>
        <v>3.0345110295520568E-2</v>
      </c>
      <c r="J4199" s="4">
        <f>IF(A4199="","",MIN(J4198+I4199,Max_logcfu))</f>
        <v>3.3392389779748974</v>
      </c>
      <c r="K4199" s="1" cm="1">
        <f t="array" ref="K4199">IF(A4199="","",IF(E4199&lt;MinTemp,0,((E4199-Tmin)/(PrefTemp-Tmin))^2))</f>
        <v>46.205965594581727</v>
      </c>
      <c r="L4199" s="4">
        <f>IF(A4199="","",K4199*(B4199-B4198))</f>
        <v>0.48131214149816209</v>
      </c>
      <c r="M4199" s="4">
        <f>IF(A4198="","",M4198-L4198)</f>
        <v>155.10054939657425</v>
      </c>
      <c r="N4199" s="1" t="s">
        <v>866</v>
      </c>
      <c r="O4199" s="1" t="s">
        <v>868</v>
      </c>
      <c r="P4199" s="1" t="s">
        <v>869</v>
      </c>
      <c r="Q4199" s="1">
        <v>4008</v>
      </c>
      <c r="R4199" s="1" t="s">
        <v>863</v>
      </c>
      <c r="S4199" s="1">
        <v>100</v>
      </c>
    </row>
    <row r="4200" spans="1:19" hidden="1" x14ac:dyDescent="0.3">
      <c r="A4200" s="1" t="s">
        <v>922</v>
      </c>
      <c r="B4200" s="2" t="s">
        <v>13</v>
      </c>
      <c r="C4200" s="1">
        <f t="shared" si="396"/>
        <v>1.0416666671517305E-2</v>
      </c>
      <c r="D4200" s="1">
        <v>0</v>
      </c>
      <c r="E4200" s="1">
        <v>22.42</v>
      </c>
      <c r="F4200" s="1">
        <f>IF(A4200="","",IF(E4200&lt;MinTemp,0,E4200*M_a+M_b))</f>
        <v>0.52789580000000003</v>
      </c>
      <c r="G4200" s="1">
        <f>IF(A4200="","",F4200^2)</f>
        <v>0.27867397565764002</v>
      </c>
      <c r="H4200" s="1">
        <f t="shared" si="397"/>
        <v>0.12110994161566276</v>
      </c>
      <c r="I4200" s="4">
        <f>IF(A4200="","",H4200*24*(B4200-B4199))</f>
        <v>3.0277485418014744E-2</v>
      </c>
      <c r="J4200" s="4">
        <f>IF(A4200="","",MIN(J4199+I4200,Max_logcfu))</f>
        <v>3.369516463392912</v>
      </c>
      <c r="K4200" s="1" cm="1">
        <f t="array" ref="K4200">IF(A4200="","",IF(E4200&lt;MinTemp,0,((E4200-Tmin)/(PrefTemp-Tmin))^2))</f>
        <v>46.102994351105202</v>
      </c>
      <c r="L4200" s="4">
        <f>IF(A4200="","",K4200*(B4200-B4199))</f>
        <v>0.48023952471430814</v>
      </c>
      <c r="M4200" s="4">
        <f>IF(A4199="","",M4199-L4199)</f>
        <v>154.61923725507609</v>
      </c>
      <c r="N4200" s="1" t="s">
        <v>866</v>
      </c>
      <c r="O4200" s="1" t="s">
        <v>868</v>
      </c>
      <c r="P4200" s="1" t="s">
        <v>869</v>
      </c>
      <c r="Q4200" s="1">
        <v>4008</v>
      </c>
      <c r="R4200" s="1" t="s">
        <v>863</v>
      </c>
      <c r="S4200" s="1">
        <v>100</v>
      </c>
    </row>
    <row r="4201" spans="1:19" hidden="1" x14ac:dyDescent="0.3">
      <c r="A4201" s="1" t="s">
        <v>922</v>
      </c>
      <c r="B4201" s="2" t="s">
        <v>14</v>
      </c>
      <c r="C4201" s="1">
        <f t="shared" si="396"/>
        <v>1.0416666664241347E-2</v>
      </c>
      <c r="D4201" s="1">
        <v>0</v>
      </c>
      <c r="E4201" s="1">
        <v>22.38</v>
      </c>
      <c r="F4201" s="1">
        <f>IF(A4201="","",IF(E4201&lt;MinTemp,0,E4201*M_a+M_b))</f>
        <v>0.52711020000000008</v>
      </c>
      <c r="G4201" s="1">
        <f>IF(A4201="","",F4201^2)</f>
        <v>0.2778451629440401</v>
      </c>
      <c r="H4201" s="1">
        <f t="shared" si="397"/>
        <v>0.12074974486920473</v>
      </c>
      <c r="I4201" s="4">
        <f>IF(A4201="","",H4201*24*(B4201-B4200))</f>
        <v>3.018743621027262E-2</v>
      </c>
      <c r="J4201" s="4">
        <f>IF(A4201="","",MIN(J4200+I4201,Max_logcfu))</f>
        <v>3.3997038996031845</v>
      </c>
      <c r="K4201" s="1" cm="1">
        <f t="array" ref="K4201">IF(A4201="","",IF(E4201&lt;MinTemp,0,((E4201-Tmin)/(PrefTemp-Tmin))^2))</f>
        <v>45.965878038887482</v>
      </c>
      <c r="L4201" s="4">
        <f>IF(A4201="","",K4201*(B4201-B4200))</f>
        <v>0.47881122946026267</v>
      </c>
      <c r="M4201" s="4">
        <f>IF(A4200="","",M4200-L4200)</f>
        <v>154.13899773036178</v>
      </c>
      <c r="N4201" s="1" t="s">
        <v>866</v>
      </c>
      <c r="O4201" s="1" t="s">
        <v>868</v>
      </c>
      <c r="P4201" s="1" t="s">
        <v>869</v>
      </c>
      <c r="Q4201" s="1">
        <v>4008</v>
      </c>
      <c r="R4201" s="1" t="s">
        <v>863</v>
      </c>
      <c r="S4201" s="1">
        <v>100</v>
      </c>
    </row>
    <row r="4202" spans="1:19" hidden="1" x14ac:dyDescent="0.3">
      <c r="A4202" s="1" t="s">
        <v>922</v>
      </c>
      <c r="B4202" s="2" t="s">
        <v>15</v>
      </c>
      <c r="C4202" s="1">
        <f t="shared" si="396"/>
        <v>1.0416666664241347E-2</v>
      </c>
      <c r="D4202" s="1">
        <v>0</v>
      </c>
      <c r="E4202" s="1">
        <v>22.35</v>
      </c>
      <c r="F4202" s="1">
        <f>IF(A4202="","",IF(E4202&lt;MinTemp,0,E4202*M_a+M_b))</f>
        <v>0.52652100000000002</v>
      </c>
      <c r="G4202" s="1">
        <f>IF(A4202="","",F4202^2)</f>
        <v>0.27722436344100004</v>
      </c>
      <c r="H4202" s="1">
        <f t="shared" si="397"/>
        <v>0.12047994934419819</v>
      </c>
      <c r="I4202" s="4">
        <f>IF(A4202="","",H4202*24*(B4202-B4201))</f>
        <v>3.0119987329036691E-2</v>
      </c>
      <c r="J4202" s="4">
        <f>IF(A4202="","",MIN(J4201+I4202,Max_logcfu))</f>
        <v>3.4298238869322213</v>
      </c>
      <c r="K4202" s="1" cm="1">
        <f t="array" ref="K4202">IF(A4202="","",IF(E4202&lt;MinTemp,0,((E4202-Tmin)/(PrefTemp-Tmin))^2))</f>
        <v>45.86317481403745</v>
      </c>
      <c r="L4202" s="4">
        <f>IF(A4202="","",K4202*(B4202-B4201))</f>
        <v>0.47774140420165728</v>
      </c>
      <c r="M4202" s="4">
        <f>IF(A4201="","",M4201-L4201)</f>
        <v>153.66018650090152</v>
      </c>
      <c r="N4202" s="1" t="s">
        <v>866</v>
      </c>
      <c r="O4202" s="1" t="s">
        <v>868</v>
      </c>
      <c r="P4202" s="1" t="s">
        <v>869</v>
      </c>
      <c r="Q4202" s="1">
        <v>4008</v>
      </c>
      <c r="R4202" s="1" t="s">
        <v>863</v>
      </c>
      <c r="S4202" s="1">
        <v>100</v>
      </c>
    </row>
    <row r="4203" spans="1:19" hidden="1" x14ac:dyDescent="0.3">
      <c r="A4203" s="1" t="s">
        <v>922</v>
      </c>
      <c r="B4203" s="2" t="s">
        <v>16</v>
      </c>
      <c r="C4203" s="1">
        <f t="shared" si="396"/>
        <v>1.0416666671517305E-2</v>
      </c>
      <c r="D4203" s="1">
        <v>0</v>
      </c>
      <c r="E4203" s="1">
        <v>22.45</v>
      </c>
      <c r="F4203" s="1">
        <f>IF(A4203="","",IF(E4203&lt;MinTemp,0,E4203*M_a+M_b))</f>
        <v>0.52848500000000009</v>
      </c>
      <c r="G4203" s="1">
        <f>IF(A4203="","",F4203^2)</f>
        <v>0.2792963952250001</v>
      </c>
      <c r="H4203" s="1">
        <f t="shared" si="397"/>
        <v>0.12138044121034336</v>
      </c>
      <c r="I4203" s="4">
        <f>IF(A4203="","",H4203*24*(B4203-B4202))</f>
        <v>3.0345110316716384E-2</v>
      </c>
      <c r="J4203" s="4">
        <f>IF(A4203="","",MIN(J4202+I4203,Max_logcfu))</f>
        <v>3.4601689972489376</v>
      </c>
      <c r="K4203" s="1" cm="1">
        <f t="array" ref="K4203">IF(A4203="","",IF(E4203&lt;MinTemp,0,((E4203-Tmin)/(PrefTemp-Tmin))^2))</f>
        <v>46.205965594581727</v>
      </c>
      <c r="L4203" s="4">
        <f>IF(A4203="","",K4203*(B4203-B4202))</f>
        <v>0.48131214183435478</v>
      </c>
      <c r="M4203" s="4">
        <f>IF(A4202="","",M4202-L4202)</f>
        <v>153.18244509669987</v>
      </c>
      <c r="N4203" s="1" t="s">
        <v>866</v>
      </c>
      <c r="O4203" s="1" t="s">
        <v>868</v>
      </c>
      <c r="P4203" s="1" t="s">
        <v>869</v>
      </c>
      <c r="Q4203" s="1">
        <v>4008</v>
      </c>
      <c r="R4203" s="1" t="s">
        <v>863</v>
      </c>
      <c r="S4203" s="1">
        <v>100</v>
      </c>
    </row>
    <row r="4204" spans="1:19" hidden="1" x14ac:dyDescent="0.3">
      <c r="A4204" s="1" t="s">
        <v>922</v>
      </c>
      <c r="B4204" s="2" t="s">
        <v>17</v>
      </c>
      <c r="C4204" s="1">
        <f t="shared" si="396"/>
        <v>1.0416666664241347E-2</v>
      </c>
      <c r="D4204" s="1">
        <v>0</v>
      </c>
      <c r="E4204" s="1">
        <v>22.44</v>
      </c>
      <c r="F4204" s="1">
        <f>IF(A4204="","",IF(E4204&lt;MinTemp,0,E4204*M_a+M_b))</f>
        <v>0.5282886</v>
      </c>
      <c r="G4204" s="1">
        <f>IF(A4204="","",F4204^2)</f>
        <v>0.27908884488996</v>
      </c>
      <c r="H4204" s="1">
        <f t="shared" si="397"/>
        <v>0.12129024115165579</v>
      </c>
      <c r="I4204" s="4">
        <f>IF(A4204="","",H4204*24*(B4204-B4203))</f>
        <v>3.0322560280853929E-2</v>
      </c>
      <c r="J4204" s="4">
        <f>IF(A4204="","",MIN(J4203+I4204,Max_logcfu))</f>
        <v>3.4904915575297917</v>
      </c>
      <c r="K4204" s="1" cm="1">
        <f t="array" ref="K4204">IF(A4204="","",IF(E4204&lt;MinTemp,0,((E4204-Tmin)/(PrefTemp-Tmin))^2))</f>
        <v>46.17162908396449</v>
      </c>
      <c r="L4204" s="4">
        <f>IF(A4204="","",K4204*(B4204-B4203))</f>
        <v>0.48095446951264914</v>
      </c>
      <c r="M4204" s="4">
        <f>IF(A4203="","",M4203-L4203)</f>
        <v>152.7011329548655</v>
      </c>
      <c r="N4204" s="1" t="s">
        <v>866</v>
      </c>
      <c r="O4204" s="1" t="s">
        <v>868</v>
      </c>
      <c r="P4204" s="1" t="s">
        <v>869</v>
      </c>
      <c r="Q4204" s="1">
        <v>4008</v>
      </c>
      <c r="R4204" s="1" t="s">
        <v>863</v>
      </c>
      <c r="S4204" s="1">
        <v>100</v>
      </c>
    </row>
    <row r="4205" spans="1:19" hidden="1" x14ac:dyDescent="0.3">
      <c r="A4205" s="1" t="s">
        <v>922</v>
      </c>
      <c r="B4205" s="2" t="s">
        <v>18</v>
      </c>
      <c r="C4205" s="1">
        <f t="shared" si="396"/>
        <v>1.0416666664241347E-2</v>
      </c>
      <c r="D4205" s="1">
        <v>0</v>
      </c>
      <c r="E4205" s="1">
        <v>22.45</v>
      </c>
      <c r="F4205" s="1">
        <f>IF(A4205="","",IF(E4205&lt;MinTemp,0,E4205*M_a+M_b))</f>
        <v>0.52848500000000009</v>
      </c>
      <c r="G4205" s="1">
        <f>IF(A4205="","",F4205^2)</f>
        <v>0.2792963952250001</v>
      </c>
      <c r="H4205" s="1">
        <f t="shared" si="397"/>
        <v>0.12138044121034336</v>
      </c>
      <c r="I4205" s="4">
        <f>IF(A4205="","",H4205*24*(B4205-B4204))</f>
        <v>3.0345110295520568E-2</v>
      </c>
      <c r="J4205" s="4">
        <f>IF(A4205="","",MIN(J4204+I4205,Max_logcfu))</f>
        <v>3.5208366678253125</v>
      </c>
      <c r="K4205" s="1" cm="1">
        <f t="array" ref="K4205">IF(A4205="","",IF(E4205&lt;MinTemp,0,((E4205-Tmin)/(PrefTemp-Tmin))^2))</f>
        <v>46.205965594581727</v>
      </c>
      <c r="L4205" s="4">
        <f>IF(A4205="","",K4205*(B4205-B4204))</f>
        <v>0.48131214149816209</v>
      </c>
      <c r="M4205" s="4">
        <f>IF(A4204="","",M4204-L4204)</f>
        <v>152.22017848535285</v>
      </c>
      <c r="N4205" s="1" t="s">
        <v>866</v>
      </c>
      <c r="O4205" s="1" t="s">
        <v>868</v>
      </c>
      <c r="P4205" s="1" t="s">
        <v>869</v>
      </c>
      <c r="Q4205" s="1">
        <v>4008</v>
      </c>
      <c r="R4205" s="1" t="s">
        <v>863</v>
      </c>
      <c r="S4205" s="1">
        <v>100</v>
      </c>
    </row>
    <row r="4206" spans="1:19" hidden="1" x14ac:dyDescent="0.3">
      <c r="A4206" s="1" t="s">
        <v>922</v>
      </c>
      <c r="B4206" s="2" t="s">
        <v>19</v>
      </c>
      <c r="C4206" s="1">
        <f t="shared" si="396"/>
        <v>1.0416666671517305E-2</v>
      </c>
      <c r="D4206" s="1">
        <v>0</v>
      </c>
      <c r="E4206" s="1">
        <v>22.41</v>
      </c>
      <c r="F4206" s="1">
        <f>IF(A4206="","",IF(E4206&lt;MinTemp,0,E4206*M_a+M_b))</f>
        <v>0.52769940000000004</v>
      </c>
      <c r="G4206" s="1">
        <f>IF(A4206="","",F4206^2)</f>
        <v>0.27846665676036003</v>
      </c>
      <c r="H4206" s="1">
        <f t="shared" si="397"/>
        <v>0.12101984213835724</v>
      </c>
      <c r="I4206" s="4">
        <f>IF(A4206="","",H4206*24*(B4206-B4205))</f>
        <v>3.0254960548677875E-2</v>
      </c>
      <c r="J4206" s="4">
        <f>IF(A4206="","",MIN(J4205+I4206,Max_logcfu))</f>
        <v>3.5510916283739902</v>
      </c>
      <c r="K4206" s="1" cm="1">
        <f t="array" ref="K4206">IF(A4206="","",IF(E4206&lt;MinTemp,0,((E4206-Tmin)/(PrefTemp-Tmin))^2))</f>
        <v>46.068696128863166</v>
      </c>
      <c r="L4206" s="4">
        <f>IF(A4206="","",K4206*(B4206-B4205))</f>
        <v>0.47988225156578723</v>
      </c>
      <c r="M4206" s="4">
        <f>IF(A4205="","",M4205-L4205)</f>
        <v>151.73886634385468</v>
      </c>
      <c r="N4206" s="1" t="s">
        <v>866</v>
      </c>
      <c r="O4206" s="1" t="s">
        <v>868</v>
      </c>
      <c r="P4206" s="1" t="s">
        <v>869</v>
      </c>
      <c r="Q4206" s="1">
        <v>4008</v>
      </c>
      <c r="R4206" s="1" t="s">
        <v>863</v>
      </c>
      <c r="S4206" s="1">
        <v>100</v>
      </c>
    </row>
    <row r="4207" spans="1:19" hidden="1" x14ac:dyDescent="0.3">
      <c r="A4207" s="1" t="s">
        <v>922</v>
      </c>
      <c r="B4207" s="2" t="s">
        <v>20</v>
      </c>
      <c r="C4207" s="1">
        <f t="shared" si="396"/>
        <v>1.0416666664241347E-2</v>
      </c>
      <c r="D4207" s="1">
        <v>0</v>
      </c>
      <c r="E4207" s="1">
        <v>22.39</v>
      </c>
      <c r="F4207" s="1">
        <f>IF(A4207="","",IF(E4207&lt;MinTemp,0,E4207*M_a+M_b))</f>
        <v>0.52730660000000007</v>
      </c>
      <c r="G4207" s="1">
        <f>IF(A4207="","",F4207^2)</f>
        <v>0.27805225040356008</v>
      </c>
      <c r="H4207" s="1">
        <f t="shared" si="397"/>
        <v>0.12083974376512822</v>
      </c>
      <c r="I4207" s="4">
        <f>IF(A4207="","",H4207*24*(B4207-B4206))</f>
        <v>3.0209935934248255E-2</v>
      </c>
      <c r="J4207" s="4">
        <f>IF(A4207="","",MIN(J4206+I4207,Max_logcfu))</f>
        <v>3.5813015643082382</v>
      </c>
      <c r="K4207" s="1" cm="1">
        <f t="array" ref="K4207">IF(A4207="","",IF(E4207&lt;MinTemp,0,((E4207-Tmin)/(PrefTemp-Tmin))^2))</f>
        <v>46.00013797275431</v>
      </c>
      <c r="L4207" s="4">
        <f>IF(A4207="","",K4207*(B4207-B4206))</f>
        <v>0.47916810377129238</v>
      </c>
      <c r="M4207" s="4">
        <f>IF(A4206="","",M4206-L4206)</f>
        <v>151.2589840922889</v>
      </c>
      <c r="N4207" s="1" t="s">
        <v>866</v>
      </c>
      <c r="O4207" s="1" t="s">
        <v>868</v>
      </c>
      <c r="P4207" s="1" t="s">
        <v>869</v>
      </c>
      <c r="Q4207" s="1">
        <v>4008</v>
      </c>
      <c r="R4207" s="1" t="s">
        <v>863</v>
      </c>
      <c r="S4207" s="1">
        <v>100</v>
      </c>
    </row>
    <row r="4208" spans="1:19" hidden="1" x14ac:dyDescent="0.3">
      <c r="A4208" s="1" t="s">
        <v>922</v>
      </c>
      <c r="B4208" s="2" t="s">
        <v>21</v>
      </c>
      <c r="C4208" s="1">
        <f t="shared" si="396"/>
        <v>1.0416666664241347E-2</v>
      </c>
      <c r="D4208" s="1">
        <v>0</v>
      </c>
      <c r="E4208" s="1">
        <v>22.38</v>
      </c>
      <c r="F4208" s="1">
        <f>IF(A4208="","",IF(E4208&lt;MinTemp,0,E4208*M_a+M_b))</f>
        <v>0.52711020000000008</v>
      </c>
      <c r="G4208" s="1">
        <f>IF(A4208="","",F4208^2)</f>
        <v>0.2778451629440401</v>
      </c>
      <c r="H4208" s="1">
        <f t="shared" si="397"/>
        <v>0.12074974486920473</v>
      </c>
      <c r="I4208" s="4">
        <f>IF(A4208="","",H4208*24*(B4208-B4207))</f>
        <v>3.018743621027262E-2</v>
      </c>
      <c r="J4208" s="4">
        <f>IF(A4208="","",MIN(J4207+I4208,Max_logcfu))</f>
        <v>3.6114890005185107</v>
      </c>
      <c r="K4208" s="1" cm="1">
        <f t="array" ref="K4208">IF(A4208="","",IF(E4208&lt;MinTemp,0,((E4208-Tmin)/(PrefTemp-Tmin))^2))</f>
        <v>45.965878038887482</v>
      </c>
      <c r="L4208" s="4">
        <f>IF(A4208="","",K4208*(B4208-B4207))</f>
        <v>0.47881122946026267</v>
      </c>
      <c r="M4208" s="4">
        <f>IF(A4207="","",M4207-L4207)</f>
        <v>150.77981598851761</v>
      </c>
      <c r="N4208" s="1" t="s">
        <v>866</v>
      </c>
      <c r="O4208" s="1" t="s">
        <v>868</v>
      </c>
      <c r="P4208" s="1" t="s">
        <v>869</v>
      </c>
      <c r="Q4208" s="1">
        <v>4008</v>
      </c>
      <c r="R4208" s="1" t="s">
        <v>863</v>
      </c>
      <c r="S4208" s="1">
        <v>100</v>
      </c>
    </row>
    <row r="4209" spans="1:19" hidden="1" x14ac:dyDescent="0.3">
      <c r="A4209" s="1" t="s">
        <v>922</v>
      </c>
      <c r="B4209" s="2" t="s">
        <v>22</v>
      </c>
      <c r="C4209" s="1">
        <f t="shared" si="396"/>
        <v>1.0416666671517305E-2</v>
      </c>
      <c r="D4209" s="1">
        <v>0</v>
      </c>
      <c r="E4209" s="1">
        <v>22.35</v>
      </c>
      <c r="F4209" s="1">
        <f>IF(A4209="","",IF(E4209&lt;MinTemp,0,E4209*M_a+M_b))</f>
        <v>0.52652100000000002</v>
      </c>
      <c r="G4209" s="1">
        <f>IF(A4209="","",F4209^2)</f>
        <v>0.27722436344100004</v>
      </c>
      <c r="H4209" s="1">
        <f t="shared" si="397"/>
        <v>0.12047994934419819</v>
      </c>
      <c r="I4209" s="4">
        <f>IF(A4209="","",H4209*24*(B4209-B4208))</f>
        <v>3.0119987350075258E-2</v>
      </c>
      <c r="J4209" s="4">
        <f>IF(A4209="","",MIN(J4208+I4209,Max_logcfu))</f>
        <v>3.6416089878685858</v>
      </c>
      <c r="K4209" s="1" cm="1">
        <f t="array" ref="K4209">IF(A4209="","",IF(E4209&lt;MinTemp,0,((E4209-Tmin)/(PrefTemp-Tmin))^2))</f>
        <v>45.86317481403745</v>
      </c>
      <c r="L4209" s="4">
        <f>IF(A4209="","",K4209*(B4209-B4208))</f>
        <v>0.4777414045353558</v>
      </c>
      <c r="M4209" s="4">
        <f>IF(A4208="","",M4208-L4208)</f>
        <v>150.30100475905735</v>
      </c>
      <c r="N4209" s="1" t="s">
        <v>866</v>
      </c>
      <c r="O4209" s="1" t="s">
        <v>868</v>
      </c>
      <c r="P4209" s="1" t="s">
        <v>869</v>
      </c>
      <c r="Q4209" s="1">
        <v>4008</v>
      </c>
      <c r="R4209" s="1" t="s">
        <v>863</v>
      </c>
      <c r="S4209" s="1">
        <v>100</v>
      </c>
    </row>
    <row r="4210" spans="1:19" hidden="1" x14ac:dyDescent="0.3">
      <c r="A4210" s="1" t="s">
        <v>922</v>
      </c>
      <c r="B4210" s="2" t="s">
        <v>23</v>
      </c>
      <c r="C4210" s="1">
        <f t="shared" si="396"/>
        <v>1.0416666664241347E-2</v>
      </c>
      <c r="D4210" s="1">
        <v>0</v>
      </c>
      <c r="E4210" s="1">
        <v>22.55</v>
      </c>
      <c r="F4210" s="1">
        <f>IF(A4210="","",IF(E4210&lt;MinTemp,0,E4210*M_a+M_b))</f>
        <v>0.53044900000000006</v>
      </c>
      <c r="G4210" s="1">
        <f>IF(A4210="","",F4210^2)</f>
        <v>0.28137614160100005</v>
      </c>
      <c r="H4210" s="1">
        <f t="shared" si="397"/>
        <v>0.1222842857892221</v>
      </c>
      <c r="I4210" s="4">
        <f>IF(A4210="","",H4210*24*(B4210-B4209))</f>
        <v>3.0571071440187638E-2</v>
      </c>
      <c r="J4210" s="4">
        <f>IF(A4210="","",MIN(J4209+I4210,Max_logcfu))</f>
        <v>3.6721800593087734</v>
      </c>
      <c r="K4210" s="1" cm="1">
        <f t="array" ref="K4210">IF(A4210="","",IF(E4210&lt;MinTemp,0,((E4210-Tmin)/(PrefTemp-Tmin))^2))</f>
        <v>46.550032654299777</v>
      </c>
      <c r="L4210" s="4">
        <f>IF(A4210="","",K4210*(B4210-B4209))</f>
        <v>0.48489617336939067</v>
      </c>
      <c r="M4210" s="4">
        <f>IF(A4209="","",M4209-L4209)</f>
        <v>149.823263354522</v>
      </c>
      <c r="N4210" s="1" t="s">
        <v>866</v>
      </c>
      <c r="O4210" s="1" t="s">
        <v>868</v>
      </c>
      <c r="P4210" s="1" t="s">
        <v>869</v>
      </c>
      <c r="Q4210" s="1">
        <v>4008</v>
      </c>
      <c r="R4210" s="1" t="s">
        <v>863</v>
      </c>
      <c r="S4210" s="1">
        <v>100</v>
      </c>
    </row>
    <row r="4211" spans="1:19" hidden="1" x14ac:dyDescent="0.3">
      <c r="A4211" s="1" t="s">
        <v>922</v>
      </c>
      <c r="B4211" s="2" t="s">
        <v>24</v>
      </c>
      <c r="C4211" s="1">
        <f t="shared" si="396"/>
        <v>1.0416666664241347E-2</v>
      </c>
      <c r="D4211" s="1">
        <v>0</v>
      </c>
      <c r="E4211" s="1">
        <v>22.44</v>
      </c>
      <c r="F4211" s="1">
        <f>IF(A4211="","",IF(E4211&lt;MinTemp,0,E4211*M_a+M_b))</f>
        <v>0.5282886</v>
      </c>
      <c r="G4211" s="1">
        <f>IF(A4211="","",F4211^2)</f>
        <v>0.27908884488996</v>
      </c>
      <c r="H4211" s="1">
        <f t="shared" si="397"/>
        <v>0.12129024115165579</v>
      </c>
      <c r="I4211" s="4">
        <f>IF(A4211="","",H4211*24*(B4211-B4210))</f>
        <v>3.0322560280853929E-2</v>
      </c>
      <c r="J4211" s="4">
        <f>IF(A4211="","",MIN(J4210+I4211,Max_logcfu))</f>
        <v>3.7025026195896276</v>
      </c>
      <c r="K4211" s="1" cm="1">
        <f t="array" ref="K4211">IF(A4211="","",IF(E4211&lt;MinTemp,0,((E4211-Tmin)/(PrefTemp-Tmin))^2))</f>
        <v>46.17162908396449</v>
      </c>
      <c r="L4211" s="4">
        <f>IF(A4211="","",K4211*(B4211-B4210))</f>
        <v>0.48095446951264914</v>
      </c>
      <c r="M4211" s="4">
        <f>IF(A4210="","",M4210-L4210)</f>
        <v>149.33836718115262</v>
      </c>
      <c r="N4211" s="1" t="s">
        <v>866</v>
      </c>
      <c r="O4211" s="1" t="s">
        <v>868</v>
      </c>
      <c r="P4211" s="1" t="s">
        <v>869</v>
      </c>
      <c r="Q4211" s="1">
        <v>4008</v>
      </c>
      <c r="R4211" s="1" t="s">
        <v>863</v>
      </c>
      <c r="S4211" s="1">
        <v>100</v>
      </c>
    </row>
    <row r="4212" spans="1:19" hidden="1" x14ac:dyDescent="0.3">
      <c r="A4212" s="1" t="s">
        <v>922</v>
      </c>
      <c r="B4212" s="2" t="s">
        <v>25</v>
      </c>
      <c r="C4212" s="1">
        <f t="shared" si="396"/>
        <v>1.0416666671517305E-2</v>
      </c>
      <c r="D4212" s="1">
        <v>0</v>
      </c>
      <c r="E4212" s="1">
        <v>22.35</v>
      </c>
      <c r="F4212" s="1">
        <f>IF(A4212="","",IF(E4212&lt;MinTemp,0,E4212*M_a+M_b))</f>
        <v>0.52652100000000002</v>
      </c>
      <c r="G4212" s="1">
        <f>IF(A4212="","",F4212^2)</f>
        <v>0.27722436344100004</v>
      </c>
      <c r="H4212" s="1">
        <f t="shared" si="397"/>
        <v>0.12047994934419819</v>
      </c>
      <c r="I4212" s="4">
        <f>IF(A4212="","",H4212*24*(B4212-B4211))</f>
        <v>3.0119987350075258E-2</v>
      </c>
      <c r="J4212" s="4">
        <f>IF(A4212="","",MIN(J4211+I4212,Max_logcfu))</f>
        <v>3.7326226069397026</v>
      </c>
      <c r="K4212" s="1" cm="1">
        <f t="array" ref="K4212">IF(A4212="","",IF(E4212&lt;MinTemp,0,((E4212-Tmin)/(PrefTemp-Tmin))^2))</f>
        <v>45.86317481403745</v>
      </c>
      <c r="L4212" s="4">
        <f>IF(A4212="","",K4212*(B4212-B4211))</f>
        <v>0.4777414045353558</v>
      </c>
      <c r="M4212" s="4">
        <f>IF(A4211="","",M4211-L4211)</f>
        <v>148.85741271163997</v>
      </c>
      <c r="N4212" s="1" t="s">
        <v>866</v>
      </c>
      <c r="O4212" s="1" t="s">
        <v>868</v>
      </c>
      <c r="P4212" s="1" t="s">
        <v>869</v>
      </c>
      <c r="Q4212" s="1">
        <v>4008</v>
      </c>
      <c r="R4212" s="1" t="s">
        <v>863</v>
      </c>
      <c r="S4212" s="1">
        <v>100</v>
      </c>
    </row>
    <row r="4213" spans="1:19" hidden="1" x14ac:dyDescent="0.3">
      <c r="A4213" s="1" t="s">
        <v>922</v>
      </c>
      <c r="B4213" s="2" t="s">
        <v>26</v>
      </c>
      <c r="C4213" s="1">
        <f t="shared" si="396"/>
        <v>1.0416666664241347E-2</v>
      </c>
      <c r="D4213" s="1">
        <v>0</v>
      </c>
      <c r="E4213" s="1">
        <v>22.27</v>
      </c>
      <c r="F4213" s="1">
        <f>IF(A4213="","",IF(E4213&lt;MinTemp,0,E4213*M_a+M_b))</f>
        <v>0.52494980000000002</v>
      </c>
      <c r="G4213" s="1">
        <f>IF(A4213="","",F4213^2)</f>
        <v>0.27557229252004001</v>
      </c>
      <c r="H4213" s="1">
        <f t="shared" si="397"/>
        <v>0.11976196980445024</v>
      </c>
      <c r="I4213" s="4">
        <f>IF(A4213="","",H4213*24*(B4213-B4212))</f>
        <v>2.9940492444141494E-2</v>
      </c>
      <c r="J4213" s="4">
        <f>IF(A4213="","",MIN(J4212+I4213,Max_logcfu))</f>
        <v>3.7625630993838439</v>
      </c>
      <c r="K4213" s="1" cm="1">
        <f t="array" ref="K4213">IF(A4213="","",IF(E4213&lt;MinTemp,0,((E4213-Tmin)/(PrefTemp-Tmin))^2))</f>
        <v>45.589861110607103</v>
      </c>
      <c r="L4213" s="4">
        <f>IF(A4213="","",K4213*(B4213-B4212))</f>
        <v>0.47489438645825405</v>
      </c>
      <c r="M4213" s="4">
        <f>IF(A4212="","",M4212-L4212)</f>
        <v>148.37967130710462</v>
      </c>
      <c r="N4213" s="1" t="s">
        <v>866</v>
      </c>
      <c r="O4213" s="1" t="s">
        <v>868</v>
      </c>
      <c r="P4213" s="1" t="s">
        <v>869</v>
      </c>
      <c r="Q4213" s="1">
        <v>4008</v>
      </c>
      <c r="R4213" s="1" t="s">
        <v>863</v>
      </c>
      <c r="S4213" s="1">
        <v>100</v>
      </c>
    </row>
    <row r="4214" spans="1:19" hidden="1" x14ac:dyDescent="0.3">
      <c r="A4214" s="1" t="s">
        <v>922</v>
      </c>
      <c r="B4214" s="2" t="s">
        <v>27</v>
      </c>
      <c r="C4214" s="1">
        <f t="shared" si="396"/>
        <v>1.0416666664241347E-2</v>
      </c>
      <c r="D4214" s="1">
        <v>0</v>
      </c>
      <c r="E4214" s="1">
        <v>22.24</v>
      </c>
      <c r="F4214" s="1">
        <f>IF(A4214="","",IF(E4214&lt;MinTemp,0,E4214*M_a+M_b))</f>
        <v>0.52436060000000007</v>
      </c>
      <c r="G4214" s="1">
        <f>IF(A4214="","",F4214^2)</f>
        <v>0.27495403883236008</v>
      </c>
      <c r="H4214" s="1">
        <f t="shared" si="397"/>
        <v>0.11949328067464583</v>
      </c>
      <c r="I4214" s="4">
        <f>IF(A4214="","",H4214*24*(B4214-B4213))</f>
        <v>2.9873320161706036E-2</v>
      </c>
      <c r="J4214" s="4">
        <f>IF(A4214="","",MIN(J4213+I4214,Max_logcfu))</f>
        <v>3.7924364195455498</v>
      </c>
      <c r="K4214" s="1" cm="1">
        <f t="array" ref="K4214">IF(A4214="","",IF(E4214&lt;MinTemp,0,((E4214-Tmin)/(PrefTemp-Tmin))^2))</f>
        <v>45.487579057884396</v>
      </c>
      <c r="L4214" s="4">
        <f>IF(A4214="","",K4214*(B4214-B4213))</f>
        <v>0.47382894840930723</v>
      </c>
      <c r="M4214" s="4">
        <f>IF(A4213="","",M4213-L4213)</f>
        <v>147.90477692064636</v>
      </c>
      <c r="N4214" s="1" t="s">
        <v>866</v>
      </c>
      <c r="O4214" s="1" t="s">
        <v>868</v>
      </c>
      <c r="P4214" s="1" t="s">
        <v>869</v>
      </c>
      <c r="Q4214" s="1">
        <v>4008</v>
      </c>
      <c r="R4214" s="1" t="s">
        <v>863</v>
      </c>
      <c r="S4214" s="1">
        <v>100</v>
      </c>
    </row>
    <row r="4215" spans="1:19" hidden="1" x14ac:dyDescent="0.3">
      <c r="A4215" s="1" t="s">
        <v>922</v>
      </c>
      <c r="B4215" s="2" t="s">
        <v>28</v>
      </c>
      <c r="C4215" s="1">
        <f t="shared" si="396"/>
        <v>1.0416666671517305E-2</v>
      </c>
      <c r="D4215" s="1">
        <v>0</v>
      </c>
      <c r="E4215" s="1">
        <v>22.2</v>
      </c>
      <c r="F4215" s="1">
        <f>IF(A4215="","",IF(E4215&lt;MinTemp,0,E4215*M_a+M_b))</f>
        <v>0.52357500000000001</v>
      </c>
      <c r="G4215" s="1">
        <f>IF(A4215="","",F4215^2)</f>
        <v>0.27413078062500001</v>
      </c>
      <c r="H4215" s="1">
        <f t="shared" si="397"/>
        <v>0.11913549788135593</v>
      </c>
      <c r="I4215" s="4">
        <f>IF(A4215="","",H4215*24*(B4215-B4214))</f>
        <v>2.9783874484208179E-2</v>
      </c>
      <c r="J4215" s="4">
        <f>IF(A4215="","",MIN(J4214+I4215,Max_logcfu))</f>
        <v>3.822220294029758</v>
      </c>
      <c r="K4215" s="1" cm="1">
        <f t="array" ref="K4215">IF(A4215="","",IF(E4215&lt;MinTemp,0,((E4215-Tmin)/(PrefTemp-Tmin))^2))</f>
        <v>45.351381666671784</v>
      </c>
      <c r="L4215" s="4">
        <f>IF(A4215="","",K4215*(B4215-B4214))</f>
        <v>0.4724102259144809</v>
      </c>
      <c r="M4215" s="4">
        <f>IF(A4214="","",M4214-L4214)</f>
        <v>147.43094797223705</v>
      </c>
      <c r="N4215" s="1" t="s">
        <v>866</v>
      </c>
      <c r="O4215" s="1" t="s">
        <v>868</v>
      </c>
      <c r="P4215" s="1" t="s">
        <v>869</v>
      </c>
      <c r="Q4215" s="1">
        <v>4008</v>
      </c>
      <c r="R4215" s="1" t="s">
        <v>863</v>
      </c>
      <c r="S4215" s="1">
        <v>100</v>
      </c>
    </row>
    <row r="4216" spans="1:19" hidden="1" x14ac:dyDescent="0.3">
      <c r="A4216" s="1" t="s">
        <v>922</v>
      </c>
      <c r="B4216" s="2" t="s">
        <v>29</v>
      </c>
      <c r="C4216" s="1">
        <f t="shared" si="396"/>
        <v>1.0416666664241347E-2</v>
      </c>
      <c r="D4216" s="1">
        <v>0</v>
      </c>
      <c r="E4216" s="1">
        <v>22.19</v>
      </c>
      <c r="F4216" s="1">
        <f>IF(A4216="","",IF(E4216&lt;MinTemp,0,E4216*M_a+M_b))</f>
        <v>0.52337860000000003</v>
      </c>
      <c r="G4216" s="1">
        <f>IF(A4216="","",F4216^2)</f>
        <v>0.27392515893796004</v>
      </c>
      <c r="H4216" s="1">
        <f t="shared" si="397"/>
        <v>0.11904613600085182</v>
      </c>
      <c r="I4216" s="4">
        <f>IF(A4216="","",H4216*24*(B4216-B4215))</f>
        <v>2.9761533993283559E-2</v>
      </c>
      <c r="J4216" s="4">
        <f>IF(A4216="","",MIN(J4215+I4216,Max_logcfu))</f>
        <v>3.8519818280230416</v>
      </c>
      <c r="K4216" s="1" cm="1">
        <f t="array" ref="K4216">IF(A4216="","",IF(E4216&lt;MinTemp,0,((E4216-Tmin)/(PrefTemp-Tmin))^2))</f>
        <v>45.317364225847982</v>
      </c>
      <c r="L4216" s="4">
        <f>IF(A4216="","",K4216*(B4216-B4215))</f>
        <v>0.47205587724267406</v>
      </c>
      <c r="M4216" s="4">
        <f>IF(A4215="","",M4215-L4215)</f>
        <v>146.95853774632258</v>
      </c>
      <c r="N4216" s="1" t="s">
        <v>866</v>
      </c>
      <c r="O4216" s="1" t="s">
        <v>868</v>
      </c>
      <c r="P4216" s="1" t="s">
        <v>869</v>
      </c>
      <c r="Q4216" s="1">
        <v>4008</v>
      </c>
      <c r="R4216" s="1" t="s">
        <v>863</v>
      </c>
      <c r="S4216" s="1">
        <v>100</v>
      </c>
    </row>
    <row r="4217" spans="1:19" hidden="1" x14ac:dyDescent="0.3">
      <c r="A4217" s="1" t="s">
        <v>922</v>
      </c>
      <c r="B4217" s="2" t="s">
        <v>30</v>
      </c>
      <c r="C4217" s="1">
        <f t="shared" si="396"/>
        <v>1.0416666664241347E-2</v>
      </c>
      <c r="D4217" s="1">
        <v>0</v>
      </c>
      <c r="E4217" s="1">
        <v>21.94</v>
      </c>
      <c r="F4217" s="1">
        <f>IF(A4217="","",IF(E4217&lt;MinTemp,0,E4217*M_a+M_b))</f>
        <v>0.51846860000000006</v>
      </c>
      <c r="G4217" s="1">
        <f>IF(A4217="","",F4217^2)</f>
        <v>0.26880968918596004</v>
      </c>
      <c r="H4217" s="1">
        <f t="shared" si="397"/>
        <v>0.11682298530463278</v>
      </c>
      <c r="I4217" s="4">
        <f>IF(A4217="","",H4217*24*(B4217-B4216))</f>
        <v>2.9205746319358204E-2</v>
      </c>
      <c r="J4217" s="4">
        <f>IF(A4217="","",MIN(J4216+I4217,Max_logcfu))</f>
        <v>3.8811875743423996</v>
      </c>
      <c r="K4217" s="1" cm="1">
        <f t="array" ref="K4217">IF(A4217="","",IF(E4217&lt;MinTemp,0,((E4217-Tmin)/(PrefTemp-Tmin))^2))</f>
        <v>44.471076112567395</v>
      </c>
      <c r="L4217" s="4">
        <f>IF(A4217="","",K4217*(B4217-B4216))</f>
        <v>0.46324037606472046</v>
      </c>
      <c r="M4217" s="4">
        <f>IF(A4216="","",M4216-L4216)</f>
        <v>146.48648186907991</v>
      </c>
      <c r="N4217" s="1" t="s">
        <v>866</v>
      </c>
      <c r="O4217" s="1" t="s">
        <v>868</v>
      </c>
      <c r="P4217" s="1" t="s">
        <v>869</v>
      </c>
      <c r="Q4217" s="1">
        <v>4008</v>
      </c>
      <c r="R4217" s="1" t="s">
        <v>863</v>
      </c>
      <c r="S4217" s="1">
        <v>100</v>
      </c>
    </row>
    <row r="4218" spans="1:19" hidden="1" x14ac:dyDescent="0.3">
      <c r="A4218" s="1" t="s">
        <v>922</v>
      </c>
      <c r="B4218" s="2" t="s">
        <v>31</v>
      </c>
      <c r="C4218" s="1">
        <f t="shared" si="396"/>
        <v>1.0416666671517305E-2</v>
      </c>
      <c r="D4218" s="1">
        <v>0</v>
      </c>
      <c r="E4218" s="1">
        <v>21.81</v>
      </c>
      <c r="F4218" s="1">
        <f>IF(A4218="","",IF(E4218&lt;MinTemp,0,E4218*M_a+M_b))</f>
        <v>0.51591540000000002</v>
      </c>
      <c r="G4218" s="1">
        <f>IF(A4218="","",F4218^2)</f>
        <v>0.26616869995716003</v>
      </c>
      <c r="H4218" s="1">
        <f t="shared" si="397"/>
        <v>0.11567522814305085</v>
      </c>
      <c r="I4218" s="4">
        <f>IF(A4218="","",H4218*24*(B4218-B4217))</f>
        <v>2.891880704922908E-2</v>
      </c>
      <c r="J4218" s="4">
        <f>IF(A4218="","",MIN(J4217+I4218,Max_logcfu))</f>
        <v>3.9101063813916288</v>
      </c>
      <c r="K4218" s="1" cm="1">
        <f t="array" ref="K4218">IF(A4218="","",IF(E4218&lt;MinTemp,0,((E4218-Tmin)/(PrefTemp-Tmin))^2))</f>
        <v>44.034158703220626</v>
      </c>
      <c r="L4218" s="4">
        <f>IF(A4218="","",K4218*(B4218-B4217))</f>
        <v>0.45868915337214194</v>
      </c>
      <c r="M4218" s="4">
        <f>IF(A4217="","",M4217-L4217)</f>
        <v>146.02324149301518</v>
      </c>
      <c r="N4218" s="1" t="s">
        <v>866</v>
      </c>
      <c r="O4218" s="1" t="s">
        <v>868</v>
      </c>
      <c r="P4218" s="1" t="s">
        <v>869</v>
      </c>
      <c r="Q4218" s="1">
        <v>4008</v>
      </c>
      <c r="R4218" s="1" t="s">
        <v>863</v>
      </c>
      <c r="S4218" s="1">
        <v>100</v>
      </c>
    </row>
    <row r="4219" spans="1:19" hidden="1" x14ac:dyDescent="0.3">
      <c r="A4219" s="1" t="s">
        <v>922</v>
      </c>
      <c r="B4219" s="2" t="s">
        <v>32</v>
      </c>
      <c r="C4219" s="1">
        <f t="shared" si="396"/>
        <v>1.0416666664241347E-2</v>
      </c>
      <c r="D4219" s="1">
        <v>0</v>
      </c>
      <c r="E4219" s="1">
        <v>21.81</v>
      </c>
      <c r="F4219" s="1">
        <f>IF(A4219="","",IF(E4219&lt;MinTemp,0,E4219*M_a+M_b))</f>
        <v>0.51591540000000002</v>
      </c>
      <c r="G4219" s="1">
        <f>IF(A4219="","",F4219^2)</f>
        <v>0.26616869995716003</v>
      </c>
      <c r="H4219" s="1">
        <f t="shared" si="397"/>
        <v>0.11567522814305085</v>
      </c>
      <c r="I4219" s="4">
        <f>IF(A4219="","",H4219*24*(B4219-B4218))</f>
        <v>2.8918807029029527E-2</v>
      </c>
      <c r="J4219" s="4">
        <f>IF(A4219="","",MIN(J4218+I4219,Max_logcfu))</f>
        <v>3.9390251884206582</v>
      </c>
      <c r="K4219" s="1" cm="1">
        <f t="array" ref="K4219">IF(A4219="","",IF(E4219&lt;MinTemp,0,((E4219-Tmin)/(PrefTemp-Tmin))^2))</f>
        <v>44.034158703220626</v>
      </c>
      <c r="L4219" s="4">
        <f>IF(A4219="","",K4219*(B4219-B4218))</f>
        <v>0.45868915305175129</v>
      </c>
      <c r="M4219" s="4">
        <f>IF(A4218="","",M4218-L4218)</f>
        <v>145.56455233964303</v>
      </c>
      <c r="N4219" s="1" t="s">
        <v>866</v>
      </c>
      <c r="O4219" s="1" t="s">
        <v>868</v>
      </c>
      <c r="P4219" s="1" t="s">
        <v>869</v>
      </c>
      <c r="Q4219" s="1">
        <v>4008</v>
      </c>
      <c r="R4219" s="1" t="s">
        <v>863</v>
      </c>
      <c r="S4219" s="1">
        <v>100</v>
      </c>
    </row>
    <row r="4220" spans="1:19" hidden="1" x14ac:dyDescent="0.3">
      <c r="A4220" s="1" t="s">
        <v>922</v>
      </c>
      <c r="B4220" s="2" t="s">
        <v>33</v>
      </c>
      <c r="C4220" s="1">
        <f t="shared" si="396"/>
        <v>1.0416666664241347E-2</v>
      </c>
      <c r="D4220" s="1">
        <v>0</v>
      </c>
      <c r="E4220" s="1">
        <v>21.74</v>
      </c>
      <c r="F4220" s="1">
        <f>IF(A4220="","",IF(E4220&lt;MinTemp,0,E4220*M_a+M_b))</f>
        <v>0.51454060000000001</v>
      </c>
      <c r="G4220" s="1">
        <f>IF(A4220="","",F4220^2)</f>
        <v>0.26475202904836004</v>
      </c>
      <c r="H4220" s="1">
        <f t="shared" si="397"/>
        <v>0.11505955195495872</v>
      </c>
      <c r="I4220" s="4">
        <f>IF(A4220="","",H4220*24*(B4220-B4219))</f>
        <v>2.8764887982042332E-2</v>
      </c>
      <c r="J4220" s="4">
        <f>IF(A4220="","",MIN(J4219+I4220,Max_logcfu))</f>
        <v>3.9677900764027005</v>
      </c>
      <c r="K4220" s="1" cm="1">
        <f t="array" ref="K4220">IF(A4220="","",IF(E4220&lt;MinTemp,0,((E4220-Tmin)/(PrefTemp-Tmin))^2))</f>
        <v>43.799788878224767</v>
      </c>
      <c r="L4220" s="4">
        <f>IF(A4220="","",K4220*(B4220-B4219))</f>
        <v>0.45624780070861287</v>
      </c>
      <c r="M4220" s="4">
        <f>IF(A4219="","",M4219-L4219)</f>
        <v>145.10586318659128</v>
      </c>
      <c r="N4220" s="1" t="s">
        <v>866</v>
      </c>
      <c r="O4220" s="1" t="s">
        <v>868</v>
      </c>
      <c r="P4220" s="1" t="s">
        <v>869</v>
      </c>
      <c r="Q4220" s="1">
        <v>4008</v>
      </c>
      <c r="R4220" s="1" t="s">
        <v>863</v>
      </c>
      <c r="S4220" s="1">
        <v>100</v>
      </c>
    </row>
    <row r="4221" spans="1:19" hidden="1" x14ac:dyDescent="0.3">
      <c r="A4221" s="1" t="s">
        <v>922</v>
      </c>
      <c r="B4221" s="2" t="s">
        <v>34</v>
      </c>
      <c r="C4221" s="1">
        <f t="shared" si="396"/>
        <v>1.0416666671517305E-2</v>
      </c>
      <c r="D4221" s="1">
        <v>0</v>
      </c>
      <c r="E4221" s="1">
        <v>21.75</v>
      </c>
      <c r="F4221" s="1">
        <f>IF(A4221="","",IF(E4221&lt;MinTemp,0,E4221*M_a+M_b))</f>
        <v>0.514737</v>
      </c>
      <c r="G4221" s="1">
        <f>IF(A4221="","",F4221^2)</f>
        <v>0.26495417916899999</v>
      </c>
      <c r="H4221" s="1">
        <f t="shared" si="397"/>
        <v>0.11514740511473272</v>
      </c>
      <c r="I4221" s="4">
        <f>IF(A4221="","",H4221*24*(B4221-B4220))</f>
        <v>2.8786851292088102E-2</v>
      </c>
      <c r="J4221" s="4">
        <f>IF(A4221="","",MIN(J4220+I4221,Max_logcfu))</f>
        <v>3.99</v>
      </c>
      <c r="K4221" s="1" cm="1">
        <f t="array" ref="K4221">IF(A4221="","",IF(E4221&lt;MinTemp,0,((E4221-Tmin)/(PrefTemp-Tmin))^2))</f>
        <v>43.833231993420398</v>
      </c>
      <c r="L4221" s="4">
        <f>IF(A4221="","",K4221*(B4221-B4220))</f>
        <v>0.45659616681074833</v>
      </c>
      <c r="M4221" s="4">
        <f>IF(A4220="","",M4220-L4220)</f>
        <v>144.64961538588267</v>
      </c>
      <c r="N4221" s="1" t="s">
        <v>866</v>
      </c>
      <c r="O4221" s="1" t="s">
        <v>868</v>
      </c>
      <c r="P4221" s="1" t="s">
        <v>869</v>
      </c>
      <c r="Q4221" s="1">
        <v>4008</v>
      </c>
      <c r="R4221" s="1" t="s">
        <v>863</v>
      </c>
      <c r="S4221" s="1">
        <v>100</v>
      </c>
    </row>
    <row r="4222" spans="1:19" hidden="1" x14ac:dyDescent="0.3">
      <c r="A4222" s="1" t="s">
        <v>922</v>
      </c>
      <c r="B4222" s="2" t="s">
        <v>35</v>
      </c>
      <c r="C4222" s="1">
        <f t="shared" si="396"/>
        <v>1.0416666664241347E-2</v>
      </c>
      <c r="D4222" s="1">
        <v>0</v>
      </c>
      <c r="E4222" s="1">
        <v>21.81</v>
      </c>
      <c r="F4222" s="1">
        <f>IF(A4222="","",IF(E4222&lt;MinTemp,0,E4222*M_a+M_b))</f>
        <v>0.51591540000000002</v>
      </c>
      <c r="G4222" s="1">
        <f>IF(A4222="","",F4222^2)</f>
        <v>0.26616869995716003</v>
      </c>
      <c r="H4222" s="1">
        <f t="shared" si="397"/>
        <v>0.11567522814305085</v>
      </c>
      <c r="I4222" s="4">
        <f>IF(A4222="","",H4222*24*(B4222-B4221))</f>
        <v>2.8918807029029527E-2</v>
      </c>
      <c r="J4222" s="4">
        <f>IF(A4222="","",MIN(J4221+I4222,Max_logcfu))</f>
        <v>3.99</v>
      </c>
      <c r="K4222" s="1" cm="1">
        <f t="array" ref="K4222">IF(A4222="","",IF(E4222&lt;MinTemp,0,((E4222-Tmin)/(PrefTemp-Tmin))^2))</f>
        <v>44.034158703220626</v>
      </c>
      <c r="L4222" s="4">
        <f>IF(A4222="","",K4222*(B4222-B4221))</f>
        <v>0.45868915305175129</v>
      </c>
      <c r="M4222" s="4">
        <f>IF(A4221="","",M4221-L4221)</f>
        <v>144.19301921907191</v>
      </c>
      <c r="N4222" s="1" t="s">
        <v>866</v>
      </c>
      <c r="O4222" s="1" t="s">
        <v>868</v>
      </c>
      <c r="P4222" s="1" t="s">
        <v>869</v>
      </c>
      <c r="Q4222" s="1">
        <v>4008</v>
      </c>
      <c r="R4222" s="1" t="s">
        <v>863</v>
      </c>
      <c r="S4222" s="1">
        <v>100</v>
      </c>
    </row>
    <row r="4223" spans="1:19" hidden="1" x14ac:dyDescent="0.3">
      <c r="A4223" s="1" t="s">
        <v>922</v>
      </c>
      <c r="B4223" s="2" t="s">
        <v>36</v>
      </c>
      <c r="C4223" s="1">
        <f t="shared" si="396"/>
        <v>1.0416666664241347E-2</v>
      </c>
      <c r="D4223" s="1">
        <v>0</v>
      </c>
      <c r="E4223" s="1">
        <v>21.86</v>
      </c>
      <c r="F4223" s="1">
        <f>IF(A4223="","",IF(E4223&lt;MinTemp,0,E4223*M_a+M_b))</f>
        <v>0.51689739999999995</v>
      </c>
      <c r="G4223" s="1">
        <f>IF(A4223="","",F4223^2)</f>
        <v>0.26718292212675993</v>
      </c>
      <c r="H4223" s="1">
        <f t="shared" si="397"/>
        <v>0.11611600266265099</v>
      </c>
      <c r="I4223" s="4">
        <f>IF(A4223="","",H4223*24*(B4223-B4222))</f>
        <v>2.9029000658903906E-2</v>
      </c>
      <c r="J4223" s="4">
        <f>IF(A4223="","",MIN(J4222+I4223,Max_logcfu))</f>
        <v>3.99</v>
      </c>
      <c r="K4223" s="1" cm="1">
        <f t="array" ref="K4223">IF(A4223="","",IF(E4223&lt;MinTemp,0,((E4223-Tmin)/(PrefTemp-Tmin))^2))</f>
        <v>44.201948604826946</v>
      </c>
      <c r="L4223" s="4">
        <f>IF(A4223="","",K4223*(B4223-B4222))</f>
        <v>0.4604369645264102</v>
      </c>
      <c r="M4223" s="4">
        <f>IF(A4222="","",M4222-L4222)</f>
        <v>143.73433006602016</v>
      </c>
      <c r="N4223" s="1" t="s">
        <v>866</v>
      </c>
      <c r="O4223" s="1" t="s">
        <v>868</v>
      </c>
      <c r="P4223" s="1" t="s">
        <v>869</v>
      </c>
      <c r="Q4223" s="1">
        <v>4008</v>
      </c>
      <c r="R4223" s="1" t="s">
        <v>863</v>
      </c>
      <c r="S4223" s="1">
        <v>100</v>
      </c>
    </row>
    <row r="4224" spans="1:19" hidden="1" x14ac:dyDescent="0.3">
      <c r="A4224" s="1" t="s">
        <v>922</v>
      </c>
      <c r="B4224" s="2" t="s">
        <v>37</v>
      </c>
      <c r="C4224" s="1">
        <f t="shared" si="396"/>
        <v>1.0416666671517305E-2</v>
      </c>
      <c r="D4224" s="1">
        <v>0</v>
      </c>
      <c r="E4224" s="1">
        <v>21.91</v>
      </c>
      <c r="F4224" s="1">
        <f>IF(A4224="","",IF(E4224&lt;MinTemp,0,E4224*M_a+M_b))</f>
        <v>0.51787939999999999</v>
      </c>
      <c r="G4224" s="1">
        <f>IF(A4224="","",F4224^2)</f>
        <v>0.26819907294435996</v>
      </c>
      <c r="H4224" s="1">
        <f t="shared" si="397"/>
        <v>0.11655761536043457</v>
      </c>
      <c r="I4224" s="4">
        <f>IF(A4224="","",H4224*24*(B4224-B4223))</f>
        <v>2.9139403853677737E-2</v>
      </c>
      <c r="J4224" s="4">
        <f>IF(A4224="","",MIN(J4223+I4224,Max_logcfu))</f>
        <v>3.99</v>
      </c>
      <c r="K4224" s="1" cm="1">
        <f t="array" ref="K4224">IF(A4224="","",IF(E4224&lt;MinTemp,0,((E4224-Tmin)/(PrefTemp-Tmin))^2))</f>
        <v>44.370057576226692</v>
      </c>
      <c r="L4224" s="4">
        <f>IF(A4224="","",K4224*(B4224-B4223))</f>
        <v>0.46218809996758448</v>
      </c>
      <c r="M4224" s="4">
        <f>IF(A4223="","",M4223-L4223)</f>
        <v>143.27389310149374</v>
      </c>
      <c r="N4224" s="1" t="s">
        <v>866</v>
      </c>
      <c r="O4224" s="1" t="s">
        <v>868</v>
      </c>
      <c r="P4224" s="1" t="s">
        <v>869</v>
      </c>
      <c r="Q4224" s="1">
        <v>4008</v>
      </c>
      <c r="R4224" s="1" t="s">
        <v>863</v>
      </c>
      <c r="S4224" s="1">
        <v>100</v>
      </c>
    </row>
    <row r="4225" spans="1:19" hidden="1" x14ac:dyDescent="0.3">
      <c r="A4225" s="1" t="s">
        <v>922</v>
      </c>
      <c r="B4225" s="2" t="s">
        <v>38</v>
      </c>
      <c r="C4225" s="1">
        <f t="shared" si="396"/>
        <v>1.0416666664241347E-2</v>
      </c>
      <c r="D4225" s="1">
        <v>0</v>
      </c>
      <c r="E4225" s="1">
        <v>22.05</v>
      </c>
      <c r="F4225" s="1">
        <f>IF(A4225="","",IF(E4225&lt;MinTemp,0,E4225*M_a+M_b))</f>
        <v>0.52062900000000001</v>
      </c>
      <c r="G4225" s="1">
        <f>IF(A4225="","",F4225^2)</f>
        <v>0.27105455564100001</v>
      </c>
      <c r="H4225" s="1">
        <f t="shared" si="397"/>
        <v>0.11779859002216427</v>
      </c>
      <c r="I4225" s="4">
        <f>IF(A4225="","",H4225*24*(B4225-B4224))</f>
        <v>2.9449647498684287E-2</v>
      </c>
      <c r="J4225" s="4">
        <f>IF(A4225="","",MIN(J4224+I4225,Max_logcfu))</f>
        <v>3.99</v>
      </c>
      <c r="K4225" s="1" cm="1">
        <f t="array" ref="K4225">IF(A4225="","",IF(E4225&lt;MinTemp,0,((E4225-Tmin)/(PrefTemp-Tmin))^2))</f>
        <v>44.842460147447063</v>
      </c>
      <c r="L4225" s="4">
        <f>IF(A4225="","",K4225*(B4225-B4224))</f>
        <v>0.46710895976048294</v>
      </c>
      <c r="M4225" s="4">
        <f>IF(A4224="","",M4224-L4224)</f>
        <v>142.81170500152615</v>
      </c>
      <c r="N4225" s="1" t="s">
        <v>866</v>
      </c>
      <c r="O4225" s="1" t="s">
        <v>868</v>
      </c>
      <c r="P4225" s="1" t="s">
        <v>869</v>
      </c>
      <c r="Q4225" s="1">
        <v>4008</v>
      </c>
      <c r="R4225" s="1" t="s">
        <v>863</v>
      </c>
      <c r="S4225" s="1">
        <v>100</v>
      </c>
    </row>
    <row r="4226" spans="1:19" hidden="1" x14ac:dyDescent="0.3">
      <c r="A4226" s="1" t="s">
        <v>922</v>
      </c>
      <c r="B4226" s="2" t="s">
        <v>39</v>
      </c>
      <c r="C4226" s="1">
        <f t="shared" ref="C4226:C4289" si="398">IF(A4226="","",B4226-B4225)</f>
        <v>1.0416666664241347E-2</v>
      </c>
      <c r="D4226" s="1">
        <v>0</v>
      </c>
      <c r="E4226" s="1">
        <v>22.39</v>
      </c>
      <c r="F4226" s="1">
        <f>IF(A4226="","",IF(E4226&lt;MinTemp,0,E4226*M_a+M_b))</f>
        <v>0.52730660000000007</v>
      </c>
      <c r="G4226" s="1">
        <f>IF(A4226="","",F4226^2)</f>
        <v>0.27805225040356008</v>
      </c>
      <c r="H4226" s="1">
        <f t="shared" si="397"/>
        <v>0.12083974376512822</v>
      </c>
      <c r="I4226" s="4">
        <f>IF(A4226="","",H4226*24*(B4226-B4225))</f>
        <v>3.0209935934248255E-2</v>
      </c>
      <c r="J4226" s="4">
        <f>IF(A4226="","",MIN(J4225+I4226,Max_logcfu))</f>
        <v>3.99</v>
      </c>
      <c r="K4226" s="1" cm="1">
        <f t="array" ref="K4226">IF(A4226="","",IF(E4226&lt;MinTemp,0,((E4226-Tmin)/(PrefTemp-Tmin))^2))</f>
        <v>46.00013797275431</v>
      </c>
      <c r="L4226" s="4">
        <f>IF(A4226="","",K4226*(B4226-B4225))</f>
        <v>0.47916810377129238</v>
      </c>
      <c r="M4226" s="4">
        <f>IF(A4225="","",M4225-L4225)</f>
        <v>142.34459604176567</v>
      </c>
      <c r="N4226" s="1" t="s">
        <v>866</v>
      </c>
      <c r="O4226" s="1" t="s">
        <v>868</v>
      </c>
      <c r="P4226" s="1" t="s">
        <v>869</v>
      </c>
      <c r="Q4226" s="1">
        <v>4008</v>
      </c>
      <c r="R4226" s="1" t="s">
        <v>863</v>
      </c>
      <c r="S4226" s="1">
        <v>100</v>
      </c>
    </row>
    <row r="4227" spans="1:19" hidden="1" x14ac:dyDescent="0.3">
      <c r="A4227" s="1" t="s">
        <v>922</v>
      </c>
      <c r="B4227" s="2" t="s">
        <v>40</v>
      </c>
      <c r="C4227" s="1">
        <f t="shared" si="398"/>
        <v>1.0416666671517305E-2</v>
      </c>
      <c r="D4227" s="1">
        <v>0</v>
      </c>
      <c r="E4227" s="1">
        <v>22.45</v>
      </c>
      <c r="F4227" s="1">
        <f>IF(A4227="","",IF(E4227&lt;MinTemp,0,E4227*M_a+M_b))</f>
        <v>0.52848500000000009</v>
      </c>
      <c r="G4227" s="1">
        <f>IF(A4227="","",F4227^2)</f>
        <v>0.2792963952250001</v>
      </c>
      <c r="H4227" s="1">
        <f t="shared" si="397"/>
        <v>0.12138044121034336</v>
      </c>
      <c r="I4227" s="4">
        <f>IF(A4227="","",H4227*24*(B4227-B4226))</f>
        <v>3.0345110316716384E-2</v>
      </c>
      <c r="J4227" s="4">
        <f>IF(A4227="","",MIN(J4226+I4227,Max_logcfu))</f>
        <v>3.99</v>
      </c>
      <c r="K4227" s="1" cm="1">
        <f t="array" ref="K4227">IF(A4227="","",IF(E4227&lt;MinTemp,0,((E4227-Tmin)/(PrefTemp-Tmin))^2))</f>
        <v>46.205965594581727</v>
      </c>
      <c r="L4227" s="4">
        <f>IF(A4227="","",K4227*(B4227-B4226))</f>
        <v>0.48131214183435478</v>
      </c>
      <c r="M4227" s="4">
        <f>IF(A4226="","",M4226-L4226)</f>
        <v>141.86542793799438</v>
      </c>
      <c r="N4227" s="1" t="s">
        <v>866</v>
      </c>
      <c r="O4227" s="1" t="s">
        <v>868</v>
      </c>
      <c r="P4227" s="1" t="s">
        <v>869</v>
      </c>
      <c r="Q4227" s="1">
        <v>4008</v>
      </c>
      <c r="R4227" s="1" t="s">
        <v>863</v>
      </c>
      <c r="S4227" s="1">
        <v>100</v>
      </c>
    </row>
    <row r="4228" spans="1:19" hidden="1" x14ac:dyDescent="0.3">
      <c r="A4228" s="1" t="s">
        <v>922</v>
      </c>
      <c r="B4228" s="2" t="s">
        <v>41</v>
      </c>
      <c r="C4228" s="1">
        <f t="shared" si="398"/>
        <v>1.0416666664241347E-2</v>
      </c>
      <c r="D4228" s="1">
        <v>0</v>
      </c>
      <c r="E4228" s="1">
        <v>22.52</v>
      </c>
      <c r="F4228" s="1">
        <f>IF(A4228="","",IF(E4228&lt;MinTemp,0,E4228*M_a+M_b))</f>
        <v>0.5298598000000001</v>
      </c>
      <c r="G4228" s="1">
        <f>IF(A4228="","",F4228^2)</f>
        <v>0.28075140765604012</v>
      </c>
      <c r="H4228" s="1">
        <f t="shared" si="397"/>
        <v>0.12201278038072147</v>
      </c>
      <c r="I4228" s="4">
        <f>IF(A4228="","",H4228*24*(B4228-B4227))</f>
        <v>3.0503195088078288E-2</v>
      </c>
      <c r="J4228" s="4">
        <f>IF(A4228="","",MIN(J4227+I4228,Max_logcfu))</f>
        <v>3.99</v>
      </c>
      <c r="K4228" s="1" cm="1">
        <f t="array" ref="K4228">IF(A4228="","",IF(E4228&lt;MinTemp,0,((E4228-Tmin)/(PrefTemp-Tmin))^2))</f>
        <v>46.446678527071114</v>
      </c>
      <c r="L4228" s="4">
        <f>IF(A4228="","",K4228*(B4228-B4227))</f>
        <v>0.4838195678776761</v>
      </c>
      <c r="M4228" s="4">
        <f>IF(A4227="","",M4227-L4227)</f>
        <v>141.38411579616002</v>
      </c>
      <c r="N4228" s="1" t="s">
        <v>866</v>
      </c>
      <c r="O4228" s="1" t="s">
        <v>868</v>
      </c>
      <c r="P4228" s="1" t="s">
        <v>869</v>
      </c>
      <c r="Q4228" s="1">
        <v>4008</v>
      </c>
      <c r="R4228" s="1" t="s">
        <v>863</v>
      </c>
      <c r="S4228" s="1">
        <v>100</v>
      </c>
    </row>
    <row r="4229" spans="1:19" hidden="1" x14ac:dyDescent="0.3">
      <c r="A4229" s="1" t="s">
        <v>922</v>
      </c>
      <c r="B4229" s="2" t="s">
        <v>42</v>
      </c>
      <c r="C4229" s="1">
        <f t="shared" si="398"/>
        <v>1.0416666664241347E-2</v>
      </c>
      <c r="D4229" s="1">
        <v>0</v>
      </c>
      <c r="E4229" s="1">
        <v>22.63</v>
      </c>
      <c r="F4229" s="1">
        <f>IF(A4229="","",IF(E4229&lt;MinTemp,0,E4229*M_a+M_b))</f>
        <v>0.53202020000000005</v>
      </c>
      <c r="G4229" s="1">
        <f>IF(A4229="","",F4229^2)</f>
        <v>0.28304549320804007</v>
      </c>
      <c r="H4229" s="1">
        <f t="shared" si="397"/>
        <v>0.12300977540549328</v>
      </c>
      <c r="I4229" s="4">
        <f>IF(A4229="","",H4229*24*(B4229-B4228))</f>
        <v>3.0752443844213207E-2</v>
      </c>
      <c r="J4229" s="4">
        <f>IF(A4229="","",MIN(J4228+I4229,Max_logcfu))</f>
        <v>3.99</v>
      </c>
      <c r="K4229" s="1" cm="1">
        <f t="array" ref="K4229">IF(A4229="","",IF(E4229&lt;MinTemp,0,((E4229-Tmin)/(PrefTemp-Tmin))^2))</f>
        <v>46.826205223079285</v>
      </c>
      <c r="L4229" s="4">
        <f>IF(A4229="","",K4229*(B4229-B4228))</f>
        <v>0.48777297096017408</v>
      </c>
      <c r="M4229" s="4">
        <f>IF(A4228="","",M4228-L4228)</f>
        <v>140.90029622828234</v>
      </c>
      <c r="N4229" s="1" t="s">
        <v>866</v>
      </c>
      <c r="O4229" s="1" t="s">
        <v>868</v>
      </c>
      <c r="P4229" s="1" t="s">
        <v>869</v>
      </c>
      <c r="Q4229" s="1">
        <v>4008</v>
      </c>
      <c r="R4229" s="1" t="s">
        <v>863</v>
      </c>
      <c r="S4229" s="1">
        <v>100</v>
      </c>
    </row>
    <row r="4230" spans="1:19" hidden="1" x14ac:dyDescent="0.3">
      <c r="A4230" s="1" t="s">
        <v>922</v>
      </c>
      <c r="B4230" s="2" t="s">
        <v>43</v>
      </c>
      <c r="C4230" s="1">
        <f t="shared" si="398"/>
        <v>1.0416666671517305E-2</v>
      </c>
      <c r="D4230" s="1">
        <v>0</v>
      </c>
      <c r="E4230" s="1">
        <v>22.74</v>
      </c>
      <c r="F4230" s="1">
        <f>IF(A4230="","",IF(E4230&lt;MinTemp,0,E4230*M_a+M_b))</f>
        <v>0.53418060000000001</v>
      </c>
      <c r="G4230" s="1">
        <f>IF(A4230="","",F4230^2)</f>
        <v>0.28534891341635998</v>
      </c>
      <c r="H4230" s="1">
        <f t="shared" si="397"/>
        <v>0.12401082721267273</v>
      </c>
      <c r="I4230" s="4">
        <f>IF(A4230="","",H4230*24*(B4230-B4229))</f>
        <v>3.100270681760494E-2</v>
      </c>
      <c r="J4230" s="4">
        <f>IF(A4230="","",MIN(J4229+I4230,Max_logcfu))</f>
        <v>3.99</v>
      </c>
      <c r="K4230" s="1" cm="1">
        <f t="array" ref="K4230">IF(A4230="","",IF(E4230&lt;MinTemp,0,((E4230-Tmin)/(PrefTemp-Tmin))^2))</f>
        <v>47.207276216887706</v>
      </c>
      <c r="L4230" s="4">
        <f>IF(A4230="","",K4230*(B4230-B4229))</f>
        <v>0.4917424608215657</v>
      </c>
      <c r="M4230" s="4">
        <f>IF(A4229="","",M4229-L4229)</f>
        <v>140.41252325732216</v>
      </c>
      <c r="N4230" s="1" t="s">
        <v>866</v>
      </c>
      <c r="O4230" s="1" t="s">
        <v>868</v>
      </c>
      <c r="P4230" s="1" t="s">
        <v>869</v>
      </c>
      <c r="Q4230" s="1">
        <v>4008</v>
      </c>
      <c r="R4230" s="1" t="s">
        <v>863</v>
      </c>
      <c r="S4230" s="1">
        <v>100</v>
      </c>
    </row>
    <row r="4231" spans="1:19" hidden="1" x14ac:dyDescent="0.3">
      <c r="A4231" s="1" t="s">
        <v>922</v>
      </c>
      <c r="B4231" s="2" t="s">
        <v>44</v>
      </c>
      <c r="C4231" s="1">
        <f t="shared" si="398"/>
        <v>1.0416666664241347E-2</v>
      </c>
      <c r="D4231" s="1">
        <v>0</v>
      </c>
      <c r="E4231" s="1">
        <v>22.86</v>
      </c>
      <c r="F4231" s="1">
        <f>IF(A4231="","",IF(E4231&lt;MinTemp,0,E4231*M_a+M_b))</f>
        <v>0.53653740000000005</v>
      </c>
      <c r="G4231" s="1">
        <f>IF(A4231="","",F4231^2)</f>
        <v>0.28787238159876005</v>
      </c>
      <c r="H4231" s="1">
        <f t="shared" si="397"/>
        <v>0.1251075104731682</v>
      </c>
      <c r="I4231" s="4">
        <f>IF(A4231="","",H4231*24*(B4231-B4230))</f>
        <v>3.1276877611009835E-2</v>
      </c>
      <c r="J4231" s="4">
        <f>IF(A4231="","",MIN(J4230+I4231,Max_logcfu))</f>
        <v>3.99</v>
      </c>
      <c r="K4231" s="1" cm="1">
        <f t="array" ref="K4231">IF(A4231="","",IF(E4231&lt;MinTemp,0,((E4231-Tmin)/(PrefTemp-Tmin))^2))</f>
        <v>47.624751293574839</v>
      </c>
      <c r="L4231" s="4">
        <f>IF(A4231="","",K4231*(B4231-B4230))</f>
        <v>0.49609115919256602</v>
      </c>
      <c r="M4231" s="4">
        <f>IF(A4230="","",M4230-L4230)</f>
        <v>139.92078079650059</v>
      </c>
      <c r="N4231" s="1" t="s">
        <v>866</v>
      </c>
      <c r="O4231" s="1" t="s">
        <v>868</v>
      </c>
      <c r="P4231" s="1" t="s">
        <v>869</v>
      </c>
      <c r="Q4231" s="1">
        <v>4008</v>
      </c>
      <c r="R4231" s="1" t="s">
        <v>863</v>
      </c>
      <c r="S4231" s="1">
        <v>100</v>
      </c>
    </row>
    <row r="4232" spans="1:19" hidden="1" x14ac:dyDescent="0.3">
      <c r="A4232" s="1" t="s">
        <v>922</v>
      </c>
      <c r="B4232" s="2" t="s">
        <v>45</v>
      </c>
      <c r="C4232" s="1">
        <f t="shared" si="398"/>
        <v>1.0416666664241347E-2</v>
      </c>
      <c r="D4232" s="1">
        <v>0</v>
      </c>
      <c r="E4232" s="1">
        <v>22.8</v>
      </c>
      <c r="F4232" s="1">
        <f>IF(A4232="","",IF(E4232&lt;MinTemp,0,E4232*M_a+M_b))</f>
        <v>0.53535900000000003</v>
      </c>
      <c r="G4232" s="1">
        <f>IF(A4232="","",F4232^2)</f>
        <v>0.28660925888100003</v>
      </c>
      <c r="H4232" s="1">
        <f t="shared" si="397"/>
        <v>0.12455856535462842</v>
      </c>
      <c r="I4232" s="4">
        <f>IF(A4232="","",H4232*24*(B4232-B4231))</f>
        <v>3.1139641331406846E-2</v>
      </c>
      <c r="J4232" s="4">
        <f>IF(A4232="","",MIN(J4231+I4232,Max_logcfu))</f>
        <v>3.99</v>
      </c>
      <c r="K4232" s="1" cm="1">
        <f t="array" ref="K4232">IF(A4232="","",IF(E4232&lt;MinTemp,0,((E4232-Tmin)/(PrefTemp-Tmin))^2))</f>
        <v>47.415784024980006</v>
      </c>
      <c r="L4232" s="4">
        <f>IF(A4232="","",K4232*(B4232-B4231))</f>
        <v>0.49391441681187664</v>
      </c>
      <c r="M4232" s="4">
        <f>IF(A4231="","",M4231-L4231)</f>
        <v>139.42468963730803</v>
      </c>
      <c r="N4232" s="1" t="s">
        <v>866</v>
      </c>
      <c r="O4232" s="1" t="s">
        <v>868</v>
      </c>
      <c r="P4232" s="1" t="s">
        <v>869</v>
      </c>
      <c r="Q4232" s="1">
        <v>4008</v>
      </c>
      <c r="R4232" s="1" t="s">
        <v>863</v>
      </c>
      <c r="S4232" s="1">
        <v>100</v>
      </c>
    </row>
    <row r="4233" spans="1:19" hidden="1" x14ac:dyDescent="0.3">
      <c r="A4233" s="1" t="s">
        <v>922</v>
      </c>
      <c r="B4233" s="2" t="s">
        <v>46</v>
      </c>
      <c r="C4233" s="1">
        <f t="shared" si="398"/>
        <v>1.0416666671517305E-2</v>
      </c>
      <c r="D4233" s="1">
        <v>0</v>
      </c>
      <c r="E4233" s="1">
        <v>22.91</v>
      </c>
      <c r="F4233" s="1">
        <f>IF(A4233="","",IF(E4233&lt;MinTemp,0,E4233*M_a+M_b))</f>
        <v>0.53751940000000009</v>
      </c>
      <c r="G4233" s="1">
        <f>IF(A4233="","",F4233^2)</f>
        <v>0.28892710537636007</v>
      </c>
      <c r="H4233" s="1">
        <f t="shared" si="397"/>
        <v>0.12556588673461974</v>
      </c>
      <c r="I4233" s="4">
        <f>IF(A4233="","",H4233*24*(B4233-B4232))</f>
        <v>3.1391471698272728E-2</v>
      </c>
      <c r="J4233" s="4">
        <f>IF(A4233="","",MIN(J4232+I4233,Max_logcfu))</f>
        <v>3.99</v>
      </c>
      <c r="K4233" s="1" cm="1">
        <f t="array" ref="K4233">IF(A4233="","",IF(E4233&lt;MinTemp,0,((E4233-Tmin)/(PrefTemp-Tmin))^2))</f>
        <v>47.799241660843329</v>
      </c>
      <c r="L4233" s="4">
        <f>IF(A4233="","",K4233*(B4233-B4232))</f>
        <v>0.49790876753230817</v>
      </c>
      <c r="M4233" s="4">
        <f>IF(A4232="","",M4232-L4232)</f>
        <v>138.93077522049614</v>
      </c>
      <c r="N4233" s="1" t="s">
        <v>866</v>
      </c>
      <c r="O4233" s="1" t="s">
        <v>868</v>
      </c>
      <c r="P4233" s="1" t="s">
        <v>869</v>
      </c>
      <c r="Q4233" s="1">
        <v>4008</v>
      </c>
      <c r="R4233" s="1" t="s">
        <v>863</v>
      </c>
      <c r="S4233" s="1">
        <v>100</v>
      </c>
    </row>
    <row r="4234" spans="1:19" hidden="1" x14ac:dyDescent="0.3">
      <c r="A4234" s="1" t="s">
        <v>922</v>
      </c>
      <c r="B4234" s="2" t="s">
        <v>47</v>
      </c>
      <c r="C4234" s="1">
        <f t="shared" si="398"/>
        <v>1.0416666664241347E-2</v>
      </c>
      <c r="D4234" s="1">
        <v>0</v>
      </c>
      <c r="E4234" s="1">
        <v>22.94</v>
      </c>
      <c r="F4234" s="1">
        <f>IF(A4234="","",IF(E4234&lt;MinTemp,0,E4234*M_a+M_b))</f>
        <v>0.53810860000000005</v>
      </c>
      <c r="G4234" s="1">
        <f>IF(A4234="","",F4234^2)</f>
        <v>0.28956086539396003</v>
      </c>
      <c r="H4234" s="1">
        <f t="shared" si="397"/>
        <v>0.12584131481701868</v>
      </c>
      <c r="I4234" s="4">
        <f>IF(A4234="","",H4234*24*(B4234-B4233))</f>
        <v>3.1460328696929746E-2</v>
      </c>
      <c r="J4234" s="4">
        <f>IF(A4234="","",MIN(J4233+I4234,Max_logcfu))</f>
        <v>3.99</v>
      </c>
      <c r="K4234" s="1" cm="1">
        <f t="array" ref="K4234">IF(A4234="","",IF(E4234&lt;MinTemp,0,((E4234-Tmin)/(PrefTemp-Tmin))^2))</f>
        <v>47.904089034705265</v>
      </c>
      <c r="L4234" s="4">
        <f>IF(A4234="","",K4234*(B4234-B4233))</f>
        <v>0.4990009273286638</v>
      </c>
      <c r="M4234" s="4">
        <f>IF(A4233="","",M4233-L4233)</f>
        <v>138.43286645296385</v>
      </c>
      <c r="N4234" s="1" t="s">
        <v>866</v>
      </c>
      <c r="O4234" s="1" t="s">
        <v>868</v>
      </c>
      <c r="P4234" s="1" t="s">
        <v>869</v>
      </c>
      <c r="Q4234" s="1">
        <v>4008</v>
      </c>
      <c r="R4234" s="1" t="s">
        <v>863</v>
      </c>
      <c r="S4234" s="1">
        <v>100</v>
      </c>
    </row>
    <row r="4235" spans="1:19" hidden="1" x14ac:dyDescent="0.3">
      <c r="A4235" s="1" t="s">
        <v>922</v>
      </c>
      <c r="B4235" s="2" t="s">
        <v>48</v>
      </c>
      <c r="C4235" s="1">
        <f t="shared" si="398"/>
        <v>1.0416666664241347E-2</v>
      </c>
      <c r="D4235" s="1">
        <v>0</v>
      </c>
      <c r="E4235" s="1">
        <v>23.06</v>
      </c>
      <c r="F4235" s="1">
        <f>IF(A4235="","",IF(E4235&lt;MinTemp,0,E4235*M_a+M_b))</f>
        <v>0.54046539999999998</v>
      </c>
      <c r="G4235" s="1">
        <f>IF(A4235="","",F4235^2)</f>
        <v>0.29210284859715996</v>
      </c>
      <c r="H4235" s="1">
        <f t="shared" si="397"/>
        <v>0.12694604458807474</v>
      </c>
      <c r="I4235" s="4">
        <f>IF(A4235="","",H4235*24*(B4235-B4234))</f>
        <v>3.1736511139629449E-2</v>
      </c>
      <c r="J4235" s="4">
        <f>IF(A4235="","",MIN(J4234+I4235,Max_logcfu))</f>
        <v>3.99</v>
      </c>
      <c r="K4235" s="1" cm="1">
        <f t="array" ref="K4235">IF(A4235="","",IF(E4235&lt;MinTemp,0,((E4235-Tmin)/(PrefTemp-Tmin))^2))</f>
        <v>48.324627181409383</v>
      </c>
      <c r="L4235" s="4">
        <f>IF(A4235="","",K4235*(B4235-B4234))</f>
        <v>0.50338153302247846</v>
      </c>
      <c r="M4235" s="4">
        <f>IF(A4234="","",M4234-L4234)</f>
        <v>137.93386552563518</v>
      </c>
      <c r="N4235" s="1" t="s">
        <v>866</v>
      </c>
      <c r="O4235" s="1" t="s">
        <v>868</v>
      </c>
      <c r="P4235" s="1" t="s">
        <v>869</v>
      </c>
      <c r="Q4235" s="1">
        <v>4008</v>
      </c>
      <c r="R4235" s="1" t="s">
        <v>863</v>
      </c>
      <c r="S4235" s="1">
        <v>100</v>
      </c>
    </row>
    <row r="4236" spans="1:19" hidden="1" x14ac:dyDescent="0.3">
      <c r="A4236" s="1" t="s">
        <v>922</v>
      </c>
      <c r="B4236" s="2" t="s">
        <v>49</v>
      </c>
      <c r="C4236" s="1">
        <f t="shared" si="398"/>
        <v>1.0416666671517305E-2</v>
      </c>
      <c r="D4236" s="1">
        <v>0</v>
      </c>
      <c r="E4236" s="1">
        <v>23.17</v>
      </c>
      <c r="F4236" s="1">
        <f>IF(A4236="","",IF(E4236&lt;MinTemp,0,E4236*M_a+M_b))</f>
        <v>0.54262580000000005</v>
      </c>
      <c r="G4236" s="1">
        <f>IF(A4236="","",F4236^2)</f>
        <v>0.29444275882564003</v>
      </c>
      <c r="H4236" s="1">
        <f t="shared" si="397"/>
        <v>0.12796295472648414</v>
      </c>
      <c r="I4236" s="4">
        <f>IF(A4236="","",H4236*24*(B4236-B4235))</f>
        <v>3.1990738696517883E-2</v>
      </c>
      <c r="J4236" s="4">
        <f>IF(A4236="","",MIN(J4235+I4236,Max_logcfu))</f>
        <v>3.99</v>
      </c>
      <c r="K4236" s="1" cm="1">
        <f t="array" ref="K4236">IF(A4236="","",IF(E4236&lt;MinTemp,0,((E4236-Tmin)/(PrefTemp-Tmin))^2))</f>
        <v>48.711734975709618</v>
      </c>
      <c r="L4236" s="4">
        <f>IF(A4236="","",K4236*(B4236-B4235))</f>
        <v>0.50741390623325822</v>
      </c>
      <c r="M4236" s="4">
        <f>IF(A4235="","",M4235-L4235)</f>
        <v>137.43048399261269</v>
      </c>
      <c r="N4236" s="1" t="s">
        <v>866</v>
      </c>
      <c r="O4236" s="1" t="s">
        <v>868</v>
      </c>
      <c r="P4236" s="1" t="s">
        <v>869</v>
      </c>
      <c r="Q4236" s="1">
        <v>4008</v>
      </c>
      <c r="R4236" s="1" t="s">
        <v>863</v>
      </c>
      <c r="S4236" s="1">
        <v>100</v>
      </c>
    </row>
    <row r="4237" spans="1:19" hidden="1" x14ac:dyDescent="0.3">
      <c r="A4237" s="1" t="s">
        <v>922</v>
      </c>
      <c r="B4237" s="2" t="s">
        <v>50</v>
      </c>
      <c r="C4237" s="1">
        <f t="shared" si="398"/>
        <v>1.0416666664241347E-2</v>
      </c>
      <c r="D4237" s="1">
        <v>0</v>
      </c>
      <c r="E4237" s="1">
        <v>22.5</v>
      </c>
      <c r="F4237" s="1">
        <f>IF(A4237="","",IF(E4237&lt;MinTemp,0,E4237*M_a+M_b))</f>
        <v>0.52946700000000002</v>
      </c>
      <c r="G4237" s="1">
        <f>IF(A4237="","",F4237^2)</f>
        <v>0.28033530408900004</v>
      </c>
      <c r="H4237" s="1">
        <f t="shared" si="397"/>
        <v>0.12183194441069101</v>
      </c>
      <c r="I4237" s="4">
        <f>IF(A4237="","",H4237*24*(B4237-B4236))</f>
        <v>3.0457986095581199E-2</v>
      </c>
      <c r="J4237" s="4">
        <f>IF(A4237="","",MIN(J4236+I4237,Max_logcfu))</f>
        <v>3.99</v>
      </c>
      <c r="K4237" s="1" cm="1">
        <f t="array" ref="K4237">IF(A4237="","",IF(E4237&lt;MinTemp,0,((E4237-Tmin)/(PrefTemp-Tmin))^2))</f>
        <v>46.377839589544031</v>
      </c>
      <c r="L4237" s="4">
        <f>IF(A4237="","",K4237*(B4237-B4236))</f>
        <v>0.48310249561193591</v>
      </c>
      <c r="M4237" s="4">
        <f>IF(A4236="","",M4236-L4236)</f>
        <v>136.92307008637943</v>
      </c>
      <c r="N4237" s="1" t="s">
        <v>866</v>
      </c>
      <c r="O4237" s="1" t="s">
        <v>868</v>
      </c>
      <c r="P4237" s="1" t="s">
        <v>869</v>
      </c>
      <c r="Q4237" s="1">
        <v>4008</v>
      </c>
      <c r="R4237" s="1" t="s">
        <v>863</v>
      </c>
      <c r="S4237" s="1">
        <v>100</v>
      </c>
    </row>
    <row r="4238" spans="1:19" hidden="1" x14ac:dyDescent="0.3">
      <c r="A4238" s="1" t="s">
        <v>922</v>
      </c>
      <c r="B4238" s="2" t="s">
        <v>51</v>
      </c>
      <c r="C4238" s="1">
        <f t="shared" si="398"/>
        <v>1.0416666664241347E-2</v>
      </c>
      <c r="D4238" s="1">
        <v>0</v>
      </c>
      <c r="E4238" s="1">
        <v>21.6</v>
      </c>
      <c r="F4238" s="1">
        <f>IF(A4238="","",IF(E4238&lt;MinTemp,0,E4238*M_a+M_b))</f>
        <v>0.51179100000000011</v>
      </c>
      <c r="G4238" s="1">
        <f>IF(A4238="","",F4238^2)</f>
        <v>0.2619300276810001</v>
      </c>
      <c r="H4238" s="1">
        <f t="shared" si="397"/>
        <v>0.11383312806649286</v>
      </c>
      <c r="I4238" s="4">
        <f>IF(A4238="","",H4238*24*(B4238-B4237))</f>
        <v>2.8458282009997254E-2</v>
      </c>
      <c r="J4238" s="4">
        <f>IF(A4238="","",MIN(J4237+I4238,Max_logcfu))</f>
        <v>3.99</v>
      </c>
      <c r="K4238" s="1" cm="1">
        <f t="array" ref="K4238">IF(A4238="","",IF(E4238&lt;MinTemp,0,((E4238-Tmin)/(PrefTemp-Tmin))^2))</f>
        <v>43.332925358618468</v>
      </c>
      <c r="L4238" s="4">
        <f>IF(A4238="","",K4238*(B4238-B4237))</f>
        <v>0.45138463904717951</v>
      </c>
      <c r="M4238" s="4">
        <f>IF(A4237="","",M4237-L4237)</f>
        <v>136.43996759076748</v>
      </c>
      <c r="N4238" s="1" t="s">
        <v>866</v>
      </c>
      <c r="O4238" s="1" t="s">
        <v>868</v>
      </c>
      <c r="P4238" s="1" t="s">
        <v>869</v>
      </c>
      <c r="Q4238" s="1">
        <v>4008</v>
      </c>
      <c r="R4238" s="1" t="s">
        <v>863</v>
      </c>
      <c r="S4238" s="1">
        <v>100</v>
      </c>
    </row>
    <row r="4239" spans="1:19" hidden="1" x14ac:dyDescent="0.3">
      <c r="A4239" s="1" t="s">
        <v>922</v>
      </c>
      <c r="B4239" s="2" t="s">
        <v>52</v>
      </c>
      <c r="C4239" s="1">
        <f t="shared" si="398"/>
        <v>1.0416666671517305E-2</v>
      </c>
      <c r="D4239" s="1">
        <v>0</v>
      </c>
      <c r="E4239" s="1">
        <v>15.53</v>
      </c>
      <c r="F4239" s="1">
        <f>IF(A4239="","",IF(E4239&lt;MinTemp,0,E4239*M_a+M_b))</f>
        <v>0.39257619999999999</v>
      </c>
      <c r="G4239" s="1">
        <f>IF(A4239="","",F4239^2)</f>
        <v>0.15411607280643999</v>
      </c>
      <c r="H4239" s="1">
        <f t="shared" si="397"/>
        <v>6.6977867364815286E-2</v>
      </c>
      <c r="I4239" s="4">
        <f>IF(A4239="","",H4239*24*(B4239-B4238))</f>
        <v>1.674446684900107E-2</v>
      </c>
      <c r="J4239" s="4">
        <f>IF(A4239="","",MIN(J4238+I4239,Max_logcfu))</f>
        <v>3.99</v>
      </c>
      <c r="K4239" s="1" cm="1">
        <f t="array" ref="K4239">IF(A4239="","",IF(E4239&lt;MinTemp,0,((E4239-Tmin)/(PrefTemp-Tmin))^2))</f>
        <v>25.496505072790882</v>
      </c>
      <c r="L4239" s="4">
        <f>IF(A4239="","",K4239*(B4239-B4238))</f>
        <v>0.2655885946319127</v>
      </c>
      <c r="M4239" s="4">
        <f>IF(A4238="","",M4238-L4238)</f>
        <v>135.9885829517203</v>
      </c>
      <c r="N4239" s="1" t="s">
        <v>866</v>
      </c>
      <c r="O4239" s="1" t="s">
        <v>868</v>
      </c>
      <c r="P4239" s="1" t="s">
        <v>869</v>
      </c>
      <c r="Q4239" s="1">
        <v>4008</v>
      </c>
      <c r="R4239" s="1" t="s">
        <v>863</v>
      </c>
      <c r="S4239" s="1">
        <v>100</v>
      </c>
    </row>
    <row r="4240" spans="1:19" hidden="1" x14ac:dyDescent="0.3">
      <c r="A4240" s="1" t="s">
        <v>922</v>
      </c>
      <c r="B4240" s="2" t="s">
        <v>53</v>
      </c>
      <c r="C4240" s="1">
        <f t="shared" si="398"/>
        <v>1.0416666664241347E-2</v>
      </c>
      <c r="D4240" s="1">
        <v>0</v>
      </c>
      <c r="E4240" s="1">
        <v>13.53</v>
      </c>
      <c r="F4240" s="1">
        <f>IF(A4240="","",IF(E4240&lt;MinTemp,0,E4240*M_a+M_b))</f>
        <v>0.3532962</v>
      </c>
      <c r="G4240" s="1">
        <f>IF(A4240="","",F4240^2)</f>
        <v>0.12481820493444</v>
      </c>
      <c r="H4240" s="1">
        <f t="shared" si="397"/>
        <v>5.4245199884589305E-2</v>
      </c>
      <c r="I4240" s="4">
        <f>IF(A4240="","",H4240*24*(B4240-B4239))</f>
        <v>1.356129996798984E-2</v>
      </c>
      <c r="J4240" s="4">
        <f>IF(A4240="","",MIN(J4239+I4240,Max_logcfu))</f>
        <v>3.99</v>
      </c>
      <c r="K4240" s="1" cm="1">
        <f t="array" ref="K4240">IF(A4240="","",IF(E4240&lt;MinTemp,0,((E4240-Tmin)/(PrefTemp-Tmin))^2))</f>
        <v>20.64955288138265</v>
      </c>
      <c r="L4240" s="4">
        <f>IF(A4240="","",K4240*(B4240-B4239))</f>
        <v>0.21509950913098752</v>
      </c>
      <c r="M4240" s="4">
        <f>IF(A4239="","",M4239-L4239)</f>
        <v>135.7229943570884</v>
      </c>
      <c r="N4240" s="1" t="s">
        <v>866</v>
      </c>
      <c r="O4240" s="1" t="s">
        <v>868</v>
      </c>
      <c r="P4240" s="1" t="s">
        <v>869</v>
      </c>
      <c r="Q4240" s="1">
        <v>4008</v>
      </c>
      <c r="R4240" s="1" t="s">
        <v>863</v>
      </c>
      <c r="S4240" s="1">
        <v>100</v>
      </c>
    </row>
    <row r="4241" spans="1:19" hidden="1" x14ac:dyDescent="0.3">
      <c r="A4241" s="1" t="s">
        <v>922</v>
      </c>
      <c r="B4241" s="2" t="s">
        <v>54</v>
      </c>
      <c r="C4241" s="1">
        <f t="shared" si="398"/>
        <v>1.0405092594737653E-2</v>
      </c>
      <c r="D4241" s="1">
        <v>0</v>
      </c>
      <c r="E4241" s="1">
        <v>12.06</v>
      </c>
      <c r="F4241" s="1">
        <f>IF(A4241="","",IF(E4241&lt;MinTemp,0,E4241*M_a+M_b))</f>
        <v>0.32442540000000003</v>
      </c>
      <c r="G4241" s="1">
        <f>IF(A4241="","",F4241^2)</f>
        <v>0.10525184016516002</v>
      </c>
      <c r="H4241" s="1">
        <f t="shared" si="397"/>
        <v>4.5741781905762717E-2</v>
      </c>
      <c r="I4241" s="4">
        <f>IF(A4241="","",H4241*24*(B4241-B4240))</f>
        <v>1.1422739428266153E-2</v>
      </c>
      <c r="J4241" s="4">
        <f>IF(A4241="","",MIN(J4240+I4241,Max_logcfu))</f>
        <v>3.99</v>
      </c>
      <c r="K4241" s="1" cm="1">
        <f t="array" ref="K4241">IF(A4241="","",IF(E4241&lt;MinTemp,0,((E4241-Tmin)/(PrefTemp-Tmin))^2))</f>
        <v>17.412551642565862</v>
      </c>
      <c r="L4241" s="4">
        <f>IF(A4241="","",K4241*(B4241-B4240))</f>
        <v>0.181179212151549</v>
      </c>
      <c r="M4241" s="4">
        <f>IF(A4240="","",M4240-L4240)</f>
        <v>135.5078948479574</v>
      </c>
      <c r="N4241" s="1" t="s">
        <v>866</v>
      </c>
      <c r="O4241" s="1" t="s">
        <v>868</v>
      </c>
      <c r="P4241" s="1" t="s">
        <v>869</v>
      </c>
      <c r="Q4241" s="1">
        <v>4008</v>
      </c>
      <c r="R4241" s="1" t="s">
        <v>863</v>
      </c>
      <c r="S4241" s="1">
        <v>100</v>
      </c>
    </row>
    <row r="4242" spans="1:19" hidden="1" x14ac:dyDescent="0.3">
      <c r="A4242" s="1" t="s">
        <v>922</v>
      </c>
      <c r="B4242" s="2" t="s">
        <v>55</v>
      </c>
      <c r="C4242" s="1">
        <f t="shared" si="398"/>
        <v>1.0416666664241347E-2</v>
      </c>
      <c r="D4242" s="1">
        <v>0</v>
      </c>
      <c r="E4242" s="1">
        <v>9.0500000000000007</v>
      </c>
      <c r="F4242" s="1">
        <f>IF(A4242="","",IF(E4242&lt;MinTemp,0,E4242*M_a+M_b))</f>
        <v>0.26530900000000002</v>
      </c>
      <c r="G4242" s="1">
        <f>IF(A4242="","",F4242^2)</f>
        <v>7.0388865481000013E-2</v>
      </c>
      <c r="H4242" s="1">
        <f t="shared" si="397"/>
        <v>3.0590554315949592E-2</v>
      </c>
      <c r="I4242" s="4">
        <f>IF(A4242="","",H4242*24*(B4242-B4241))</f>
        <v>7.6476385772067937E-3</v>
      </c>
      <c r="J4242" s="4">
        <f>IF(A4242="","",MIN(J4241+I4242,Max_logcfu))</f>
        <v>3.99</v>
      </c>
      <c r="K4242" s="1" cm="1">
        <f t="array" ref="K4242">IF(A4242="","",IF(E4242&lt;MinTemp,0,((E4242-Tmin)/(PrefTemp-Tmin))^2))</f>
        <v>11.644924718905234</v>
      </c>
      <c r="L4242" s="4">
        <f>IF(A4242="","",K4242*(B4242-B4241))</f>
        <v>0.12130129912702019</v>
      </c>
      <c r="M4242" s="4">
        <f>IF(A4241="","",M4241-L4241)</f>
        <v>135.32671563580584</v>
      </c>
      <c r="N4242" s="1" t="s">
        <v>866</v>
      </c>
      <c r="O4242" s="1" t="s">
        <v>868</v>
      </c>
      <c r="P4242" s="1" t="s">
        <v>869</v>
      </c>
      <c r="Q4242" s="1">
        <v>4008</v>
      </c>
      <c r="R4242" s="1" t="s">
        <v>863</v>
      </c>
      <c r="S4242" s="1">
        <v>100</v>
      </c>
    </row>
    <row r="4243" spans="1:19" hidden="1" x14ac:dyDescent="0.3">
      <c r="A4243" s="1" t="s">
        <v>922</v>
      </c>
      <c r="B4243" s="2" t="s">
        <v>56</v>
      </c>
      <c r="C4243" s="1">
        <f t="shared" si="398"/>
        <v>1.0416666664241347E-2</v>
      </c>
      <c r="D4243" s="1">
        <v>0</v>
      </c>
      <c r="E4243" s="1">
        <v>6.56</v>
      </c>
      <c r="F4243" s="1">
        <f>IF(A4243="","",IF(E4243&lt;MinTemp,0,E4243*M_a+M_b))</f>
        <v>0.2164054</v>
      </c>
      <c r="G4243" s="1">
        <f>IF(A4243="","",F4243^2)</f>
        <v>4.6831297149159998E-2</v>
      </c>
      <c r="H4243" s="1">
        <f t="shared" si="397"/>
        <v>2.0352584593289872E-2</v>
      </c>
      <c r="I4243" s="4">
        <f>IF(A4243="","",H4243*24*(B4243-B4242))</f>
        <v>5.0881461471377924E-3</v>
      </c>
      <c r="J4243" s="4">
        <f>IF(A4243="","",MIN(J4242+I4243,Max_logcfu))</f>
        <v>3.99</v>
      </c>
      <c r="K4243" s="1" cm="1">
        <f t="array" ref="K4243">IF(A4243="","",IF(E4243&lt;MinTemp,0,((E4243-Tmin)/(PrefTemp-Tmin))^2))</f>
        <v>7.7476306240204185</v>
      </c>
      <c r="L4243" s="4">
        <f>IF(A4243="","",K4243*(B4243-B4242))</f>
        <v>8.0704485648088881E-2</v>
      </c>
      <c r="M4243" s="4">
        <f>IF(A4242="","",M4242-L4242)</f>
        <v>135.20541433667881</v>
      </c>
      <c r="N4243" s="1" t="s">
        <v>866</v>
      </c>
      <c r="O4243" s="1" t="s">
        <v>868</v>
      </c>
      <c r="P4243" s="1" t="s">
        <v>869</v>
      </c>
      <c r="Q4243" s="1">
        <v>4008</v>
      </c>
      <c r="R4243" s="1" t="s">
        <v>863</v>
      </c>
      <c r="S4243" s="1">
        <v>100</v>
      </c>
    </row>
    <row r="4244" spans="1:19" hidden="1" x14ac:dyDescent="0.3">
      <c r="A4244" s="1" t="s">
        <v>922</v>
      </c>
      <c r="B4244" s="2" t="s">
        <v>57</v>
      </c>
      <c r="C4244" s="1">
        <f t="shared" si="398"/>
        <v>1.0416666671517305E-2</v>
      </c>
      <c r="D4244" s="1">
        <v>0</v>
      </c>
      <c r="E4244" s="1">
        <v>4.72</v>
      </c>
      <c r="F4244" s="1">
        <f>IF(A4244="","",IF(E4244&lt;MinTemp,0,E4244*M_a+M_b))</f>
        <v>0.18026780000000001</v>
      </c>
      <c r="G4244" s="1">
        <f>IF(A4244="","",F4244^2)</f>
        <v>3.2496479716839999E-2</v>
      </c>
      <c r="H4244" s="1">
        <f t="shared" si="397"/>
        <v>1.4122763892585832E-2</v>
      </c>
      <c r="I4244" s="4">
        <f>IF(A4244="","",H4244*24*(B4244-B4243))</f>
        <v>3.5306909747905638E-3</v>
      </c>
      <c r="J4244" s="4">
        <f>IF(A4244="","",MIN(J4243+I4244,Max_logcfu))</f>
        <v>3.99</v>
      </c>
      <c r="K4244" s="1" cm="1">
        <f t="array" ref="K4244">IF(A4244="","",IF(E4244&lt;MinTemp,0,((E4244-Tmin)/(PrefTemp-Tmin))^2))</f>
        <v>5.3761210291729853</v>
      </c>
      <c r="L4244" s="4">
        <f>IF(A4244="","",K4244*(B4244-B4243))</f>
        <v>5.6001260746629547E-2</v>
      </c>
      <c r="M4244" s="4">
        <f>IF(A4243="","",M4243-L4243)</f>
        <v>135.12470985103073</v>
      </c>
      <c r="N4244" s="1" t="s">
        <v>866</v>
      </c>
      <c r="O4244" s="1" t="s">
        <v>868</v>
      </c>
      <c r="P4244" s="1" t="s">
        <v>869</v>
      </c>
      <c r="Q4244" s="1">
        <v>4008</v>
      </c>
      <c r="R4244" s="1" t="s">
        <v>863</v>
      </c>
      <c r="S4244" s="1">
        <v>100</v>
      </c>
    </row>
    <row r="4245" spans="1:19" hidden="1" x14ac:dyDescent="0.3">
      <c r="A4245" s="1" t="s">
        <v>922</v>
      </c>
      <c r="B4245" s="2" t="s">
        <v>58</v>
      </c>
      <c r="C4245" s="1">
        <f t="shared" si="398"/>
        <v>1.0416666664241347E-2</v>
      </c>
      <c r="D4245" s="1">
        <v>0</v>
      </c>
      <c r="E4245" s="1">
        <v>3.5</v>
      </c>
      <c r="F4245" s="1">
        <f>IF(A4245="","",IF(E4245&lt;MinTemp,0,E4245*M_a+M_b))</f>
        <v>0.15630700000000003</v>
      </c>
      <c r="G4245" s="1">
        <f>IF(A4245="","",F4245^2)</f>
        <v>2.4431878249000009E-2</v>
      </c>
      <c r="H4245" s="1">
        <f t="shared" si="397"/>
        <v>1.0617939265102133E-2</v>
      </c>
      <c r="I4245" s="4">
        <f>IF(A4245="","",H4245*24*(B4245-B4244))</f>
        <v>2.6544848156574877E-3</v>
      </c>
      <c r="J4245" s="4">
        <f>IF(A4245="","",MIN(J4244+I4245,Max_logcfu))</f>
        <v>3.99</v>
      </c>
      <c r="K4245" s="1" cm="1">
        <f t="array" ref="K4245">IF(A4245="","",IF(E4245&lt;MinTemp,0,((E4245-Tmin)/(PrefTemp-Tmin))^2))</f>
        <v>4.0419373292479044</v>
      </c>
      <c r="L4245" s="4">
        <f>IF(A4245="","",K4245*(B4245-B4244))</f>
        <v>4.2103513836529348E-2</v>
      </c>
      <c r="M4245" s="4">
        <f>IF(A4244="","",M4244-L4244)</f>
        <v>135.0687085902841</v>
      </c>
      <c r="N4245" s="1" t="s">
        <v>866</v>
      </c>
      <c r="O4245" s="1" t="s">
        <v>868</v>
      </c>
      <c r="P4245" s="1" t="s">
        <v>869</v>
      </c>
      <c r="Q4245" s="1">
        <v>4008</v>
      </c>
      <c r="R4245" s="1" t="s">
        <v>863</v>
      </c>
      <c r="S4245" s="1">
        <v>100</v>
      </c>
    </row>
    <row r="4246" spans="1:19" hidden="1" x14ac:dyDescent="0.3">
      <c r="A4246" s="1" t="s">
        <v>922</v>
      </c>
      <c r="B4246" s="2" t="s">
        <v>59</v>
      </c>
      <c r="C4246" s="1">
        <f t="shared" si="398"/>
        <v>1.0416666664241347E-2</v>
      </c>
      <c r="D4246" s="1">
        <v>0</v>
      </c>
      <c r="E4246" s="1">
        <v>2.72</v>
      </c>
      <c r="F4246" s="1">
        <f>IF(A4246="","",IF(E4246&lt;MinTemp,0,E4246*M_a+M_b))</f>
        <v>0.1409878</v>
      </c>
      <c r="G4246" s="1">
        <f>IF(A4246="","",F4246^2)</f>
        <v>1.987755974884E-2</v>
      </c>
      <c r="H4246" s="1">
        <f t="shared" si="397"/>
        <v>8.6386613423902643E-3</v>
      </c>
      <c r="I4246" s="4">
        <f>IF(A4246="","",H4246*24*(B4246-B4245))</f>
        <v>2.15966533509473E-3</v>
      </c>
      <c r="J4246" s="4">
        <f>IF(A4246="","",MIN(J4245+I4246,Max_logcfu))</f>
        <v>3.99</v>
      </c>
      <c r="K4246" s="1" cm="1">
        <f t="array" ref="K4246">IF(A4246="","",IF(E4246&lt;MinTemp,0,((E4246-Tmin)/(PrefTemp-Tmin))^2))</f>
        <v>3.2884844114054337</v>
      </c>
      <c r="L4246" s="4">
        <f>IF(A4246="","",K4246*(B4246-B4245))</f>
        <v>3.4255045944164307E-2</v>
      </c>
      <c r="M4246" s="4">
        <f>IF(A4245="","",M4245-L4245)</f>
        <v>135.02660507644757</v>
      </c>
      <c r="N4246" s="1" t="s">
        <v>866</v>
      </c>
      <c r="O4246" s="1" t="s">
        <v>868</v>
      </c>
      <c r="P4246" s="1" t="s">
        <v>869</v>
      </c>
      <c r="Q4246" s="1">
        <v>4008</v>
      </c>
      <c r="R4246" s="1" t="s">
        <v>863</v>
      </c>
      <c r="S4246" s="1">
        <v>100</v>
      </c>
    </row>
    <row r="4247" spans="1:19" hidden="1" x14ac:dyDescent="0.3">
      <c r="A4247" s="1" t="s">
        <v>922</v>
      </c>
      <c r="B4247" s="2" t="s">
        <v>60</v>
      </c>
      <c r="C4247" s="1">
        <f t="shared" si="398"/>
        <v>1.0416666671517305E-2</v>
      </c>
      <c r="D4247" s="1">
        <v>0</v>
      </c>
      <c r="E4247" s="1">
        <v>2.19</v>
      </c>
      <c r="F4247" s="1">
        <f>IF(A4247="","",IF(E4247&lt;MinTemp,0,E4247*M_a+M_b))</f>
        <v>0.13057860000000002</v>
      </c>
      <c r="G4247" s="1">
        <f>IF(A4247="","",F4247^2)</f>
        <v>1.7050770777960005E-2</v>
      </c>
      <c r="H4247" s="1">
        <f t="shared" si="397"/>
        <v>7.4101567918122575E-3</v>
      </c>
      <c r="I4247" s="4">
        <f>IF(A4247="","",H4247*24*(B4247-B4246))</f>
        <v>1.8525391988157202E-3</v>
      </c>
      <c r="J4247" s="4">
        <f>IF(A4247="","",MIN(J4246+I4247,Max_logcfu))</f>
        <v>3.99</v>
      </c>
      <c r="K4247" s="1" cm="1">
        <f t="array" ref="K4247">IF(A4247="","",IF(E4247&lt;MinTemp,0,((E4247-Tmin)/(PrefTemp-Tmin))^2))</f>
        <v>2.8208288449008903</v>
      </c>
      <c r="L4247" s="4">
        <f>IF(A4247="","",K4247*(B4247-B4246))</f>
        <v>2.9383633814733762E-2</v>
      </c>
      <c r="M4247" s="4">
        <f>IF(A4246="","",M4246-L4246)</f>
        <v>134.99235003050339</v>
      </c>
      <c r="N4247" s="1" t="s">
        <v>866</v>
      </c>
      <c r="O4247" s="1" t="s">
        <v>868</v>
      </c>
      <c r="P4247" s="1" t="s">
        <v>869</v>
      </c>
      <c r="Q4247" s="1">
        <v>4008</v>
      </c>
      <c r="R4247" s="1" t="s">
        <v>863</v>
      </c>
      <c r="S4247" s="1">
        <v>100</v>
      </c>
    </row>
    <row r="4248" spans="1:19" hidden="1" x14ac:dyDescent="0.3">
      <c r="A4248" s="1" t="s">
        <v>922</v>
      </c>
      <c r="B4248" s="2" t="s">
        <v>61</v>
      </c>
      <c r="C4248" s="1">
        <f t="shared" si="398"/>
        <v>1.0416666664241347E-2</v>
      </c>
      <c r="D4248" s="1">
        <v>0</v>
      </c>
      <c r="E4248" s="1">
        <v>1.86</v>
      </c>
      <c r="F4248" s="1">
        <f>IF(A4248="","",IF(E4248&lt;MinTemp,0,E4248*M_a+M_b))</f>
        <v>0.12409740000000001</v>
      </c>
      <c r="G4248" s="1">
        <f>IF(A4248="","",F4248^2)</f>
        <v>1.5400164686760002E-2</v>
      </c>
      <c r="H4248" s="1">
        <f t="shared" si="397"/>
        <v>6.6928138577835731E-3</v>
      </c>
      <c r="I4248" s="4">
        <f>IF(A4248="","",H4248*24*(B4248-B4247))</f>
        <v>1.6732034640563203E-3</v>
      </c>
      <c r="J4248" s="4">
        <f>IF(A4248="","",MIN(J4247+I4248,Max_logcfu))</f>
        <v>3.99</v>
      </c>
      <c r="K4248" s="1" cm="1">
        <f t="array" ref="K4248">IF(A4248="","",IF(E4248&lt;MinTemp,0,((E4248-Tmin)/(PrefTemp-Tmin))^2))</f>
        <v>2.5477574785527746</v>
      </c>
      <c r="L4248" s="4">
        <f>IF(A4248="","",K4248*(B4248-B4247))</f>
        <v>2.6539140395412275E-2</v>
      </c>
      <c r="M4248" s="4">
        <f>IF(A4247="","",M4247-L4247)</f>
        <v>134.96296639668864</v>
      </c>
      <c r="N4248" s="1" t="s">
        <v>866</v>
      </c>
      <c r="O4248" s="1" t="s">
        <v>868</v>
      </c>
      <c r="P4248" s="1" t="s">
        <v>869</v>
      </c>
      <c r="Q4248" s="1">
        <v>4008</v>
      </c>
      <c r="R4248" s="1" t="s">
        <v>863</v>
      </c>
      <c r="S4248" s="1">
        <v>100</v>
      </c>
    </row>
    <row r="4249" spans="1:19" hidden="1" x14ac:dyDescent="0.3">
      <c r="A4249" s="1" t="s">
        <v>922</v>
      </c>
      <c r="B4249" s="2" t="s">
        <v>62</v>
      </c>
      <c r="C4249" s="1">
        <f t="shared" si="398"/>
        <v>1.0416666664241347E-2</v>
      </c>
      <c r="D4249" s="1">
        <v>0</v>
      </c>
      <c r="E4249" s="1">
        <v>1.66</v>
      </c>
      <c r="F4249" s="1">
        <f>IF(A4249="","",IF(E4249&lt;MinTemp,0,E4249*M_a+M_b))</f>
        <v>0.12016940000000001</v>
      </c>
      <c r="G4249" s="1">
        <f>IF(A4249="","",F4249^2)</f>
        <v>1.4440684696360003E-2</v>
      </c>
      <c r="H4249" s="1">
        <f t="shared" si="397"/>
        <v>6.2758299419209051E-3</v>
      </c>
      <c r="I4249" s="4">
        <f>IF(A4249="","",H4249*24*(B4249-B4248))</f>
        <v>1.5689574851149247E-3</v>
      </c>
      <c r="J4249" s="4">
        <f>IF(A4249="","",MIN(J4248+I4249,Max_logcfu))</f>
        <v>3.99</v>
      </c>
      <c r="K4249" s="1" cm="1">
        <f t="array" ref="K4249">IF(A4249="","",IF(E4249&lt;MinTemp,0,((E4249-Tmin)/(PrefTemp-Tmin))^2))</f>
        <v>2.3890239603868952</v>
      </c>
      <c r="L4249" s="4">
        <f>IF(A4249="","",K4249*(B4249-B4248))</f>
        <v>2.4885666248236012E-2</v>
      </c>
      <c r="M4249" s="4">
        <f>IF(A4248="","",M4248-L4248)</f>
        <v>134.93642725629323</v>
      </c>
      <c r="N4249" s="1" t="s">
        <v>866</v>
      </c>
      <c r="O4249" s="1" t="s">
        <v>868</v>
      </c>
      <c r="P4249" s="1" t="s">
        <v>869</v>
      </c>
      <c r="Q4249" s="1">
        <v>4008</v>
      </c>
      <c r="R4249" s="1" t="s">
        <v>863</v>
      </c>
      <c r="S4249" s="1">
        <v>100</v>
      </c>
    </row>
    <row r="4250" spans="1:19" hidden="1" x14ac:dyDescent="0.3">
      <c r="A4250" s="1" t="s">
        <v>922</v>
      </c>
      <c r="B4250" s="2" t="s">
        <v>63</v>
      </c>
      <c r="C4250" s="1">
        <f t="shared" si="398"/>
        <v>1.0416666671517305E-2</v>
      </c>
      <c r="D4250" s="1">
        <v>0</v>
      </c>
      <c r="E4250" s="1">
        <v>1.45</v>
      </c>
      <c r="F4250" s="1">
        <f>IF(A4250="","",IF(E4250&lt;MinTemp,0,E4250*M_a+M_b))</f>
        <v>0.11604500000000001</v>
      </c>
      <c r="G4250" s="1">
        <f>IF(A4250="","",F4250^2)</f>
        <v>1.3466442025000002E-2</v>
      </c>
      <c r="H4250" s="1">
        <f t="shared" si="397"/>
        <v>5.8524302585832256E-3</v>
      </c>
      <c r="I4250" s="4">
        <f>IF(A4250="","",H4250*24*(B4250-B4249))</f>
        <v>1.4631075653271188E-3</v>
      </c>
      <c r="J4250" s="4">
        <f>IF(A4250="","",MIN(J4249+I4250,Max_logcfu))</f>
        <v>3.99</v>
      </c>
      <c r="K4250" s="1" cm="1">
        <f t="array" ref="K4250">IF(A4250="","",IF(E4250&lt;MinTemp,0,((E4250-Tmin)/(PrefTemp-Tmin))^2))</f>
        <v>2.2278481481557031</v>
      </c>
      <c r="L4250" s="4">
        <f>IF(A4250="","",K4250*(B4250-B4249))</f>
        <v>2.3206751554095059E-2</v>
      </c>
      <c r="M4250" s="4">
        <f>IF(A4249="","",M4249-L4249)</f>
        <v>134.911541590045</v>
      </c>
      <c r="N4250" s="1" t="s">
        <v>866</v>
      </c>
      <c r="O4250" s="1" t="s">
        <v>868</v>
      </c>
      <c r="P4250" s="1" t="s">
        <v>869</v>
      </c>
      <c r="Q4250" s="1">
        <v>4008</v>
      </c>
      <c r="R4250" s="1" t="s">
        <v>863</v>
      </c>
      <c r="S4250" s="1">
        <v>100</v>
      </c>
    </row>
    <row r="4251" spans="1:19" hidden="1" x14ac:dyDescent="0.3">
      <c r="A4251" s="1" t="s">
        <v>922</v>
      </c>
      <c r="B4251" s="2" t="s">
        <v>64</v>
      </c>
      <c r="C4251" s="1">
        <f t="shared" si="398"/>
        <v>1.0416666664241347E-2</v>
      </c>
      <c r="D4251" s="1">
        <v>0</v>
      </c>
      <c r="E4251" s="1">
        <v>1.39</v>
      </c>
      <c r="F4251" s="1">
        <f>IF(A4251="","",IF(E4251&lt;MinTemp,0,E4251*M_a+M_b))</f>
        <v>0.11486660000000001</v>
      </c>
      <c r="G4251" s="1">
        <f>IF(A4251="","",F4251^2)</f>
        <v>1.3194335795560003E-2</v>
      </c>
      <c r="H4251" s="1">
        <f t="shared" si="397"/>
        <v>5.734174617800957E-3</v>
      </c>
      <c r="I4251" s="4">
        <f>IF(A4251="","",H4251*24*(B4251-B4250))</f>
        <v>1.4335436541164663E-3</v>
      </c>
      <c r="J4251" s="4">
        <f>IF(A4251="","",MIN(J4250+I4251,Max_logcfu))</f>
        <v>3.99</v>
      </c>
      <c r="K4251" s="1" cm="1">
        <f t="array" ref="K4251">IF(A4251="","",IF(E4251&lt;MinTemp,0,((E4251-Tmin)/(PrefTemp-Tmin))^2))</f>
        <v>2.1828317022203825</v>
      </c>
      <c r="L4251" s="4">
        <f>IF(A4251="","",K4251*(B4251-B4250))</f>
        <v>2.2737830226168255E-2</v>
      </c>
      <c r="M4251" s="4">
        <f>IF(A4250="","",M4250-L4250)</f>
        <v>134.88833483849092</v>
      </c>
      <c r="N4251" s="1" t="s">
        <v>866</v>
      </c>
      <c r="O4251" s="1" t="s">
        <v>868</v>
      </c>
      <c r="P4251" s="1" t="s">
        <v>869</v>
      </c>
      <c r="Q4251" s="1">
        <v>4008</v>
      </c>
      <c r="R4251" s="1" t="s">
        <v>863</v>
      </c>
      <c r="S4251" s="1">
        <v>100</v>
      </c>
    </row>
    <row r="4252" spans="1:19" hidden="1" x14ac:dyDescent="0.3">
      <c r="A4252" s="1" t="s">
        <v>922</v>
      </c>
      <c r="B4252" s="2" t="s">
        <v>65</v>
      </c>
      <c r="C4252" s="1">
        <f t="shared" si="398"/>
        <v>1.0416666664241347E-2</v>
      </c>
      <c r="D4252" s="1">
        <v>0</v>
      </c>
      <c r="E4252" s="1">
        <v>1.27</v>
      </c>
      <c r="F4252" s="1">
        <f>IF(A4252="","",IF(E4252&lt;MinTemp,0,E4252*M_a+M_b))</f>
        <v>0.11250980000000001</v>
      </c>
      <c r="G4252" s="1">
        <f>IF(A4252="","",F4252^2)</f>
        <v>1.2658455096040001E-2</v>
      </c>
      <c r="H4252" s="1">
        <f t="shared" si="397"/>
        <v>5.5012842659887011E-3</v>
      </c>
      <c r="I4252" s="4">
        <f>IF(A4252="","",H4252*24*(B4252-B4251))</f>
        <v>1.3753210661769583E-3</v>
      </c>
      <c r="J4252" s="4">
        <f>IF(A4252="","",MIN(J4251+I4252,Max_logcfu))</f>
        <v>3.99</v>
      </c>
      <c r="K4252" s="1" cm="1">
        <f t="array" ref="K4252">IF(A4252="","",IF(E4252&lt;MinTemp,0,((E4252-Tmin)/(PrefTemp-Tmin))^2))</f>
        <v>2.0941771918573893</v>
      </c>
      <c r="L4252" s="4">
        <f>IF(A4252="","",K4252*(B4252-B4251))</f>
        <v>2.1814345743435423E-2</v>
      </c>
      <c r="M4252" s="4">
        <f>IF(A4251="","",M4251-L4251)</f>
        <v>134.86559700826476</v>
      </c>
      <c r="N4252" s="1" t="s">
        <v>866</v>
      </c>
      <c r="O4252" s="1" t="s">
        <v>868</v>
      </c>
      <c r="P4252" s="1" t="s">
        <v>869</v>
      </c>
      <c r="Q4252" s="1">
        <v>4008</v>
      </c>
      <c r="R4252" s="1" t="s">
        <v>863</v>
      </c>
      <c r="S4252" s="1">
        <v>100</v>
      </c>
    </row>
    <row r="4253" spans="1:19" hidden="1" x14ac:dyDescent="0.3">
      <c r="A4253" s="1" t="s">
        <v>922</v>
      </c>
      <c r="B4253" s="2" t="s">
        <v>66</v>
      </c>
      <c r="C4253" s="1">
        <f t="shared" si="398"/>
        <v>1.0416666671517305E-2</v>
      </c>
      <c r="D4253" s="1">
        <v>0</v>
      </c>
      <c r="E4253" s="1">
        <v>1.19</v>
      </c>
      <c r="F4253" s="1">
        <f>IF(A4253="","",IF(E4253&lt;MinTemp,0,E4253*M_a+M_b))</f>
        <v>0.1109386</v>
      </c>
      <c r="G4253" s="1">
        <f>IF(A4253="","",F4253^2)</f>
        <v>1.230737296996E-2</v>
      </c>
      <c r="H4253" s="1">
        <f t="shared" si="397"/>
        <v>5.3487062016340714E-3</v>
      </c>
      <c r="I4253" s="4">
        <f>IF(A4253="","",H4253*24*(B4253-B4252))</f>
        <v>1.337176551031189E-3</v>
      </c>
      <c r="J4253" s="4">
        <f>IF(A4253="","",MIN(J4252+I4253,Max_logcfu))</f>
        <v>3.99</v>
      </c>
      <c r="K4253" s="1" cm="1">
        <f t="array" ref="K4253">IF(A4253="","",IF(E4253&lt;MinTemp,0,((E4253-Tmin)/(PrefTemp-Tmin))^2))</f>
        <v>2.0360952082877239</v>
      </c>
      <c r="L4253" s="4">
        <f>IF(A4253="","",K4253*(B4253-B4252))</f>
        <v>2.1209325096206818E-2</v>
      </c>
      <c r="M4253" s="4">
        <f>IF(A4252="","",M4252-L4252)</f>
        <v>134.84378266252133</v>
      </c>
      <c r="N4253" s="1" t="s">
        <v>866</v>
      </c>
      <c r="O4253" s="1" t="s">
        <v>868</v>
      </c>
      <c r="P4253" s="1" t="s">
        <v>869</v>
      </c>
      <c r="Q4253" s="1">
        <v>4008</v>
      </c>
      <c r="R4253" s="1" t="s">
        <v>863</v>
      </c>
      <c r="S4253" s="1">
        <v>100</v>
      </c>
    </row>
    <row r="4254" spans="1:19" hidden="1" x14ac:dyDescent="0.3">
      <c r="A4254" s="1" t="s">
        <v>922</v>
      </c>
      <c r="B4254" s="2" t="s">
        <v>67</v>
      </c>
      <c r="C4254" s="1">
        <f t="shared" si="398"/>
        <v>1.0416666664241347E-2</v>
      </c>
      <c r="D4254" s="1">
        <v>0</v>
      </c>
      <c r="E4254" s="1">
        <v>1.1399999999999999</v>
      </c>
      <c r="F4254" s="1">
        <f>IF(A4254="","",IF(E4254&lt;MinTemp,0,E4254*M_a+M_b))</f>
        <v>0.1099566</v>
      </c>
      <c r="G4254" s="1">
        <f>IF(A4254="","",F4254^2)</f>
        <v>1.209045388356E-2</v>
      </c>
      <c r="H4254" s="1">
        <f t="shared" ref="H4254:H4317" si="399">IF(A4254="","",G4254/2.301)</f>
        <v>5.254434543050847E-3</v>
      </c>
      <c r="I4254" s="4">
        <f>IF(A4254="","",H4254*24*(B4254-B4253))</f>
        <v>1.3136086354568635E-3</v>
      </c>
      <c r="J4254" s="4">
        <f>IF(A4254="","",MIN(J4253+I4254,Max_logcfu))</f>
        <v>3.99</v>
      </c>
      <c r="K4254" s="1" cm="1">
        <f t="array" ref="K4254">IF(A4254="","",IF(E4254&lt;MinTemp,0,((E4254-Tmin)/(PrefTemp-Tmin))^2))</f>
        <v>2.0002087592881512</v>
      </c>
      <c r="L4254" s="4">
        <f>IF(A4254="","",K4254*(B4254-B4253))</f>
        <v>2.0835507904400429E-2</v>
      </c>
      <c r="M4254" s="4">
        <f>IF(A4253="","",M4253-L4253)</f>
        <v>134.82257333742513</v>
      </c>
      <c r="N4254" s="1" t="s">
        <v>866</v>
      </c>
      <c r="O4254" s="1" t="s">
        <v>868</v>
      </c>
      <c r="P4254" s="1" t="s">
        <v>869</v>
      </c>
      <c r="Q4254" s="1">
        <v>4008</v>
      </c>
      <c r="R4254" s="1" t="s">
        <v>863</v>
      </c>
      <c r="S4254" s="1">
        <v>100</v>
      </c>
    </row>
    <row r="4255" spans="1:19" hidden="1" x14ac:dyDescent="0.3">
      <c r="A4255" s="1" t="s">
        <v>922</v>
      </c>
      <c r="B4255" s="2" t="s">
        <v>68</v>
      </c>
      <c r="C4255" s="1">
        <f t="shared" si="398"/>
        <v>1.0416666664241347E-2</v>
      </c>
      <c r="D4255" s="1">
        <v>0</v>
      </c>
      <c r="E4255" s="1">
        <v>1.24</v>
      </c>
      <c r="F4255" s="1">
        <f>IF(A4255="","",IF(E4255&lt;MinTemp,0,E4255*M_a+M_b))</f>
        <v>0.11192060000000001</v>
      </c>
      <c r="G4255" s="1">
        <f>IF(A4255="","",F4255^2)</f>
        <v>1.2526220704360002E-2</v>
      </c>
      <c r="H4255" s="1">
        <f t="shared" si="399"/>
        <v>5.4438160384006956E-3</v>
      </c>
      <c r="I4255" s="4">
        <f>IF(A4255="","",H4255*24*(B4255-B4254))</f>
        <v>1.3609540092833019E-3</v>
      </c>
      <c r="J4255" s="4">
        <f>IF(A4255="","",MIN(J4254+I4255,Max_logcfu))</f>
        <v>3.99</v>
      </c>
      <c r="K4255" s="1" cm="1">
        <f t="array" ref="K4255">IF(A4255="","",IF(E4255&lt;MinTemp,0,((E4255-Tmin)/(PrefTemp-Tmin))^2))</f>
        <v>2.0723007270807337</v>
      </c>
      <c r="L4255" s="4">
        <f>IF(A4255="","",K4255*(B4255-B4254))</f>
        <v>2.1586465902064984E-2</v>
      </c>
      <c r="M4255" s="4">
        <f>IF(A4254="","",M4254-L4254)</f>
        <v>134.80173782952073</v>
      </c>
      <c r="N4255" s="1" t="s">
        <v>866</v>
      </c>
      <c r="O4255" s="1" t="s">
        <v>868</v>
      </c>
      <c r="P4255" s="1" t="s">
        <v>869</v>
      </c>
      <c r="Q4255" s="1">
        <v>4008</v>
      </c>
      <c r="R4255" s="1" t="s">
        <v>863</v>
      </c>
      <c r="S4255" s="1">
        <v>100</v>
      </c>
    </row>
    <row r="4256" spans="1:19" hidden="1" x14ac:dyDescent="0.3">
      <c r="A4256" s="1" t="s">
        <v>922</v>
      </c>
      <c r="B4256" s="2" t="s">
        <v>69</v>
      </c>
      <c r="C4256" s="1">
        <f t="shared" si="398"/>
        <v>1.0416666671517305E-2</v>
      </c>
      <c r="D4256" s="1">
        <v>0</v>
      </c>
      <c r="E4256" s="1">
        <v>1.31</v>
      </c>
      <c r="F4256" s="1">
        <f>IF(A4256="","",IF(E4256&lt;MinTemp,0,E4256*M_a+M_b))</f>
        <v>0.1132954</v>
      </c>
      <c r="G4256" s="1">
        <f>IF(A4256="","",F4256^2)</f>
        <v>1.2835847661160001E-2</v>
      </c>
      <c r="H4256" s="1">
        <f t="shared" si="399"/>
        <v>5.5783779492220775E-3</v>
      </c>
      <c r="I4256" s="4">
        <f>IF(A4256="","",H4256*24*(B4256-B4255))</f>
        <v>1.3945944879549281E-3</v>
      </c>
      <c r="J4256" s="4">
        <f>IF(A4256="","",MIN(J4255+I4256,Max_logcfu))</f>
        <v>3.99</v>
      </c>
      <c r="K4256" s="1" cm="1">
        <f t="array" ref="K4256">IF(A4256="","",IF(E4256&lt;MinTemp,0,((E4256-Tmin)/(PrefTemp-Tmin))^2))</f>
        <v>2.1235244906439203</v>
      </c>
      <c r="L4256" s="4">
        <f>IF(A4256="","",K4256*(B4256-B4255))</f>
        <v>2.2120046787841286E-2</v>
      </c>
      <c r="M4256" s="4">
        <f>IF(A4255="","",M4255-L4255)</f>
        <v>134.78015136361867</v>
      </c>
      <c r="N4256" s="1" t="s">
        <v>866</v>
      </c>
      <c r="O4256" s="1" t="s">
        <v>868</v>
      </c>
      <c r="P4256" s="1" t="s">
        <v>869</v>
      </c>
      <c r="Q4256" s="1">
        <v>4008</v>
      </c>
      <c r="R4256" s="1" t="s">
        <v>863</v>
      </c>
      <c r="S4256" s="1">
        <v>100</v>
      </c>
    </row>
    <row r="4257" spans="1:19" hidden="1" x14ac:dyDescent="0.3">
      <c r="A4257" s="1" t="s">
        <v>922</v>
      </c>
      <c r="B4257" s="2" t="s">
        <v>70</v>
      </c>
      <c r="C4257" s="1">
        <f t="shared" si="398"/>
        <v>1.0416666664241347E-2</v>
      </c>
      <c r="D4257" s="1">
        <v>0</v>
      </c>
      <c r="E4257" s="1">
        <v>1.2</v>
      </c>
      <c r="F4257" s="1">
        <f>IF(A4257="","",IF(E4257&lt;MinTemp,0,E4257*M_a+M_b))</f>
        <v>0.11113500000000001</v>
      </c>
      <c r="G4257" s="1">
        <f>IF(A4257="","",F4257^2)</f>
        <v>1.2350988225000003E-2</v>
      </c>
      <c r="H4257" s="1">
        <f t="shared" si="399"/>
        <v>5.3676611147327261E-3</v>
      </c>
      <c r="I4257" s="4">
        <f>IF(A4257="","",H4257*24*(B4257-B4256))</f>
        <v>1.3419152783707424E-3</v>
      </c>
      <c r="J4257" s="4">
        <f>IF(A4257="","",MIN(J4256+I4257,Max_logcfu))</f>
        <v>3.99</v>
      </c>
      <c r="K4257" s="1" cm="1">
        <f t="array" ref="K4257">IF(A4257="","",IF(E4257&lt;MinTemp,0,((E4257-Tmin)/(PrefTemp-Tmin))^2))</f>
        <v>2.0433107864628512</v>
      </c>
      <c r="L4257" s="4">
        <f>IF(A4257="","",K4257*(B4257-B4256))</f>
        <v>2.1284487354032353E-2</v>
      </c>
      <c r="M4257" s="4">
        <f>IF(A4256="","",M4256-L4256)</f>
        <v>134.75803131683082</v>
      </c>
      <c r="N4257" s="1" t="s">
        <v>866</v>
      </c>
      <c r="O4257" s="1" t="s">
        <v>868</v>
      </c>
      <c r="P4257" s="1" t="s">
        <v>869</v>
      </c>
      <c r="Q4257" s="1">
        <v>4008</v>
      </c>
      <c r="R4257" s="1" t="s">
        <v>863</v>
      </c>
      <c r="S4257" s="1">
        <v>100</v>
      </c>
    </row>
    <row r="4258" spans="1:19" hidden="1" x14ac:dyDescent="0.3">
      <c r="A4258" s="1" t="s">
        <v>922</v>
      </c>
      <c r="B4258" s="2" t="s">
        <v>71</v>
      </c>
      <c r="C4258" s="1">
        <f t="shared" si="398"/>
        <v>1.0428240741021E-2</v>
      </c>
      <c r="D4258" s="1">
        <v>0</v>
      </c>
      <c r="E4258" s="1">
        <v>1.42</v>
      </c>
      <c r="F4258" s="1">
        <f>IF(A4258="","",IF(E4258&lt;MinTemp,0,E4258*M_a+M_b))</f>
        <v>0.11545580000000001</v>
      </c>
      <c r="G4258" s="1">
        <f>IF(A4258="","",F4258^2)</f>
        <v>1.3330041753640002E-2</v>
      </c>
      <c r="H4258" s="1">
        <f t="shared" si="399"/>
        <v>5.7931515661190794E-3</v>
      </c>
      <c r="I4258" s="4">
        <f>IF(A4258="","",H4258*24*(B4258-B4257))</f>
        <v>1.4498971003371022E-3</v>
      </c>
      <c r="J4258" s="4">
        <f>IF(A4258="","",MIN(J4257+I4258,Max_logcfu))</f>
        <v>3.99</v>
      </c>
      <c r="K4258" s="1" cm="1">
        <f t="array" ref="K4258">IF(A4258="","",IF(E4258&lt;MinTemp,0,((E4258-Tmin)/(PrefTemp-Tmin))^2))</f>
        <v>2.2052824926252241</v>
      </c>
      <c r="L4258" s="4">
        <f>IF(A4258="","",K4258*(B4258-B4257))</f>
        <v>2.2997216735054705E-2</v>
      </c>
      <c r="M4258" s="4">
        <f>IF(A4257="","",M4257-L4257)</f>
        <v>134.7367468294768</v>
      </c>
      <c r="N4258" s="1" t="s">
        <v>866</v>
      </c>
      <c r="O4258" s="1" t="s">
        <v>868</v>
      </c>
      <c r="P4258" s="1" t="s">
        <v>869</v>
      </c>
      <c r="Q4258" s="1">
        <v>4008</v>
      </c>
      <c r="R4258" s="1" t="s">
        <v>863</v>
      </c>
      <c r="S4258" s="1">
        <v>100</v>
      </c>
    </row>
    <row r="4259" spans="1:19" hidden="1" x14ac:dyDescent="0.3">
      <c r="A4259" s="1" t="s">
        <v>922</v>
      </c>
      <c r="B4259" s="2" t="s">
        <v>72</v>
      </c>
      <c r="C4259" s="1">
        <f t="shared" si="398"/>
        <v>1.0416666664241347E-2</v>
      </c>
      <c r="D4259" s="1">
        <v>0</v>
      </c>
      <c r="E4259" s="1">
        <v>1.22</v>
      </c>
      <c r="F4259" s="1">
        <f>IF(A4259="","",IF(E4259&lt;MinTemp,0,E4259*M_a+M_b))</f>
        <v>0.11152780000000001</v>
      </c>
      <c r="G4259" s="1">
        <f>IF(A4259="","",F4259^2)</f>
        <v>1.2438450172840003E-2</v>
      </c>
      <c r="H4259" s="1">
        <f t="shared" si="399"/>
        <v>5.405671522312039E-3</v>
      </c>
      <c r="I4259" s="4">
        <f>IF(A4259="","",H4259*24*(B4259-B4258))</f>
        <v>1.3514178802633582E-3</v>
      </c>
      <c r="J4259" s="4">
        <f>IF(A4259="","",MIN(J4258+I4259,Max_logcfu))</f>
        <v>3.99</v>
      </c>
      <c r="K4259" s="1" cm="1">
        <f t="array" ref="K4259">IF(A4259="","",IF(E4259&lt;MinTemp,0,((E4259-Tmin)/(PrefTemp-Tmin))^2))</f>
        <v>2.0577802311883171</v>
      </c>
      <c r="L4259" s="4">
        <f>IF(A4259="","",K4259*(B4259-B4258))</f>
        <v>2.1435210736554196E-2</v>
      </c>
      <c r="M4259" s="4">
        <f>IF(A4258="","",M4258-L4258)</f>
        <v>134.71374961274174</v>
      </c>
      <c r="N4259" s="1" t="s">
        <v>866</v>
      </c>
      <c r="O4259" s="1" t="s">
        <v>868</v>
      </c>
      <c r="P4259" s="1" t="s">
        <v>869</v>
      </c>
      <c r="Q4259" s="1">
        <v>4008</v>
      </c>
      <c r="R4259" s="1" t="s">
        <v>863</v>
      </c>
      <c r="S4259" s="1">
        <v>100</v>
      </c>
    </row>
    <row r="4260" spans="1:19" hidden="1" x14ac:dyDescent="0.3">
      <c r="A4260" s="1" t="s">
        <v>922</v>
      </c>
      <c r="B4260" s="2" t="s">
        <v>73</v>
      </c>
      <c r="C4260" s="1">
        <f t="shared" si="398"/>
        <v>1.0416666671517305E-2</v>
      </c>
      <c r="D4260" s="1">
        <v>0</v>
      </c>
      <c r="E4260" s="1">
        <v>1.1000000000000001</v>
      </c>
      <c r="F4260" s="1">
        <f>IF(A4260="","",IF(E4260&lt;MinTemp,0,E4260*M_a+M_b))</f>
        <v>0.109171</v>
      </c>
      <c r="G4260" s="1">
        <f>IF(A4260="","",F4260^2)</f>
        <v>1.1918307241000001E-2</v>
      </c>
      <c r="H4260" s="1">
        <f t="shared" si="399"/>
        <v>5.1796207044763143E-3</v>
      </c>
      <c r="I4260" s="4">
        <f>IF(A4260="","",H4260*24*(B4260-B4259))</f>
        <v>1.2949051767220659E-3</v>
      </c>
      <c r="J4260" s="4">
        <f>IF(A4260="","",MIN(J4259+I4260,Max_logcfu))</f>
        <v>3.99</v>
      </c>
      <c r="K4260" s="1" cm="1">
        <f t="array" ref="K4260">IF(A4260="","",IF(E4260&lt;MinTemp,0,((E4260-Tmin)/(PrefTemp-Tmin))^2))</f>
        <v>1.9717293303397676</v>
      </c>
      <c r="L4260" s="4">
        <f>IF(A4260="","",K4260*(B4260-B4259))</f>
        <v>2.0538847200603391E-2</v>
      </c>
      <c r="M4260" s="4">
        <f>IF(A4259="","",M4259-L4259)</f>
        <v>134.6923144020052</v>
      </c>
      <c r="N4260" s="1" t="s">
        <v>866</v>
      </c>
      <c r="O4260" s="1" t="s">
        <v>868</v>
      </c>
      <c r="P4260" s="1" t="s">
        <v>869</v>
      </c>
      <c r="Q4260" s="1">
        <v>4008</v>
      </c>
      <c r="R4260" s="1" t="s">
        <v>863</v>
      </c>
      <c r="S4260" s="1">
        <v>100</v>
      </c>
    </row>
    <row r="4261" spans="1:19" hidden="1" x14ac:dyDescent="0.3">
      <c r="A4261" s="1" t="s">
        <v>922</v>
      </c>
      <c r="B4261" s="2" t="s">
        <v>74</v>
      </c>
      <c r="C4261" s="1">
        <f t="shared" si="398"/>
        <v>1.0416666664241347E-2</v>
      </c>
      <c r="D4261" s="1">
        <v>0</v>
      </c>
      <c r="E4261" s="1">
        <v>0.99</v>
      </c>
      <c r="F4261" s="1">
        <f>IF(A4261="","",IF(E4261&lt;MinTemp,0,E4261*M_a+M_b))</f>
        <v>0.10701060000000001</v>
      </c>
      <c r="G4261" s="1">
        <f>IF(A4261="","",F4261^2)</f>
        <v>1.1451268512360002E-2</v>
      </c>
      <c r="H4261" s="1">
        <f t="shared" si="399"/>
        <v>4.9766486364015653E-3</v>
      </c>
      <c r="I4261" s="4">
        <f>IF(A4261="","",H4261*24*(B4261-B4260))</f>
        <v>1.2441621588107122E-3</v>
      </c>
      <c r="J4261" s="4">
        <f>IF(A4261="","",MIN(J4260+I4261,Max_logcfu))</f>
        <v>3.99</v>
      </c>
      <c r="K4261" s="1" cm="1">
        <f t="array" ref="K4261">IF(A4261="","",IF(E4261&lt;MinTemp,0,((E4261-Tmin)/(PrefTemp-Tmin))^2))</f>
        <v>1.8944638310500532</v>
      </c>
      <c r="L4261" s="4">
        <f>IF(A4261="","",K4261*(B4261-B4260))</f>
        <v>1.9733998235510041E-2</v>
      </c>
      <c r="M4261" s="4">
        <f>IF(A4260="","",M4260-L4260)</f>
        <v>134.67177555480458</v>
      </c>
      <c r="N4261" s="1" t="s">
        <v>866</v>
      </c>
      <c r="O4261" s="1" t="s">
        <v>868</v>
      </c>
      <c r="P4261" s="1" t="s">
        <v>869</v>
      </c>
      <c r="Q4261" s="1">
        <v>4008</v>
      </c>
      <c r="R4261" s="1" t="s">
        <v>863</v>
      </c>
      <c r="S4261" s="1">
        <v>100</v>
      </c>
    </row>
    <row r="4262" spans="1:19" hidden="1" x14ac:dyDescent="0.3">
      <c r="A4262" s="1" t="s">
        <v>922</v>
      </c>
      <c r="B4262" s="2" t="s">
        <v>75</v>
      </c>
      <c r="C4262" s="1">
        <f t="shared" si="398"/>
        <v>1.0416666664241347E-2</v>
      </c>
      <c r="D4262" s="1">
        <v>0</v>
      </c>
      <c r="E4262" s="1">
        <v>0.91</v>
      </c>
      <c r="F4262" s="1">
        <f>IF(A4262="","",IF(E4262&lt;MinTemp,0,E4262*M_a+M_b))</f>
        <v>0.1054394</v>
      </c>
      <c r="G4262" s="1">
        <f>IF(A4262="","",F4262^2)</f>
        <v>1.1117467072360001E-2</v>
      </c>
      <c r="H4262" s="1">
        <f t="shared" si="399"/>
        <v>4.8315806485701865E-3</v>
      </c>
      <c r="I4262" s="4">
        <f>IF(A4262="","",H4262*24*(B4262-B4261))</f>
        <v>1.2078951618613117E-3</v>
      </c>
      <c r="J4262" s="4">
        <f>IF(A4262="","",MIN(J4261+I4262,Max_logcfu))</f>
        <v>3.99</v>
      </c>
      <c r="K4262" s="1" cm="1">
        <f t="array" ref="K4262">IF(A4262="","",IF(E4262&lt;MinTemp,0,((E4262-Tmin)/(PrefTemp-Tmin))^2))</f>
        <v>1.8392407128295809</v>
      </c>
      <c r="L4262" s="4">
        <f>IF(A4262="","",K4262*(B4262-B4261))</f>
        <v>1.915875742084739E-2</v>
      </c>
      <c r="M4262" s="4">
        <f>IF(A4261="","",M4261-L4261)</f>
        <v>134.65204155656906</v>
      </c>
      <c r="N4262" s="1" t="s">
        <v>866</v>
      </c>
      <c r="O4262" s="1" t="s">
        <v>868</v>
      </c>
      <c r="P4262" s="1" t="s">
        <v>869</v>
      </c>
      <c r="Q4262" s="1">
        <v>4008</v>
      </c>
      <c r="R4262" s="1" t="s">
        <v>863</v>
      </c>
      <c r="S4262" s="1">
        <v>100</v>
      </c>
    </row>
    <row r="4263" spans="1:19" hidden="1" x14ac:dyDescent="0.3">
      <c r="A4263" s="1" t="s">
        <v>922</v>
      </c>
      <c r="B4263" s="2" t="s">
        <v>76</v>
      </c>
      <c r="C4263" s="1">
        <f t="shared" si="398"/>
        <v>1.0416666671517305E-2</v>
      </c>
      <c r="D4263" s="1">
        <v>0</v>
      </c>
      <c r="E4263" s="1">
        <v>0.86</v>
      </c>
      <c r="F4263" s="1">
        <f>IF(A4263="","",IF(E4263&lt;MinTemp,0,E4263*M_a+M_b))</f>
        <v>0.10445740000000001</v>
      </c>
      <c r="G4263" s="1">
        <f>IF(A4263="","",F4263^2)</f>
        <v>1.0911348414760002E-2</v>
      </c>
      <c r="H4263" s="1">
        <f t="shared" si="399"/>
        <v>4.7420027878139941E-3</v>
      </c>
      <c r="I4263" s="4">
        <f>IF(A4263="","",H4263*24*(B4263-B4262))</f>
        <v>1.1855006975055404E-3</v>
      </c>
      <c r="J4263" s="4">
        <f>IF(A4263="","",MIN(J4262+I4263,Max_logcfu))</f>
        <v>3.99</v>
      </c>
      <c r="K4263" s="1" cm="1">
        <f t="array" ref="K4263">IF(A4263="","",IF(E4263&lt;MinTemp,0,((E4263-Tmin)/(PrefTemp-Tmin))^2))</f>
        <v>1.8051410546732543</v>
      </c>
      <c r="L4263" s="4">
        <f>IF(A4263="","",K4263*(B4263-B4262))</f>
        <v>1.8803552661602486E-2</v>
      </c>
      <c r="M4263" s="4">
        <f>IF(A4262="","",M4262-L4262)</f>
        <v>134.63288279914821</v>
      </c>
      <c r="N4263" s="1" t="s">
        <v>866</v>
      </c>
      <c r="O4263" s="1" t="s">
        <v>868</v>
      </c>
      <c r="P4263" s="1" t="s">
        <v>869</v>
      </c>
      <c r="Q4263" s="1">
        <v>4008</v>
      </c>
      <c r="R4263" s="1" t="s">
        <v>863</v>
      </c>
      <c r="S4263" s="1">
        <v>100</v>
      </c>
    </row>
    <row r="4264" spans="1:19" hidden="1" x14ac:dyDescent="0.3">
      <c r="A4264" s="1" t="s">
        <v>922</v>
      </c>
      <c r="B4264" s="2" t="s">
        <v>77</v>
      </c>
      <c r="C4264" s="1">
        <f t="shared" si="398"/>
        <v>1.0416666664241347E-2</v>
      </c>
      <c r="D4264" s="1">
        <v>0</v>
      </c>
      <c r="E4264" s="1">
        <v>0.81</v>
      </c>
      <c r="F4264" s="1">
        <f>IF(A4264="","",IF(E4264&lt;MinTemp,0,E4264*M_a+M_b))</f>
        <v>0.10347540000000001</v>
      </c>
      <c r="G4264" s="1">
        <f>IF(A4264="","",F4264^2)</f>
        <v>1.0707158405160002E-2</v>
      </c>
      <c r="H4264" s="1">
        <f t="shared" si="399"/>
        <v>4.6532631052411998E-3</v>
      </c>
      <c r="I4264" s="4">
        <f>IF(A4264="","",H4264*24*(B4264-B4263))</f>
        <v>1.1633157760394446E-3</v>
      </c>
      <c r="J4264" s="4">
        <f>IF(A4264="","",MIN(J4263+I4264,Max_logcfu))</f>
        <v>3.99</v>
      </c>
      <c r="K4264" s="1" cm="1">
        <f t="array" ref="K4264">IF(A4264="","",IF(E4264&lt;MinTemp,0,((E4264-Tmin)/(PrefTemp-Tmin))^2))</f>
        <v>1.7713604663103628</v>
      </c>
      <c r="L4264" s="4">
        <f>IF(A4264="","",K4264*(B4264-B4263))</f>
        <v>1.8451671519770164E-2</v>
      </c>
      <c r="M4264" s="4">
        <f>IF(A4263="","",M4263-L4263)</f>
        <v>134.6140792464866</v>
      </c>
      <c r="N4264" s="1" t="s">
        <v>866</v>
      </c>
      <c r="O4264" s="1" t="s">
        <v>868</v>
      </c>
      <c r="P4264" s="1" t="s">
        <v>869</v>
      </c>
      <c r="Q4264" s="1">
        <v>4008</v>
      </c>
      <c r="R4264" s="1" t="s">
        <v>863</v>
      </c>
      <c r="S4264" s="1">
        <v>100</v>
      </c>
    </row>
    <row r="4265" spans="1:19" hidden="1" x14ac:dyDescent="0.3">
      <c r="A4265" s="1" t="s">
        <v>922</v>
      </c>
      <c r="B4265" s="2" t="s">
        <v>78</v>
      </c>
      <c r="C4265" s="1">
        <f t="shared" si="398"/>
        <v>1.0416666664241347E-2</v>
      </c>
      <c r="D4265" s="1">
        <v>0</v>
      </c>
      <c r="E4265" s="1">
        <v>0.78</v>
      </c>
      <c r="F4265" s="1">
        <f>IF(A4265="","",IF(E4265&lt;MinTemp,0,E4265*M_a+M_b))</f>
        <v>0.10288620000000001</v>
      </c>
      <c r="G4265" s="1">
        <f>IF(A4265="","",F4265^2)</f>
        <v>1.0585570150440001E-2</v>
      </c>
      <c r="H4265" s="1">
        <f t="shared" si="399"/>
        <v>4.600421621225554E-3</v>
      </c>
      <c r="I4265" s="4">
        <f>IF(A4265="","",H4265*24*(B4265-B4264))</f>
        <v>1.1501054050386088E-3</v>
      </c>
      <c r="J4265" s="4">
        <f>IF(A4265="","",MIN(J4264+I4265,Max_logcfu))</f>
        <v>3.99</v>
      </c>
      <c r="K4265" s="1" cm="1">
        <f t="array" ref="K4265">IF(A4265="","",IF(E4265&lt;MinTemp,0,((E4265-Tmin)/(PrefTemp-Tmin))^2))</f>
        <v>1.7512452667934786</v>
      </c>
      <c r="L4265" s="4">
        <f>IF(A4265="","",K4265*(B4265-B4264))</f>
        <v>1.8242138191518074E-2</v>
      </c>
      <c r="M4265" s="4">
        <f>IF(A4264="","",M4264-L4264)</f>
        <v>134.59562757496684</v>
      </c>
      <c r="N4265" s="1" t="s">
        <v>866</v>
      </c>
      <c r="O4265" s="1" t="s">
        <v>868</v>
      </c>
      <c r="P4265" s="1" t="s">
        <v>869</v>
      </c>
      <c r="Q4265" s="1">
        <v>4008</v>
      </c>
      <c r="R4265" s="1" t="s">
        <v>863</v>
      </c>
      <c r="S4265" s="1">
        <v>100</v>
      </c>
    </row>
    <row r="4266" spans="1:19" hidden="1" x14ac:dyDescent="0.3">
      <c r="A4266" s="1" t="s">
        <v>922</v>
      </c>
      <c r="B4266" s="2" t="s">
        <v>79</v>
      </c>
      <c r="C4266" s="1">
        <f t="shared" si="398"/>
        <v>1.0416666671517305E-2</v>
      </c>
      <c r="D4266" s="1">
        <v>0</v>
      </c>
      <c r="E4266" s="1">
        <v>0.74</v>
      </c>
      <c r="F4266" s="1">
        <f>IF(A4266="","",IF(E4266&lt;MinTemp,0,E4266*M_a+M_b))</f>
        <v>0.10210060000000001</v>
      </c>
      <c r="G4266" s="1">
        <f>IF(A4266="","",F4266^2)</f>
        <v>1.0424532520360004E-2</v>
      </c>
      <c r="H4266" s="1">
        <f t="shared" si="399"/>
        <v>4.5304356889873977E-3</v>
      </c>
      <c r="I4266" s="4">
        <f>IF(A4266="","",H4266*24*(B4266-B4265))</f>
        <v>1.1326089227742615E-3</v>
      </c>
      <c r="J4266" s="4">
        <f>IF(A4266="","",MIN(J4265+I4266,Max_logcfu))</f>
        <v>3.99</v>
      </c>
      <c r="K4266" s="1" cm="1">
        <f t="array" ref="K4266">IF(A4266="","",IF(E4266&lt;MinTemp,0,((E4266-Tmin)/(PrefTemp-Tmin))^2))</f>
        <v>1.7246036798552904</v>
      </c>
      <c r="L4266" s="4">
        <f>IF(A4266="","",K4266*(B4266-B4265))</f>
        <v>1.7964621673524705E-2</v>
      </c>
      <c r="M4266" s="4">
        <f>IF(A4265="","",M4265-L4265)</f>
        <v>134.57738543677533</v>
      </c>
      <c r="N4266" s="1" t="s">
        <v>866</v>
      </c>
      <c r="O4266" s="1" t="s">
        <v>868</v>
      </c>
      <c r="P4266" s="1" t="s">
        <v>869</v>
      </c>
      <c r="Q4266" s="1">
        <v>4008</v>
      </c>
      <c r="R4266" s="1" t="s">
        <v>863</v>
      </c>
      <c r="S4266" s="1">
        <v>100</v>
      </c>
    </row>
    <row r="4267" spans="1:19" hidden="1" x14ac:dyDescent="0.3">
      <c r="A4267" s="1" t="s">
        <v>922</v>
      </c>
      <c r="B4267" s="2" t="s">
        <v>80</v>
      </c>
      <c r="C4267" s="1">
        <f t="shared" si="398"/>
        <v>1.0416666664241347E-2</v>
      </c>
      <c r="D4267" s="1">
        <v>0</v>
      </c>
      <c r="E4267" s="1">
        <v>0.72</v>
      </c>
      <c r="F4267" s="1">
        <f>IF(A4267="","",IF(E4267&lt;MinTemp,0,E4267*M_a+M_b))</f>
        <v>0.1017078</v>
      </c>
      <c r="G4267" s="1">
        <f>IF(A4267="","",F4267^2)</f>
        <v>1.0344476580839999E-2</v>
      </c>
      <c r="H4267" s="1">
        <f t="shared" si="399"/>
        <v>4.4956438856323328E-3</v>
      </c>
      <c r="I4267" s="4">
        <f>IF(A4267="","",H4267*24*(B4267-B4266))</f>
        <v>1.1239109711464023E-3</v>
      </c>
      <c r="J4267" s="4">
        <f>IF(A4267="","",MIN(J4266+I4267,Max_logcfu))</f>
        <v>3.99</v>
      </c>
      <c r="K4267" s="1" cm="1">
        <f t="array" ref="K4267">IF(A4267="","",IF(E4267&lt;MinTemp,0,((E4267-Tmin)/(PrefTemp-Tmin))^2))</f>
        <v>1.7113594631366205</v>
      </c>
      <c r="L4267" s="4">
        <f>IF(A4267="","",K4267*(B4267-B4266))</f>
        <v>1.7826661070189202E-2</v>
      </c>
      <c r="M4267" s="4">
        <f>IF(A4266="","",M4266-L4266)</f>
        <v>134.55942081510182</v>
      </c>
      <c r="N4267" s="1" t="s">
        <v>866</v>
      </c>
      <c r="O4267" s="1" t="s">
        <v>868</v>
      </c>
      <c r="P4267" s="1" t="s">
        <v>869</v>
      </c>
      <c r="Q4267" s="1">
        <v>4008</v>
      </c>
      <c r="R4267" s="1" t="s">
        <v>863</v>
      </c>
      <c r="S4267" s="1">
        <v>100</v>
      </c>
    </row>
    <row r="4268" spans="1:19" hidden="1" x14ac:dyDescent="0.3">
      <c r="A4268" s="1" t="s">
        <v>922</v>
      </c>
      <c r="B4268" s="2" t="s">
        <v>81</v>
      </c>
      <c r="C4268" s="1">
        <f t="shared" si="398"/>
        <v>1.0416666664241347E-2</v>
      </c>
      <c r="D4268" s="1">
        <v>0</v>
      </c>
      <c r="E4268" s="1">
        <v>0.64</v>
      </c>
      <c r="F4268" s="1">
        <f>IF(A4268="","",IF(E4268&lt;MinTemp,0,E4268*M_a+M_b))</f>
        <v>0.10013660000000001</v>
      </c>
      <c r="G4268" s="1">
        <f>IF(A4268="","",F4268^2)</f>
        <v>1.0027338659560001E-2</v>
      </c>
      <c r="H4268" s="1">
        <f t="shared" si="399"/>
        <v>4.3578177573055195E-3</v>
      </c>
      <c r="I4268" s="4">
        <f>IF(A4268="","",H4268*24*(B4268-B4267))</f>
        <v>1.0894544390727214E-3</v>
      </c>
      <c r="J4268" s="4">
        <f>IF(A4268="","",MIN(J4267+I4268,Max_logcfu))</f>
        <v>3.99</v>
      </c>
      <c r="K4268" s="1" cm="1">
        <f t="array" ref="K4268">IF(A4268="","",IF(E4268&lt;MinTemp,0,((E4268-Tmin)/(PrefTemp-Tmin))^2))</f>
        <v>1.658893107931442</v>
      </c>
      <c r="L4268" s="4">
        <f>IF(A4268="","",K4268*(B4268-B4267))</f>
        <v>1.7280136536929176E-2</v>
      </c>
      <c r="M4268" s="4">
        <f>IF(A4267="","",M4267-L4267)</f>
        <v>134.54159415403163</v>
      </c>
      <c r="N4268" s="1" t="s">
        <v>866</v>
      </c>
      <c r="O4268" s="1" t="s">
        <v>868</v>
      </c>
      <c r="P4268" s="1" t="s">
        <v>869</v>
      </c>
      <c r="Q4268" s="1">
        <v>4008</v>
      </c>
      <c r="R4268" s="1" t="s">
        <v>863</v>
      </c>
      <c r="S4268" s="1">
        <v>100</v>
      </c>
    </row>
    <row r="4269" spans="1:19" hidden="1" x14ac:dyDescent="0.3">
      <c r="A4269" s="1" t="s">
        <v>922</v>
      </c>
      <c r="B4269" s="2" t="s">
        <v>82</v>
      </c>
      <c r="C4269" s="1">
        <f t="shared" si="398"/>
        <v>1.0416666671517305E-2</v>
      </c>
      <c r="D4269" s="1">
        <v>0</v>
      </c>
      <c r="E4269" s="1">
        <v>0.86</v>
      </c>
      <c r="F4269" s="1">
        <f>IF(A4269="","",IF(E4269&lt;MinTemp,0,E4269*M_a+M_b))</f>
        <v>0.10445740000000001</v>
      </c>
      <c r="G4269" s="1">
        <f>IF(A4269="","",F4269^2)</f>
        <v>1.0911348414760002E-2</v>
      </c>
      <c r="H4269" s="1">
        <f t="shared" si="399"/>
        <v>4.7420027878139941E-3</v>
      </c>
      <c r="I4269" s="4">
        <f>IF(A4269="","",H4269*24*(B4269-B4268))</f>
        <v>1.1855006975055404E-3</v>
      </c>
      <c r="J4269" s="4">
        <f>IF(A4269="","",MIN(J4268+I4269,Max_logcfu))</f>
        <v>3.99</v>
      </c>
      <c r="K4269" s="1" cm="1">
        <f t="array" ref="K4269">IF(A4269="","",IF(E4269&lt;MinTemp,0,((E4269-Tmin)/(PrefTemp-Tmin))^2))</f>
        <v>1.8051410546732543</v>
      </c>
      <c r="L4269" s="4">
        <f>IF(A4269="","",K4269*(B4269-B4268))</f>
        <v>1.8803552661602486E-2</v>
      </c>
      <c r="M4269" s="4">
        <f>IF(A4268="","",M4268-L4268)</f>
        <v>134.5243140174947</v>
      </c>
      <c r="N4269" s="1" t="s">
        <v>866</v>
      </c>
      <c r="O4269" s="1" t="s">
        <v>868</v>
      </c>
      <c r="P4269" s="1" t="s">
        <v>869</v>
      </c>
      <c r="Q4269" s="1">
        <v>4008</v>
      </c>
      <c r="R4269" s="1" t="s">
        <v>863</v>
      </c>
      <c r="S4269" s="1">
        <v>100</v>
      </c>
    </row>
    <row r="4270" spans="1:19" hidden="1" x14ac:dyDescent="0.3">
      <c r="A4270" s="1" t="s">
        <v>922</v>
      </c>
      <c r="B4270" s="2" t="s">
        <v>83</v>
      </c>
      <c r="C4270" s="1">
        <f t="shared" si="398"/>
        <v>1.0416666664241347E-2</v>
      </c>
      <c r="D4270" s="1">
        <v>0</v>
      </c>
      <c r="E4270" s="1">
        <v>0.88</v>
      </c>
      <c r="F4270" s="1">
        <f>IF(A4270="","",IF(E4270&lt;MinTemp,0,E4270*M_a+M_b))</f>
        <v>0.1048502</v>
      </c>
      <c r="G4270" s="1">
        <f>IF(A4270="","",F4270^2)</f>
        <v>1.0993564440040002E-2</v>
      </c>
      <c r="H4270" s="1">
        <f t="shared" si="399"/>
        <v>4.7777333507344633E-3</v>
      </c>
      <c r="I4270" s="4">
        <f>IF(A4270="","",H4270*24*(B4270-B4269))</f>
        <v>1.1944333374055152E-3</v>
      </c>
      <c r="J4270" s="4">
        <f>IF(A4270="","",MIN(J4269+I4270,Max_logcfu))</f>
        <v>3.99</v>
      </c>
      <c r="K4270" s="1" cm="1">
        <f t="array" ref="K4270">IF(A4270="","",IF(E4270&lt;MinTemp,0,((E4270-Tmin)/(PrefTemp-Tmin))^2))</f>
        <v>1.818742629560572</v>
      </c>
      <c r="L4270" s="4">
        <f>IF(A4270="","",K4270*(B4270-B4269))</f>
        <v>1.8945235720178259E-2</v>
      </c>
      <c r="M4270" s="4">
        <f>IF(A4269="","",M4269-L4269)</f>
        <v>134.50551046483309</v>
      </c>
      <c r="N4270" s="1" t="s">
        <v>866</v>
      </c>
      <c r="O4270" s="1" t="s">
        <v>868</v>
      </c>
      <c r="P4270" s="1" t="s">
        <v>869</v>
      </c>
      <c r="Q4270" s="1">
        <v>4008</v>
      </c>
      <c r="R4270" s="1" t="s">
        <v>863</v>
      </c>
      <c r="S4270" s="1">
        <v>100</v>
      </c>
    </row>
    <row r="4271" spans="1:19" hidden="1" x14ac:dyDescent="0.3">
      <c r="A4271" s="1" t="s">
        <v>922</v>
      </c>
      <c r="B4271" s="2" t="s">
        <v>84</v>
      </c>
      <c r="C4271" s="1">
        <f t="shared" si="398"/>
        <v>1.0416666664241347E-2</v>
      </c>
      <c r="D4271" s="1">
        <v>0</v>
      </c>
      <c r="E4271" s="1">
        <v>0.75</v>
      </c>
      <c r="F4271" s="1">
        <f>IF(A4271="","",IF(E4271&lt;MinTemp,0,E4271*M_a+M_b))</f>
        <v>0.102297</v>
      </c>
      <c r="G4271" s="1">
        <f>IF(A4271="","",F4271^2)</f>
        <v>1.0464676209E-2</v>
      </c>
      <c r="H4271" s="1">
        <f t="shared" si="399"/>
        <v>4.547881881355932E-3</v>
      </c>
      <c r="I4271" s="4">
        <f>IF(A4271="","",H4271*24*(B4271-B4270))</f>
        <v>1.1369704700742614E-3</v>
      </c>
      <c r="J4271" s="4">
        <f>IF(A4271="","",MIN(J4270+I4271,Max_logcfu))</f>
        <v>3.99</v>
      </c>
      <c r="K4271" s="1" cm="1">
        <f t="array" ref="K4271">IF(A4271="","",IF(E4271&lt;MinTemp,0,((E4271-Tmin)/(PrefTemp-Tmin))^2))</f>
        <v>1.731244932402231</v>
      </c>
      <c r="L4271" s="4">
        <f>IF(A4271="","",K4271*(B4271-B4270))</f>
        <v>1.8033801374991085E-2</v>
      </c>
      <c r="M4271" s="4">
        <f>IF(A4270="","",M4270-L4270)</f>
        <v>134.48656522911293</v>
      </c>
      <c r="N4271" s="1" t="s">
        <v>866</v>
      </c>
      <c r="O4271" s="1" t="s">
        <v>868</v>
      </c>
      <c r="P4271" s="1" t="s">
        <v>869</v>
      </c>
      <c r="Q4271" s="1">
        <v>4008</v>
      </c>
      <c r="R4271" s="1" t="s">
        <v>863</v>
      </c>
      <c r="S4271" s="1">
        <v>100</v>
      </c>
    </row>
    <row r="4272" spans="1:19" hidden="1" x14ac:dyDescent="0.3">
      <c r="A4272" s="1" t="s">
        <v>922</v>
      </c>
      <c r="B4272" s="2" t="s">
        <v>85</v>
      </c>
      <c r="C4272" s="1">
        <f t="shared" si="398"/>
        <v>1.0416666671517305E-2</v>
      </c>
      <c r="D4272" s="1">
        <v>0</v>
      </c>
      <c r="E4272" s="1">
        <v>0.7</v>
      </c>
      <c r="F4272" s="1">
        <f>IF(A4272="","",IF(E4272&lt;MinTemp,0,E4272*M_a+M_b))</f>
        <v>0.101315</v>
      </c>
      <c r="G4272" s="1">
        <f>IF(A4272="","",F4272^2)</f>
        <v>1.0264729225E-2</v>
      </c>
      <c r="H4272" s="1">
        <f t="shared" si="399"/>
        <v>4.4609861907866141E-3</v>
      </c>
      <c r="I4272" s="4">
        <f>IF(A4272="","",H4272*24*(B4272-B4271))</f>
        <v>1.1152465482159807E-3</v>
      </c>
      <c r="J4272" s="4">
        <f>IF(A4272="","",MIN(J4271+I4272,Max_logcfu))</f>
        <v>3.99</v>
      </c>
      <c r="K4272" s="1" cm="1">
        <f t="array" ref="K4272">IF(A4272="","",IF(E4272&lt;MinTemp,0,((E4272-Tmin)/(PrefTemp-Tmin))^2))</f>
        <v>1.6981662975849017</v>
      </c>
      <c r="L4272" s="4">
        <f>IF(A4272="","",K4272*(B4272-B4271))</f>
        <v>1.7689232274746582E-2</v>
      </c>
      <c r="M4272" s="4">
        <f>IF(A4271="","",M4271-L4271)</f>
        <v>134.46853142773793</v>
      </c>
      <c r="N4272" s="1" t="s">
        <v>866</v>
      </c>
      <c r="O4272" s="1" t="s">
        <v>868</v>
      </c>
      <c r="P4272" s="1" t="s">
        <v>869</v>
      </c>
      <c r="Q4272" s="1">
        <v>4008</v>
      </c>
      <c r="R4272" s="1" t="s">
        <v>863</v>
      </c>
      <c r="S4272" s="1">
        <v>100</v>
      </c>
    </row>
    <row r="4273" spans="1:19" hidden="1" x14ac:dyDescent="0.3">
      <c r="A4273" s="1" t="s">
        <v>922</v>
      </c>
      <c r="B4273" s="2" t="s">
        <v>86</v>
      </c>
      <c r="C4273" s="1">
        <f t="shared" si="398"/>
        <v>1.0416666664241347E-2</v>
      </c>
      <c r="D4273" s="1">
        <v>0</v>
      </c>
      <c r="E4273" s="1">
        <v>0.63</v>
      </c>
      <c r="F4273" s="1">
        <f>IF(A4273="","",IF(E4273&lt;MinTemp,0,E4273*M_a+M_b))</f>
        <v>9.9940200000000007E-2</v>
      </c>
      <c r="G4273" s="1">
        <f>IF(A4273="","",F4273^2)</f>
        <v>9.9880435760400007E-3</v>
      </c>
      <c r="H4273" s="1">
        <f t="shared" si="399"/>
        <v>4.3407403633376794E-3</v>
      </c>
      <c r="I4273" s="4">
        <f>IF(A4273="","",H4273*24*(B4273-B4272))</f>
        <v>1.0851850905817557E-3</v>
      </c>
      <c r="J4273" s="4">
        <f>IF(A4273="","",MIN(J4272+I4273,Max_logcfu))</f>
        <v>3.99</v>
      </c>
      <c r="K4273" s="1" cm="1">
        <f t="array" ref="K4273">IF(A4273="","",IF(E4273&lt;MinTemp,0,((E4273-Tmin)/(PrefTemp-Tmin))^2))</f>
        <v>1.6523922460936129</v>
      </c>
      <c r="L4273" s="4">
        <f>IF(A4273="","",K4273*(B4273-B4272))</f>
        <v>1.7212419226134222E-2</v>
      </c>
      <c r="M4273" s="4">
        <f>IF(A4272="","",M4272-L4272)</f>
        <v>134.4508421954632</v>
      </c>
      <c r="N4273" s="1" t="s">
        <v>866</v>
      </c>
      <c r="O4273" s="1" t="s">
        <v>868</v>
      </c>
      <c r="P4273" s="1" t="s">
        <v>869</v>
      </c>
      <c r="Q4273" s="1">
        <v>4008</v>
      </c>
      <c r="R4273" s="1" t="s">
        <v>863</v>
      </c>
      <c r="S4273" s="1">
        <v>100</v>
      </c>
    </row>
    <row r="4274" spans="1:19" hidden="1" x14ac:dyDescent="0.3">
      <c r="A4274" s="1" t="s">
        <v>922</v>
      </c>
      <c r="B4274" s="2" t="s">
        <v>87</v>
      </c>
      <c r="C4274" s="1">
        <f t="shared" si="398"/>
        <v>1.0416666664241347E-2</v>
      </c>
      <c r="D4274" s="1">
        <v>0</v>
      </c>
      <c r="E4274" s="1">
        <v>0.63</v>
      </c>
      <c r="F4274" s="1">
        <f>IF(A4274="","",IF(E4274&lt;MinTemp,0,E4274*M_a+M_b))</f>
        <v>9.9940200000000007E-2</v>
      </c>
      <c r="G4274" s="1">
        <f>IF(A4274="","",F4274^2)</f>
        <v>9.9880435760400007E-3</v>
      </c>
      <c r="H4274" s="1">
        <f t="shared" si="399"/>
        <v>4.3407403633376794E-3</v>
      </c>
      <c r="I4274" s="4">
        <f>IF(A4274="","",H4274*24*(B4274-B4273))</f>
        <v>1.0851850905817557E-3</v>
      </c>
      <c r="J4274" s="4">
        <f>IF(A4274="","",MIN(J4273+I4274,Max_logcfu))</f>
        <v>3.99</v>
      </c>
      <c r="K4274" s="1" cm="1">
        <f t="array" ref="K4274">IF(A4274="","",IF(E4274&lt;MinTemp,0,((E4274-Tmin)/(PrefTemp-Tmin))^2))</f>
        <v>1.6523922460936129</v>
      </c>
      <c r="L4274" s="4">
        <f>IF(A4274="","",K4274*(B4274-B4273))</f>
        <v>1.7212419226134222E-2</v>
      </c>
      <c r="M4274" s="4">
        <f>IF(A4273="","",M4273-L4273)</f>
        <v>134.43362977623707</v>
      </c>
      <c r="N4274" s="1" t="s">
        <v>866</v>
      </c>
      <c r="O4274" s="1" t="s">
        <v>868</v>
      </c>
      <c r="P4274" s="1" t="s">
        <v>869</v>
      </c>
      <c r="Q4274" s="1">
        <v>4008</v>
      </c>
      <c r="R4274" s="1" t="s">
        <v>863</v>
      </c>
      <c r="S4274" s="1">
        <v>100</v>
      </c>
    </row>
    <row r="4275" spans="1:19" hidden="1" x14ac:dyDescent="0.3">
      <c r="A4275" s="1" t="s">
        <v>922</v>
      </c>
      <c r="B4275" s="2" t="s">
        <v>88</v>
      </c>
      <c r="C4275" s="1">
        <f t="shared" si="398"/>
        <v>1.0416666671517305E-2</v>
      </c>
      <c r="D4275" s="1">
        <v>0</v>
      </c>
      <c r="E4275" s="1">
        <v>0.56000000000000005</v>
      </c>
      <c r="F4275" s="1">
        <f>IF(A4275="","",IF(E4275&lt;MinTemp,0,E4275*M_a+M_b))</f>
        <v>9.8565400000000011E-2</v>
      </c>
      <c r="G4275" s="1">
        <f>IF(A4275="","",F4275^2)</f>
        <v>9.7151380771600022E-3</v>
      </c>
      <c r="H4275" s="1">
        <f t="shared" si="399"/>
        <v>4.2221373651282054E-3</v>
      </c>
      <c r="I4275" s="4">
        <f>IF(A4275="","",H4275*24*(B4275-B4274))</f>
        <v>1.0555343417735727E-3</v>
      </c>
      <c r="J4275" s="4">
        <f>IF(A4275="","",MIN(J4274+I4275,Max_logcfu))</f>
        <v>3.99</v>
      </c>
      <c r="K4275" s="1" cm="1">
        <f t="array" ref="K4275">IF(A4275="","",IF(E4275&lt;MinTemp,0,((E4275-Tmin)/(PrefTemp-Tmin))^2))</f>
        <v>1.6072435713974609</v>
      </c>
      <c r="L4275" s="4">
        <f>IF(A4275="","",K4275*(B4275-B4274))</f>
        <v>1.6742120543186374E-2</v>
      </c>
      <c r="M4275" s="4">
        <f>IF(A4274="","",M4274-L4274)</f>
        <v>134.41641735701094</v>
      </c>
      <c r="N4275" s="1" t="s">
        <v>866</v>
      </c>
      <c r="O4275" s="1" t="s">
        <v>868</v>
      </c>
      <c r="P4275" s="1" t="s">
        <v>869</v>
      </c>
      <c r="Q4275" s="1">
        <v>4008</v>
      </c>
      <c r="R4275" s="1" t="s">
        <v>863</v>
      </c>
      <c r="S4275" s="1">
        <v>100</v>
      </c>
    </row>
    <row r="4276" spans="1:19" hidden="1" x14ac:dyDescent="0.3">
      <c r="A4276" s="1" t="s">
        <v>922</v>
      </c>
      <c r="B4276" s="2" t="s">
        <v>89</v>
      </c>
      <c r="C4276" s="1">
        <f t="shared" si="398"/>
        <v>1.0416666664241347E-2</v>
      </c>
      <c r="D4276" s="1">
        <v>0</v>
      </c>
      <c r="E4276" s="1">
        <v>0.52</v>
      </c>
      <c r="F4276" s="1">
        <f>IF(A4276="","",IF(E4276&lt;MinTemp,0,E4276*M_a+M_b))</f>
        <v>9.77798E-2</v>
      </c>
      <c r="G4276" s="1">
        <f>IF(A4276="","",F4276^2)</f>
        <v>9.5608892880399993E-3</v>
      </c>
      <c r="H4276" s="1">
        <f t="shared" si="399"/>
        <v>4.1551018200956099E-3</v>
      </c>
      <c r="I4276" s="4">
        <f>IF(A4276="","",H4276*24*(B4276-B4275))</f>
        <v>1.0387754547820436E-3</v>
      </c>
      <c r="J4276" s="4">
        <f>IF(A4276="","",MIN(J4275+I4276,Max_logcfu))</f>
        <v>3.99</v>
      </c>
      <c r="K4276" s="1" cm="1">
        <f t="array" ref="K4276">IF(A4276="","",IF(E4276&lt;MinTemp,0,((E4276-Tmin)/(PrefTemp-Tmin))^2))</f>
        <v>1.5817251101321705</v>
      </c>
      <c r="L4276" s="4">
        <f>IF(A4276="","",K4276*(B4276-B4275))</f>
        <v>1.6476303226707255E-2</v>
      </c>
      <c r="M4276" s="4">
        <f>IF(A4275="","",M4275-L4275)</f>
        <v>134.39967523646774</v>
      </c>
      <c r="N4276" s="1" t="s">
        <v>866</v>
      </c>
      <c r="O4276" s="1" t="s">
        <v>868</v>
      </c>
      <c r="P4276" s="1" t="s">
        <v>869</v>
      </c>
      <c r="Q4276" s="1">
        <v>4008</v>
      </c>
      <c r="R4276" s="1" t="s">
        <v>863</v>
      </c>
      <c r="S4276" s="1">
        <v>100</v>
      </c>
    </row>
    <row r="4277" spans="1:19" hidden="1" x14ac:dyDescent="0.3">
      <c r="A4277" s="1" t="s">
        <v>922</v>
      </c>
      <c r="B4277" s="2" t="s">
        <v>90</v>
      </c>
      <c r="C4277" s="1">
        <f t="shared" si="398"/>
        <v>1.0416666664241347E-2</v>
      </c>
      <c r="D4277" s="1">
        <v>0</v>
      </c>
      <c r="E4277" s="1">
        <v>0.53</v>
      </c>
      <c r="F4277" s="1">
        <f>IF(A4277="","",IF(E4277&lt;MinTemp,0,E4277*M_a+M_b))</f>
        <v>9.7976200000000013E-2</v>
      </c>
      <c r="G4277" s="1">
        <f>IF(A4277="","",F4277^2)</f>
        <v>9.5993357664400022E-3</v>
      </c>
      <c r="H4277" s="1">
        <f t="shared" si="399"/>
        <v>4.1718104156627557E-3</v>
      </c>
      <c r="I4277" s="4">
        <f>IF(A4277="","",H4277*24*(B4277-B4276))</f>
        <v>1.0429526036728576E-3</v>
      </c>
      <c r="J4277" s="4">
        <f>IF(A4277="","",MIN(J4276+I4277,Max_logcfu))</f>
        <v>3.99</v>
      </c>
      <c r="K4277" s="1" cm="1">
        <f t="array" ref="K4277">IF(A4277="","",IF(E4277&lt;MinTemp,0,((E4277-Tmin)/(PrefTemp-Tmin))^2))</f>
        <v>1.5880855812608867</v>
      </c>
      <c r="L4277" s="4">
        <f>IF(A4277="","",K4277*(B4277-B4276))</f>
        <v>1.6542558134282622E-2</v>
      </c>
      <c r="M4277" s="4">
        <f>IF(A4276="","",M4276-L4276)</f>
        <v>134.38319893324103</v>
      </c>
      <c r="N4277" s="1" t="s">
        <v>866</v>
      </c>
      <c r="O4277" s="1" t="s">
        <v>868</v>
      </c>
      <c r="P4277" s="1" t="s">
        <v>869</v>
      </c>
      <c r="Q4277" s="1">
        <v>4008</v>
      </c>
      <c r="R4277" s="1" t="s">
        <v>863</v>
      </c>
      <c r="S4277" s="1">
        <v>100</v>
      </c>
    </row>
    <row r="4278" spans="1:19" hidden="1" x14ac:dyDescent="0.3">
      <c r="A4278" s="1" t="s">
        <v>922</v>
      </c>
      <c r="B4278" s="2" t="s">
        <v>91</v>
      </c>
      <c r="C4278" s="1">
        <f t="shared" si="398"/>
        <v>1.0416666671517305E-2</v>
      </c>
      <c r="D4278" s="1">
        <v>0</v>
      </c>
      <c r="E4278" s="1">
        <v>0.47</v>
      </c>
      <c r="F4278" s="1">
        <f>IF(A4278="","",IF(E4278&lt;MinTemp,0,E4278*M_a+M_b))</f>
        <v>9.6797800000000003E-2</v>
      </c>
      <c r="G4278" s="1">
        <f>IF(A4278="","",F4278^2)</f>
        <v>9.3698140848400002E-3</v>
      </c>
      <c r="H4278" s="1">
        <f t="shared" si="399"/>
        <v>4.0720617491699258E-3</v>
      </c>
      <c r="I4278" s="4">
        <f>IF(A4278="","",H4278*24*(B4278-B4277))</f>
        <v>1.0180154377665319E-3</v>
      </c>
      <c r="J4278" s="4">
        <f>IF(A4278="","",MIN(J4277+I4278,Max_logcfu))</f>
        <v>3.99</v>
      </c>
      <c r="K4278" s="1" cm="1">
        <f t="array" ref="K4278">IF(A4278="","",IF(E4278&lt;MinTemp,0,((E4278-Tmin)/(PrefTemp-Tmin))^2))</f>
        <v>1.5501141963646488</v>
      </c>
      <c r="L4278" s="4">
        <f>IF(A4278="","",K4278*(B4278-B4277))</f>
        <v>1.6147022886317468E-2</v>
      </c>
      <c r="M4278" s="4">
        <f>IF(A4277="","",M4277-L4277)</f>
        <v>134.36665637510674</v>
      </c>
      <c r="N4278" s="1" t="s">
        <v>866</v>
      </c>
      <c r="O4278" s="1" t="s">
        <v>868</v>
      </c>
      <c r="P4278" s="1" t="s">
        <v>869</v>
      </c>
      <c r="Q4278" s="1">
        <v>4008</v>
      </c>
      <c r="R4278" s="1" t="s">
        <v>863</v>
      </c>
      <c r="S4278" s="1">
        <v>100</v>
      </c>
    </row>
    <row r="4279" spans="1:19" hidden="1" x14ac:dyDescent="0.3">
      <c r="A4279" s="1" t="s">
        <v>922</v>
      </c>
      <c r="B4279" s="2" t="s">
        <v>92</v>
      </c>
      <c r="C4279" s="1">
        <f t="shared" si="398"/>
        <v>1.0416666664241347E-2</v>
      </c>
      <c r="D4279" s="1">
        <v>0</v>
      </c>
      <c r="E4279" s="1">
        <v>0.45</v>
      </c>
      <c r="F4279" s="1">
        <f>IF(A4279="","",IF(E4279&lt;MinTemp,0,E4279*M_a+M_b))</f>
        <v>9.6405000000000005E-2</v>
      </c>
      <c r="G4279" s="1">
        <f>IF(A4279="","",F4279^2)</f>
        <v>9.2939240250000006E-3</v>
      </c>
      <c r="H4279" s="1">
        <f t="shared" si="399"/>
        <v>4.0390804106910042E-3</v>
      </c>
      <c r="I4279" s="4">
        <f>IF(A4279="","",H4279*24*(B4279-B4278))</f>
        <v>1.0097701024376457E-3</v>
      </c>
      <c r="J4279" s="4">
        <f>IF(A4279="","",MIN(J4278+I4279,Max_logcfu))</f>
        <v>3.99</v>
      </c>
      <c r="K4279" s="1" cm="1">
        <f t="array" ref="K4279">IF(A4279="","",IF(E4279&lt;MinTemp,0,((E4279-Tmin)/(PrefTemp-Tmin))^2))</f>
        <v>1.5375591703998035</v>
      </c>
      <c r="L4279" s="4">
        <f>IF(A4279="","",K4279*(B4279-B4278))</f>
        <v>1.6016241354602216E-2</v>
      </c>
      <c r="M4279" s="4">
        <f>IF(A4278="","",M4278-L4278)</f>
        <v>134.35050935222043</v>
      </c>
      <c r="N4279" s="1" t="s">
        <v>866</v>
      </c>
      <c r="O4279" s="1" t="s">
        <v>868</v>
      </c>
      <c r="P4279" s="1" t="s">
        <v>869</v>
      </c>
      <c r="Q4279" s="1">
        <v>4008</v>
      </c>
      <c r="R4279" s="1" t="s">
        <v>863</v>
      </c>
      <c r="S4279" s="1">
        <v>100</v>
      </c>
    </row>
    <row r="4280" spans="1:19" hidden="1" x14ac:dyDescent="0.3">
      <c r="A4280" s="1" t="s">
        <v>922</v>
      </c>
      <c r="B4280" s="2" t="s">
        <v>93</v>
      </c>
      <c r="C4280" s="1">
        <f t="shared" si="398"/>
        <v>1.0416666664241347E-2</v>
      </c>
      <c r="D4280" s="1">
        <v>0</v>
      </c>
      <c r="E4280" s="1">
        <v>0.45</v>
      </c>
      <c r="F4280" s="1">
        <f>IF(A4280="","",IF(E4280&lt;MinTemp,0,E4280*M_a+M_b))</f>
        <v>9.6405000000000005E-2</v>
      </c>
      <c r="G4280" s="1">
        <f>IF(A4280="","",F4280^2)</f>
        <v>9.2939240250000006E-3</v>
      </c>
      <c r="H4280" s="1">
        <f t="shared" si="399"/>
        <v>4.0390804106910042E-3</v>
      </c>
      <c r="I4280" s="4">
        <f>IF(A4280="","",H4280*24*(B4280-B4279))</f>
        <v>1.0097701024376457E-3</v>
      </c>
      <c r="J4280" s="4">
        <f>IF(A4280="","",MIN(J4279+I4280,Max_logcfu))</f>
        <v>3.99</v>
      </c>
      <c r="K4280" s="1" cm="1">
        <f t="array" ref="K4280">IF(A4280="","",IF(E4280&lt;MinTemp,0,((E4280-Tmin)/(PrefTemp-Tmin))^2))</f>
        <v>1.5375591703998035</v>
      </c>
      <c r="L4280" s="4">
        <f>IF(A4280="","",K4280*(B4280-B4279))</f>
        <v>1.6016241354602216E-2</v>
      </c>
      <c r="M4280" s="4">
        <f>IF(A4279="","",M4279-L4279)</f>
        <v>134.33449311086582</v>
      </c>
      <c r="N4280" s="1" t="s">
        <v>866</v>
      </c>
      <c r="O4280" s="1" t="s">
        <v>868</v>
      </c>
      <c r="P4280" s="1" t="s">
        <v>869</v>
      </c>
      <c r="Q4280" s="1">
        <v>4008</v>
      </c>
      <c r="R4280" s="1" t="s">
        <v>863</v>
      </c>
      <c r="S4280" s="1">
        <v>100</v>
      </c>
    </row>
    <row r="4281" spans="1:19" hidden="1" x14ac:dyDescent="0.3">
      <c r="A4281" s="1" t="s">
        <v>922</v>
      </c>
      <c r="B4281" s="2" t="s">
        <v>94</v>
      </c>
      <c r="C4281" s="1">
        <f t="shared" si="398"/>
        <v>1.0416666671517305E-2</v>
      </c>
      <c r="D4281" s="1">
        <v>0</v>
      </c>
      <c r="E4281" s="1">
        <v>0.44</v>
      </c>
      <c r="F4281" s="1">
        <f>IF(A4281="","",IF(E4281&lt;MinTemp,0,E4281*M_a+M_b))</f>
        <v>9.6208600000000005E-2</v>
      </c>
      <c r="G4281" s="1">
        <f>IF(A4281="","",F4281^2)</f>
        <v>9.2560947139600017E-3</v>
      </c>
      <c r="H4281" s="1">
        <f t="shared" si="399"/>
        <v>4.0226400321425474E-3</v>
      </c>
      <c r="I4281" s="4">
        <f>IF(A4281="","",H4281*24*(B4281-B4280))</f>
        <v>1.0056600085039339E-3</v>
      </c>
      <c r="J4281" s="4">
        <f>IF(A4281="","",MIN(J4280+I4281,Max_logcfu))</f>
        <v>3.99</v>
      </c>
      <c r="K4281" s="1" cm="1">
        <f t="array" ref="K4281">IF(A4281="","",IF(E4281&lt;MinTemp,0,((E4281-Tmin)/(PrefTemp-Tmin))^2))</f>
        <v>1.5313008016049863</v>
      </c>
      <c r="L4281" s="4">
        <f>IF(A4281="","",K4281*(B4281-B4280))</f>
        <v>1.5951050024146395E-2</v>
      </c>
      <c r="M4281" s="4">
        <f>IF(A4280="","",M4280-L4280)</f>
        <v>134.31847686951122</v>
      </c>
      <c r="N4281" s="1" t="s">
        <v>866</v>
      </c>
      <c r="O4281" s="1" t="s">
        <v>868</v>
      </c>
      <c r="P4281" s="1" t="s">
        <v>869</v>
      </c>
      <c r="Q4281" s="1">
        <v>4008</v>
      </c>
      <c r="R4281" s="1" t="s">
        <v>863</v>
      </c>
      <c r="S4281" s="1">
        <v>100</v>
      </c>
    </row>
    <row r="4282" spans="1:19" hidden="1" x14ac:dyDescent="0.3">
      <c r="A4282" s="1" t="s">
        <v>922</v>
      </c>
      <c r="B4282" s="2" t="s">
        <v>95</v>
      </c>
      <c r="C4282" s="1">
        <f t="shared" si="398"/>
        <v>1.0416666664241347E-2</v>
      </c>
      <c r="D4282" s="1">
        <v>0</v>
      </c>
      <c r="E4282" s="1">
        <v>0.69</v>
      </c>
      <c r="F4282" s="1">
        <f>IF(A4282="","",IF(E4282&lt;MinTemp,0,E4282*M_a+M_b))</f>
        <v>0.1011186</v>
      </c>
      <c r="G4282" s="1">
        <f>IF(A4282="","",F4282^2)</f>
        <v>1.022497126596E-2</v>
      </c>
      <c r="H4282" s="1">
        <f t="shared" si="399"/>
        <v>4.4437076340547582E-3</v>
      </c>
      <c r="I4282" s="4">
        <f>IF(A4282="","",H4282*24*(B4282-B4281))</f>
        <v>1.1109269082550317E-3</v>
      </c>
      <c r="J4282" s="4">
        <f>IF(A4282="","",MIN(J4281+I4282,Max_logcfu))</f>
        <v>3.99</v>
      </c>
      <c r="K4282" s="1" cm="1">
        <f t="array" ref="K4282">IF(A4282="","",IF(E4282&lt;MinTemp,0,((E4282-Tmin)/(PrefTemp-Tmin))^2))</f>
        <v>1.6915888589966479</v>
      </c>
      <c r="L4282" s="4">
        <f>IF(A4282="","",K4282*(B4282-B4281))</f>
        <v>1.7620717277112438E-2</v>
      </c>
      <c r="M4282" s="4">
        <f>IF(A4281="","",M4281-L4281)</f>
        <v>134.30252581948707</v>
      </c>
      <c r="N4282" s="1" t="s">
        <v>866</v>
      </c>
      <c r="O4282" s="1" t="s">
        <v>868</v>
      </c>
      <c r="P4282" s="1" t="s">
        <v>869</v>
      </c>
      <c r="Q4282" s="1">
        <v>4008</v>
      </c>
      <c r="R4282" s="1" t="s">
        <v>863</v>
      </c>
      <c r="S4282" s="1">
        <v>100</v>
      </c>
    </row>
    <row r="4283" spans="1:19" hidden="1" x14ac:dyDescent="0.3">
      <c r="A4283" s="1" t="s">
        <v>922</v>
      </c>
      <c r="B4283" s="2" t="s">
        <v>96</v>
      </c>
      <c r="C4283" s="1">
        <f t="shared" si="398"/>
        <v>1.0416666664241347E-2</v>
      </c>
      <c r="D4283" s="1">
        <v>0</v>
      </c>
      <c r="E4283" s="1">
        <v>0.56000000000000005</v>
      </c>
      <c r="F4283" s="1">
        <f>IF(A4283="","",IF(E4283&lt;MinTemp,0,E4283*M_a+M_b))</f>
        <v>9.8565400000000011E-2</v>
      </c>
      <c r="G4283" s="1">
        <f>IF(A4283="","",F4283^2)</f>
        <v>9.7151380771600022E-3</v>
      </c>
      <c r="H4283" s="1">
        <f t="shared" si="399"/>
        <v>4.2221373651282054E-3</v>
      </c>
      <c r="I4283" s="4">
        <f>IF(A4283="","",H4283*24*(B4283-B4282))</f>
        <v>1.0555343410362905E-3</v>
      </c>
      <c r="J4283" s="4">
        <f>IF(A4283="","",MIN(J4282+I4283,Max_logcfu))</f>
        <v>3.99</v>
      </c>
      <c r="K4283" s="1" cm="1">
        <f t="array" ref="K4283">IF(A4283="","",IF(E4283&lt;MinTemp,0,((E4283-Tmin)/(PrefTemp-Tmin))^2))</f>
        <v>1.6072435713974609</v>
      </c>
      <c r="L4283" s="4">
        <f>IF(A4283="","",K4283*(B4283-B4282))</f>
        <v>1.6742120531492138E-2</v>
      </c>
      <c r="M4283" s="4">
        <f>IF(A4282="","",M4282-L4282)</f>
        <v>134.28490510220996</v>
      </c>
      <c r="N4283" s="1" t="s">
        <v>866</v>
      </c>
      <c r="O4283" s="1" t="s">
        <v>868</v>
      </c>
      <c r="P4283" s="1" t="s">
        <v>869</v>
      </c>
      <c r="Q4283" s="1">
        <v>4008</v>
      </c>
      <c r="R4283" s="1" t="s">
        <v>863</v>
      </c>
      <c r="S4283" s="1">
        <v>100</v>
      </c>
    </row>
    <row r="4284" spans="1:19" hidden="1" x14ac:dyDescent="0.3">
      <c r="A4284" s="1" t="s">
        <v>922</v>
      </c>
      <c r="B4284" s="2" t="s">
        <v>97</v>
      </c>
      <c r="C4284" s="1">
        <f t="shared" si="398"/>
        <v>1.0416666671517305E-2</v>
      </c>
      <c r="D4284" s="1">
        <v>1</v>
      </c>
      <c r="E4284" s="1">
        <v>0.49</v>
      </c>
      <c r="F4284" s="1">
        <f>IF(A4284="","",IF(E4284&lt;MinTemp,0,E4284*M_a+M_b))</f>
        <v>9.7190600000000002E-2</v>
      </c>
      <c r="G4284" s="1">
        <f>IF(A4284="","",F4284^2)</f>
        <v>9.4460127283600009E-3</v>
      </c>
      <c r="H4284" s="1">
        <f t="shared" si="399"/>
        <v>4.1051771961581919E-3</v>
      </c>
      <c r="I4284" s="4">
        <f>IF(A4284="","",H4284*24*(B4284-B4283))</f>
        <v>1.0262942995174535E-3</v>
      </c>
      <c r="J4284" s="4">
        <f>IF(A4284="","",MIN(J4283+I4284,Max_logcfu))</f>
        <v>3.99</v>
      </c>
      <c r="K4284" s="1" cm="1">
        <f t="array" ref="K4284">IF(A4284="","",IF(E4284&lt;MinTemp,0,((E4284-Tmin)/(PrefTemp-Tmin))^2))</f>
        <v>1.5627202734964454</v>
      </c>
      <c r="L4284" s="4">
        <f>IF(A4284="","",K4284*(B4284-B4283))</f>
        <v>1.6278336189834829E-2</v>
      </c>
      <c r="M4284" s="4">
        <f>IF(A4283="","",M4283-L4283)</f>
        <v>134.26816298167847</v>
      </c>
      <c r="N4284" s="1" t="s">
        <v>866</v>
      </c>
      <c r="O4284" s="1" t="s">
        <v>868</v>
      </c>
      <c r="P4284" s="1" t="s">
        <v>869</v>
      </c>
      <c r="Q4284" s="1">
        <v>4008</v>
      </c>
      <c r="R4284" s="1" t="s">
        <v>863</v>
      </c>
      <c r="S4284" s="1">
        <v>100</v>
      </c>
    </row>
    <row r="4285" spans="1:19" hidden="1" x14ac:dyDescent="0.3">
      <c r="A4285" s="1" t="s">
        <v>922</v>
      </c>
      <c r="B4285" s="2" t="s">
        <v>98</v>
      </c>
      <c r="C4285" s="1">
        <f t="shared" si="398"/>
        <v>1.0416666664241347E-2</v>
      </c>
      <c r="D4285" s="1">
        <v>1</v>
      </c>
      <c r="E4285" s="1">
        <v>0.42</v>
      </c>
      <c r="F4285" s="1">
        <f>IF(A4285="","",IF(E4285&lt;MinTemp,0,E4285*M_a+M_b))</f>
        <v>9.5815800000000007E-2</v>
      </c>
      <c r="G4285" s="1">
        <f>IF(A4285="","",F4285^2)</f>
        <v>9.180667529640002E-3</v>
      </c>
      <c r="H4285" s="1">
        <f t="shared" si="399"/>
        <v>3.9898598564276407E-3</v>
      </c>
      <c r="I4285" s="4">
        <f>IF(A4285="","",H4285*24*(B4285-B4284))</f>
        <v>9.9746496387466974E-4</v>
      </c>
      <c r="J4285" s="4">
        <f>IF(A4285="","",MIN(J4284+I4285,Max_logcfu))</f>
        <v>3.99</v>
      </c>
      <c r="K4285" s="1" cm="1">
        <f t="array" ref="K4285">IF(A4285="","",IF(E4285&lt;MinTemp,0,((E4285-Tmin)/(PrefTemp-Tmin))^2))</f>
        <v>1.5188223523905651</v>
      </c>
      <c r="L4285" s="4">
        <f>IF(A4285="","",K4285*(B4285-B4284))</f>
        <v>1.5821066167051423E-2</v>
      </c>
      <c r="M4285" s="4">
        <f>IF(A4284="","",M4284-L4284)</f>
        <v>134.25188464548864</v>
      </c>
      <c r="N4285" s="1" t="s">
        <v>866</v>
      </c>
      <c r="O4285" s="1" t="s">
        <v>868</v>
      </c>
      <c r="P4285" s="1" t="s">
        <v>869</v>
      </c>
      <c r="Q4285" s="1">
        <v>4008</v>
      </c>
      <c r="R4285" s="1" t="s">
        <v>863</v>
      </c>
      <c r="S4285" s="1">
        <v>100</v>
      </c>
    </row>
    <row r="4286" spans="1:19" hidden="1" x14ac:dyDescent="0.3">
      <c r="A4286" s="1" t="s">
        <v>922</v>
      </c>
      <c r="B4286" s="2" t="s">
        <v>99</v>
      </c>
      <c r="C4286" s="1">
        <f t="shared" si="398"/>
        <v>1.0416666664241347E-2</v>
      </c>
      <c r="D4286" s="1">
        <v>1</v>
      </c>
      <c r="E4286" s="1">
        <v>0.38</v>
      </c>
      <c r="F4286" s="1">
        <f>IF(A4286="","",IF(E4286&lt;MinTemp,0,E4286*M_a+M_b))</f>
        <v>9.5030200000000009E-2</v>
      </c>
      <c r="G4286" s="1">
        <f>IF(A4286="","",F4286^2)</f>
        <v>9.0307389120400025E-3</v>
      </c>
      <c r="H4286" s="1">
        <f t="shared" si="399"/>
        <v>3.9247018305258591E-3</v>
      </c>
      <c r="I4286" s="4">
        <f>IF(A4286="","",H4286*24*(B4286-B4285))</f>
        <v>9.8117545740301708E-4</v>
      </c>
      <c r="J4286" s="4">
        <f>IF(A4286="","",MIN(J4285+I4286,Max_logcfu))</f>
        <v>3.99</v>
      </c>
      <c r="K4286" s="1" cm="1">
        <f t="array" ref="K4286">IF(A4286="","",IF(E4286&lt;MinTemp,0,((E4286-Tmin)/(PrefTemp-Tmin))^2))</f>
        <v>1.4940186074625719</v>
      </c>
      <c r="L4286" s="4">
        <f>IF(A4286="","",K4286*(B4286-B4285))</f>
        <v>1.5562693824111651E-2</v>
      </c>
      <c r="M4286" s="4">
        <f>IF(A4285="","",M4285-L4285)</f>
        <v>134.23606357932158</v>
      </c>
      <c r="N4286" s="1" t="s">
        <v>866</v>
      </c>
      <c r="O4286" s="1" t="s">
        <v>868</v>
      </c>
      <c r="P4286" s="1" t="s">
        <v>869</v>
      </c>
      <c r="Q4286" s="1">
        <v>4008</v>
      </c>
      <c r="R4286" s="1" t="s">
        <v>863</v>
      </c>
      <c r="S4286" s="1">
        <v>100</v>
      </c>
    </row>
    <row r="4287" spans="1:19" hidden="1" x14ac:dyDescent="0.3">
      <c r="A4287" s="1" t="s">
        <v>922</v>
      </c>
      <c r="B4287" s="2" t="s">
        <v>100</v>
      </c>
      <c r="C4287" s="1">
        <f t="shared" si="398"/>
        <v>1.0416666671517305E-2</v>
      </c>
      <c r="D4287" s="1">
        <v>1</v>
      </c>
      <c r="E4287" s="1">
        <v>0.35</v>
      </c>
      <c r="F4287" s="1">
        <f>IF(A4287="","",IF(E4287&lt;MinTemp,0,E4287*M_a+M_b))</f>
        <v>9.4441000000000011E-2</v>
      </c>
      <c r="G4287" s="1">
        <f>IF(A4287="","",F4287^2)</f>
        <v>8.9191024810000019E-3</v>
      </c>
      <c r="H4287" s="1">
        <f t="shared" si="399"/>
        <v>3.8761853459365497E-3</v>
      </c>
      <c r="I4287" s="4">
        <f>IF(A4287="","",H4287*24*(B4287-B4286))</f>
        <v>9.6904633693538486E-4</v>
      </c>
      <c r="J4287" s="4">
        <f>IF(A4287="","",MIN(J4286+I4287,Max_logcfu))</f>
        <v>3.99</v>
      </c>
      <c r="K4287" s="1" cm="1">
        <f t="array" ref="K4287">IF(A4287="","",IF(E4287&lt;MinTemp,0,((E4287-Tmin)/(PrefTemp-Tmin))^2))</f>
        <v>1.4755498080798204</v>
      </c>
      <c r="L4287" s="4">
        <f>IF(A4287="","",K4287*(B4287-B4286))</f>
        <v>1.5370310507988821E-2</v>
      </c>
      <c r="M4287" s="4">
        <f>IF(A4286="","",M4286-L4286)</f>
        <v>134.22050088549747</v>
      </c>
      <c r="N4287" s="1" t="s">
        <v>866</v>
      </c>
      <c r="O4287" s="1" t="s">
        <v>868</v>
      </c>
      <c r="P4287" s="1" t="s">
        <v>869</v>
      </c>
      <c r="Q4287" s="1">
        <v>4008</v>
      </c>
      <c r="R4287" s="1" t="s">
        <v>863</v>
      </c>
      <c r="S4287" s="1">
        <v>100</v>
      </c>
    </row>
    <row r="4288" spans="1:19" hidden="1" x14ac:dyDescent="0.3">
      <c r="A4288" s="1" t="s">
        <v>922</v>
      </c>
      <c r="B4288" s="2" t="s">
        <v>101</v>
      </c>
      <c r="C4288" s="1">
        <f t="shared" si="398"/>
        <v>1.0416666664241347E-2</v>
      </c>
      <c r="D4288" s="1">
        <v>1</v>
      </c>
      <c r="E4288" s="1">
        <v>0.33</v>
      </c>
      <c r="F4288" s="1">
        <f>IF(A4288="","",IF(E4288&lt;MinTemp,0,E4288*M_a+M_b))</f>
        <v>9.4048200000000012E-2</v>
      </c>
      <c r="G4288" s="1">
        <f>IF(A4288="","",F4288^2)</f>
        <v>8.845063923240002E-3</v>
      </c>
      <c r="H4288" s="1">
        <f t="shared" si="399"/>
        <v>3.8440086585136905E-3</v>
      </c>
      <c r="I4288" s="4">
        <f>IF(A4288="","",H4288*24*(B4288-B4287))</f>
        <v>9.6100216440467181E-4</v>
      </c>
      <c r="J4288" s="4">
        <f>IF(A4288="","",MIN(J4287+I4288,Max_logcfu))</f>
        <v>3.99</v>
      </c>
      <c r="K4288" s="1" cm="1">
        <f t="array" ref="K4288">IF(A4288="","",IF(E4288&lt;MinTemp,0,((E4288-Tmin)/(PrefTemp-Tmin))^2))</f>
        <v>1.463301089116674</v>
      </c>
      <c r="L4288" s="4">
        <f>IF(A4288="","",K4288*(B4288-B4287))</f>
        <v>1.5242719674749714E-2</v>
      </c>
      <c r="M4288" s="4">
        <f>IF(A4287="","",M4287-L4287)</f>
        <v>134.20513057498948</v>
      </c>
      <c r="N4288" s="1" t="s">
        <v>866</v>
      </c>
      <c r="O4288" s="1" t="s">
        <v>868</v>
      </c>
      <c r="P4288" s="1" t="s">
        <v>869</v>
      </c>
      <c r="Q4288" s="1">
        <v>4008</v>
      </c>
      <c r="R4288" s="1" t="s">
        <v>863</v>
      </c>
      <c r="S4288" s="1">
        <v>100</v>
      </c>
    </row>
    <row r="4289" spans="1:19" hidden="1" x14ac:dyDescent="0.3">
      <c r="A4289" s="1" t="s">
        <v>922</v>
      </c>
      <c r="B4289" s="2" t="s">
        <v>102</v>
      </c>
      <c r="C4289" s="1">
        <f t="shared" si="398"/>
        <v>1.0416666664241347E-2</v>
      </c>
      <c r="D4289" s="1">
        <v>1</v>
      </c>
      <c r="E4289" s="1">
        <v>0.36</v>
      </c>
      <c r="F4289" s="1">
        <f>IF(A4289="","",IF(E4289&lt;MinTemp,0,E4289*M_a+M_b))</f>
        <v>9.463740000000001E-2</v>
      </c>
      <c r="G4289" s="1">
        <f>IF(A4289="","",F4289^2)</f>
        <v>8.9562374787600027E-3</v>
      </c>
      <c r="H4289" s="1">
        <f t="shared" si="399"/>
        <v>3.8923239803389841E-3</v>
      </c>
      <c r="I4289" s="4">
        <f>IF(A4289="","",H4289*24*(B4289-B4288))</f>
        <v>9.73080994858183E-4</v>
      </c>
      <c r="J4289" s="4">
        <f>IF(A4289="","",MIN(J4288+I4289,Max_logcfu))</f>
        <v>3.99</v>
      </c>
      <c r="K4289" s="1" cm="1">
        <f t="array" ref="K4289">IF(A4289="","",IF(E4289&lt;MinTemp,0,((E4289-Tmin)/(PrefTemp-Tmin))^2))</f>
        <v>1.4816933117490008</v>
      </c>
      <c r="L4289" s="4">
        <f>IF(A4289="","",K4289*(B4289-B4288))</f>
        <v>1.5434305327125178E-2</v>
      </c>
      <c r="M4289" s="4">
        <f>IF(A4288="","",M4288-L4288)</f>
        <v>134.18988785531474</v>
      </c>
      <c r="N4289" s="1" t="s">
        <v>866</v>
      </c>
      <c r="O4289" s="1" t="s">
        <v>868</v>
      </c>
      <c r="P4289" s="1" t="s">
        <v>869</v>
      </c>
      <c r="Q4289" s="1">
        <v>4008</v>
      </c>
      <c r="R4289" s="1" t="s">
        <v>863</v>
      </c>
      <c r="S4289" s="1">
        <v>100</v>
      </c>
    </row>
    <row r="4290" spans="1:19" hidden="1" x14ac:dyDescent="0.3">
      <c r="A4290" s="1" t="s">
        <v>922</v>
      </c>
      <c r="B4290" s="2" t="s">
        <v>103</v>
      </c>
      <c r="C4290" s="1">
        <f t="shared" ref="C4290:C4353" si="400">IF(A4290="","",B4290-B4289)</f>
        <v>1.0416666671517305E-2</v>
      </c>
      <c r="D4290" s="1">
        <v>1</v>
      </c>
      <c r="E4290" s="1">
        <v>0.5</v>
      </c>
      <c r="F4290" s="1">
        <f>IF(A4290="","",IF(E4290&lt;MinTemp,0,E4290*M_a+M_b))</f>
        <v>9.7387000000000001E-2</v>
      </c>
      <c r="G4290" s="1">
        <f>IF(A4290="","",F4290^2)</f>
        <v>9.4842277690000004E-3</v>
      </c>
      <c r="H4290" s="1">
        <f t="shared" si="399"/>
        <v>4.1217852103433289E-3</v>
      </c>
      <c r="I4290" s="4">
        <f>IF(A4290="","",H4290*24*(B4290-B4289))</f>
        <v>1.0304463030656713E-3</v>
      </c>
      <c r="J4290" s="4">
        <f>IF(A4290="","",MIN(J4289+I4290,Max_logcfu))</f>
        <v>3.99</v>
      </c>
      <c r="K4290" s="1" cm="1">
        <f t="array" ref="K4290">IF(A4290="","",IF(E4290&lt;MinTemp,0,((E4290-Tmin)/(PrefTemp-Tmin))^2))</f>
        <v>1.5690424562499492</v>
      </c>
      <c r="L4290" s="4">
        <f>IF(A4290="","",K4290*(B4290-B4289))</f>
        <v>1.6344192260214496E-2</v>
      </c>
      <c r="M4290" s="4">
        <f>IF(A4289="","",M4289-L4289)</f>
        <v>134.17445354998762</v>
      </c>
      <c r="N4290" s="1" t="s">
        <v>866</v>
      </c>
      <c r="O4290" s="1" t="s">
        <v>868</v>
      </c>
      <c r="P4290" s="1" t="s">
        <v>869</v>
      </c>
      <c r="Q4290" s="1">
        <v>4008</v>
      </c>
      <c r="R4290" s="1" t="s">
        <v>863</v>
      </c>
      <c r="S4290" s="1">
        <v>100</v>
      </c>
    </row>
    <row r="4291" spans="1:19" hidden="1" x14ac:dyDescent="0.3">
      <c r="A4291" s="1" t="s">
        <v>922</v>
      </c>
      <c r="B4291" s="2" t="s">
        <v>104</v>
      </c>
      <c r="C4291" s="1">
        <f t="shared" si="400"/>
        <v>1.0416666664241347E-2</v>
      </c>
      <c r="D4291" s="1">
        <v>1</v>
      </c>
      <c r="E4291" s="1">
        <v>0.42</v>
      </c>
      <c r="F4291" s="1">
        <f>IF(A4291="","",IF(E4291&lt;MinTemp,0,E4291*M_a+M_b))</f>
        <v>9.5815800000000007E-2</v>
      </c>
      <c r="G4291" s="1">
        <f>IF(A4291="","",F4291^2)</f>
        <v>9.180667529640002E-3</v>
      </c>
      <c r="H4291" s="1">
        <f t="shared" si="399"/>
        <v>3.9898598564276407E-3</v>
      </c>
      <c r="I4291" s="4">
        <f>IF(A4291="","",H4291*24*(B4291-B4290))</f>
        <v>9.9746496387466974E-4</v>
      </c>
      <c r="J4291" s="4">
        <f>IF(A4291="","",MIN(J4290+I4291,Max_logcfu))</f>
        <v>3.99</v>
      </c>
      <c r="K4291" s="1" cm="1">
        <f t="array" ref="K4291">IF(A4291="","",IF(E4291&lt;MinTemp,0,((E4291-Tmin)/(PrefTemp-Tmin))^2))</f>
        <v>1.5188223523905651</v>
      </c>
      <c r="L4291" s="4">
        <f>IF(A4291="","",K4291*(B4291-B4290))</f>
        <v>1.5821066167051423E-2</v>
      </c>
      <c r="M4291" s="4">
        <f>IF(A4290="","",M4290-L4290)</f>
        <v>134.1581093577274</v>
      </c>
      <c r="N4291" s="1" t="s">
        <v>866</v>
      </c>
      <c r="O4291" s="1" t="s">
        <v>868</v>
      </c>
      <c r="P4291" s="1" t="s">
        <v>869</v>
      </c>
      <c r="Q4291" s="1">
        <v>4008</v>
      </c>
      <c r="R4291" s="1" t="s">
        <v>863</v>
      </c>
      <c r="S4291" s="1">
        <v>100</v>
      </c>
    </row>
    <row r="4292" spans="1:19" hidden="1" x14ac:dyDescent="0.3">
      <c r="A4292" s="1" t="s">
        <v>922</v>
      </c>
      <c r="B4292" s="2" t="s">
        <v>105</v>
      </c>
      <c r="C4292" s="1">
        <f t="shared" si="400"/>
        <v>1.0416666664241347E-2</v>
      </c>
      <c r="D4292" s="1">
        <v>1</v>
      </c>
      <c r="E4292" s="1">
        <v>0.36</v>
      </c>
      <c r="F4292" s="1">
        <f>IF(A4292="","",IF(E4292&lt;MinTemp,0,E4292*M_a+M_b))</f>
        <v>9.463740000000001E-2</v>
      </c>
      <c r="G4292" s="1">
        <f>IF(A4292="","",F4292^2)</f>
        <v>8.9562374787600027E-3</v>
      </c>
      <c r="H4292" s="1">
        <f t="shared" si="399"/>
        <v>3.8923239803389841E-3</v>
      </c>
      <c r="I4292" s="4">
        <f>IF(A4292="","",H4292*24*(B4292-B4291))</f>
        <v>9.73080994858183E-4</v>
      </c>
      <c r="J4292" s="4">
        <f>IF(A4292="","",MIN(J4291+I4292,Max_logcfu))</f>
        <v>3.99</v>
      </c>
      <c r="K4292" s="1" cm="1">
        <f t="array" ref="K4292">IF(A4292="","",IF(E4292&lt;MinTemp,0,((E4292-Tmin)/(PrefTemp-Tmin))^2))</f>
        <v>1.4816933117490008</v>
      </c>
      <c r="L4292" s="4">
        <f>IF(A4292="","",K4292*(B4292-B4291))</f>
        <v>1.5434305327125178E-2</v>
      </c>
      <c r="M4292" s="4">
        <f>IF(A4291="","",M4291-L4291)</f>
        <v>134.14228829156033</v>
      </c>
      <c r="N4292" s="1" t="s">
        <v>866</v>
      </c>
      <c r="O4292" s="1" t="s">
        <v>868</v>
      </c>
      <c r="P4292" s="1" t="s">
        <v>869</v>
      </c>
      <c r="Q4292" s="1">
        <v>4008</v>
      </c>
      <c r="R4292" s="1" t="s">
        <v>863</v>
      </c>
      <c r="S4292" s="1">
        <v>100</v>
      </c>
    </row>
    <row r="4293" spans="1:19" hidden="1" x14ac:dyDescent="0.3">
      <c r="A4293" s="1" t="s">
        <v>922</v>
      </c>
      <c r="B4293" s="2" t="s">
        <v>106</v>
      </c>
      <c r="C4293" s="1">
        <f t="shared" si="400"/>
        <v>1.0416666671517305E-2</v>
      </c>
      <c r="D4293" s="1">
        <v>1</v>
      </c>
      <c r="E4293" s="1">
        <v>0.31</v>
      </c>
      <c r="F4293" s="1">
        <f>IF(A4293="","",IF(E4293&lt;MinTemp,0,E4293*M_a+M_b))</f>
        <v>9.36554E-2</v>
      </c>
      <c r="G4293" s="1">
        <f>IF(A4293="","",F4293^2)</f>
        <v>8.7713339491599998E-3</v>
      </c>
      <c r="H4293" s="1">
        <f t="shared" si="399"/>
        <v>3.8119660796001736E-3</v>
      </c>
      <c r="I4293" s="4">
        <f>IF(A4293="","",H4293*24*(B4293-B4292))</f>
        <v>9.5299152034381462E-4</v>
      </c>
      <c r="J4293" s="4">
        <f>IF(A4293="","",MIN(J4292+I4293,Max_logcfu))</f>
        <v>3.99</v>
      </c>
      <c r="K4293" s="1" cm="1">
        <f t="array" ref="K4293">IF(A4293="","",IF(E4293&lt;MinTemp,0,((E4293-Tmin)/(PrefTemp-Tmin))^2))</f>
        <v>1.4511034213204768</v>
      </c>
      <c r="L4293" s="4">
        <f>IF(A4293="","",K4293*(B4293-B4292))</f>
        <v>1.5115660645793744E-2</v>
      </c>
      <c r="M4293" s="4">
        <f>IF(A4292="","",M4292-L4292)</f>
        <v>134.12685398623321</v>
      </c>
      <c r="N4293" s="1" t="s">
        <v>866</v>
      </c>
      <c r="O4293" s="1" t="s">
        <v>868</v>
      </c>
      <c r="P4293" s="1" t="s">
        <v>869</v>
      </c>
      <c r="Q4293" s="1">
        <v>4008</v>
      </c>
      <c r="R4293" s="1" t="s">
        <v>863</v>
      </c>
      <c r="S4293" s="1">
        <v>100</v>
      </c>
    </row>
    <row r="4294" spans="1:19" hidden="1" x14ac:dyDescent="0.3">
      <c r="A4294" s="1" t="s">
        <v>922</v>
      </c>
      <c r="B4294" s="2" t="s">
        <v>107</v>
      </c>
      <c r="C4294" s="1">
        <f t="shared" si="400"/>
        <v>1.0416666664241347E-2</v>
      </c>
      <c r="D4294" s="1">
        <v>1</v>
      </c>
      <c r="E4294" s="1">
        <v>0.27</v>
      </c>
      <c r="F4294" s="1">
        <f>IF(A4294="","",IF(E4294&lt;MinTemp,0,E4294*M_a+M_b))</f>
        <v>9.2869800000000002E-2</v>
      </c>
      <c r="G4294" s="1">
        <f>IF(A4294="","",F4294^2)</f>
        <v>8.6247997520400004E-3</v>
      </c>
      <c r="H4294" s="1">
        <f t="shared" si="399"/>
        <v>3.7482832473011733E-3</v>
      </c>
      <c r="I4294" s="4">
        <f>IF(A4294="","",H4294*24*(B4294-B4293))</f>
        <v>9.3707081160711444E-4</v>
      </c>
      <c r="J4294" s="4">
        <f>IF(A4294="","",MIN(J4293+I4294,Max_logcfu))</f>
        <v>3.99</v>
      </c>
      <c r="K4294" s="1" cm="1">
        <f t="array" ref="K4294">IF(A4294="","",IF(E4294&lt;MinTemp,0,((E4294-Tmin)/(PrefTemp-Tmin))^2))</f>
        <v>1.426861239228933</v>
      </c>
      <c r="L4294" s="4">
        <f>IF(A4294="","",K4294*(B4294-B4293))</f>
        <v>1.4863137905174125E-2</v>
      </c>
      <c r="M4294" s="4">
        <f>IF(A4293="","",M4293-L4293)</f>
        <v>134.11173832558742</v>
      </c>
      <c r="N4294" s="1" t="s">
        <v>866</v>
      </c>
      <c r="O4294" s="1" t="s">
        <v>868</v>
      </c>
      <c r="P4294" s="1" t="s">
        <v>869</v>
      </c>
      <c r="Q4294" s="1">
        <v>4008</v>
      </c>
      <c r="R4294" s="1" t="s">
        <v>863</v>
      </c>
      <c r="S4294" s="1">
        <v>100</v>
      </c>
    </row>
    <row r="4295" spans="1:19" hidden="1" x14ac:dyDescent="0.3">
      <c r="A4295" s="1" t="s">
        <v>922</v>
      </c>
      <c r="B4295" s="2" t="s">
        <v>108</v>
      </c>
      <c r="C4295" s="1">
        <f t="shared" si="400"/>
        <v>1.0416666664241347E-2</v>
      </c>
      <c r="D4295" s="1">
        <v>1</v>
      </c>
      <c r="E4295" s="1">
        <v>0.2</v>
      </c>
      <c r="F4295" s="1">
        <f>IF(A4295="","",IF(E4295&lt;MinTemp,0,E4295*M_a+M_b))</f>
        <v>9.1495000000000007E-2</v>
      </c>
      <c r="G4295" s="1">
        <f>IF(A4295="","",F4295^2)</f>
        <v>8.3713350250000009E-3</v>
      </c>
      <c r="H4295" s="1">
        <f t="shared" si="399"/>
        <v>3.6381290851803566E-3</v>
      </c>
      <c r="I4295" s="4">
        <f>IF(A4295="","",H4295*24*(B4295-B4294))</f>
        <v>9.0953227108332224E-4</v>
      </c>
      <c r="J4295" s="4">
        <f>IF(A4295="","",MIN(J4294+I4295,Max_logcfu))</f>
        <v>3.99</v>
      </c>
      <c r="K4295" s="1" cm="1">
        <f t="array" ref="K4295">IF(A4295="","",IF(E4295&lt;MinTemp,0,((E4295-Tmin)/(PrefTemp-Tmin))^2))</f>
        <v>1.3849287880506225</v>
      </c>
      <c r="L4295" s="4">
        <f>IF(A4295="","",K4295*(B4295-B4294))</f>
        <v>1.442634153883509E-2</v>
      </c>
      <c r="M4295" s="4">
        <f>IF(A4294="","",M4294-L4294)</f>
        <v>134.09687518768226</v>
      </c>
      <c r="N4295" s="1" t="s">
        <v>866</v>
      </c>
      <c r="O4295" s="1" t="s">
        <v>868</v>
      </c>
      <c r="P4295" s="1" t="s">
        <v>869</v>
      </c>
      <c r="Q4295" s="1">
        <v>4008</v>
      </c>
      <c r="R4295" s="1" t="s">
        <v>863</v>
      </c>
      <c r="S4295" s="1">
        <v>100</v>
      </c>
    </row>
    <row r="4296" spans="1:19" hidden="1" x14ac:dyDescent="0.3">
      <c r="A4296" s="1" t="s">
        <v>922</v>
      </c>
      <c r="B4296" s="2" t="s">
        <v>109</v>
      </c>
      <c r="C4296" s="1">
        <f t="shared" si="400"/>
        <v>1.0416666671517305E-2</v>
      </c>
      <c r="D4296" s="1">
        <v>1</v>
      </c>
      <c r="E4296" s="1">
        <v>0.19</v>
      </c>
      <c r="F4296" s="1">
        <f>IF(A4296="","",IF(E4296&lt;MinTemp,0,E4296*M_a+M_b))</f>
        <v>9.1298600000000008E-2</v>
      </c>
      <c r="G4296" s="1">
        <f>IF(A4296="","",F4296^2)</f>
        <v>8.3354343619600011E-3</v>
      </c>
      <c r="H4296" s="1">
        <f t="shared" si="399"/>
        <v>3.6225268848152979E-3</v>
      </c>
      <c r="I4296" s="4">
        <f>IF(A4296="","",H4296*24*(B4296-B4295))</f>
        <v>9.0563172162554204E-4</v>
      </c>
      <c r="J4296" s="4">
        <f>IF(A4296="","",MIN(J4295+I4296,Max_logcfu))</f>
        <v>3.99</v>
      </c>
      <c r="K4296" s="1" cm="1">
        <f t="array" ref="K4296">IF(A4296="","",IF(E4296&lt;MinTemp,0,((E4296-Tmin)/(PrefTemp-Tmin))^2))</f>
        <v>1.3789894890492427</v>
      </c>
      <c r="L4296" s="4">
        <f>IF(A4296="","",K4296*(B4296-B4295))</f>
        <v>1.4364473850951924E-2</v>
      </c>
      <c r="M4296" s="4">
        <f>IF(A4295="","",M4295-L4295)</f>
        <v>134.08244884614342</v>
      </c>
      <c r="N4296" s="1" t="s">
        <v>866</v>
      </c>
      <c r="O4296" s="1" t="s">
        <v>868</v>
      </c>
      <c r="P4296" s="1" t="s">
        <v>869</v>
      </c>
      <c r="Q4296" s="1">
        <v>4008</v>
      </c>
      <c r="R4296" s="1" t="s">
        <v>863</v>
      </c>
      <c r="S4296" s="1">
        <v>100</v>
      </c>
    </row>
    <row r="4297" spans="1:19" hidden="1" x14ac:dyDescent="0.3">
      <c r="A4297" s="1" t="s">
        <v>922</v>
      </c>
      <c r="B4297" s="2" t="s">
        <v>110</v>
      </c>
      <c r="C4297" s="1">
        <f t="shared" si="400"/>
        <v>1.0416666664241347E-2</v>
      </c>
      <c r="D4297" s="1">
        <v>1</v>
      </c>
      <c r="E4297" s="1">
        <v>0.16</v>
      </c>
      <c r="F4297" s="1">
        <f>IF(A4297="","",IF(E4297&lt;MinTemp,0,E4297*M_a+M_b))</f>
        <v>9.0709400000000009E-2</v>
      </c>
      <c r="G4297" s="1">
        <f>IF(A4297="","",F4297^2)</f>
        <v>8.2281952483600016E-3</v>
      </c>
      <c r="H4297" s="1">
        <f t="shared" si="399"/>
        <v>3.575921446484138E-3</v>
      </c>
      <c r="I4297" s="4">
        <f>IF(A4297="","",H4297*24*(B4297-B4296))</f>
        <v>8.939803614128885E-4</v>
      </c>
      <c r="J4297" s="4">
        <f>IF(A4297="","",MIN(J4296+I4297,Max_logcfu))</f>
        <v>3.99</v>
      </c>
      <c r="K4297" s="1" cm="1">
        <f t="array" ref="K4297">IF(A4297="","",IF(E4297&lt;MinTemp,0,((E4297-Tmin)/(PrefTemp-Tmin))^2))</f>
        <v>1.3612481687955269</v>
      </c>
      <c r="L4297" s="4">
        <f>IF(A4297="","",K4297*(B4297-B4296))</f>
        <v>1.4179668421651944E-2</v>
      </c>
      <c r="M4297" s="4">
        <f>IF(A4296="","",M4296-L4296)</f>
        <v>134.06808437229247</v>
      </c>
      <c r="N4297" s="1" t="s">
        <v>866</v>
      </c>
      <c r="O4297" s="1" t="s">
        <v>868</v>
      </c>
      <c r="P4297" s="1" t="s">
        <v>869</v>
      </c>
      <c r="Q4297" s="1">
        <v>4008</v>
      </c>
      <c r="R4297" s="1" t="s">
        <v>863</v>
      </c>
      <c r="S4297" s="1">
        <v>100</v>
      </c>
    </row>
    <row r="4298" spans="1:19" hidden="1" x14ac:dyDescent="0.3">
      <c r="A4298" s="1" t="s">
        <v>922</v>
      </c>
      <c r="B4298" s="2" t="s">
        <v>111</v>
      </c>
      <c r="C4298" s="1">
        <f t="shared" si="400"/>
        <v>1.0416666664241347E-2</v>
      </c>
      <c r="D4298" s="1">
        <v>1</v>
      </c>
      <c r="E4298" s="1">
        <v>0.14000000000000001</v>
      </c>
      <c r="F4298" s="1">
        <f>IF(A4298="","",IF(E4298&lt;MinTemp,0,E4298*M_a+M_b))</f>
        <v>9.0316600000000011E-2</v>
      </c>
      <c r="G4298" s="1">
        <f>IF(A4298="","",F4298^2)</f>
        <v>8.1570882355600019E-3</v>
      </c>
      <c r="H4298" s="1">
        <f t="shared" si="399"/>
        <v>3.5450187899000439E-3</v>
      </c>
      <c r="I4298" s="4">
        <f>IF(A4298="","",H4298*24*(B4298-B4297))</f>
        <v>8.8625469726866376E-4</v>
      </c>
      <c r="J4298" s="4">
        <f>IF(A4298="","",MIN(J4297+I4298,Max_logcfu))</f>
        <v>3.99</v>
      </c>
      <c r="K4298" s="1" cm="1">
        <f t="array" ref="K4298">IF(A4298="","",IF(E4298&lt;MinTemp,0,((E4298-Tmin)/(PrefTemp-Tmin))^2))</f>
        <v>1.3494844359184039</v>
      </c>
      <c r="L4298" s="4">
        <f>IF(A4298="","",K4298*(B4298-B4297))</f>
        <v>1.4057129537543777E-2</v>
      </c>
      <c r="M4298" s="4">
        <f>IF(A4297="","",M4297-L4297)</f>
        <v>134.05390470387081</v>
      </c>
      <c r="N4298" s="1" t="s">
        <v>866</v>
      </c>
      <c r="O4298" s="1" t="s">
        <v>868</v>
      </c>
      <c r="P4298" s="1" t="s">
        <v>869</v>
      </c>
      <c r="Q4298" s="1">
        <v>4008</v>
      </c>
      <c r="R4298" s="1" t="s">
        <v>863</v>
      </c>
      <c r="S4298" s="1">
        <v>100</v>
      </c>
    </row>
    <row r="4299" spans="1:19" hidden="1" x14ac:dyDescent="0.3">
      <c r="A4299" s="1" t="s">
        <v>922</v>
      </c>
      <c r="B4299" s="2" t="s">
        <v>112</v>
      </c>
      <c r="C4299" s="1">
        <f t="shared" si="400"/>
        <v>1.0416666671517305E-2</v>
      </c>
      <c r="D4299" s="1">
        <v>1</v>
      </c>
      <c r="E4299" s="1">
        <v>0.13</v>
      </c>
      <c r="F4299" s="1">
        <f>IF(A4299="","",IF(E4299&lt;MinTemp,0,E4299*M_a+M_b))</f>
        <v>9.0120200000000011E-2</v>
      </c>
      <c r="G4299" s="1">
        <f>IF(A4299="","",F4299^2)</f>
        <v>8.121650448040002E-3</v>
      </c>
      <c r="H4299" s="1">
        <f t="shared" si="399"/>
        <v>3.529617752299001E-3</v>
      </c>
      <c r="I4299" s="4">
        <f>IF(A4299="","",H4299*24*(B4299-B4298))</f>
        <v>8.824044384856518E-4</v>
      </c>
      <c r="J4299" s="4">
        <f>IF(A4299="","",MIN(J4298+I4299,Max_logcfu))</f>
        <v>3.99</v>
      </c>
      <c r="K4299" s="1" cm="1">
        <f t="array" ref="K4299">IF(A4299="","",IF(E4299&lt;MinTemp,0,((E4299-Tmin)/(PrefTemp-Tmin))^2))</f>
        <v>1.3436217136674484</v>
      </c>
      <c r="L4299" s="4">
        <f>IF(A4299="","",K4299*(B4299-B4298))</f>
        <v>1.3996059523886677E-2</v>
      </c>
      <c r="M4299" s="4">
        <f>IF(A4298="","",M4298-L4298)</f>
        <v>134.03984757433327</v>
      </c>
      <c r="N4299" s="1" t="s">
        <v>866</v>
      </c>
      <c r="O4299" s="1" t="s">
        <v>868</v>
      </c>
      <c r="P4299" s="1" t="s">
        <v>869</v>
      </c>
      <c r="Q4299" s="1">
        <v>4008</v>
      </c>
      <c r="R4299" s="1" t="s">
        <v>863</v>
      </c>
      <c r="S4299" s="1">
        <v>100</v>
      </c>
    </row>
    <row r="4300" spans="1:19" hidden="1" x14ac:dyDescent="0.3">
      <c r="A4300" s="1" t="s">
        <v>922</v>
      </c>
      <c r="B4300" s="2" t="s">
        <v>113</v>
      </c>
      <c r="C4300" s="1">
        <f t="shared" si="400"/>
        <v>1.0416666664241347E-2</v>
      </c>
      <c r="D4300" s="1">
        <v>1</v>
      </c>
      <c r="E4300" s="1">
        <v>0.06</v>
      </c>
      <c r="F4300" s="1">
        <f>IF(A4300="","",IF(E4300&lt;MinTemp,0,E4300*M_a+M_b))</f>
        <v>8.8745400000000002E-2</v>
      </c>
      <c r="G4300" s="1">
        <f>IF(A4300="","",F4300^2)</f>
        <v>7.8757460211600003E-3</v>
      </c>
      <c r="H4300" s="1">
        <f t="shared" si="399"/>
        <v>3.4227492486571054E-3</v>
      </c>
      <c r="I4300" s="4">
        <f>IF(A4300="","",H4300*24*(B4300-B4299))</f>
        <v>8.5568731196504618E-4</v>
      </c>
      <c r="J4300" s="4">
        <f>IF(A4300="","",MIN(J4299+I4300,Max_logcfu))</f>
        <v>3.99</v>
      </c>
      <c r="K4300" s="1" cm="1">
        <f t="array" ref="K4300">IF(A4300="","",IF(E4300&lt;MinTemp,0,((E4300-Tmin)/(PrefTemp-Tmin))^2))</f>
        <v>1.3029400160794102</v>
      </c>
      <c r="L4300" s="4">
        <f>IF(A4300="","",K4300*(B4300-B4299))</f>
        <v>1.3572291831000477E-2</v>
      </c>
      <c r="M4300" s="4">
        <f>IF(A4299="","",M4299-L4299)</f>
        <v>134.02585151480937</v>
      </c>
      <c r="N4300" s="1" t="s">
        <v>866</v>
      </c>
      <c r="O4300" s="1" t="s">
        <v>868</v>
      </c>
      <c r="P4300" s="1" t="s">
        <v>869</v>
      </c>
      <c r="Q4300" s="1">
        <v>4008</v>
      </c>
      <c r="R4300" s="1" t="s">
        <v>863</v>
      </c>
      <c r="S4300" s="1">
        <v>100</v>
      </c>
    </row>
    <row r="4301" spans="1:19" hidden="1" x14ac:dyDescent="0.3">
      <c r="A4301" s="1" t="s">
        <v>922</v>
      </c>
      <c r="B4301" s="2" t="s">
        <v>114</v>
      </c>
      <c r="C4301" s="1">
        <f t="shared" si="400"/>
        <v>1.0416666664241347E-2</v>
      </c>
      <c r="D4301" s="1">
        <v>1</v>
      </c>
      <c r="E4301" s="1">
        <v>0.06</v>
      </c>
      <c r="F4301" s="1">
        <f>IF(A4301="","",IF(E4301&lt;MinTemp,0,E4301*M_a+M_b))</f>
        <v>8.8745400000000002E-2</v>
      </c>
      <c r="G4301" s="1">
        <f>IF(A4301="","",F4301^2)</f>
        <v>7.8757460211600003E-3</v>
      </c>
      <c r="H4301" s="1">
        <f t="shared" si="399"/>
        <v>3.4227492486571054E-3</v>
      </c>
      <c r="I4301" s="4">
        <f>IF(A4301="","",H4301*24*(B4301-B4300))</f>
        <v>8.5568731196504618E-4</v>
      </c>
      <c r="J4301" s="4">
        <f>IF(A4301="","",MIN(J4300+I4301,Max_logcfu))</f>
        <v>3.99</v>
      </c>
      <c r="K4301" s="1" cm="1">
        <f t="array" ref="K4301">IF(A4301="","",IF(E4301&lt;MinTemp,0,((E4301-Tmin)/(PrefTemp-Tmin))^2))</f>
        <v>1.3029400160794102</v>
      </c>
      <c r="L4301" s="4">
        <f>IF(A4301="","",K4301*(B4301-B4300))</f>
        <v>1.3572291831000477E-2</v>
      </c>
      <c r="M4301" s="4">
        <f>IF(A4300="","",M4300-L4300)</f>
        <v>134.01227922297838</v>
      </c>
      <c r="N4301" s="1" t="s">
        <v>866</v>
      </c>
      <c r="O4301" s="1" t="s">
        <v>868</v>
      </c>
      <c r="P4301" s="1" t="s">
        <v>869</v>
      </c>
      <c r="Q4301" s="1">
        <v>4008</v>
      </c>
      <c r="R4301" s="1" t="s">
        <v>863</v>
      </c>
      <c r="S4301" s="1">
        <v>100</v>
      </c>
    </row>
    <row r="4302" spans="1:19" hidden="1" x14ac:dyDescent="0.3">
      <c r="A4302" s="1" t="s">
        <v>922</v>
      </c>
      <c r="B4302" s="2" t="s">
        <v>115</v>
      </c>
      <c r="C4302" s="1">
        <f t="shared" si="400"/>
        <v>1.0416666671517305E-2</v>
      </c>
      <c r="D4302" s="1">
        <v>1</v>
      </c>
      <c r="E4302" s="1">
        <v>0.06</v>
      </c>
      <c r="F4302" s="1">
        <f>IF(A4302="","",IF(E4302&lt;MinTemp,0,E4302*M_a+M_b))</f>
        <v>8.8745400000000002E-2</v>
      </c>
      <c r="G4302" s="1">
        <f>IF(A4302="","",F4302^2)</f>
        <v>7.8757460211600003E-3</v>
      </c>
      <c r="H4302" s="1">
        <f t="shared" si="399"/>
        <v>3.4227492486571054E-3</v>
      </c>
      <c r="I4302" s="4">
        <f>IF(A4302="","",H4302*24*(B4302-B4301))</f>
        <v>8.5568731256273692E-4</v>
      </c>
      <c r="J4302" s="4">
        <f>IF(A4302="","",MIN(J4301+I4302,Max_logcfu))</f>
        <v>3.99</v>
      </c>
      <c r="K4302" s="1" cm="1">
        <f t="array" ref="K4302">IF(A4302="","",IF(E4302&lt;MinTemp,0,((E4302-Tmin)/(PrefTemp-Tmin))^2))</f>
        <v>1.3029400160794102</v>
      </c>
      <c r="L4302" s="4">
        <f>IF(A4302="","",K4302*(B4302-B4301))</f>
        <v>1.3572291840480614E-2</v>
      </c>
      <c r="M4302" s="4">
        <f>IF(A4301="","",M4301-L4301)</f>
        <v>133.99870693114738</v>
      </c>
      <c r="N4302" s="1" t="s">
        <v>866</v>
      </c>
      <c r="O4302" s="1" t="s">
        <v>868</v>
      </c>
      <c r="P4302" s="1" t="s">
        <v>869</v>
      </c>
      <c r="Q4302" s="1">
        <v>4008</v>
      </c>
      <c r="R4302" s="1" t="s">
        <v>863</v>
      </c>
      <c r="S4302" s="1">
        <v>100</v>
      </c>
    </row>
    <row r="4303" spans="1:19" hidden="1" x14ac:dyDescent="0.3">
      <c r="A4303" s="1" t="s">
        <v>922</v>
      </c>
      <c r="B4303" s="2" t="s">
        <v>116</v>
      </c>
      <c r="C4303" s="1">
        <f t="shared" si="400"/>
        <v>1.0416666664241347E-2</v>
      </c>
      <c r="D4303" s="1">
        <v>1</v>
      </c>
      <c r="E4303" s="1">
        <v>0.03</v>
      </c>
      <c r="F4303" s="1">
        <f>IF(A4303="","",IF(E4303&lt;MinTemp,0,E4303*M_a+M_b))</f>
        <v>8.8156200000000004E-2</v>
      </c>
      <c r="G4303" s="1">
        <f>IF(A4303="","",F4303^2)</f>
        <v>7.7715155984400004E-3</v>
      </c>
      <c r="H4303" s="1">
        <f t="shared" si="399"/>
        <v>3.3774513682920467E-3</v>
      </c>
      <c r="I4303" s="4">
        <f>IF(A4303="","",H4303*24*(B4303-B4302))</f>
        <v>8.4436284187641816E-4</v>
      </c>
      <c r="J4303" s="4">
        <f>IF(A4303="","",MIN(J4302+I4303,Max_logcfu))</f>
        <v>3.99</v>
      </c>
      <c r="K4303" s="1" cm="1">
        <f t="array" ref="K4303">IF(A4303="","",IF(E4303&lt;MinTemp,0,((E4303-Tmin)/(PrefTemp-Tmin))^2))</f>
        <v>1.2856964447034562</v>
      </c>
      <c r="L4303" s="4">
        <f>IF(A4303="","",K4303*(B4303-B4302))</f>
        <v>1.3392671295876112E-2</v>
      </c>
      <c r="M4303" s="4">
        <f>IF(A4302="","",M4302-L4302)</f>
        <v>133.98513463930689</v>
      </c>
      <c r="N4303" s="1" t="s">
        <v>866</v>
      </c>
      <c r="O4303" s="1" t="s">
        <v>868</v>
      </c>
      <c r="P4303" s="1" t="s">
        <v>869</v>
      </c>
      <c r="Q4303" s="1">
        <v>4008</v>
      </c>
      <c r="R4303" s="1" t="s">
        <v>863</v>
      </c>
      <c r="S4303" s="1">
        <v>100</v>
      </c>
    </row>
    <row r="4304" spans="1:19" hidden="1" x14ac:dyDescent="0.3">
      <c r="A4304" s="1" t="s">
        <v>922</v>
      </c>
      <c r="B4304" s="2" t="s">
        <v>117</v>
      </c>
      <c r="C4304" s="1">
        <f t="shared" si="400"/>
        <v>1.0416666664241347E-2</v>
      </c>
      <c r="D4304" s="1">
        <v>1</v>
      </c>
      <c r="E4304" s="1">
        <v>0.03</v>
      </c>
      <c r="F4304" s="1">
        <f>IF(A4304="","",IF(E4304&lt;MinTemp,0,E4304*M_a+M_b))</f>
        <v>8.8156200000000004E-2</v>
      </c>
      <c r="G4304" s="1">
        <f>IF(A4304="","",F4304^2)</f>
        <v>7.7715155984400004E-3</v>
      </c>
      <c r="H4304" s="1">
        <f t="shared" si="399"/>
        <v>3.3774513682920467E-3</v>
      </c>
      <c r="I4304" s="4">
        <f>IF(A4304="","",H4304*24*(B4304-B4303))</f>
        <v>8.4436284187641816E-4</v>
      </c>
      <c r="J4304" s="4">
        <f>IF(A4304="","",MIN(J4303+I4304,Max_logcfu))</f>
        <v>3.99</v>
      </c>
      <c r="K4304" s="1" cm="1">
        <f t="array" ref="K4304">IF(A4304="","",IF(E4304&lt;MinTemp,0,((E4304-Tmin)/(PrefTemp-Tmin))^2))</f>
        <v>1.2856964447034562</v>
      </c>
      <c r="L4304" s="4">
        <f>IF(A4304="","",K4304*(B4304-B4303))</f>
        <v>1.3392671295876112E-2</v>
      </c>
      <c r="M4304" s="4">
        <f>IF(A4303="","",M4303-L4303)</f>
        <v>133.971741968011</v>
      </c>
      <c r="N4304" s="1" t="s">
        <v>866</v>
      </c>
      <c r="O4304" s="1" t="s">
        <v>868</v>
      </c>
      <c r="P4304" s="1" t="s">
        <v>869</v>
      </c>
      <c r="Q4304" s="1">
        <v>4008</v>
      </c>
      <c r="R4304" s="1" t="s">
        <v>863</v>
      </c>
      <c r="S4304" s="1">
        <v>100</v>
      </c>
    </row>
    <row r="4305" spans="1:19" hidden="1" x14ac:dyDescent="0.3">
      <c r="A4305" s="1" t="s">
        <v>922</v>
      </c>
      <c r="B4305" s="2" t="s">
        <v>118</v>
      </c>
      <c r="C4305" s="1">
        <f t="shared" si="400"/>
        <v>1.0416666671517305E-2</v>
      </c>
      <c r="D4305" s="1">
        <v>1</v>
      </c>
      <c r="E4305" s="1">
        <v>0.03</v>
      </c>
      <c r="F4305" s="1">
        <f>IF(A4305="","",IF(E4305&lt;MinTemp,0,E4305*M_a+M_b))</f>
        <v>8.8156200000000004E-2</v>
      </c>
      <c r="G4305" s="1">
        <f>IF(A4305="","",F4305^2)</f>
        <v>7.7715155984400004E-3</v>
      </c>
      <c r="H4305" s="1">
        <f t="shared" si="399"/>
        <v>3.3774513682920467E-3</v>
      </c>
      <c r="I4305" s="4">
        <f>IF(A4305="","",H4305*24*(B4305-B4304))</f>
        <v>8.4436284246619878E-4</v>
      </c>
      <c r="J4305" s="4">
        <f>IF(A4305="","",MIN(J4304+I4305,Max_logcfu))</f>
        <v>3.99</v>
      </c>
      <c r="K4305" s="1" cm="1">
        <f t="array" ref="K4305">IF(A4305="","",IF(E4305&lt;MinTemp,0,((E4305-Tmin)/(PrefTemp-Tmin))^2))</f>
        <v>1.2856964447034562</v>
      </c>
      <c r="L4305" s="4">
        <f>IF(A4305="","",K4305*(B4305-B4304))</f>
        <v>1.3392671305230783E-2</v>
      </c>
      <c r="M4305" s="4">
        <f>IF(A4304="","",M4304-L4304)</f>
        <v>133.95834929671511</v>
      </c>
      <c r="N4305" s="1" t="s">
        <v>866</v>
      </c>
      <c r="O4305" s="1" t="s">
        <v>868</v>
      </c>
      <c r="P4305" s="1" t="s">
        <v>869</v>
      </c>
      <c r="Q4305" s="1">
        <v>4008</v>
      </c>
      <c r="R4305" s="1" t="s">
        <v>863</v>
      </c>
      <c r="S4305" s="1">
        <v>100</v>
      </c>
    </row>
    <row r="4306" spans="1:19" hidden="1" x14ac:dyDescent="0.3">
      <c r="A4306" s="1" t="s">
        <v>922</v>
      </c>
      <c r="B4306" s="2" t="s">
        <v>119</v>
      </c>
      <c r="C4306" s="1">
        <f t="shared" si="400"/>
        <v>1.0416666664241347E-2</v>
      </c>
      <c r="D4306" s="1">
        <v>1</v>
      </c>
      <c r="E4306" s="1">
        <v>0.28000000000000003</v>
      </c>
      <c r="F4306" s="1">
        <f>IF(A4306="","",IF(E4306&lt;MinTemp,0,E4306*M_a+M_b))</f>
        <v>9.3066200000000002E-2</v>
      </c>
      <c r="G4306" s="1">
        <f>IF(A4306="","",F4306^2)</f>
        <v>8.6613175824400007E-3</v>
      </c>
      <c r="H4306" s="1">
        <f t="shared" si="399"/>
        <v>3.7641536646849196E-3</v>
      </c>
      <c r="I4306" s="4">
        <f>IF(A4306="","",H4306*24*(B4306-B4305))</f>
        <v>9.4103841595212739E-4</v>
      </c>
      <c r="J4306" s="4">
        <f>IF(A4306="","",MIN(J4305+I4306,Max_logcfu))</f>
        <v>3.99</v>
      </c>
      <c r="K4306" s="1" cm="1">
        <f t="array" ref="K4306">IF(A4306="","",IF(E4306&lt;MinTemp,0,((E4306-Tmin)/(PrefTemp-Tmin))^2))</f>
        <v>1.4329026405642127</v>
      </c>
      <c r="L4306" s="4">
        <f>IF(A4306="","",K4306*(B4306-B4305))</f>
        <v>1.4926069169068636E-2</v>
      </c>
      <c r="M4306" s="4">
        <f>IF(A4305="","",M4305-L4305)</f>
        <v>133.94495662540987</v>
      </c>
      <c r="N4306" s="1" t="s">
        <v>866</v>
      </c>
      <c r="O4306" s="1" t="s">
        <v>868</v>
      </c>
      <c r="P4306" s="1" t="s">
        <v>869</v>
      </c>
      <c r="Q4306" s="1">
        <v>4008</v>
      </c>
      <c r="R4306" s="1" t="s">
        <v>863</v>
      </c>
      <c r="S4306" s="1">
        <v>100</v>
      </c>
    </row>
    <row r="4307" spans="1:19" hidden="1" x14ac:dyDescent="0.3">
      <c r="A4307" s="1" t="s">
        <v>922</v>
      </c>
      <c r="B4307" s="2" t="s">
        <v>120</v>
      </c>
      <c r="C4307" s="1">
        <f t="shared" si="400"/>
        <v>1.0416666664241347E-2</v>
      </c>
      <c r="D4307" s="1">
        <v>1</v>
      </c>
      <c r="E4307" s="1">
        <v>0.17</v>
      </c>
      <c r="F4307" s="1">
        <f>IF(A4307="","",IF(E4307&lt;MinTemp,0,E4307*M_a+M_b))</f>
        <v>9.0905800000000009E-2</v>
      </c>
      <c r="G4307" s="1">
        <f>IF(A4307="","",F4307^2)</f>
        <v>8.2638644736400015E-3</v>
      </c>
      <c r="H4307" s="1">
        <f t="shared" si="399"/>
        <v>3.5914230654671884E-3</v>
      </c>
      <c r="I4307" s="4">
        <f>IF(A4307="","",H4307*24*(B4307-B4306))</f>
        <v>8.9785576615774871E-4</v>
      </c>
      <c r="J4307" s="4">
        <f>IF(A4307="","",MIN(J4306+I4307,Max_logcfu))</f>
        <v>3.99</v>
      </c>
      <c r="K4307" s="1" cm="1">
        <f t="array" ref="K4307">IF(A4307="","",IF(E4307&lt;MinTemp,0,((E4307-Tmin)/(PrefTemp-Tmin))^2))</f>
        <v>1.3671491794216948</v>
      </c>
      <c r="L4307" s="4">
        <f>IF(A4307="","",K4307*(B4307-B4306))</f>
        <v>1.4241137282326882E-2</v>
      </c>
      <c r="M4307" s="4">
        <f>IF(A4306="","",M4306-L4306)</f>
        <v>133.93003055624081</v>
      </c>
      <c r="N4307" s="1" t="s">
        <v>866</v>
      </c>
      <c r="O4307" s="1" t="s">
        <v>868</v>
      </c>
      <c r="P4307" s="1" t="s">
        <v>869</v>
      </c>
      <c r="Q4307" s="1">
        <v>4008</v>
      </c>
      <c r="R4307" s="1" t="s">
        <v>863</v>
      </c>
      <c r="S4307" s="1">
        <v>100</v>
      </c>
    </row>
    <row r="4308" spans="1:19" hidden="1" x14ac:dyDescent="0.3">
      <c r="A4308" s="1" t="s">
        <v>922</v>
      </c>
      <c r="B4308" s="2" t="s">
        <v>121</v>
      </c>
      <c r="C4308" s="1">
        <f t="shared" si="400"/>
        <v>1.0416666671517305E-2</v>
      </c>
      <c r="D4308" s="1">
        <v>1</v>
      </c>
      <c r="E4308" s="1">
        <v>0.06</v>
      </c>
      <c r="F4308" s="1">
        <f>IF(A4308="","",IF(E4308&lt;MinTemp,0,E4308*M_a+M_b))</f>
        <v>8.8745400000000002E-2</v>
      </c>
      <c r="G4308" s="1">
        <f>IF(A4308="","",F4308^2)</f>
        <v>7.8757460211600003E-3</v>
      </c>
      <c r="H4308" s="1">
        <f t="shared" si="399"/>
        <v>3.4227492486571054E-3</v>
      </c>
      <c r="I4308" s="4">
        <f>IF(A4308="","",H4308*24*(B4308-B4307))</f>
        <v>8.5568731256273692E-4</v>
      </c>
      <c r="J4308" s="4">
        <f>IF(A4308="","",MIN(J4307+I4308,Max_logcfu))</f>
        <v>3.99</v>
      </c>
      <c r="K4308" s="1" cm="1">
        <f t="array" ref="K4308">IF(A4308="","",IF(E4308&lt;MinTemp,0,((E4308-Tmin)/(PrefTemp-Tmin))^2))</f>
        <v>1.3029400160794102</v>
      </c>
      <c r="L4308" s="4">
        <f>IF(A4308="","",K4308*(B4308-B4307))</f>
        <v>1.3572291840480614E-2</v>
      </c>
      <c r="M4308" s="4">
        <f>IF(A4307="","",M4307-L4307)</f>
        <v>133.91578941895847</v>
      </c>
      <c r="N4308" s="1" t="s">
        <v>866</v>
      </c>
      <c r="O4308" s="1" t="s">
        <v>868</v>
      </c>
      <c r="P4308" s="1" t="s">
        <v>869</v>
      </c>
      <c r="Q4308" s="1">
        <v>4008</v>
      </c>
      <c r="R4308" s="1" t="s">
        <v>863</v>
      </c>
      <c r="S4308" s="1">
        <v>99.98</v>
      </c>
    </row>
    <row r="4309" spans="1:19" hidden="1" x14ac:dyDescent="0.3">
      <c r="A4309" s="1" t="s">
        <v>922</v>
      </c>
      <c r="B4309" s="2" t="s">
        <v>122</v>
      </c>
      <c r="C4309" s="1">
        <f t="shared" si="400"/>
        <v>1.0416666664241347E-2</v>
      </c>
      <c r="D4309" s="1">
        <v>1</v>
      </c>
      <c r="E4309" s="1">
        <v>0.03</v>
      </c>
      <c r="F4309" s="1">
        <f>IF(A4309="","",IF(E4309&lt;MinTemp,0,E4309*M_a+M_b))</f>
        <v>8.8156200000000004E-2</v>
      </c>
      <c r="G4309" s="1">
        <f>IF(A4309="","",F4309^2)</f>
        <v>7.7715155984400004E-3</v>
      </c>
      <c r="H4309" s="1">
        <f t="shared" si="399"/>
        <v>3.3774513682920467E-3</v>
      </c>
      <c r="I4309" s="4">
        <f>IF(A4309="","",H4309*24*(B4309-B4308))</f>
        <v>8.4436284187641816E-4</v>
      </c>
      <c r="J4309" s="4">
        <f>IF(A4309="","",MIN(J4308+I4309,Max_logcfu))</f>
        <v>3.99</v>
      </c>
      <c r="K4309" s="1" cm="1">
        <f t="array" ref="K4309">IF(A4309="","",IF(E4309&lt;MinTemp,0,((E4309-Tmin)/(PrefTemp-Tmin))^2))</f>
        <v>1.2856964447034562</v>
      </c>
      <c r="L4309" s="4">
        <f>IF(A4309="","",K4309*(B4309-B4308))</f>
        <v>1.3392671295876112E-2</v>
      </c>
      <c r="M4309" s="4">
        <f>IF(A4308="","",M4308-L4308)</f>
        <v>133.90221712711798</v>
      </c>
      <c r="N4309" s="1" t="s">
        <v>866</v>
      </c>
      <c r="O4309" s="1" t="s">
        <v>868</v>
      </c>
      <c r="P4309" s="1" t="s">
        <v>869</v>
      </c>
      <c r="Q4309" s="1">
        <v>4008</v>
      </c>
      <c r="R4309" s="1" t="s">
        <v>863</v>
      </c>
      <c r="S4309" s="1">
        <v>99.98</v>
      </c>
    </row>
    <row r="4310" spans="1:19" hidden="1" x14ac:dyDescent="0.3">
      <c r="A4310" s="1" t="s">
        <v>922</v>
      </c>
      <c r="B4310" s="2" t="s">
        <v>123</v>
      </c>
      <c r="C4310" s="1">
        <f t="shared" si="400"/>
        <v>1.0416666664241347E-2</v>
      </c>
      <c r="D4310" s="1">
        <v>1</v>
      </c>
      <c r="E4310" s="1">
        <v>4.9999999999999992E-3</v>
      </c>
      <c r="F4310" s="1">
        <f>IF(A4310="","",IF(E4310&lt;MinTemp,0,E4310*M_a+M_b))</f>
        <v>8.7665200000000013E-2</v>
      </c>
      <c r="G4310" s="1">
        <f>IF(A4310="","",F4310^2)</f>
        <v>7.6851872910400024E-3</v>
      </c>
      <c r="H4310" s="1">
        <f t="shared" si="399"/>
        <v>3.3399336336549334E-3</v>
      </c>
      <c r="I4310" s="4">
        <f>IF(A4310="","",H4310*24*(B4310-B4309))</f>
        <v>8.3498340821932355E-4</v>
      </c>
      <c r="J4310" s="4">
        <f>IF(A4310="","",MIN(J4309+I4310,Max_logcfu))</f>
        <v>3.99</v>
      </c>
      <c r="K4310" s="1" cm="1">
        <f t="array" ref="K4310">IF(A4310="","",IF(E4310&lt;MinTemp,0,((E4310-Tmin)/(PrefTemp-Tmin))^2))</f>
        <v>1.2714145460833561</v>
      </c>
      <c r="L4310" s="4">
        <f>IF(A4310="","",K4310*(B4310-B4309))</f>
        <v>1.324390151861804E-2</v>
      </c>
      <c r="M4310" s="4">
        <f>IF(A4309="","",M4309-L4309)</f>
        <v>133.88882445582209</v>
      </c>
      <c r="N4310" s="1" t="s">
        <v>866</v>
      </c>
      <c r="O4310" s="1" t="s">
        <v>868</v>
      </c>
      <c r="P4310" s="1" t="s">
        <v>869</v>
      </c>
      <c r="Q4310" s="1">
        <v>4008</v>
      </c>
      <c r="R4310" s="1" t="s">
        <v>863</v>
      </c>
      <c r="S4310" s="1">
        <v>99.98</v>
      </c>
    </row>
    <row r="4311" spans="1:19" hidden="1" x14ac:dyDescent="0.3">
      <c r="A4311" s="1" t="s">
        <v>922</v>
      </c>
      <c r="B4311" s="2" t="s">
        <v>124</v>
      </c>
      <c r="C4311" s="1">
        <f t="shared" si="400"/>
        <v>1.0416666671517305E-2</v>
      </c>
      <c r="D4311" s="1">
        <v>1</v>
      </c>
      <c r="E4311" s="1">
        <v>-0.02</v>
      </c>
      <c r="F4311" s="1">
        <f>IF(A4311="","",IF(E4311&lt;MinTemp,0,E4311*M_a+M_b))</f>
        <v>8.7174200000000007E-2</v>
      </c>
      <c r="G4311" s="1">
        <f>IF(A4311="","",F4311^2)</f>
        <v>7.5993411456400008E-3</v>
      </c>
      <c r="H4311" s="1">
        <f t="shared" si="399"/>
        <v>3.302625443563668E-3</v>
      </c>
      <c r="I4311" s="4">
        <f>IF(A4311="","",H4311*24*(B4311-B4310))</f>
        <v>8.256563612753932E-4</v>
      </c>
      <c r="J4311" s="4">
        <f>IF(A4311="","",MIN(J4310+I4311,Max_logcfu))</f>
        <v>3.99</v>
      </c>
      <c r="K4311" s="1" cm="1">
        <f t="array" ref="K4311">IF(A4311="","",IF(E4311&lt;MinTemp,0,((E4311-Tmin)/(PrefTemp-Tmin))^2))</f>
        <v>1.2572124149116151</v>
      </c>
      <c r="L4311" s="4">
        <f>IF(A4311="","",K4311*(B4311-B4310))</f>
        <v>1.3095962661427606E-2</v>
      </c>
      <c r="M4311" s="4">
        <f>IF(A4310="","",M4310-L4310)</f>
        <v>133.87558055430347</v>
      </c>
      <c r="N4311" s="1" t="s">
        <v>866</v>
      </c>
      <c r="O4311" s="1" t="s">
        <v>868</v>
      </c>
      <c r="P4311" s="1" t="s">
        <v>869</v>
      </c>
      <c r="Q4311" s="1">
        <v>4008</v>
      </c>
      <c r="R4311" s="1" t="s">
        <v>863</v>
      </c>
      <c r="S4311" s="1">
        <v>99.98</v>
      </c>
    </row>
    <row r="4312" spans="1:19" hidden="1" x14ac:dyDescent="0.3">
      <c r="A4312" s="1" t="s">
        <v>922</v>
      </c>
      <c r="B4312" s="2" t="s">
        <v>125</v>
      </c>
      <c r="C4312" s="1">
        <f t="shared" si="400"/>
        <v>1.0416666664241347E-2</v>
      </c>
      <c r="D4312" s="1">
        <v>1</v>
      </c>
      <c r="E4312" s="1">
        <v>-0.05</v>
      </c>
      <c r="F4312" s="1">
        <f>IF(A4312="","",IF(E4312&lt;MinTemp,0,E4312*M_a+M_b))</f>
        <v>8.6585000000000009E-2</v>
      </c>
      <c r="G4312" s="1">
        <f>IF(A4312="","",F4312^2)</f>
        <v>7.4969622250000015E-3</v>
      </c>
      <c r="H4312" s="1">
        <f t="shared" si="399"/>
        <v>3.2581322142546721E-3</v>
      </c>
      <c r="I4312" s="4">
        <f>IF(A4312="","",H4312*24*(B4312-B4311))</f>
        <v>8.1453305337401982E-4</v>
      </c>
      <c r="J4312" s="4">
        <f>IF(A4312="","",MIN(J4311+I4312,Max_logcfu))</f>
        <v>3.99</v>
      </c>
      <c r="K4312" s="1" cm="1">
        <f t="array" ref="K4312">IF(A4312="","",IF(E4312&lt;MinTemp,0,((E4312-Tmin)/(PrefTemp-Tmin))^2))</f>
        <v>1.2402751505373599</v>
      </c>
      <c r="L4312" s="4">
        <f>IF(A4312="","",K4312*(B4312-B4311))</f>
        <v>1.2919532815089436E-2</v>
      </c>
      <c r="M4312" s="4">
        <f>IF(A4311="","",M4311-L4311)</f>
        <v>133.86248459164204</v>
      </c>
      <c r="N4312" s="1" t="s">
        <v>866</v>
      </c>
      <c r="O4312" s="1" t="s">
        <v>868</v>
      </c>
      <c r="P4312" s="1" t="s">
        <v>869</v>
      </c>
      <c r="Q4312" s="1">
        <v>4008</v>
      </c>
      <c r="R4312" s="1" t="s">
        <v>863</v>
      </c>
      <c r="S4312" s="1">
        <v>99.98</v>
      </c>
    </row>
    <row r="4313" spans="1:19" hidden="1" x14ac:dyDescent="0.3">
      <c r="A4313" s="1" t="s">
        <v>922</v>
      </c>
      <c r="B4313" s="2" t="s">
        <v>126</v>
      </c>
      <c r="C4313" s="1">
        <f t="shared" si="400"/>
        <v>1.0416666664241347E-2</v>
      </c>
      <c r="D4313" s="1">
        <v>1</v>
      </c>
      <c r="E4313" s="1">
        <v>-0.05</v>
      </c>
      <c r="F4313" s="1">
        <f>IF(A4313="","",IF(E4313&lt;MinTemp,0,E4313*M_a+M_b))</f>
        <v>8.6585000000000009E-2</v>
      </c>
      <c r="G4313" s="1">
        <f>IF(A4313="","",F4313^2)</f>
        <v>7.4969622250000015E-3</v>
      </c>
      <c r="H4313" s="1">
        <f t="shared" si="399"/>
        <v>3.2581322142546721E-3</v>
      </c>
      <c r="I4313" s="4">
        <f>IF(A4313="","",H4313*24*(B4313-B4312))</f>
        <v>8.1453305337401982E-4</v>
      </c>
      <c r="J4313" s="4">
        <f>IF(A4313="","",MIN(J4312+I4313,Max_logcfu))</f>
        <v>3.99</v>
      </c>
      <c r="K4313" s="1" cm="1">
        <f t="array" ref="K4313">IF(A4313="","",IF(E4313&lt;MinTemp,0,((E4313-Tmin)/(PrefTemp-Tmin))^2))</f>
        <v>1.2402751505373599</v>
      </c>
      <c r="L4313" s="4">
        <f>IF(A4313="","",K4313*(B4313-B4312))</f>
        <v>1.2919532815089436E-2</v>
      </c>
      <c r="M4313" s="4">
        <f>IF(A4312="","",M4312-L4312)</f>
        <v>133.84956505882695</v>
      </c>
      <c r="N4313" s="1" t="s">
        <v>866</v>
      </c>
      <c r="O4313" s="1" t="s">
        <v>868</v>
      </c>
      <c r="P4313" s="1" t="s">
        <v>869</v>
      </c>
      <c r="Q4313" s="1">
        <v>4008</v>
      </c>
      <c r="R4313" s="1" t="s">
        <v>863</v>
      </c>
      <c r="S4313" s="1">
        <v>99.98</v>
      </c>
    </row>
    <row r="4314" spans="1:19" hidden="1" x14ac:dyDescent="0.3">
      <c r="A4314" s="1" t="s">
        <v>922</v>
      </c>
      <c r="B4314" s="2" t="s">
        <v>127</v>
      </c>
      <c r="C4314" s="1">
        <f t="shared" si="400"/>
        <v>1.0416666671517305E-2</v>
      </c>
      <c r="D4314" s="1">
        <v>1</v>
      </c>
      <c r="E4314" s="1">
        <v>-0.08</v>
      </c>
      <c r="F4314" s="1">
        <f>IF(A4314="","",IF(E4314&lt;MinTemp,0,E4314*M_a+M_b))</f>
        <v>8.5995800000000011E-2</v>
      </c>
      <c r="G4314" s="1">
        <f>IF(A4314="","",F4314^2)</f>
        <v>7.3952776176400021E-3</v>
      </c>
      <c r="H4314" s="1">
        <f t="shared" si="399"/>
        <v>3.2139407290917E-3</v>
      </c>
      <c r="I4314" s="4">
        <f>IF(A4314="","",H4314*24*(B4314-B4313))</f>
        <v>8.0348518264707687E-4</v>
      </c>
      <c r="J4314" s="4">
        <f>IF(A4314="","",MIN(J4313+I4314,Max_logcfu))</f>
        <v>3.99</v>
      </c>
      <c r="K4314" s="1" cm="1">
        <f t="array" ref="K4314">IF(A4314="","",IF(E4314&lt;MinTemp,0,((E4314-Tmin)/(PrefTemp-Tmin))^2))</f>
        <v>1.2234527512887419</v>
      </c>
      <c r="L4314" s="4">
        <f>IF(A4314="","",K4314*(B4314-B4313))</f>
        <v>1.2744299498525588E-2</v>
      </c>
      <c r="M4314" s="4">
        <f>IF(A4313="","",M4313-L4313)</f>
        <v>133.83664552601186</v>
      </c>
      <c r="N4314" s="1" t="s">
        <v>866</v>
      </c>
      <c r="O4314" s="1" t="s">
        <v>868</v>
      </c>
      <c r="P4314" s="1" t="s">
        <v>869</v>
      </c>
      <c r="Q4314" s="1">
        <v>4008</v>
      </c>
      <c r="R4314" s="1" t="s">
        <v>863</v>
      </c>
      <c r="S4314" s="1">
        <v>99.98</v>
      </c>
    </row>
    <row r="4315" spans="1:19" hidden="1" x14ac:dyDescent="0.3">
      <c r="A4315" s="1" t="s">
        <v>922</v>
      </c>
      <c r="B4315" s="2" t="s">
        <v>128</v>
      </c>
      <c r="C4315" s="1">
        <f t="shared" si="400"/>
        <v>1.0416666664241347E-2</v>
      </c>
      <c r="D4315" s="1">
        <v>1</v>
      </c>
      <c r="E4315" s="1">
        <v>-0.1</v>
      </c>
      <c r="F4315" s="1">
        <f>IF(A4315="","",IF(E4315&lt;MinTemp,0,E4315*M_a+M_b))</f>
        <v>8.5603000000000012E-2</v>
      </c>
      <c r="G4315" s="1">
        <f>IF(A4315="","",F4315^2)</f>
        <v>7.3278736090000018E-3</v>
      </c>
      <c r="H4315" s="1">
        <f t="shared" si="399"/>
        <v>3.1846473746197312E-3</v>
      </c>
      <c r="I4315" s="4">
        <f>IF(A4315="","",H4315*24*(B4315-B4314))</f>
        <v>7.9616184346956186E-4</v>
      </c>
      <c r="J4315" s="4">
        <f>IF(A4315="","",MIN(J4314+I4315,Max_logcfu))</f>
        <v>3.99</v>
      </c>
      <c r="K4315" s="1" cm="1">
        <f t="array" ref="K4315">IF(A4315="","",IF(E4315&lt;MinTemp,0,((E4315-Tmin)/(PrefTemp-Tmin))^2))</f>
        <v>1.2123016324150178</v>
      </c>
      <c r="L4315" s="4">
        <f>IF(A4315="","",K4315*(B4315-B4314))</f>
        <v>1.2628142001382884E-2</v>
      </c>
      <c r="M4315" s="4">
        <f>IF(A4314="","",M4314-L4314)</f>
        <v>133.82390122651333</v>
      </c>
      <c r="N4315" s="1" t="s">
        <v>866</v>
      </c>
      <c r="O4315" s="1" t="s">
        <v>868</v>
      </c>
      <c r="P4315" s="1" t="s">
        <v>869</v>
      </c>
      <c r="Q4315" s="1">
        <v>4008</v>
      </c>
      <c r="R4315" s="1" t="s">
        <v>863</v>
      </c>
      <c r="S4315" s="1">
        <v>99.98</v>
      </c>
    </row>
    <row r="4316" spans="1:19" hidden="1" x14ac:dyDescent="0.3">
      <c r="A4316" s="1" t="s">
        <v>922</v>
      </c>
      <c r="B4316" s="2" t="s">
        <v>129</v>
      </c>
      <c r="C4316" s="1">
        <f t="shared" si="400"/>
        <v>1.0416666664241347E-2</v>
      </c>
      <c r="D4316" s="1">
        <v>1</v>
      </c>
      <c r="E4316" s="1">
        <v>-0.15</v>
      </c>
      <c r="F4316" s="1">
        <f>IF(A4316="","",IF(E4316&lt;MinTemp,0,E4316*M_a+M_b))</f>
        <v>8.4621000000000002E-2</v>
      </c>
      <c r="G4316" s="1">
        <f>IF(A4316="","",F4316^2)</f>
        <v>7.1607136410000004E-3</v>
      </c>
      <c r="H4316" s="1">
        <f t="shared" si="399"/>
        <v>3.1120007131681879E-3</v>
      </c>
      <c r="I4316" s="4">
        <f>IF(A4316="","",H4316*24*(B4316-B4315))</f>
        <v>7.7800017811090465E-4</v>
      </c>
      <c r="J4316" s="4">
        <f>IF(A4316="","",MIN(J4315+I4316,Max_logcfu))</f>
        <v>3.99</v>
      </c>
      <c r="K4316" s="1" cm="1">
        <f t="array" ref="K4316">IF(A4316="","",IF(E4316&lt;MinTemp,0,((E4316-Tmin)/(PrefTemp-Tmin))^2))</f>
        <v>1.1846471840861115</v>
      </c>
      <c r="L4316" s="4">
        <f>IF(A4316="","",K4316*(B4316-B4315))</f>
        <v>1.2340074831357181E-2</v>
      </c>
      <c r="M4316" s="4">
        <f>IF(A4315="","",M4315-L4315)</f>
        <v>133.81127308451195</v>
      </c>
      <c r="N4316" s="1" t="s">
        <v>866</v>
      </c>
      <c r="O4316" s="1" t="s">
        <v>868</v>
      </c>
      <c r="P4316" s="1" t="s">
        <v>869</v>
      </c>
      <c r="Q4316" s="1">
        <v>4008</v>
      </c>
      <c r="R4316" s="1" t="s">
        <v>863</v>
      </c>
      <c r="S4316" s="1">
        <v>99.98</v>
      </c>
    </row>
    <row r="4317" spans="1:19" hidden="1" x14ac:dyDescent="0.3">
      <c r="A4317" s="1" t="s">
        <v>922</v>
      </c>
      <c r="B4317" s="2" t="s">
        <v>130</v>
      </c>
      <c r="C4317" s="1">
        <f t="shared" si="400"/>
        <v>1.0416666671517305E-2</v>
      </c>
      <c r="D4317" s="1">
        <v>1</v>
      </c>
      <c r="E4317" s="1">
        <v>-0.11</v>
      </c>
      <c r="F4317" s="1">
        <f>IF(A4317="","",IF(E4317&lt;MinTemp,0,E4317*M_a+M_b))</f>
        <v>8.5406599999999999E-2</v>
      </c>
      <c r="G4317" s="1">
        <f>IF(A4317="","",F4317^2)</f>
        <v>7.29428732356E-3</v>
      </c>
      <c r="H4317" s="1">
        <f t="shared" si="399"/>
        <v>3.1700509880747498E-3</v>
      </c>
      <c r="I4317" s="4">
        <f>IF(A4317="","",H4317*24*(B4317-B4316))</f>
        <v>7.9251274738773004E-4</v>
      </c>
      <c r="J4317" s="4">
        <f>IF(A4317="","",MIN(J4316+I4317,Max_logcfu))</f>
        <v>3.99</v>
      </c>
      <c r="K4317" s="1" cm="1">
        <f t="array" ref="K4317">IF(A4317="","",IF(E4317&lt;MinTemp,0,((E4317-Tmin)/(PrefTemp-Tmin))^2))</f>
        <v>1.2067452171657616</v>
      </c>
      <c r="L4317" s="4">
        <f>IF(A4317="","",K4317*(B4317-B4316))</f>
        <v>1.2570262684663502E-2</v>
      </c>
      <c r="M4317" s="4">
        <f>IF(A4316="","",M4316-L4316)</f>
        <v>133.79893300968058</v>
      </c>
      <c r="N4317" s="1" t="s">
        <v>866</v>
      </c>
      <c r="O4317" s="1" t="s">
        <v>868</v>
      </c>
      <c r="P4317" s="1" t="s">
        <v>869</v>
      </c>
      <c r="Q4317" s="1">
        <v>4008</v>
      </c>
      <c r="R4317" s="1" t="s">
        <v>863</v>
      </c>
      <c r="S4317" s="1">
        <v>99.98</v>
      </c>
    </row>
    <row r="4318" spans="1:19" hidden="1" x14ac:dyDescent="0.3">
      <c r="A4318" s="1" t="s">
        <v>922</v>
      </c>
      <c r="B4318" s="2" t="s">
        <v>131</v>
      </c>
      <c r="C4318" s="1">
        <f t="shared" si="400"/>
        <v>1.0416666664241347E-2</v>
      </c>
      <c r="D4318" s="1">
        <v>1</v>
      </c>
      <c r="E4318" s="1">
        <v>-0.11</v>
      </c>
      <c r="F4318" s="1">
        <f>IF(A4318="","",IF(E4318&lt;MinTemp,0,E4318*M_a+M_b))</f>
        <v>8.5406599999999999E-2</v>
      </c>
      <c r="G4318" s="1">
        <f>IF(A4318="","",F4318^2)</f>
        <v>7.29428732356E-3</v>
      </c>
      <c r="H4318" s="1">
        <f t="shared" ref="H4318:H4381" si="401">IF(A4318="","",G4318/2.301)</f>
        <v>3.1700509880747498E-3</v>
      </c>
      <c r="I4318" s="4">
        <f>IF(A4318="","",H4318*24*(B4318-B4317))</f>
        <v>7.9251274683416622E-4</v>
      </c>
      <c r="J4318" s="4">
        <f>IF(A4318="","",MIN(J4317+I4318,Max_logcfu))</f>
        <v>3.99</v>
      </c>
      <c r="K4318" s="1" cm="1">
        <f t="array" ref="K4318">IF(A4318="","",IF(E4318&lt;MinTemp,0,((E4318-Tmin)/(PrefTemp-Tmin))^2))</f>
        <v>1.2067452171657616</v>
      </c>
      <c r="L4318" s="4">
        <f>IF(A4318="","",K4318*(B4318-B4317))</f>
        <v>1.2570262675883273E-2</v>
      </c>
      <c r="M4318" s="4">
        <f>IF(A4317="","",M4317-L4317)</f>
        <v>133.78636274699591</v>
      </c>
      <c r="N4318" s="1" t="s">
        <v>866</v>
      </c>
      <c r="O4318" s="1" t="s">
        <v>868</v>
      </c>
      <c r="P4318" s="1" t="s">
        <v>869</v>
      </c>
      <c r="Q4318" s="1">
        <v>4008</v>
      </c>
      <c r="R4318" s="1" t="s">
        <v>863</v>
      </c>
      <c r="S4318" s="1">
        <v>99.95</v>
      </c>
    </row>
    <row r="4319" spans="1:19" hidden="1" x14ac:dyDescent="0.3">
      <c r="A4319" s="1" t="s">
        <v>922</v>
      </c>
      <c r="B4319" s="2" t="s">
        <v>132</v>
      </c>
      <c r="C4319" s="1">
        <f t="shared" si="400"/>
        <v>1.0416666664241347E-2</v>
      </c>
      <c r="D4319" s="1">
        <v>1</v>
      </c>
      <c r="E4319" s="1">
        <v>-7.0000000000000007E-2</v>
      </c>
      <c r="F4319" s="1">
        <f>IF(A4319="","",IF(E4319&lt;MinTemp,0,E4319*M_a+M_b))</f>
        <v>8.619220000000001E-2</v>
      </c>
      <c r="G4319" s="1">
        <f>IF(A4319="","",F4319^2)</f>
        <v>7.4290953408400022E-3</v>
      </c>
      <c r="H4319" s="1">
        <f t="shared" si="401"/>
        <v>3.2286376970186883E-3</v>
      </c>
      <c r="I4319" s="4">
        <f>IF(A4319="","",H4319*24*(B4319-B4318))</f>
        <v>8.071594240667406E-4</v>
      </c>
      <c r="J4319" s="4">
        <f>IF(A4319="","",MIN(J4318+I4319,Max_logcfu))</f>
        <v>3.99</v>
      </c>
      <c r="K4319" s="1" cm="1">
        <f t="array" ref="K4319">IF(A4319="","",IF(E4319&lt;MinTemp,0,((E4319-Tmin)/(PrefTemp-Tmin))^2))</f>
        <v>1.2290474549132104</v>
      </c>
      <c r="L4319" s="4">
        <f>IF(A4319="","",K4319*(B4319-B4318))</f>
        <v>1.2802577652365109E-2</v>
      </c>
      <c r="M4319" s="4">
        <f>IF(A4318="","",M4318-L4318)</f>
        <v>133.77379248432001</v>
      </c>
      <c r="N4319" s="1" t="s">
        <v>866</v>
      </c>
      <c r="O4319" s="1" t="s">
        <v>868</v>
      </c>
      <c r="P4319" s="1" t="s">
        <v>869</v>
      </c>
      <c r="Q4319" s="1">
        <v>4008</v>
      </c>
      <c r="R4319" s="1" t="s">
        <v>863</v>
      </c>
      <c r="S4319" s="1">
        <v>99.95</v>
      </c>
    </row>
    <row r="4320" spans="1:19" hidden="1" x14ac:dyDescent="0.3">
      <c r="A4320" s="1" t="s">
        <v>922</v>
      </c>
      <c r="B4320" s="2" t="s">
        <v>133</v>
      </c>
      <c r="C4320" s="1">
        <f t="shared" si="400"/>
        <v>1.0416666671517305E-2</v>
      </c>
      <c r="D4320" s="1">
        <v>1</v>
      </c>
      <c r="E4320" s="1">
        <v>0.08</v>
      </c>
      <c r="F4320" s="1">
        <f>IF(A4320="","",IF(E4320&lt;MinTemp,0,E4320*M_a+M_b))</f>
        <v>8.9138200000000001E-2</v>
      </c>
      <c r="G4320" s="1">
        <f>IF(A4320="","",F4320^2)</f>
        <v>7.9456186992400007E-3</v>
      </c>
      <c r="H4320" s="1">
        <f t="shared" si="401"/>
        <v>3.4531154712038243E-3</v>
      </c>
      <c r="I4320" s="4">
        <f>IF(A4320="","",H4320*24*(B4320-B4319))</f>
        <v>8.6327886820295168E-4</v>
      </c>
      <c r="J4320" s="4">
        <f>IF(A4320="","",MIN(J4319+I4320,Max_logcfu))</f>
        <v>3.99</v>
      </c>
      <c r="K4320" s="1" cm="1">
        <f t="array" ref="K4320">IF(A4320="","",IF(E4320&lt;MinTemp,0,((E4320-Tmin)/(PrefTemp-Tmin))^2))</f>
        <v>1.3144995442887342</v>
      </c>
      <c r="L4320" s="4">
        <f>IF(A4320="","",K4320*(B4320-B4319))</f>
        <v>1.3692703592717143E-2</v>
      </c>
      <c r="M4320" s="4">
        <f>IF(A4319="","",M4319-L4319)</f>
        <v>133.76098990666765</v>
      </c>
      <c r="N4320" s="1" t="s">
        <v>866</v>
      </c>
      <c r="O4320" s="1" t="s">
        <v>868</v>
      </c>
      <c r="P4320" s="1" t="s">
        <v>869</v>
      </c>
      <c r="Q4320" s="1">
        <v>4008</v>
      </c>
      <c r="R4320" s="1" t="s">
        <v>863</v>
      </c>
      <c r="S4320" s="1">
        <v>99.95</v>
      </c>
    </row>
    <row r="4321" spans="1:19" hidden="1" x14ac:dyDescent="0.3">
      <c r="A4321" s="1" t="s">
        <v>922</v>
      </c>
      <c r="B4321" s="2" t="s">
        <v>134</v>
      </c>
      <c r="C4321" s="1">
        <f t="shared" si="400"/>
        <v>1.0416666664241347E-2</v>
      </c>
      <c r="D4321" s="1">
        <v>1</v>
      </c>
      <c r="E4321" s="1">
        <v>0.05</v>
      </c>
      <c r="F4321" s="1">
        <f>IF(A4321="","",IF(E4321&lt;MinTemp,0,E4321*M_a+M_b))</f>
        <v>8.8549000000000003E-2</v>
      </c>
      <c r="G4321" s="1">
        <f>IF(A4321="","",F4321^2)</f>
        <v>7.8409254010000009E-3</v>
      </c>
      <c r="H4321" s="1">
        <f t="shared" si="401"/>
        <v>3.4076164280747502E-3</v>
      </c>
      <c r="I4321" s="4">
        <f>IF(A4321="","",H4321*24*(B4321-B4320))</f>
        <v>8.5190410682033817E-4</v>
      </c>
      <c r="J4321" s="4">
        <f>IF(A4321="","",MIN(J4320+I4321,Max_logcfu))</f>
        <v>3.99</v>
      </c>
      <c r="K4321" s="1" cm="1">
        <f t="array" ref="K4321">IF(A4321="","",IF(E4321&lt;MinTemp,0,((E4321-Tmin)/(PrefTemp-Tmin))^2))</f>
        <v>1.297179396162355</v>
      </c>
      <c r="L4321" s="4">
        <f>IF(A4321="","",K4321*(B4321-B4320))</f>
        <v>1.3512285373545124E-2</v>
      </c>
      <c r="M4321" s="4">
        <f>IF(A4320="","",M4320-L4320)</f>
        <v>133.74729720307494</v>
      </c>
      <c r="N4321" s="1" t="s">
        <v>866</v>
      </c>
      <c r="O4321" s="1" t="s">
        <v>868</v>
      </c>
      <c r="P4321" s="1" t="s">
        <v>869</v>
      </c>
      <c r="Q4321" s="1">
        <v>4008</v>
      </c>
      <c r="R4321" s="1" t="s">
        <v>863</v>
      </c>
      <c r="S4321" s="1">
        <v>99.95</v>
      </c>
    </row>
    <row r="4322" spans="1:19" hidden="1" x14ac:dyDescent="0.3">
      <c r="A4322" s="1" t="s">
        <v>922</v>
      </c>
      <c r="B4322" s="2" t="s">
        <v>135</v>
      </c>
      <c r="C4322" s="1">
        <f t="shared" si="400"/>
        <v>1.0416666664241347E-2</v>
      </c>
      <c r="D4322" s="1">
        <v>1</v>
      </c>
      <c r="E4322" s="1">
        <v>0.02</v>
      </c>
      <c r="F4322" s="1">
        <f>IF(A4322="","",IF(E4322&lt;MinTemp,0,E4322*M_a+M_b))</f>
        <v>8.7959800000000005E-2</v>
      </c>
      <c r="G4322" s="1">
        <f>IF(A4322="","",F4322^2)</f>
        <v>7.7369264160400009E-3</v>
      </c>
      <c r="H4322" s="1">
        <f t="shared" si="401"/>
        <v>3.3624191290916993E-3</v>
      </c>
      <c r="I4322" s="4">
        <f>IF(A4322="","",H4322*24*(B4322-B4321))</f>
        <v>8.4060478207720628E-4</v>
      </c>
      <c r="J4322" s="4">
        <f>IF(A4322="","",MIN(J4321+I4322,Max_logcfu))</f>
        <v>3.99</v>
      </c>
      <c r="K4322" s="1" cm="1">
        <f t="array" ref="K4322">IF(A4322="","",IF(E4322&lt;MinTemp,0,((E4322-Tmin)/(PrefTemp-Tmin))^2))</f>
        <v>1.2799741131616129</v>
      </c>
      <c r="L4322" s="4">
        <f>IF(A4322="","",K4322*(B4322-B4321))</f>
        <v>1.3333063675662456E-2</v>
      </c>
      <c r="M4322" s="4">
        <f>IF(A4321="","",M4321-L4321)</f>
        <v>133.7337849177014</v>
      </c>
      <c r="N4322" s="1" t="s">
        <v>866</v>
      </c>
      <c r="O4322" s="1" t="s">
        <v>868</v>
      </c>
      <c r="P4322" s="1" t="s">
        <v>869</v>
      </c>
      <c r="Q4322" s="1">
        <v>4008</v>
      </c>
      <c r="R4322" s="1" t="s">
        <v>863</v>
      </c>
      <c r="S4322" s="1">
        <v>99.95</v>
      </c>
    </row>
    <row r="4323" spans="1:19" hidden="1" x14ac:dyDescent="0.3">
      <c r="A4323" s="1" t="s">
        <v>922</v>
      </c>
      <c r="B4323" s="2" t="s">
        <v>136</v>
      </c>
      <c r="C4323" s="1">
        <f t="shared" si="400"/>
        <v>1.0416666671517305E-2</v>
      </c>
      <c r="D4323" s="1">
        <v>1</v>
      </c>
      <c r="E4323" s="1">
        <v>-0.04</v>
      </c>
      <c r="F4323" s="1">
        <f>IF(A4323="","",IF(E4323&lt;MinTemp,0,E4323*M_a+M_b))</f>
        <v>8.6781400000000009E-2</v>
      </c>
      <c r="G4323" s="1">
        <f>IF(A4323="","",F4323^2)</f>
        <v>7.5310113859600016E-3</v>
      </c>
      <c r="H4323" s="1">
        <f t="shared" si="401"/>
        <v>3.2729297635636684E-3</v>
      </c>
      <c r="I4323" s="4">
        <f>IF(A4323="","",H4323*24*(B4323-B4322))</f>
        <v>8.1823244127193632E-4</v>
      </c>
      <c r="J4323" s="4">
        <f>IF(A4323="","",MIN(J4322+I4323,Max_logcfu))</f>
        <v>3.99</v>
      </c>
      <c r="K4323" s="1" cm="1">
        <f t="array" ref="K4323">IF(A4323="","",IF(E4323&lt;MinTemp,0,((E4323-Tmin)/(PrefTemp-Tmin))^2))</f>
        <v>1.2459081425370409</v>
      </c>
      <c r="L4323" s="4">
        <f>IF(A4323="","",K4323*(B4323-B4322))</f>
        <v>1.2978209824137625E-2</v>
      </c>
      <c r="M4323" s="4">
        <f>IF(A4322="","",M4322-L4322)</f>
        <v>133.72045185402573</v>
      </c>
      <c r="N4323" s="1" t="s">
        <v>866</v>
      </c>
      <c r="O4323" s="1" t="s">
        <v>868</v>
      </c>
      <c r="P4323" s="1" t="s">
        <v>869</v>
      </c>
      <c r="Q4323" s="1">
        <v>4008</v>
      </c>
      <c r="R4323" s="1" t="s">
        <v>863</v>
      </c>
      <c r="S4323" s="1">
        <v>99.95</v>
      </c>
    </row>
    <row r="4324" spans="1:19" hidden="1" x14ac:dyDescent="0.3">
      <c r="A4324" s="1" t="s">
        <v>922</v>
      </c>
      <c r="B4324" s="2" t="s">
        <v>137</v>
      </c>
      <c r="C4324" s="1">
        <f t="shared" si="400"/>
        <v>1.0416666664241347E-2</v>
      </c>
      <c r="D4324" s="1">
        <v>1</v>
      </c>
      <c r="E4324" s="1">
        <v>-7.0000000000000007E-2</v>
      </c>
      <c r="F4324" s="1">
        <f>IF(A4324="","",IF(E4324&lt;MinTemp,0,E4324*M_a+M_b))</f>
        <v>8.619220000000001E-2</v>
      </c>
      <c r="G4324" s="1">
        <f>IF(A4324="","",F4324^2)</f>
        <v>7.4290953408400022E-3</v>
      </c>
      <c r="H4324" s="1">
        <f t="shared" si="401"/>
        <v>3.2286376970186883E-3</v>
      </c>
      <c r="I4324" s="4">
        <f>IF(A4324="","",H4324*24*(B4324-B4323))</f>
        <v>8.071594240667406E-4</v>
      </c>
      <c r="J4324" s="4">
        <f>IF(A4324="","",MIN(J4323+I4324,Max_logcfu))</f>
        <v>3.99</v>
      </c>
      <c r="K4324" s="1" cm="1">
        <f t="array" ref="K4324">IF(A4324="","",IF(E4324&lt;MinTemp,0,((E4324-Tmin)/(PrefTemp-Tmin))^2))</f>
        <v>1.2290474549132104</v>
      </c>
      <c r="L4324" s="4">
        <f>IF(A4324="","",K4324*(B4324-B4323))</f>
        <v>1.2802577652365109E-2</v>
      </c>
      <c r="M4324" s="4">
        <f>IF(A4323="","",M4323-L4323)</f>
        <v>133.7074736442016</v>
      </c>
      <c r="N4324" s="1" t="s">
        <v>866</v>
      </c>
      <c r="O4324" s="1" t="s">
        <v>868</v>
      </c>
      <c r="P4324" s="1" t="s">
        <v>869</v>
      </c>
      <c r="Q4324" s="1">
        <v>4008</v>
      </c>
      <c r="R4324" s="1" t="s">
        <v>863</v>
      </c>
      <c r="S4324" s="1">
        <v>99.95</v>
      </c>
    </row>
    <row r="4325" spans="1:19" hidden="1" x14ac:dyDescent="0.3">
      <c r="A4325" s="1" t="s">
        <v>922</v>
      </c>
      <c r="B4325" s="2" t="s">
        <v>138</v>
      </c>
      <c r="C4325" s="1">
        <f t="shared" si="400"/>
        <v>1.0416666664241347E-2</v>
      </c>
      <c r="D4325" s="1">
        <v>1</v>
      </c>
      <c r="E4325" s="1">
        <v>-0.08</v>
      </c>
      <c r="F4325" s="1">
        <f>IF(A4325="","",IF(E4325&lt;MinTemp,0,E4325*M_a+M_b))</f>
        <v>8.5995800000000011E-2</v>
      </c>
      <c r="G4325" s="1">
        <f>IF(A4325="","",F4325^2)</f>
        <v>7.3952776176400021E-3</v>
      </c>
      <c r="H4325" s="1">
        <f t="shared" si="401"/>
        <v>3.2139407290917E-3</v>
      </c>
      <c r="I4325" s="4">
        <f>IF(A4325="","",H4325*24*(B4325-B4324))</f>
        <v>8.0348518208584894E-4</v>
      </c>
      <c r="J4325" s="4">
        <f>IF(A4325="","",MIN(J4324+I4325,Max_logcfu))</f>
        <v>3.99</v>
      </c>
      <c r="K4325" s="1" cm="1">
        <f t="array" ref="K4325">IF(A4325="","",IF(E4325&lt;MinTemp,0,((E4325-Tmin)/(PrefTemp-Tmin))^2))</f>
        <v>1.2234527512887419</v>
      </c>
      <c r="L4325" s="4">
        <f>IF(A4325="","",K4325*(B4325-B4324))</f>
        <v>1.2744299489623797E-2</v>
      </c>
      <c r="M4325" s="4">
        <f>IF(A4324="","",M4324-L4324)</f>
        <v>133.69467106654923</v>
      </c>
      <c r="N4325" s="1" t="s">
        <v>866</v>
      </c>
      <c r="O4325" s="1" t="s">
        <v>868</v>
      </c>
      <c r="P4325" s="1" t="s">
        <v>869</v>
      </c>
      <c r="Q4325" s="1">
        <v>4008</v>
      </c>
      <c r="R4325" s="1" t="s">
        <v>863</v>
      </c>
      <c r="S4325" s="1">
        <v>99.95</v>
      </c>
    </row>
    <row r="4326" spans="1:19" hidden="1" x14ac:dyDescent="0.3">
      <c r="A4326" s="1" t="s">
        <v>922</v>
      </c>
      <c r="B4326" s="2" t="s">
        <v>139</v>
      </c>
      <c r="C4326" s="1">
        <f t="shared" si="400"/>
        <v>1.0416666671517305E-2</v>
      </c>
      <c r="D4326" s="1">
        <v>1</v>
      </c>
      <c r="E4326" s="1">
        <v>-0.08</v>
      </c>
      <c r="F4326" s="1">
        <f>IF(A4326="","",IF(E4326&lt;MinTemp,0,E4326*M_a+M_b))</f>
        <v>8.5995800000000011E-2</v>
      </c>
      <c r="G4326" s="1">
        <f>IF(A4326="","",F4326^2)</f>
        <v>7.3952776176400021E-3</v>
      </c>
      <c r="H4326" s="1">
        <f t="shared" si="401"/>
        <v>3.2139407290917E-3</v>
      </c>
      <c r="I4326" s="4">
        <f>IF(A4326="","",H4326*24*(B4326-B4325))</f>
        <v>8.0348518264707687E-4</v>
      </c>
      <c r="J4326" s="4">
        <f>IF(A4326="","",MIN(J4325+I4326,Max_logcfu))</f>
        <v>3.99</v>
      </c>
      <c r="K4326" s="1" cm="1">
        <f t="array" ref="K4326">IF(A4326="","",IF(E4326&lt;MinTemp,0,((E4326-Tmin)/(PrefTemp-Tmin))^2))</f>
        <v>1.2234527512887419</v>
      </c>
      <c r="L4326" s="4">
        <f>IF(A4326="","",K4326*(B4326-B4325))</f>
        <v>1.2744299498525588E-2</v>
      </c>
      <c r="M4326" s="4">
        <f>IF(A4325="","",M4325-L4325)</f>
        <v>133.68192676705962</v>
      </c>
      <c r="N4326" s="1" t="s">
        <v>866</v>
      </c>
      <c r="O4326" s="1" t="s">
        <v>868</v>
      </c>
      <c r="P4326" s="1" t="s">
        <v>869</v>
      </c>
      <c r="Q4326" s="1">
        <v>4008</v>
      </c>
      <c r="R4326" s="1" t="s">
        <v>863</v>
      </c>
      <c r="S4326" s="1">
        <v>99.94</v>
      </c>
    </row>
    <row r="4327" spans="1:19" hidden="1" x14ac:dyDescent="0.3">
      <c r="A4327" s="1" t="s">
        <v>922</v>
      </c>
      <c r="B4327" s="2" t="s">
        <v>140</v>
      </c>
      <c r="C4327" s="1">
        <f t="shared" si="400"/>
        <v>1.0416666664241347E-2</v>
      </c>
      <c r="D4327" s="1">
        <v>1</v>
      </c>
      <c r="E4327" s="1">
        <v>-0.1</v>
      </c>
      <c r="F4327" s="1">
        <f>IF(A4327="","",IF(E4327&lt;MinTemp,0,E4327*M_a+M_b))</f>
        <v>8.5603000000000012E-2</v>
      </c>
      <c r="G4327" s="1">
        <f>IF(A4327="","",F4327^2)</f>
        <v>7.3278736090000018E-3</v>
      </c>
      <c r="H4327" s="1">
        <f t="shared" si="401"/>
        <v>3.1846473746197312E-3</v>
      </c>
      <c r="I4327" s="4">
        <f>IF(A4327="","",H4327*24*(B4327-B4326))</f>
        <v>7.9616184346956186E-4</v>
      </c>
      <c r="J4327" s="4">
        <f>IF(A4327="","",MIN(J4326+I4327,Max_logcfu))</f>
        <v>3.99</v>
      </c>
      <c r="K4327" s="1" cm="1">
        <f t="array" ref="K4327">IF(A4327="","",IF(E4327&lt;MinTemp,0,((E4327-Tmin)/(PrefTemp-Tmin))^2))</f>
        <v>1.2123016324150178</v>
      </c>
      <c r="L4327" s="4">
        <f>IF(A4327="","",K4327*(B4327-B4326))</f>
        <v>1.2628142001382884E-2</v>
      </c>
      <c r="M4327" s="4">
        <f>IF(A4326="","",M4326-L4326)</f>
        <v>133.66918246756109</v>
      </c>
      <c r="N4327" s="1" t="s">
        <v>866</v>
      </c>
      <c r="O4327" s="1" t="s">
        <v>868</v>
      </c>
      <c r="P4327" s="1" t="s">
        <v>869</v>
      </c>
      <c r="Q4327" s="1">
        <v>4008</v>
      </c>
      <c r="R4327" s="1" t="s">
        <v>863</v>
      </c>
      <c r="S4327" s="1">
        <v>99.94</v>
      </c>
    </row>
    <row r="4328" spans="1:19" hidden="1" x14ac:dyDescent="0.3">
      <c r="A4328" s="1" t="s">
        <v>922</v>
      </c>
      <c r="B4328" s="2" t="s">
        <v>141</v>
      </c>
      <c r="C4328" s="1">
        <f t="shared" si="400"/>
        <v>1.0416666664241347E-2</v>
      </c>
      <c r="D4328" s="1">
        <v>1</v>
      </c>
      <c r="E4328" s="1">
        <v>-0.13</v>
      </c>
      <c r="F4328" s="1">
        <f>IF(A4328="","",IF(E4328&lt;MinTemp,0,E4328*M_a+M_b))</f>
        <v>8.50138E-2</v>
      </c>
      <c r="G4328" s="1">
        <f>IF(A4328="","",F4328^2)</f>
        <v>7.2273461904399997E-3</v>
      </c>
      <c r="H4328" s="1">
        <f t="shared" si="401"/>
        <v>3.1409587963667968E-3</v>
      </c>
      <c r="I4328" s="4">
        <f>IF(A4328="","",H4328*24*(B4328-B4327))</f>
        <v>7.8523969890887139E-4</v>
      </c>
      <c r="J4328" s="4">
        <f>IF(A4328="","",MIN(J4327+I4328,Max_logcfu))</f>
        <v>3.99</v>
      </c>
      <c r="K4328" s="1" cm="1">
        <f t="array" ref="K4328">IF(A4328="","",IF(E4328&lt;MinTemp,0,((E4328-Tmin)/(PrefTemp-Tmin))^2))</f>
        <v>1.1956706750424619</v>
      </c>
      <c r="L4328" s="4">
        <f>IF(A4328="","",K4328*(B4328-B4327))</f>
        <v>1.2454902862125762E-2</v>
      </c>
      <c r="M4328" s="4">
        <f>IF(A4327="","",M4327-L4327)</f>
        <v>133.65655432555971</v>
      </c>
      <c r="N4328" s="1" t="s">
        <v>866</v>
      </c>
      <c r="O4328" s="1" t="s">
        <v>868</v>
      </c>
      <c r="P4328" s="1" t="s">
        <v>869</v>
      </c>
      <c r="Q4328" s="1">
        <v>4008</v>
      </c>
      <c r="R4328" s="1" t="s">
        <v>863</v>
      </c>
      <c r="S4328" s="1">
        <v>99.94</v>
      </c>
    </row>
    <row r="4329" spans="1:19" hidden="1" x14ac:dyDescent="0.3">
      <c r="A4329" s="1" t="s">
        <v>922</v>
      </c>
      <c r="B4329" s="2" t="s">
        <v>142</v>
      </c>
      <c r="C4329" s="1">
        <f t="shared" si="400"/>
        <v>1.0416666671517305E-2</v>
      </c>
      <c r="D4329" s="1">
        <v>1</v>
      </c>
      <c r="E4329" s="1">
        <v>-0.1</v>
      </c>
      <c r="F4329" s="1">
        <f>IF(A4329="","",IF(E4329&lt;MinTemp,0,E4329*M_a+M_b))</f>
        <v>8.5603000000000012E-2</v>
      </c>
      <c r="G4329" s="1">
        <f>IF(A4329="","",F4329^2)</f>
        <v>7.3278736090000018E-3</v>
      </c>
      <c r="H4329" s="1">
        <f t="shared" si="401"/>
        <v>3.1846473746197312E-3</v>
      </c>
      <c r="I4329" s="4">
        <f>IF(A4329="","",H4329*24*(B4329-B4328))</f>
        <v>7.9616184402567453E-4</v>
      </c>
      <c r="J4329" s="4">
        <f>IF(A4329="","",MIN(J4328+I4329,Max_logcfu))</f>
        <v>3.99</v>
      </c>
      <c r="K4329" s="1" cm="1">
        <f t="array" ref="K4329">IF(A4329="","",IF(E4329&lt;MinTemp,0,((E4329-Tmin)/(PrefTemp-Tmin))^2))</f>
        <v>1.2123016324150178</v>
      </c>
      <c r="L4329" s="4">
        <f>IF(A4329="","",K4329*(B4329-B4328))</f>
        <v>1.2628142010203538E-2</v>
      </c>
      <c r="M4329" s="4">
        <f>IF(A4328="","",M4328-L4328)</f>
        <v>133.64409942269759</v>
      </c>
      <c r="N4329" s="1" t="s">
        <v>866</v>
      </c>
      <c r="O4329" s="1" t="s">
        <v>868</v>
      </c>
      <c r="P4329" s="1" t="s">
        <v>869</v>
      </c>
      <c r="Q4329" s="1">
        <v>4008</v>
      </c>
      <c r="R4329" s="1" t="s">
        <v>863</v>
      </c>
      <c r="S4329" s="1">
        <v>99.94</v>
      </c>
    </row>
    <row r="4330" spans="1:19" hidden="1" x14ac:dyDescent="0.3">
      <c r="A4330" s="1" t="s">
        <v>922</v>
      </c>
      <c r="B4330" s="2" t="s">
        <v>143</v>
      </c>
      <c r="C4330" s="1">
        <f t="shared" si="400"/>
        <v>1.0416666664241347E-2</v>
      </c>
      <c r="D4330" s="1">
        <v>1</v>
      </c>
      <c r="E4330" s="1">
        <v>0.17</v>
      </c>
      <c r="F4330" s="1">
        <f>IF(A4330="","",IF(E4330&lt;MinTemp,0,E4330*M_a+M_b))</f>
        <v>9.0905800000000009E-2</v>
      </c>
      <c r="G4330" s="1">
        <f>IF(A4330="","",F4330^2)</f>
        <v>8.2638644736400015E-3</v>
      </c>
      <c r="H4330" s="1">
        <f t="shared" si="401"/>
        <v>3.5914230654671884E-3</v>
      </c>
      <c r="I4330" s="4">
        <f>IF(A4330="","",H4330*24*(B4330-B4329))</f>
        <v>8.9785576615774871E-4</v>
      </c>
      <c r="J4330" s="4">
        <f>IF(A4330="","",MIN(J4329+I4330,Max_logcfu))</f>
        <v>3.99</v>
      </c>
      <c r="K4330" s="1" cm="1">
        <f t="array" ref="K4330">IF(A4330="","",IF(E4330&lt;MinTemp,0,((E4330-Tmin)/(PrefTemp-Tmin))^2))</f>
        <v>1.3671491794216948</v>
      </c>
      <c r="L4330" s="4">
        <f>IF(A4330="","",K4330*(B4330-B4329))</f>
        <v>1.4241137282326882E-2</v>
      </c>
      <c r="M4330" s="4">
        <f>IF(A4329="","",M4329-L4329)</f>
        <v>133.63147128068738</v>
      </c>
      <c r="N4330" s="1" t="s">
        <v>866</v>
      </c>
      <c r="O4330" s="1" t="s">
        <v>868</v>
      </c>
      <c r="P4330" s="1" t="s">
        <v>869</v>
      </c>
      <c r="Q4330" s="1">
        <v>4008</v>
      </c>
      <c r="R4330" s="1" t="s">
        <v>863</v>
      </c>
      <c r="S4330" s="1">
        <v>99.94</v>
      </c>
    </row>
    <row r="4331" spans="1:19" hidden="1" x14ac:dyDescent="0.3">
      <c r="A4331" s="1" t="s">
        <v>922</v>
      </c>
      <c r="B4331" s="2" t="s">
        <v>144</v>
      </c>
      <c r="C4331" s="1">
        <f t="shared" si="400"/>
        <v>1.0416666664241347E-2</v>
      </c>
      <c r="D4331" s="1">
        <v>1</v>
      </c>
      <c r="E4331" s="1">
        <v>0.05</v>
      </c>
      <c r="F4331" s="1">
        <f>IF(A4331="","",IF(E4331&lt;MinTemp,0,E4331*M_a+M_b))</f>
        <v>8.8549000000000003E-2</v>
      </c>
      <c r="G4331" s="1">
        <f>IF(A4331="","",F4331^2)</f>
        <v>7.8409254010000009E-3</v>
      </c>
      <c r="H4331" s="1">
        <f t="shared" si="401"/>
        <v>3.4076164280747502E-3</v>
      </c>
      <c r="I4331" s="4">
        <f>IF(A4331="","",H4331*24*(B4331-B4330))</f>
        <v>8.5190410682033817E-4</v>
      </c>
      <c r="J4331" s="4">
        <f>IF(A4331="","",MIN(J4330+I4331,Max_logcfu))</f>
        <v>3.99</v>
      </c>
      <c r="K4331" s="1" cm="1">
        <f t="array" ref="K4331">IF(A4331="","",IF(E4331&lt;MinTemp,0,((E4331-Tmin)/(PrefTemp-Tmin))^2))</f>
        <v>1.297179396162355</v>
      </c>
      <c r="L4331" s="4">
        <f>IF(A4331="","",K4331*(B4331-B4330))</f>
        <v>1.3512285373545124E-2</v>
      </c>
      <c r="M4331" s="4">
        <f>IF(A4330="","",M4330-L4330)</f>
        <v>133.61723014340504</v>
      </c>
      <c r="N4331" s="1" t="s">
        <v>866</v>
      </c>
      <c r="O4331" s="1" t="s">
        <v>868</v>
      </c>
      <c r="P4331" s="1" t="s">
        <v>869</v>
      </c>
      <c r="Q4331" s="1">
        <v>4008</v>
      </c>
      <c r="R4331" s="1" t="s">
        <v>863</v>
      </c>
      <c r="S4331" s="1">
        <v>99.93</v>
      </c>
    </row>
    <row r="4332" spans="1:19" hidden="1" x14ac:dyDescent="0.3">
      <c r="A4332" s="1" t="s">
        <v>922</v>
      </c>
      <c r="B4332" s="2" t="s">
        <v>145</v>
      </c>
      <c r="C4332" s="1">
        <f t="shared" si="400"/>
        <v>1.0416666671517305E-2</v>
      </c>
      <c r="D4332" s="1">
        <v>1</v>
      </c>
      <c r="E4332" s="1">
        <v>0.03</v>
      </c>
      <c r="F4332" s="1">
        <f>IF(A4332="","",IF(E4332&lt;MinTemp,0,E4332*M_a+M_b))</f>
        <v>8.8156200000000004E-2</v>
      </c>
      <c r="G4332" s="1">
        <f>IF(A4332="","",F4332^2)</f>
        <v>7.7715155984400004E-3</v>
      </c>
      <c r="H4332" s="1">
        <f t="shared" si="401"/>
        <v>3.3774513682920467E-3</v>
      </c>
      <c r="I4332" s="4">
        <f>IF(A4332="","",H4332*24*(B4332-B4331))</f>
        <v>8.4436284246619878E-4</v>
      </c>
      <c r="J4332" s="4">
        <f>IF(A4332="","",MIN(J4331+I4332,Max_logcfu))</f>
        <v>3.99</v>
      </c>
      <c r="K4332" s="1" cm="1">
        <f t="array" ref="K4332">IF(A4332="","",IF(E4332&lt;MinTemp,0,((E4332-Tmin)/(PrefTemp-Tmin))^2))</f>
        <v>1.2856964447034562</v>
      </c>
      <c r="L4332" s="4">
        <f>IF(A4332="","",K4332*(B4332-B4331))</f>
        <v>1.3392671305230783E-2</v>
      </c>
      <c r="M4332" s="4">
        <f>IF(A4331="","",M4331-L4331)</f>
        <v>133.6037178580315</v>
      </c>
      <c r="N4332" s="1" t="s">
        <v>866</v>
      </c>
      <c r="O4332" s="1" t="s">
        <v>868</v>
      </c>
      <c r="P4332" s="1" t="s">
        <v>869</v>
      </c>
      <c r="Q4332" s="1">
        <v>4008</v>
      </c>
      <c r="R4332" s="1" t="s">
        <v>863</v>
      </c>
      <c r="S4332" s="1">
        <v>99.93</v>
      </c>
    </row>
    <row r="4333" spans="1:19" hidden="1" x14ac:dyDescent="0.3">
      <c r="A4333" s="1" t="s">
        <v>922</v>
      </c>
      <c r="B4333" s="2" t="s">
        <v>146</v>
      </c>
      <c r="C4333" s="1">
        <f t="shared" si="400"/>
        <v>1.0416666664241347E-2</v>
      </c>
      <c r="D4333" s="1">
        <v>1</v>
      </c>
      <c r="E4333" s="1">
        <v>-1.0000000000000002E-2</v>
      </c>
      <c r="F4333" s="1">
        <f>IF(A4333="","",IF(E4333&lt;MinTemp,0,E4333*M_a+M_b))</f>
        <v>8.7370600000000007E-2</v>
      </c>
      <c r="G4333" s="1">
        <f>IF(A4333="","",F4333^2)</f>
        <v>7.6336217443600009E-3</v>
      </c>
      <c r="H4333" s="1">
        <f t="shared" si="401"/>
        <v>3.3175235742546722E-3</v>
      </c>
      <c r="I4333" s="4">
        <f>IF(A4333="","",H4333*24*(B4333-B4332))</f>
        <v>8.2938089337056275E-4</v>
      </c>
      <c r="J4333" s="4">
        <f>IF(A4333="","",MIN(J4332+I4333,Max_logcfu))</f>
        <v>3.99</v>
      </c>
      <c r="K4333" s="1" cm="1">
        <f t="array" ref="K4333">IF(A4333="","",IF(E4333&lt;MinTemp,0,((E4333-Tmin)/(PrefTemp-Tmin))^2))</f>
        <v>1.2628836952865086</v>
      </c>
      <c r="L4333" s="4">
        <f>IF(A4333="","",K4333*(B4333-B4332))</f>
        <v>1.3155038489504901E-2</v>
      </c>
      <c r="M4333" s="4">
        <f>IF(A4332="","",M4332-L4332)</f>
        <v>133.59032518672626</v>
      </c>
      <c r="N4333" s="1" t="s">
        <v>866</v>
      </c>
      <c r="O4333" s="1" t="s">
        <v>868</v>
      </c>
      <c r="P4333" s="1" t="s">
        <v>869</v>
      </c>
      <c r="Q4333" s="1">
        <v>4008</v>
      </c>
      <c r="R4333" s="1" t="s">
        <v>863</v>
      </c>
      <c r="S4333" s="1">
        <v>99.93</v>
      </c>
    </row>
    <row r="4334" spans="1:19" hidden="1" x14ac:dyDescent="0.3">
      <c r="A4334" s="1" t="s">
        <v>922</v>
      </c>
      <c r="B4334" s="2" t="s">
        <v>147</v>
      </c>
      <c r="C4334" s="1">
        <f t="shared" si="400"/>
        <v>1.0416666664241347E-2</v>
      </c>
      <c r="D4334" s="1">
        <v>1</v>
      </c>
      <c r="E4334" s="1">
        <v>-0.05</v>
      </c>
      <c r="F4334" s="1">
        <f>IF(A4334="","",IF(E4334&lt;MinTemp,0,E4334*M_a+M_b))</f>
        <v>8.6585000000000009E-2</v>
      </c>
      <c r="G4334" s="1">
        <f>IF(A4334="","",F4334^2)</f>
        <v>7.4969622250000015E-3</v>
      </c>
      <c r="H4334" s="1">
        <f t="shared" si="401"/>
        <v>3.2581322142546721E-3</v>
      </c>
      <c r="I4334" s="4">
        <f>IF(A4334="","",H4334*24*(B4334-B4333))</f>
        <v>8.1453305337401982E-4</v>
      </c>
      <c r="J4334" s="4">
        <f>IF(A4334="","",MIN(J4333+I4334,Max_logcfu))</f>
        <v>3.99</v>
      </c>
      <c r="K4334" s="1" cm="1">
        <f t="array" ref="K4334">IF(A4334="","",IF(E4334&lt;MinTemp,0,((E4334-Tmin)/(PrefTemp-Tmin))^2))</f>
        <v>1.2402751505373599</v>
      </c>
      <c r="L4334" s="4">
        <f>IF(A4334="","",K4334*(B4334-B4333))</f>
        <v>1.2919532815089436E-2</v>
      </c>
      <c r="M4334" s="4">
        <f>IF(A4333="","",M4333-L4333)</f>
        <v>133.57717014823675</v>
      </c>
      <c r="N4334" s="1" t="s">
        <v>866</v>
      </c>
      <c r="O4334" s="1" t="s">
        <v>868</v>
      </c>
      <c r="P4334" s="1" t="s">
        <v>869</v>
      </c>
      <c r="Q4334" s="1">
        <v>4008</v>
      </c>
      <c r="R4334" s="1" t="s">
        <v>863</v>
      </c>
      <c r="S4334" s="1">
        <v>99.93</v>
      </c>
    </row>
    <row r="4335" spans="1:19" hidden="1" x14ac:dyDescent="0.3">
      <c r="A4335" s="1" t="s">
        <v>922</v>
      </c>
      <c r="B4335" s="2" t="s">
        <v>148</v>
      </c>
      <c r="C4335" s="1">
        <f t="shared" si="400"/>
        <v>1.0416666671517305E-2</v>
      </c>
      <c r="D4335" s="1">
        <v>1</v>
      </c>
      <c r="E4335" s="1">
        <v>-7.0000000000000007E-2</v>
      </c>
      <c r="F4335" s="1">
        <f>IF(A4335="","",IF(E4335&lt;MinTemp,0,E4335*M_a+M_b))</f>
        <v>8.619220000000001E-2</v>
      </c>
      <c r="G4335" s="1">
        <f>IF(A4335="","",F4335^2)</f>
        <v>7.4290953408400022E-3</v>
      </c>
      <c r="H4335" s="1">
        <f t="shared" si="401"/>
        <v>3.2286376970186883E-3</v>
      </c>
      <c r="I4335" s="4">
        <f>IF(A4335="","",H4335*24*(B4335-B4334))</f>
        <v>8.0715942463053495E-4</v>
      </c>
      <c r="J4335" s="4">
        <f>IF(A4335="","",MIN(J4334+I4335,Max_logcfu))</f>
        <v>3.99</v>
      </c>
      <c r="K4335" s="1" cm="1">
        <f t="array" ref="K4335">IF(A4335="","",IF(E4335&lt;MinTemp,0,((E4335-Tmin)/(PrefTemp-Tmin))^2))</f>
        <v>1.2290474549132104</v>
      </c>
      <c r="L4335" s="4">
        <f>IF(A4335="","",K4335*(B4335-B4334))</f>
        <v>1.2802577661307607E-2</v>
      </c>
      <c r="M4335" s="4">
        <f>IF(A4334="","",M4334-L4334)</f>
        <v>133.56425061542166</v>
      </c>
      <c r="N4335" s="1" t="s">
        <v>866</v>
      </c>
      <c r="O4335" s="1" t="s">
        <v>868</v>
      </c>
      <c r="P4335" s="1" t="s">
        <v>869</v>
      </c>
      <c r="Q4335" s="1">
        <v>4008</v>
      </c>
      <c r="R4335" s="1" t="s">
        <v>863</v>
      </c>
      <c r="S4335" s="1">
        <v>99.82</v>
      </c>
    </row>
    <row r="4336" spans="1:19" hidden="1" x14ac:dyDescent="0.3">
      <c r="A4336" s="1" t="s">
        <v>922</v>
      </c>
      <c r="B4336" s="2" t="s">
        <v>149</v>
      </c>
      <c r="C4336" s="1">
        <f t="shared" si="400"/>
        <v>1.0416666664241347E-2</v>
      </c>
      <c r="D4336" s="1">
        <v>1</v>
      </c>
      <c r="E4336" s="1">
        <v>-0.11</v>
      </c>
      <c r="F4336" s="1">
        <f>IF(A4336="","",IF(E4336&lt;MinTemp,0,E4336*M_a+M_b))</f>
        <v>8.5406599999999999E-2</v>
      </c>
      <c r="G4336" s="1">
        <f>IF(A4336="","",F4336^2)</f>
        <v>7.29428732356E-3</v>
      </c>
      <c r="H4336" s="1">
        <f t="shared" si="401"/>
        <v>3.1700509880747498E-3</v>
      </c>
      <c r="I4336" s="4">
        <f>IF(A4336="","",H4336*24*(B4336-B4335))</f>
        <v>7.9251274683416622E-4</v>
      </c>
      <c r="J4336" s="4">
        <f>IF(A4336="","",MIN(J4335+I4336,Max_logcfu))</f>
        <v>3.99</v>
      </c>
      <c r="K4336" s="1" cm="1">
        <f t="array" ref="K4336">IF(A4336="","",IF(E4336&lt;MinTemp,0,((E4336-Tmin)/(PrefTemp-Tmin))^2))</f>
        <v>1.2067452171657616</v>
      </c>
      <c r="L4336" s="4">
        <f>IF(A4336="","",K4336*(B4336-B4335))</f>
        <v>1.2570262675883273E-2</v>
      </c>
      <c r="M4336" s="4">
        <f>IF(A4335="","",M4335-L4335)</f>
        <v>133.55144803776034</v>
      </c>
      <c r="N4336" s="1" t="s">
        <v>866</v>
      </c>
      <c r="O4336" s="1" t="s">
        <v>868</v>
      </c>
      <c r="P4336" s="1" t="s">
        <v>869</v>
      </c>
      <c r="Q4336" s="1">
        <v>4008</v>
      </c>
      <c r="R4336" s="1" t="s">
        <v>863</v>
      </c>
      <c r="S4336" s="1">
        <v>99.82</v>
      </c>
    </row>
    <row r="4337" spans="1:19" hidden="1" x14ac:dyDescent="0.3">
      <c r="A4337" s="1" t="s">
        <v>922</v>
      </c>
      <c r="B4337" s="2" t="s">
        <v>150</v>
      </c>
      <c r="C4337" s="1">
        <f t="shared" si="400"/>
        <v>1.0416666664241347E-2</v>
      </c>
      <c r="D4337" s="1">
        <v>1</v>
      </c>
      <c r="E4337" s="1">
        <v>-0.18</v>
      </c>
      <c r="F4337" s="1">
        <f>IF(A4337="","",IF(E4337&lt;MinTemp,0,E4337*M_a+M_b))</f>
        <v>8.4031800000000004E-2</v>
      </c>
      <c r="G4337" s="1">
        <f>IF(A4337="","",F4337^2)</f>
        <v>7.0613434112400007E-3</v>
      </c>
      <c r="H4337" s="1">
        <f t="shared" si="401"/>
        <v>3.0688150418252936E-3</v>
      </c>
      <c r="I4337" s="4">
        <f>IF(A4337="","",H4337*24*(B4337-B4336))</f>
        <v>7.672037602776948E-4</v>
      </c>
      <c r="J4337" s="4">
        <f>IF(A4337="","",MIN(J4336+I4337,Max_logcfu))</f>
        <v>3.99</v>
      </c>
      <c r="K4337" s="1" cm="1">
        <f t="array" ref="K4337">IF(A4337="","",IF(E4337&lt;MinTemp,0,((E4337-Tmin)/(PrefTemp-Tmin))^2))</f>
        <v>1.1682076685896181</v>
      </c>
      <c r="L4337" s="4">
        <f>IF(A4337="","",K4337*(B4337-B4336))</f>
        <v>1.2168829878308579E-2</v>
      </c>
      <c r="M4337" s="4">
        <f>IF(A4336="","",M4336-L4336)</f>
        <v>133.53887777508444</v>
      </c>
      <c r="N4337" s="1" t="s">
        <v>866</v>
      </c>
      <c r="O4337" s="1" t="s">
        <v>868</v>
      </c>
      <c r="P4337" s="1" t="s">
        <v>869</v>
      </c>
      <c r="Q4337" s="1">
        <v>4008</v>
      </c>
      <c r="R4337" s="1" t="s">
        <v>863</v>
      </c>
      <c r="S4337" s="1">
        <v>99.82</v>
      </c>
    </row>
    <row r="4338" spans="1:19" hidden="1" x14ac:dyDescent="0.3">
      <c r="A4338" s="1" t="s">
        <v>922</v>
      </c>
      <c r="B4338" s="2" t="s">
        <v>151</v>
      </c>
      <c r="C4338" s="1">
        <f t="shared" si="400"/>
        <v>1.0416666671517305E-2</v>
      </c>
      <c r="D4338" s="1">
        <v>1</v>
      </c>
      <c r="E4338" s="1">
        <v>-0.16</v>
      </c>
      <c r="F4338" s="1">
        <f>IF(A4338="","",IF(E4338&lt;MinTemp,0,E4338*M_a+M_b))</f>
        <v>8.4424600000000002E-2</v>
      </c>
      <c r="G4338" s="1">
        <f>IF(A4338="","",F4338^2)</f>
        <v>7.1275130851600008E-3</v>
      </c>
      <c r="H4338" s="1">
        <f t="shared" si="401"/>
        <v>3.0975719622598871E-3</v>
      </c>
      <c r="I4338" s="4">
        <f>IF(A4338="","",H4338*24*(B4338-B4337))</f>
        <v>7.7439299092557667E-4</v>
      </c>
      <c r="J4338" s="4">
        <f>IF(A4338="","",MIN(J4337+I4338,Max_logcfu))</f>
        <v>3.99</v>
      </c>
      <c r="K4338" s="1" cm="1">
        <f t="array" ref="K4338">IF(A4338="","",IF(E4338&lt;MinTemp,0,((E4338-Tmin)/(PrefTemp-Tmin))^2))</f>
        <v>1.1791545827955432</v>
      </c>
      <c r="L4338" s="4">
        <f>IF(A4338="","",K4338*(B4338-B4337))</f>
        <v>1.2282860243173228E-2</v>
      </c>
      <c r="M4338" s="4">
        <f>IF(A4337="","",M4337-L4337)</f>
        <v>133.52670894520614</v>
      </c>
      <c r="N4338" s="1" t="s">
        <v>866</v>
      </c>
      <c r="O4338" s="1" t="s">
        <v>868</v>
      </c>
      <c r="P4338" s="1" t="s">
        <v>869</v>
      </c>
      <c r="Q4338" s="1">
        <v>4008</v>
      </c>
      <c r="R4338" s="1" t="s">
        <v>863</v>
      </c>
      <c r="S4338" s="1">
        <v>99.82</v>
      </c>
    </row>
    <row r="4339" spans="1:19" hidden="1" x14ac:dyDescent="0.3">
      <c r="A4339" s="1" t="s">
        <v>922</v>
      </c>
      <c r="B4339" s="2" t="s">
        <v>152</v>
      </c>
      <c r="C4339" s="1">
        <f t="shared" si="400"/>
        <v>1.0416666664241347E-2</v>
      </c>
      <c r="D4339" s="1">
        <v>1</v>
      </c>
      <c r="E4339" s="1">
        <v>-0.18</v>
      </c>
      <c r="F4339" s="1">
        <f>IF(A4339="","",IF(E4339&lt;MinTemp,0,E4339*M_a+M_b))</f>
        <v>8.4031800000000004E-2</v>
      </c>
      <c r="G4339" s="1">
        <f>IF(A4339="","",F4339^2)</f>
        <v>7.0613434112400007E-3</v>
      </c>
      <c r="H4339" s="1">
        <f t="shared" si="401"/>
        <v>3.0688150418252936E-3</v>
      </c>
      <c r="I4339" s="4">
        <f>IF(A4339="","",H4339*24*(B4339-B4338))</f>
        <v>7.672037602776948E-4</v>
      </c>
      <c r="J4339" s="4">
        <f>IF(A4339="","",MIN(J4338+I4339,Max_logcfu))</f>
        <v>3.99</v>
      </c>
      <c r="K4339" s="1" cm="1">
        <f t="array" ref="K4339">IF(A4339="","",IF(E4339&lt;MinTemp,0,((E4339-Tmin)/(PrefTemp-Tmin))^2))</f>
        <v>1.1682076685896181</v>
      </c>
      <c r="L4339" s="4">
        <f>IF(A4339="","",K4339*(B4339-B4338))</f>
        <v>1.2168829878308579E-2</v>
      </c>
      <c r="M4339" s="4">
        <f>IF(A4338="","",M4338-L4338)</f>
        <v>133.51442608496296</v>
      </c>
      <c r="N4339" s="1" t="s">
        <v>866</v>
      </c>
      <c r="O4339" s="1" t="s">
        <v>868</v>
      </c>
      <c r="P4339" s="1" t="s">
        <v>869</v>
      </c>
      <c r="Q4339" s="1">
        <v>4008</v>
      </c>
      <c r="R4339" s="1" t="s">
        <v>863</v>
      </c>
      <c r="S4339" s="1">
        <v>99.82</v>
      </c>
    </row>
    <row r="4340" spans="1:19" hidden="1" x14ac:dyDescent="0.3">
      <c r="A4340" s="1" t="s">
        <v>922</v>
      </c>
      <c r="B4340" s="2" t="s">
        <v>153</v>
      </c>
      <c r="C4340" s="1">
        <f t="shared" si="400"/>
        <v>1.0416666664241347E-2</v>
      </c>
      <c r="D4340" s="1">
        <v>1</v>
      </c>
      <c r="E4340" s="1">
        <v>-0.19</v>
      </c>
      <c r="F4340" s="1">
        <f>IF(A4340="","",IF(E4340&lt;MinTemp,0,E4340*M_a+M_b))</f>
        <v>8.3835400000000004E-2</v>
      </c>
      <c r="G4340" s="1">
        <f>IF(A4340="","",F4340^2)</f>
        <v>7.028374293160001E-3</v>
      </c>
      <c r="H4340" s="1">
        <f t="shared" si="401"/>
        <v>3.0544868722990007E-3</v>
      </c>
      <c r="I4340" s="4">
        <f>IF(A4340="","",H4340*24*(B4340-B4339))</f>
        <v>7.6362171789695567E-4</v>
      </c>
      <c r="J4340" s="4">
        <f>IF(A4340="","",MIN(J4339+I4340,Max_logcfu))</f>
        <v>3.99</v>
      </c>
      <c r="K4340" s="1" cm="1">
        <f t="array" ref="K4340">IF(A4340="","",IF(E4340&lt;MinTemp,0,((E4340-Tmin)/(PrefTemp-Tmin))^2))</f>
        <v>1.1627533556742615</v>
      </c>
      <c r="L4340" s="4">
        <f>IF(A4340="","",K4340*(B4340-B4339))</f>
        <v>1.2112014118786842E-2</v>
      </c>
      <c r="M4340" s="4">
        <f>IF(A4339="","",M4339-L4339)</f>
        <v>133.50225725508466</v>
      </c>
      <c r="N4340" s="1" t="s">
        <v>866</v>
      </c>
      <c r="O4340" s="1" t="s">
        <v>868</v>
      </c>
      <c r="P4340" s="1" t="s">
        <v>869</v>
      </c>
      <c r="Q4340" s="1">
        <v>4008</v>
      </c>
      <c r="R4340" s="1" t="s">
        <v>863</v>
      </c>
      <c r="S4340" s="1">
        <v>99.7</v>
      </c>
    </row>
    <row r="4341" spans="1:19" hidden="1" x14ac:dyDescent="0.3">
      <c r="A4341" s="1" t="s">
        <v>922</v>
      </c>
      <c r="B4341" s="2" t="s">
        <v>154</v>
      </c>
      <c r="C4341" s="1">
        <f t="shared" si="400"/>
        <v>1.0416666671517305E-2</v>
      </c>
      <c r="D4341" s="1">
        <v>1</v>
      </c>
      <c r="E4341" s="1">
        <v>-0.21</v>
      </c>
      <c r="F4341" s="1">
        <f>IF(A4341="","",IF(E4341&lt;MinTemp,0,E4341*M_a+M_b))</f>
        <v>8.3442600000000006E-2</v>
      </c>
      <c r="G4341" s="1">
        <f>IF(A4341="","",F4341^2)</f>
        <v>6.9626674947600008E-3</v>
      </c>
      <c r="H4341" s="1">
        <f t="shared" si="401"/>
        <v>3.0259311146284226E-3</v>
      </c>
      <c r="I4341" s="4">
        <f>IF(A4341="","",H4341*24*(B4341-B4340))</f>
        <v>7.5648277900937041E-4</v>
      </c>
      <c r="J4341" s="4">
        <f>IF(A4341="","",MIN(J4340+I4341,Max_logcfu))</f>
        <v>3.99</v>
      </c>
      <c r="K4341" s="1" cm="1">
        <f t="array" ref="K4341">IF(A4341="","",IF(E4341&lt;MinTemp,0,((E4341-Tmin)/(PrefTemp-Tmin))^2))</f>
        <v>1.1518830182187614</v>
      </c>
      <c r="L4341" s="4">
        <f>IF(A4341="","",K4341*(B4341-B4340))</f>
        <v>1.1998781445366133E-2</v>
      </c>
      <c r="M4341" s="4">
        <f>IF(A4340="","",M4340-L4340)</f>
        <v>133.49014524096586</v>
      </c>
      <c r="N4341" s="1" t="s">
        <v>866</v>
      </c>
      <c r="O4341" s="1" t="s">
        <v>868</v>
      </c>
      <c r="P4341" s="1" t="s">
        <v>869</v>
      </c>
      <c r="Q4341" s="1">
        <v>4008</v>
      </c>
      <c r="R4341" s="1" t="s">
        <v>863</v>
      </c>
      <c r="S4341" s="1">
        <v>99.7</v>
      </c>
    </row>
    <row r="4342" spans="1:19" hidden="1" x14ac:dyDescent="0.3">
      <c r="A4342" s="1" t="s">
        <v>922</v>
      </c>
      <c r="B4342" s="2" t="s">
        <v>155</v>
      </c>
      <c r="C4342" s="1">
        <f t="shared" si="400"/>
        <v>1.0416666664241347E-2</v>
      </c>
      <c r="D4342" s="1">
        <v>1</v>
      </c>
      <c r="E4342" s="1">
        <v>-0.21</v>
      </c>
      <c r="F4342" s="1">
        <f>IF(A4342="","",IF(E4342&lt;MinTemp,0,E4342*M_a+M_b))</f>
        <v>8.3442600000000006E-2</v>
      </c>
      <c r="G4342" s="1">
        <f>IF(A4342="","",F4342^2)</f>
        <v>6.9626674947600008E-3</v>
      </c>
      <c r="H4342" s="1">
        <f t="shared" si="401"/>
        <v>3.0259311146284226E-3</v>
      </c>
      <c r="I4342" s="4">
        <f>IF(A4342="","",H4342*24*(B4342-B4341))</f>
        <v>7.5648277848097331E-4</v>
      </c>
      <c r="J4342" s="4">
        <f>IF(A4342="","",MIN(J4341+I4342,Max_logcfu))</f>
        <v>3.99</v>
      </c>
      <c r="K4342" s="1" cm="1">
        <f t="array" ref="K4342">IF(A4342="","",IF(E4342&lt;MinTemp,0,((E4342-Tmin)/(PrefTemp-Tmin))^2))</f>
        <v>1.1518830182187614</v>
      </c>
      <c r="L4342" s="4">
        <f>IF(A4342="","",K4342*(B4342-B4341))</f>
        <v>1.199878143698508E-2</v>
      </c>
      <c r="M4342" s="4">
        <f>IF(A4341="","",M4341-L4341)</f>
        <v>133.4781464595205</v>
      </c>
      <c r="N4342" s="1" t="s">
        <v>866</v>
      </c>
      <c r="O4342" s="1" t="s">
        <v>868</v>
      </c>
      <c r="P4342" s="1" t="s">
        <v>869</v>
      </c>
      <c r="Q4342" s="1">
        <v>4008</v>
      </c>
      <c r="R4342" s="1" t="s">
        <v>863</v>
      </c>
      <c r="S4342" s="1">
        <v>99.7</v>
      </c>
    </row>
    <row r="4343" spans="1:19" hidden="1" x14ac:dyDescent="0.3">
      <c r="A4343" s="1" t="s">
        <v>922</v>
      </c>
      <c r="B4343" s="2" t="s">
        <v>156</v>
      </c>
      <c r="C4343" s="1">
        <f t="shared" si="400"/>
        <v>1.0416666664241347E-2</v>
      </c>
      <c r="D4343" s="1">
        <v>1</v>
      </c>
      <c r="E4343" s="1">
        <v>-0.21</v>
      </c>
      <c r="F4343" s="1">
        <f>IF(A4343="","",IF(E4343&lt;MinTemp,0,E4343*M_a+M_b))</f>
        <v>8.3442600000000006E-2</v>
      </c>
      <c r="G4343" s="1">
        <f>IF(A4343="","",F4343^2)</f>
        <v>6.9626674947600008E-3</v>
      </c>
      <c r="H4343" s="1">
        <f t="shared" si="401"/>
        <v>3.0259311146284226E-3</v>
      </c>
      <c r="I4343" s="4">
        <f>IF(A4343="","",H4343*24*(B4343-B4342))</f>
        <v>7.5648277848097331E-4</v>
      </c>
      <c r="J4343" s="4">
        <f>IF(A4343="","",MIN(J4342+I4343,Max_logcfu))</f>
        <v>3.99</v>
      </c>
      <c r="K4343" s="1" cm="1">
        <f t="array" ref="K4343">IF(A4343="","",IF(E4343&lt;MinTemp,0,((E4343-Tmin)/(PrefTemp-Tmin))^2))</f>
        <v>1.1518830182187614</v>
      </c>
      <c r="L4343" s="4">
        <f>IF(A4343="","",K4343*(B4343-B4342))</f>
        <v>1.199878143698508E-2</v>
      </c>
      <c r="M4343" s="4">
        <f>IF(A4342="","",M4342-L4342)</f>
        <v>133.46614767808353</v>
      </c>
      <c r="N4343" s="1" t="s">
        <v>866</v>
      </c>
      <c r="O4343" s="1" t="s">
        <v>868</v>
      </c>
      <c r="P4343" s="1" t="s">
        <v>869</v>
      </c>
      <c r="Q4343" s="1">
        <v>4008</v>
      </c>
      <c r="R4343" s="1" t="s">
        <v>863</v>
      </c>
      <c r="S4343" s="1">
        <v>99.63</v>
      </c>
    </row>
    <row r="4344" spans="1:19" hidden="1" x14ac:dyDescent="0.3">
      <c r="A4344" s="1" t="s">
        <v>922</v>
      </c>
      <c r="B4344" s="2" t="s">
        <v>157</v>
      </c>
      <c r="C4344" s="1">
        <f t="shared" si="400"/>
        <v>1.0416666671517305E-2</v>
      </c>
      <c r="D4344" s="1">
        <v>1</v>
      </c>
      <c r="E4344" s="1">
        <v>-0.24</v>
      </c>
      <c r="F4344" s="1">
        <f>IF(A4344="","",IF(E4344&lt;MinTemp,0,E4344*M_a+M_b))</f>
        <v>8.2853400000000008E-2</v>
      </c>
      <c r="G4344" s="1">
        <f>IF(A4344="","",F4344^2)</f>
        <v>6.8646858915600009E-3</v>
      </c>
      <c r="H4344" s="1">
        <f t="shared" si="401"/>
        <v>2.9833489315775753E-3</v>
      </c>
      <c r="I4344" s="4">
        <f>IF(A4344="","",H4344*24*(B4344-B4343))</f>
        <v>7.458372332417013E-4</v>
      </c>
      <c r="J4344" s="4">
        <f>IF(A4344="","",MIN(J4343+I4344,Max_logcfu))</f>
        <v>3.99</v>
      </c>
      <c r="K4344" s="1" cm="1">
        <f t="array" ref="K4344">IF(A4344="","",IF(E4344&lt;MinTemp,0,((E4344-Tmin)/(PrefTemp-Tmin))^2))</f>
        <v>1.1356732329735419</v>
      </c>
      <c r="L4344" s="4">
        <f>IF(A4344="","",K4344*(B4344-B4343))</f>
        <v>1.1829929515649802E-2</v>
      </c>
      <c r="M4344" s="4">
        <f>IF(A4343="","",M4343-L4343)</f>
        <v>133.45414889664656</v>
      </c>
      <c r="N4344" s="1" t="s">
        <v>866</v>
      </c>
      <c r="O4344" s="1" t="s">
        <v>868</v>
      </c>
      <c r="P4344" s="1" t="s">
        <v>869</v>
      </c>
      <c r="Q4344" s="1">
        <v>4008</v>
      </c>
      <c r="R4344" s="1" t="s">
        <v>863</v>
      </c>
      <c r="S4344" s="1">
        <v>99.63</v>
      </c>
    </row>
    <row r="4345" spans="1:19" hidden="1" x14ac:dyDescent="0.3">
      <c r="A4345" s="1" t="s">
        <v>922</v>
      </c>
      <c r="B4345" s="2" t="s">
        <v>158</v>
      </c>
      <c r="C4345" s="1">
        <f t="shared" si="400"/>
        <v>1.0416666664241347E-2</v>
      </c>
      <c r="D4345" s="1">
        <v>1</v>
      </c>
      <c r="E4345" s="1">
        <v>-0.24</v>
      </c>
      <c r="F4345" s="1">
        <f>IF(A4345="","",IF(E4345&lt;MinTemp,0,E4345*M_a+M_b))</f>
        <v>8.2853400000000008E-2</v>
      </c>
      <c r="G4345" s="1">
        <f>IF(A4345="","",F4345^2)</f>
        <v>6.8646858915600009E-3</v>
      </c>
      <c r="H4345" s="1">
        <f t="shared" si="401"/>
        <v>2.9833489315775753E-3</v>
      </c>
      <c r="I4345" s="4">
        <f>IF(A4345="","",H4345*24*(B4345-B4344))</f>
        <v>7.4583723272073999E-4</v>
      </c>
      <c r="J4345" s="4">
        <f>IF(A4345="","",MIN(J4344+I4345,Max_logcfu))</f>
        <v>3.99</v>
      </c>
      <c r="K4345" s="1" cm="1">
        <f t="array" ref="K4345">IF(A4345="","",IF(E4345&lt;MinTemp,0,((E4345-Tmin)/(PrefTemp-Tmin))^2))</f>
        <v>1.1356732329735419</v>
      </c>
      <c r="L4345" s="4">
        <f>IF(A4345="","",K4345*(B4345-B4344))</f>
        <v>1.1829929507386691E-2</v>
      </c>
      <c r="M4345" s="4">
        <f>IF(A4344="","",M4344-L4344)</f>
        <v>133.44231896713092</v>
      </c>
      <c r="N4345" s="1" t="s">
        <v>866</v>
      </c>
      <c r="O4345" s="1" t="s">
        <v>868</v>
      </c>
      <c r="P4345" s="1" t="s">
        <v>869</v>
      </c>
      <c r="Q4345" s="1">
        <v>4008</v>
      </c>
      <c r="R4345" s="1" t="s">
        <v>863</v>
      </c>
      <c r="S4345" s="1">
        <v>99.53</v>
      </c>
    </row>
    <row r="4346" spans="1:19" hidden="1" x14ac:dyDescent="0.3">
      <c r="A4346" s="1" t="s">
        <v>922</v>
      </c>
      <c r="B4346" s="2" t="s">
        <v>159</v>
      </c>
      <c r="C4346" s="1">
        <f t="shared" si="400"/>
        <v>1.0416666664241347E-2</v>
      </c>
      <c r="D4346" s="1">
        <v>1</v>
      </c>
      <c r="E4346" s="1">
        <v>-0.22</v>
      </c>
      <c r="F4346" s="1">
        <f>IF(A4346="","",IF(E4346&lt;MinTemp,0,E4346*M_a+M_b))</f>
        <v>8.3246200000000006E-2</v>
      </c>
      <c r="G4346" s="1">
        <f>IF(A4346="","",F4346^2)</f>
        <v>6.9299298144400012E-3</v>
      </c>
      <c r="H4346" s="1">
        <f t="shared" si="401"/>
        <v>3.0117035264841377E-3</v>
      </c>
      <c r="I4346" s="4">
        <f>IF(A4346="","",H4346*24*(B4346-B4345))</f>
        <v>7.5292588144573009E-4</v>
      </c>
      <c r="J4346" s="4">
        <f>IF(A4346="","",MIN(J4345+I4346,Max_logcfu))</f>
        <v>3.99</v>
      </c>
      <c r="K4346" s="1" cm="1">
        <f t="array" ref="K4346">IF(A4346="","",IF(E4346&lt;MinTemp,0,((E4346-Tmin)/(PrefTemp-Tmin))^2))</f>
        <v>1.1464669936786178</v>
      </c>
      <c r="L4346" s="4">
        <f>IF(A4346="","",K4346*(B4346-B4345))</f>
        <v>1.1942364514705053E-2</v>
      </c>
      <c r="M4346" s="4">
        <f>IF(A4345="","",M4345-L4345)</f>
        <v>133.43048903762352</v>
      </c>
      <c r="N4346" s="1" t="s">
        <v>866</v>
      </c>
      <c r="O4346" s="1" t="s">
        <v>868</v>
      </c>
      <c r="P4346" s="1" t="s">
        <v>869</v>
      </c>
      <c r="Q4346" s="1">
        <v>4008</v>
      </c>
      <c r="R4346" s="1" t="s">
        <v>863</v>
      </c>
      <c r="S4346" s="1">
        <v>99.53</v>
      </c>
    </row>
    <row r="4347" spans="1:19" hidden="1" x14ac:dyDescent="0.3">
      <c r="A4347" s="1" t="s">
        <v>922</v>
      </c>
      <c r="B4347" s="2" t="s">
        <v>160</v>
      </c>
      <c r="C4347" s="1">
        <f t="shared" si="400"/>
        <v>1.0416666671517305E-2</v>
      </c>
      <c r="D4347" s="1">
        <v>1</v>
      </c>
      <c r="E4347" s="1">
        <v>-0.22</v>
      </c>
      <c r="F4347" s="1">
        <f>IF(A4347="","",IF(E4347&lt;MinTemp,0,E4347*M_a+M_b))</f>
        <v>8.3246200000000006E-2</v>
      </c>
      <c r="G4347" s="1">
        <f>IF(A4347="","",F4347^2)</f>
        <v>6.9299298144400012E-3</v>
      </c>
      <c r="H4347" s="1">
        <f t="shared" si="401"/>
        <v>3.0117035264841377E-3</v>
      </c>
      <c r="I4347" s="4">
        <f>IF(A4347="","",H4347*24*(B4347-B4346))</f>
        <v>7.5292588197164274E-4</v>
      </c>
      <c r="J4347" s="4">
        <f>IF(A4347="","",MIN(J4346+I4347,Max_logcfu))</f>
        <v>3.99</v>
      </c>
      <c r="K4347" s="1" cm="1">
        <f t="array" ref="K4347">IF(A4347="","",IF(E4347&lt;MinTemp,0,((E4347-Tmin)/(PrefTemp-Tmin))^2))</f>
        <v>1.1464669936786178</v>
      </c>
      <c r="L4347" s="4">
        <f>IF(A4347="","",K4347*(B4347-B4346))</f>
        <v>1.1942364523046698E-2</v>
      </c>
      <c r="M4347" s="4">
        <f>IF(A4346="","",M4346-L4346)</f>
        <v>133.41854667310881</v>
      </c>
      <c r="N4347" s="1" t="s">
        <v>866</v>
      </c>
      <c r="O4347" s="1" t="s">
        <v>868</v>
      </c>
      <c r="P4347" s="1" t="s">
        <v>869</v>
      </c>
      <c r="Q4347" s="1">
        <v>4008</v>
      </c>
      <c r="R4347" s="1" t="s">
        <v>863</v>
      </c>
      <c r="S4347" s="1">
        <v>99.53</v>
      </c>
    </row>
    <row r="4348" spans="1:19" hidden="1" x14ac:dyDescent="0.3">
      <c r="A4348" s="1" t="s">
        <v>922</v>
      </c>
      <c r="B4348" s="2" t="s">
        <v>161</v>
      </c>
      <c r="C4348" s="1">
        <f t="shared" si="400"/>
        <v>1.0416666664241347E-2</v>
      </c>
      <c r="D4348" s="1">
        <v>1</v>
      </c>
      <c r="E4348" s="1">
        <v>-0.25</v>
      </c>
      <c r="F4348" s="1">
        <f>IF(A4348="","",IF(E4348&lt;MinTemp,0,E4348*M_a+M_b))</f>
        <v>8.2657000000000008E-2</v>
      </c>
      <c r="G4348" s="1">
        <f>IF(A4348="","",F4348^2)</f>
        <v>6.8321796490000012E-3</v>
      </c>
      <c r="H4348" s="1">
        <f t="shared" si="401"/>
        <v>2.9692219248152979E-3</v>
      </c>
      <c r="I4348" s="4">
        <f>IF(A4348="","",H4348*24*(B4348-B4347))</f>
        <v>7.4230548103099299E-4</v>
      </c>
      <c r="J4348" s="4">
        <f>IF(A4348="","",MIN(J4347+I4348,Max_logcfu))</f>
        <v>3.99</v>
      </c>
      <c r="K4348" s="1" cm="1">
        <f t="array" ref="K4348">IF(A4348="","",IF(E4348&lt;MinTemp,0,((E4348-Tmin)/(PrefTemp-Tmin))^2))</f>
        <v>1.1302954968086105</v>
      </c>
      <c r="L4348" s="4">
        <f>IF(A4348="","",K4348*(B4348-B4347))</f>
        <v>1.1773911422348366E-2</v>
      </c>
      <c r="M4348" s="4">
        <f>IF(A4347="","",M4347-L4347)</f>
        <v>133.40660430858577</v>
      </c>
      <c r="N4348" s="1" t="s">
        <v>866</v>
      </c>
      <c r="O4348" s="1" t="s">
        <v>868</v>
      </c>
      <c r="P4348" s="1" t="s">
        <v>869</v>
      </c>
      <c r="Q4348" s="1">
        <v>4008</v>
      </c>
      <c r="R4348" s="1" t="s">
        <v>863</v>
      </c>
      <c r="S4348" s="1">
        <v>99.48</v>
      </c>
    </row>
    <row r="4349" spans="1:19" hidden="1" x14ac:dyDescent="0.3">
      <c r="A4349" s="1" t="s">
        <v>922</v>
      </c>
      <c r="B4349" s="2" t="s">
        <v>162</v>
      </c>
      <c r="C4349" s="1">
        <f t="shared" si="400"/>
        <v>1.0416666664241347E-2</v>
      </c>
      <c r="D4349" s="1">
        <v>1</v>
      </c>
      <c r="E4349" s="1">
        <v>-0.28999999999999998</v>
      </c>
      <c r="F4349" s="1">
        <f>IF(A4349="","",IF(E4349&lt;MinTemp,0,E4349*M_a+M_b))</f>
        <v>8.1871400000000011E-2</v>
      </c>
      <c r="G4349" s="1">
        <f>IF(A4349="","",F4349^2)</f>
        <v>6.7029261379600016E-3</v>
      </c>
      <c r="H4349" s="1">
        <f t="shared" si="401"/>
        <v>2.9130491690395484E-3</v>
      </c>
      <c r="I4349" s="4">
        <f>IF(A4349="","",H4349*24*(B4349-B4348))</f>
        <v>7.2826229209032526E-4</v>
      </c>
      <c r="J4349" s="4">
        <f>IF(A4349="","",MIN(J4348+I4349,Max_logcfu))</f>
        <v>3.99</v>
      </c>
      <c r="K4349" s="1" cm="1">
        <f t="array" ref="K4349">IF(A4349="","",IF(E4349&lt;MinTemp,0,((E4349-Tmin)/(PrefTemp-Tmin))^2))</f>
        <v>1.1089121800662594</v>
      </c>
      <c r="L4349" s="4">
        <f>IF(A4349="","",K4349*(B4349-B4348))</f>
        <v>1.1551168539667402E-2</v>
      </c>
      <c r="M4349" s="4">
        <f>IF(A4348="","",M4348-L4348)</f>
        <v>133.39483039716342</v>
      </c>
      <c r="N4349" s="1" t="s">
        <v>866</v>
      </c>
      <c r="O4349" s="1" t="s">
        <v>868</v>
      </c>
      <c r="P4349" s="1" t="s">
        <v>869</v>
      </c>
      <c r="Q4349" s="1">
        <v>4008</v>
      </c>
      <c r="R4349" s="1" t="s">
        <v>863</v>
      </c>
      <c r="S4349" s="1">
        <v>99.48</v>
      </c>
    </row>
    <row r="4350" spans="1:19" hidden="1" x14ac:dyDescent="0.3">
      <c r="A4350" s="1" t="s">
        <v>922</v>
      </c>
      <c r="B4350" s="2" t="s">
        <v>163</v>
      </c>
      <c r="C4350" s="1">
        <f t="shared" si="400"/>
        <v>1.0416666671517305E-2</v>
      </c>
      <c r="D4350" s="1">
        <v>1</v>
      </c>
      <c r="E4350" s="1">
        <v>-0.25</v>
      </c>
      <c r="F4350" s="1">
        <f>IF(A4350="","",IF(E4350&lt;MinTemp,0,E4350*M_a+M_b))</f>
        <v>8.2657000000000008E-2</v>
      </c>
      <c r="G4350" s="1">
        <f>IF(A4350="","",F4350^2)</f>
        <v>6.8321796490000012E-3</v>
      </c>
      <c r="H4350" s="1">
        <f t="shared" si="401"/>
        <v>2.9692219248152979E-3</v>
      </c>
      <c r="I4350" s="4">
        <f>IF(A4350="","",H4350*24*(B4350-B4349))</f>
        <v>7.4230548154948731E-4</v>
      </c>
      <c r="J4350" s="4">
        <f>IF(A4350="","",MIN(J4349+I4350,Max_logcfu))</f>
        <v>3.99</v>
      </c>
      <c r="K4350" s="1" cm="1">
        <f t="array" ref="K4350">IF(A4350="","",IF(E4350&lt;MinTemp,0,((E4350-Tmin)/(PrefTemp-Tmin))^2))</f>
        <v>1.1302954968086105</v>
      </c>
      <c r="L4350" s="4">
        <f>IF(A4350="","",K4350*(B4350-B4349))</f>
        <v>1.1773911430572348E-2</v>
      </c>
      <c r="M4350" s="4">
        <f>IF(A4349="","",M4349-L4349)</f>
        <v>133.38327922862376</v>
      </c>
      <c r="N4350" s="1" t="s">
        <v>866</v>
      </c>
      <c r="O4350" s="1" t="s">
        <v>868</v>
      </c>
      <c r="P4350" s="1" t="s">
        <v>869</v>
      </c>
      <c r="Q4350" s="1">
        <v>4008</v>
      </c>
      <c r="R4350" s="1" t="s">
        <v>863</v>
      </c>
      <c r="S4350" s="1">
        <v>99.48</v>
      </c>
    </row>
    <row r="4351" spans="1:19" hidden="1" x14ac:dyDescent="0.3">
      <c r="A4351" s="1" t="s">
        <v>922</v>
      </c>
      <c r="B4351" s="2" t="s">
        <v>164</v>
      </c>
      <c r="C4351" s="1">
        <f t="shared" si="400"/>
        <v>1.0416666664241347E-2</v>
      </c>
      <c r="D4351" s="1">
        <v>1</v>
      </c>
      <c r="E4351" s="1">
        <v>-0.28999999999999998</v>
      </c>
      <c r="F4351" s="1">
        <f>IF(A4351="","",IF(E4351&lt;MinTemp,0,E4351*M_a+M_b))</f>
        <v>8.1871400000000011E-2</v>
      </c>
      <c r="G4351" s="1">
        <f>IF(A4351="","",F4351^2)</f>
        <v>6.7029261379600016E-3</v>
      </c>
      <c r="H4351" s="1">
        <f t="shared" si="401"/>
        <v>2.9130491690395484E-3</v>
      </c>
      <c r="I4351" s="4">
        <f>IF(A4351="","",H4351*24*(B4351-B4350))</f>
        <v>7.2826229209032526E-4</v>
      </c>
      <c r="J4351" s="4">
        <f>IF(A4351="","",MIN(J4350+I4351,Max_logcfu))</f>
        <v>3.99</v>
      </c>
      <c r="K4351" s="1" cm="1">
        <f t="array" ref="K4351">IF(A4351="","",IF(E4351&lt;MinTemp,0,((E4351-Tmin)/(PrefTemp-Tmin))^2))</f>
        <v>1.1089121800662594</v>
      </c>
      <c r="L4351" s="4">
        <f>IF(A4351="","",K4351*(B4351-B4350))</f>
        <v>1.1551168539667402E-2</v>
      </c>
      <c r="M4351" s="4">
        <f>IF(A4350="","",M4350-L4350)</f>
        <v>133.3715053171932</v>
      </c>
      <c r="N4351" s="1" t="s">
        <v>866</v>
      </c>
      <c r="O4351" s="1" t="s">
        <v>868</v>
      </c>
      <c r="P4351" s="1" t="s">
        <v>869</v>
      </c>
      <c r="Q4351" s="1">
        <v>4008</v>
      </c>
      <c r="R4351" s="1" t="s">
        <v>863</v>
      </c>
      <c r="S4351" s="1">
        <v>99.34</v>
      </c>
    </row>
    <row r="4352" spans="1:19" hidden="1" x14ac:dyDescent="0.3">
      <c r="A4352" s="1" t="s">
        <v>922</v>
      </c>
      <c r="B4352" s="2" t="s">
        <v>165</v>
      </c>
      <c r="C4352" s="1">
        <f t="shared" si="400"/>
        <v>1.0416666664241347E-2</v>
      </c>
      <c r="D4352" s="1">
        <v>1</v>
      </c>
      <c r="E4352" s="1">
        <v>-0.3</v>
      </c>
      <c r="F4352" s="1">
        <f>IF(A4352="","",IF(E4352&lt;MinTemp,0,E4352*M_a+M_b))</f>
        <v>8.1675000000000011E-2</v>
      </c>
      <c r="G4352" s="1">
        <f>IF(A4352="","",F4352^2)</f>
        <v>6.6708056250000015E-3</v>
      </c>
      <c r="H4352" s="1">
        <f t="shared" si="401"/>
        <v>2.8990897979139507E-3</v>
      </c>
      <c r="I4352" s="4">
        <f>IF(A4352="","",H4352*24*(B4352-B4351))</f>
        <v>7.2477244930973844E-4</v>
      </c>
      <c r="J4352" s="4">
        <f>IF(A4352="","",MIN(J4351+I4352,Max_logcfu))</f>
        <v>3.99</v>
      </c>
      <c r="K4352" s="1" cm="1">
        <f t="array" ref="K4352">IF(A4352="","",IF(E4352&lt;MinTemp,0,((E4352-Tmin)/(PrefTemp-Tmin))^2))</f>
        <v>1.103598257860015</v>
      </c>
      <c r="L4352" s="4">
        <f>IF(A4352="","",K4352*(B4352-B4351))</f>
        <v>1.1495815183365244E-2</v>
      </c>
      <c r="M4352" s="4">
        <f>IF(A4351="","",M4351-L4351)</f>
        <v>133.35995414865354</v>
      </c>
      <c r="N4352" s="1" t="s">
        <v>866</v>
      </c>
      <c r="O4352" s="1" t="s">
        <v>868</v>
      </c>
      <c r="P4352" s="1" t="s">
        <v>869</v>
      </c>
      <c r="Q4352" s="1">
        <v>4008</v>
      </c>
      <c r="R4352" s="1" t="s">
        <v>863</v>
      </c>
      <c r="S4352" s="1">
        <v>99.34</v>
      </c>
    </row>
    <row r="4353" spans="1:19" hidden="1" x14ac:dyDescent="0.3">
      <c r="A4353" s="1" t="s">
        <v>922</v>
      </c>
      <c r="B4353" s="2" t="s">
        <v>166</v>
      </c>
      <c r="C4353" s="1">
        <f t="shared" si="400"/>
        <v>1.0416666671517305E-2</v>
      </c>
      <c r="D4353" s="1">
        <v>1</v>
      </c>
      <c r="E4353" s="1">
        <v>-0.28999999999999998</v>
      </c>
      <c r="F4353" s="1">
        <f>IF(A4353="","",IF(E4353&lt;MinTemp,0,E4353*M_a+M_b))</f>
        <v>8.1871400000000011E-2</v>
      </c>
      <c r="G4353" s="1">
        <f>IF(A4353="","",F4353^2)</f>
        <v>6.7029261379600016E-3</v>
      </c>
      <c r="H4353" s="1">
        <f t="shared" si="401"/>
        <v>2.9130491690395484E-3</v>
      </c>
      <c r="I4353" s="4">
        <f>IF(A4353="","",H4353*24*(B4353-B4352))</f>
        <v>7.2826229259901059E-4</v>
      </c>
      <c r="J4353" s="4">
        <f>IF(A4353="","",MIN(J4352+I4353,Max_logcfu))</f>
        <v>3.99</v>
      </c>
      <c r="K4353" s="1" cm="1">
        <f t="array" ref="K4353">IF(A4353="","",IF(E4353&lt;MinTemp,0,((E4353-Tmin)/(PrefTemp-Tmin))^2))</f>
        <v>1.1089121800662594</v>
      </c>
      <c r="L4353" s="4">
        <f>IF(A4353="","",K4353*(B4353-B4352))</f>
        <v>1.15511685477358E-2</v>
      </c>
      <c r="M4353" s="4">
        <f>IF(A4352="","",M4352-L4352)</f>
        <v>133.34845833347018</v>
      </c>
      <c r="N4353" s="1" t="s">
        <v>866</v>
      </c>
      <c r="O4353" s="1" t="s">
        <v>868</v>
      </c>
      <c r="P4353" s="1" t="s">
        <v>869</v>
      </c>
      <c r="Q4353" s="1">
        <v>4008</v>
      </c>
      <c r="R4353" s="1" t="s">
        <v>863</v>
      </c>
      <c r="S4353" s="1">
        <v>99.34</v>
      </c>
    </row>
    <row r="4354" spans="1:19" hidden="1" x14ac:dyDescent="0.3">
      <c r="A4354" s="1" t="s">
        <v>922</v>
      </c>
      <c r="B4354" s="2" t="s">
        <v>167</v>
      </c>
      <c r="C4354" s="1">
        <f t="shared" ref="C4354:C4417" si="402">IF(A4354="","",B4354-B4353)</f>
        <v>1.0416666664241347E-2</v>
      </c>
      <c r="D4354" s="1">
        <v>1</v>
      </c>
      <c r="E4354" s="1">
        <v>-0.13</v>
      </c>
      <c r="F4354" s="1">
        <f>IF(A4354="","",IF(E4354&lt;MinTemp,0,E4354*M_a+M_b))</f>
        <v>8.50138E-2</v>
      </c>
      <c r="G4354" s="1">
        <f>IF(A4354="","",F4354^2)</f>
        <v>7.2273461904399997E-3</v>
      </c>
      <c r="H4354" s="1">
        <f t="shared" si="401"/>
        <v>3.1409587963667968E-3</v>
      </c>
      <c r="I4354" s="4">
        <f>IF(A4354="","",H4354*24*(B4354-B4353))</f>
        <v>7.8523969890887139E-4</v>
      </c>
      <c r="J4354" s="4">
        <f>IF(A4354="","",MIN(J4353+I4354,Max_logcfu))</f>
        <v>3.99</v>
      </c>
      <c r="K4354" s="1" cm="1">
        <f t="array" ref="K4354">IF(A4354="","",IF(E4354&lt;MinTemp,0,((E4354-Tmin)/(PrefTemp-Tmin))^2))</f>
        <v>1.1956706750424619</v>
      </c>
      <c r="L4354" s="4">
        <f>IF(A4354="","",K4354*(B4354-B4353))</f>
        <v>1.2454902862125762E-2</v>
      </c>
      <c r="M4354" s="4">
        <f>IF(A4353="","",M4353-L4353)</f>
        <v>133.33690716492245</v>
      </c>
      <c r="N4354" s="1" t="s">
        <v>866</v>
      </c>
      <c r="O4354" s="1" t="s">
        <v>868</v>
      </c>
      <c r="P4354" s="1" t="s">
        <v>869</v>
      </c>
      <c r="Q4354" s="1">
        <v>4008</v>
      </c>
      <c r="R4354" s="1" t="s">
        <v>863</v>
      </c>
      <c r="S4354" s="1">
        <v>99.34</v>
      </c>
    </row>
    <row r="4355" spans="1:19" hidden="1" x14ac:dyDescent="0.3">
      <c r="A4355" s="1" t="s">
        <v>922</v>
      </c>
      <c r="B4355" s="2" t="s">
        <v>168</v>
      </c>
      <c r="C4355" s="1">
        <f t="shared" si="402"/>
        <v>1.0416666664241347E-2</v>
      </c>
      <c r="D4355" s="1">
        <v>1</v>
      </c>
      <c r="E4355" s="1">
        <v>-0.13</v>
      </c>
      <c r="F4355" s="1">
        <f>IF(A4355="","",IF(E4355&lt;MinTemp,0,E4355*M_a+M_b))</f>
        <v>8.50138E-2</v>
      </c>
      <c r="G4355" s="1">
        <f>IF(A4355="","",F4355^2)</f>
        <v>7.2273461904399997E-3</v>
      </c>
      <c r="H4355" s="1">
        <f t="shared" si="401"/>
        <v>3.1409587963667968E-3</v>
      </c>
      <c r="I4355" s="4">
        <f>IF(A4355="","",H4355*24*(B4355-B4354))</f>
        <v>7.8523969890887139E-4</v>
      </c>
      <c r="J4355" s="4">
        <f>IF(A4355="","",MIN(J4354+I4355,Max_logcfu))</f>
        <v>3.99</v>
      </c>
      <c r="K4355" s="1" cm="1">
        <f t="array" ref="K4355">IF(A4355="","",IF(E4355&lt;MinTemp,0,((E4355-Tmin)/(PrefTemp-Tmin))^2))</f>
        <v>1.1956706750424619</v>
      </c>
      <c r="L4355" s="4">
        <f>IF(A4355="","",K4355*(B4355-B4354))</f>
        <v>1.2454902862125762E-2</v>
      </c>
      <c r="M4355" s="4">
        <f>IF(A4354="","",M4354-L4354)</f>
        <v>133.32445226206033</v>
      </c>
      <c r="N4355" s="1" t="s">
        <v>866</v>
      </c>
      <c r="O4355" s="1" t="s">
        <v>868</v>
      </c>
      <c r="P4355" s="1" t="s">
        <v>869</v>
      </c>
      <c r="Q4355" s="1">
        <v>4008</v>
      </c>
      <c r="R4355" s="1" t="s">
        <v>863</v>
      </c>
      <c r="S4355" s="1">
        <v>99.24</v>
      </c>
    </row>
    <row r="4356" spans="1:19" hidden="1" x14ac:dyDescent="0.3">
      <c r="A4356" s="1" t="s">
        <v>922</v>
      </c>
      <c r="B4356" s="2" t="s">
        <v>169</v>
      </c>
      <c r="C4356" s="1">
        <f t="shared" si="402"/>
        <v>1.0416666671517305E-2</v>
      </c>
      <c r="D4356" s="1">
        <v>1</v>
      </c>
      <c r="E4356" s="1">
        <v>-0.19</v>
      </c>
      <c r="F4356" s="1">
        <f>IF(A4356="","",IF(E4356&lt;MinTemp,0,E4356*M_a+M_b))</f>
        <v>8.3835400000000004E-2</v>
      </c>
      <c r="G4356" s="1">
        <f>IF(A4356="","",F4356^2)</f>
        <v>7.028374293160001E-3</v>
      </c>
      <c r="H4356" s="1">
        <f t="shared" si="401"/>
        <v>3.0544868722990007E-3</v>
      </c>
      <c r="I4356" s="4">
        <f>IF(A4356="","",H4356*24*(B4356-B4355))</f>
        <v>7.6362171843033923E-4</v>
      </c>
      <c r="J4356" s="4">
        <f>IF(A4356="","",MIN(J4355+I4356,Max_logcfu))</f>
        <v>3.99</v>
      </c>
      <c r="K4356" s="1" cm="1">
        <f t="array" ref="K4356">IF(A4356="","",IF(E4356&lt;MinTemp,0,((E4356-Tmin)/(PrefTemp-Tmin))^2))</f>
        <v>1.1627533556742615</v>
      </c>
      <c r="L4356" s="4">
        <f>IF(A4356="","",K4356*(B4356-B4355))</f>
        <v>1.2112014127246986E-2</v>
      </c>
      <c r="M4356" s="4">
        <f>IF(A4355="","",M4355-L4355)</f>
        <v>133.31199735919822</v>
      </c>
      <c r="N4356" s="1" t="s">
        <v>866</v>
      </c>
      <c r="O4356" s="1" t="s">
        <v>868</v>
      </c>
      <c r="P4356" s="1" t="s">
        <v>869</v>
      </c>
      <c r="Q4356" s="1">
        <v>4008</v>
      </c>
      <c r="R4356" s="1" t="s">
        <v>863</v>
      </c>
      <c r="S4356" s="1">
        <v>99.24</v>
      </c>
    </row>
    <row r="4357" spans="1:19" hidden="1" x14ac:dyDescent="0.3">
      <c r="A4357" s="1" t="s">
        <v>922</v>
      </c>
      <c r="B4357" s="2" t="s">
        <v>170</v>
      </c>
      <c r="C4357" s="1">
        <f t="shared" si="402"/>
        <v>1.0416666664241347E-2</v>
      </c>
      <c r="D4357" s="1">
        <v>1</v>
      </c>
      <c r="E4357" s="1">
        <v>-0.27</v>
      </c>
      <c r="F4357" s="1">
        <f>IF(A4357="","",IF(E4357&lt;MinTemp,0,E4357*M_a+M_b))</f>
        <v>8.226420000000001E-2</v>
      </c>
      <c r="G4357" s="1">
        <f>IF(A4357="","",F4357^2)</f>
        <v>6.7673986016400017E-3</v>
      </c>
      <c r="H4357" s="1">
        <f t="shared" si="401"/>
        <v>2.9410684926727514E-3</v>
      </c>
      <c r="I4357" s="4">
        <f>IF(A4357="","",H4357*24*(B4357-B4356))</f>
        <v>7.3526712299699514E-4</v>
      </c>
      <c r="J4357" s="4">
        <f>IF(A4357="","",MIN(J4356+I4357,Max_logcfu))</f>
        <v>3.99</v>
      </c>
      <c r="K4357" s="1" cm="1">
        <f t="array" ref="K4357">IF(A4357="","",IF(E4357&lt;MinTemp,0,((E4357-Tmin)/(PrefTemp-Tmin))^2))</f>
        <v>1.1195783128539596</v>
      </c>
      <c r="L4357" s="4">
        <f>IF(A4357="","",K4357*(B4357-B4356))</f>
        <v>1.1662274089513411E-2</v>
      </c>
      <c r="M4357" s="4">
        <f>IF(A4356="","",M4356-L4356)</f>
        <v>133.29988534507098</v>
      </c>
      <c r="N4357" s="1" t="s">
        <v>866</v>
      </c>
      <c r="O4357" s="1" t="s">
        <v>868</v>
      </c>
      <c r="P4357" s="1" t="s">
        <v>869</v>
      </c>
      <c r="Q4357" s="1">
        <v>4008</v>
      </c>
      <c r="R4357" s="1" t="s">
        <v>863</v>
      </c>
      <c r="S4357" s="1">
        <v>99.24</v>
      </c>
    </row>
    <row r="4358" spans="1:19" hidden="1" x14ac:dyDescent="0.3">
      <c r="A4358" s="1" t="s">
        <v>922</v>
      </c>
      <c r="B4358" s="2" t="s">
        <v>171</v>
      </c>
      <c r="C4358" s="1">
        <f t="shared" si="402"/>
        <v>1.0416666664241347E-2</v>
      </c>
      <c r="D4358" s="1">
        <v>1</v>
      </c>
      <c r="E4358" s="1">
        <v>-0.28999999999999998</v>
      </c>
      <c r="F4358" s="1">
        <f>IF(A4358="","",IF(E4358&lt;MinTemp,0,E4358*M_a+M_b))</f>
        <v>8.1871400000000011E-2</v>
      </c>
      <c r="G4358" s="1">
        <f>IF(A4358="","",F4358^2)</f>
        <v>6.7029261379600016E-3</v>
      </c>
      <c r="H4358" s="1">
        <f t="shared" si="401"/>
        <v>2.9130491690395484E-3</v>
      </c>
      <c r="I4358" s="4">
        <f>IF(A4358="","",H4358*24*(B4358-B4357))</f>
        <v>7.2826229209032526E-4</v>
      </c>
      <c r="J4358" s="4">
        <f>IF(A4358="","",MIN(J4357+I4358,Max_logcfu))</f>
        <v>3.99</v>
      </c>
      <c r="K4358" s="1" cm="1">
        <f t="array" ref="K4358">IF(A4358="","",IF(E4358&lt;MinTemp,0,((E4358-Tmin)/(PrefTemp-Tmin))^2))</f>
        <v>1.1089121800662594</v>
      </c>
      <c r="L4358" s="4">
        <f>IF(A4358="","",K4358*(B4358-B4357))</f>
        <v>1.1551168539667402E-2</v>
      </c>
      <c r="M4358" s="4">
        <f>IF(A4357="","",M4357-L4357)</f>
        <v>133.28822307098147</v>
      </c>
      <c r="N4358" s="1" t="s">
        <v>866</v>
      </c>
      <c r="O4358" s="1" t="s">
        <v>868</v>
      </c>
      <c r="P4358" s="1" t="s">
        <v>869</v>
      </c>
      <c r="Q4358" s="1">
        <v>4008</v>
      </c>
      <c r="R4358" s="1" t="s">
        <v>863</v>
      </c>
      <c r="S4358" s="1">
        <v>99.24</v>
      </c>
    </row>
    <row r="4359" spans="1:19" hidden="1" x14ac:dyDescent="0.3">
      <c r="A4359" s="1" t="s">
        <v>922</v>
      </c>
      <c r="B4359" s="2" t="s">
        <v>172</v>
      </c>
      <c r="C4359" s="1">
        <f t="shared" si="402"/>
        <v>1.0416666671517305E-2</v>
      </c>
      <c r="D4359" s="1">
        <v>1</v>
      </c>
      <c r="E4359" s="1">
        <v>-0.3</v>
      </c>
      <c r="F4359" s="1">
        <f>IF(A4359="","",IF(E4359&lt;MinTemp,0,E4359*M_a+M_b))</f>
        <v>8.1675000000000011E-2</v>
      </c>
      <c r="G4359" s="1">
        <f>IF(A4359="","",F4359^2)</f>
        <v>6.6708056250000015E-3</v>
      </c>
      <c r="H4359" s="1">
        <f t="shared" si="401"/>
        <v>2.8990897979139507E-3</v>
      </c>
      <c r="I4359" s="4">
        <f>IF(A4359="","",H4359*24*(B4359-B4358))</f>
        <v>7.2477244981598615E-4</v>
      </c>
      <c r="J4359" s="4">
        <f>IF(A4359="","",MIN(J4358+I4359,Max_logcfu))</f>
        <v>3.99</v>
      </c>
      <c r="K4359" s="1" cm="1">
        <f t="array" ref="K4359">IF(A4359="","",IF(E4359&lt;MinTemp,0,((E4359-Tmin)/(PrefTemp-Tmin))^2))</f>
        <v>1.103598257860015</v>
      </c>
      <c r="L4359" s="4">
        <f>IF(A4359="","",K4359*(B4359-B4358))</f>
        <v>1.1495815191394979E-2</v>
      </c>
      <c r="M4359" s="4">
        <f>IF(A4358="","",M4358-L4358)</f>
        <v>133.27667190244182</v>
      </c>
      <c r="N4359" s="1" t="s">
        <v>866</v>
      </c>
      <c r="O4359" s="1" t="s">
        <v>868</v>
      </c>
      <c r="P4359" s="1" t="s">
        <v>869</v>
      </c>
      <c r="Q4359" s="1">
        <v>4008</v>
      </c>
      <c r="R4359" s="1" t="s">
        <v>863</v>
      </c>
      <c r="S4359" s="1">
        <v>99.24</v>
      </c>
    </row>
    <row r="4360" spans="1:19" hidden="1" x14ac:dyDescent="0.3">
      <c r="A4360" s="1" t="s">
        <v>922</v>
      </c>
      <c r="B4360" s="2" t="s">
        <v>173</v>
      </c>
      <c r="C4360" s="1">
        <f t="shared" si="402"/>
        <v>1.0416666664241347E-2</v>
      </c>
      <c r="D4360" s="1">
        <v>1</v>
      </c>
      <c r="E4360" s="1">
        <v>-0.32</v>
      </c>
      <c r="F4360" s="1">
        <f>IF(A4360="","",IF(E4360&lt;MinTemp,0,E4360*M_a+M_b))</f>
        <v>8.1282199999999999E-2</v>
      </c>
      <c r="G4360" s="1">
        <f>IF(A4360="","",F4360^2)</f>
        <v>6.6067960368399997E-3</v>
      </c>
      <c r="H4360" s="1">
        <f t="shared" si="401"/>
        <v>2.8712716370447628E-3</v>
      </c>
      <c r="I4360" s="4">
        <f>IF(A4360="","",H4360*24*(B4360-B4359))</f>
        <v>7.1781790909406071E-4</v>
      </c>
      <c r="J4360" s="4">
        <f>IF(A4360="","",MIN(J4359+I4360,Max_logcfu))</f>
        <v>3.99</v>
      </c>
      <c r="K4360" s="1" cm="1">
        <f t="array" ref="K4360">IF(A4360="","",IF(E4360&lt;MinTemp,0,((E4360-Tmin)/(PrefTemp-Tmin))^2))</f>
        <v>1.093008701822739</v>
      </c>
      <c r="L4360" s="4">
        <f>IF(A4360="","",K4360*(B4360-B4359))</f>
        <v>1.1385507308002637E-2</v>
      </c>
      <c r="M4360" s="4">
        <f>IF(A4359="","",M4359-L4359)</f>
        <v>133.26517608725044</v>
      </c>
      <c r="N4360" s="1" t="s">
        <v>866</v>
      </c>
      <c r="O4360" s="1" t="s">
        <v>868</v>
      </c>
      <c r="P4360" s="1" t="s">
        <v>869</v>
      </c>
      <c r="Q4360" s="1">
        <v>4008</v>
      </c>
      <c r="R4360" s="1" t="s">
        <v>863</v>
      </c>
      <c r="S4360" s="1">
        <v>99.24</v>
      </c>
    </row>
    <row r="4361" spans="1:19" hidden="1" x14ac:dyDescent="0.3">
      <c r="A4361" s="1" t="s">
        <v>922</v>
      </c>
      <c r="B4361" s="2" t="s">
        <v>174</v>
      </c>
      <c r="C4361" s="1">
        <f t="shared" si="402"/>
        <v>1.0416666664241347E-2</v>
      </c>
      <c r="D4361" s="1">
        <v>1</v>
      </c>
      <c r="E4361" s="1">
        <v>-0.35</v>
      </c>
      <c r="F4361" s="1">
        <f>IF(A4361="","",IF(E4361&lt;MinTemp,0,E4361*M_a+M_b))</f>
        <v>8.0693000000000001E-2</v>
      </c>
      <c r="G4361" s="1">
        <f>IF(A4361="","",F4361^2)</f>
        <v>6.5113602490000002E-3</v>
      </c>
      <c r="H4361" s="1">
        <f t="shared" si="401"/>
        <v>2.8297958491960017E-3</v>
      </c>
      <c r="I4361" s="4">
        <f>IF(A4361="","",H4361*24*(B4361-B4360))</f>
        <v>7.0744896213428463E-4</v>
      </c>
      <c r="J4361" s="4">
        <f>IF(A4361="","",MIN(J4360+I4361,Max_logcfu))</f>
        <v>3.99</v>
      </c>
      <c r="K4361" s="1" cm="1">
        <f t="array" ref="K4361">IF(A4361="","",IF(E4361&lt;MinTemp,0,((E4361-Tmin)/(PrefTemp-Tmin))^2))</f>
        <v>1.0772200887048564</v>
      </c>
      <c r="L4361" s="4">
        <f>IF(A4361="","",K4361*(B4361-B4360))</f>
        <v>1.1221042588062984E-2</v>
      </c>
      <c r="M4361" s="4">
        <f>IF(A4360="","",M4360-L4360)</f>
        <v>133.25379057994243</v>
      </c>
      <c r="N4361" s="1" t="s">
        <v>866</v>
      </c>
      <c r="O4361" s="1" t="s">
        <v>868</v>
      </c>
      <c r="P4361" s="1" t="s">
        <v>869</v>
      </c>
      <c r="Q4361" s="1">
        <v>4008</v>
      </c>
      <c r="R4361" s="1" t="s">
        <v>863</v>
      </c>
      <c r="S4361" s="1">
        <v>99.24</v>
      </c>
    </row>
    <row r="4362" spans="1:19" hidden="1" x14ac:dyDescent="0.3">
      <c r="A4362" s="1" t="s">
        <v>922</v>
      </c>
      <c r="B4362" s="2" t="s">
        <v>175</v>
      </c>
      <c r="C4362" s="1">
        <f t="shared" si="402"/>
        <v>1.0416666671517305E-2</v>
      </c>
      <c r="D4362" s="1">
        <v>1</v>
      </c>
      <c r="E4362" s="1">
        <v>-0.33</v>
      </c>
      <c r="F4362" s="1">
        <f>IF(A4362="","",IF(E4362&lt;MinTemp,0,E4362*M_a+M_b))</f>
        <v>8.10858E-2</v>
      </c>
      <c r="G4362" s="1">
        <f>IF(A4362="","",F4362^2)</f>
        <v>6.5749069616399996E-3</v>
      </c>
      <c r="H4362" s="1">
        <f t="shared" si="401"/>
        <v>2.8574128473011729E-3</v>
      </c>
      <c r="I4362" s="4">
        <f>IF(A4362="","",H4362*24*(B4362-B4361))</f>
        <v>7.143532121579398E-4</v>
      </c>
      <c r="J4362" s="4">
        <f>IF(A4362="","",MIN(J4361+I4362,Max_logcfu))</f>
        <v>3.99</v>
      </c>
      <c r="K4362" s="1" cm="1">
        <f t="array" ref="K4362">IF(A4362="","",IF(E4362&lt;MinTemp,0,((E4362-Tmin)/(PrefTemp-Tmin))^2))</f>
        <v>1.0877330679917072</v>
      </c>
      <c r="L4362" s="4">
        <f>IF(A4362="","",K4362*(B4362-B4361))</f>
        <v>1.1330552796856483E-2</v>
      </c>
      <c r="M4362" s="4">
        <f>IF(A4361="","",M4361-L4361)</f>
        <v>133.24256953735437</v>
      </c>
      <c r="N4362" s="1" t="s">
        <v>866</v>
      </c>
      <c r="O4362" s="1" t="s">
        <v>868</v>
      </c>
      <c r="P4362" s="1" t="s">
        <v>869</v>
      </c>
      <c r="Q4362" s="1">
        <v>4008</v>
      </c>
      <c r="R4362" s="1" t="s">
        <v>863</v>
      </c>
      <c r="S4362" s="1">
        <v>99.24</v>
      </c>
    </row>
    <row r="4363" spans="1:19" hidden="1" x14ac:dyDescent="0.3">
      <c r="A4363" s="1" t="s">
        <v>922</v>
      </c>
      <c r="B4363" s="2" t="s">
        <v>176</v>
      </c>
      <c r="C4363" s="1">
        <f t="shared" si="402"/>
        <v>1.0416666664241347E-2</v>
      </c>
      <c r="D4363" s="1">
        <v>1</v>
      </c>
      <c r="E4363" s="1">
        <v>-0.36</v>
      </c>
      <c r="F4363" s="1">
        <f>IF(A4363="","",IF(E4363&lt;MinTemp,0,E4363*M_a+M_b))</f>
        <v>8.0496600000000001E-2</v>
      </c>
      <c r="G4363" s="1">
        <f>IF(A4363="","",F4363^2)</f>
        <v>6.4797026115600001E-3</v>
      </c>
      <c r="H4363" s="1">
        <f t="shared" si="401"/>
        <v>2.8160376408344198E-3</v>
      </c>
      <c r="I4363" s="4">
        <f>IF(A4363="","",H4363*24*(B4363-B4362))</f>
        <v>7.0400941004468995E-4</v>
      </c>
      <c r="J4363" s="4">
        <f>IF(A4363="","",MIN(J4362+I4363,Max_logcfu))</f>
        <v>3.99</v>
      </c>
      <c r="K4363" s="1" cm="1">
        <f t="array" ref="K4363">IF(A4363="","",IF(E4363&lt;MinTemp,0,((E4363-Tmin)/(PrefTemp-Tmin))^2))</f>
        <v>1.0719827432490365</v>
      </c>
      <c r="L4363" s="4">
        <f>IF(A4363="","",K4363*(B4363-B4362))</f>
        <v>1.116648690624423E-2</v>
      </c>
      <c r="M4363" s="4">
        <f>IF(A4362="","",M4362-L4362)</f>
        <v>133.23123898455751</v>
      </c>
      <c r="N4363" s="1" t="s">
        <v>866</v>
      </c>
      <c r="O4363" s="1" t="s">
        <v>868</v>
      </c>
      <c r="P4363" s="1" t="s">
        <v>869</v>
      </c>
      <c r="Q4363" s="1">
        <v>4008</v>
      </c>
      <c r="R4363" s="1" t="s">
        <v>863</v>
      </c>
      <c r="S4363" s="1">
        <v>99.24</v>
      </c>
    </row>
    <row r="4364" spans="1:19" hidden="1" x14ac:dyDescent="0.3">
      <c r="A4364" s="1" t="s">
        <v>922</v>
      </c>
      <c r="B4364" s="2" t="s">
        <v>177</v>
      </c>
      <c r="C4364" s="1">
        <f t="shared" si="402"/>
        <v>1.0416666664241347E-2</v>
      </c>
      <c r="D4364" s="1">
        <v>1</v>
      </c>
      <c r="E4364" s="1">
        <v>-0.33</v>
      </c>
      <c r="F4364" s="1">
        <f>IF(A4364="","",IF(E4364&lt;MinTemp,0,E4364*M_a+M_b))</f>
        <v>8.10858E-2</v>
      </c>
      <c r="G4364" s="1">
        <f>IF(A4364="","",F4364^2)</f>
        <v>6.5749069616399996E-3</v>
      </c>
      <c r="H4364" s="1">
        <f t="shared" si="401"/>
        <v>2.8574128473011729E-3</v>
      </c>
      <c r="I4364" s="4">
        <f>IF(A4364="","",H4364*24*(B4364-B4363))</f>
        <v>7.1435321165896979E-4</v>
      </c>
      <c r="J4364" s="4">
        <f>IF(A4364="","",MIN(J4363+I4364,Max_logcfu))</f>
        <v>3.99</v>
      </c>
      <c r="K4364" s="1" cm="1">
        <f t="array" ref="K4364">IF(A4364="","",IF(E4364&lt;MinTemp,0,((E4364-Tmin)/(PrefTemp-Tmin))^2))</f>
        <v>1.0877330679917072</v>
      </c>
      <c r="L4364" s="4">
        <f>IF(A4364="","",K4364*(B4364-B4363))</f>
        <v>1.1330552788942183E-2</v>
      </c>
      <c r="M4364" s="4">
        <f>IF(A4363="","",M4363-L4363)</f>
        <v>133.22007249765127</v>
      </c>
      <c r="N4364" s="1" t="s">
        <v>866</v>
      </c>
      <c r="O4364" s="1" t="s">
        <v>868</v>
      </c>
      <c r="P4364" s="1" t="s">
        <v>869</v>
      </c>
      <c r="Q4364" s="1">
        <v>4008</v>
      </c>
      <c r="R4364" s="1" t="s">
        <v>863</v>
      </c>
      <c r="S4364" s="1">
        <v>99.24</v>
      </c>
    </row>
    <row r="4365" spans="1:19" hidden="1" x14ac:dyDescent="0.3">
      <c r="A4365" s="1" t="s">
        <v>922</v>
      </c>
      <c r="B4365" s="2" t="s">
        <v>178</v>
      </c>
      <c r="C4365" s="1">
        <f t="shared" si="402"/>
        <v>1.0416666671517305E-2</v>
      </c>
      <c r="D4365" s="1">
        <v>1</v>
      </c>
      <c r="E4365" s="1">
        <v>-0.19</v>
      </c>
      <c r="F4365" s="1">
        <f>IF(A4365="","",IF(E4365&lt;MinTemp,0,E4365*M_a+M_b))</f>
        <v>8.3835400000000004E-2</v>
      </c>
      <c r="G4365" s="1">
        <f>IF(A4365="","",F4365^2)</f>
        <v>7.028374293160001E-3</v>
      </c>
      <c r="H4365" s="1">
        <f t="shared" si="401"/>
        <v>3.0544868722990007E-3</v>
      </c>
      <c r="I4365" s="4">
        <f>IF(A4365="","",H4365*24*(B4365-B4364))</f>
        <v>7.6362171843033923E-4</v>
      </c>
      <c r="J4365" s="4">
        <f>IF(A4365="","",MIN(J4364+I4365,Max_logcfu))</f>
        <v>3.99</v>
      </c>
      <c r="K4365" s="1" cm="1">
        <f t="array" ref="K4365">IF(A4365="","",IF(E4365&lt;MinTemp,0,((E4365-Tmin)/(PrefTemp-Tmin))^2))</f>
        <v>1.1627533556742615</v>
      </c>
      <c r="L4365" s="4">
        <f>IF(A4365="","",K4365*(B4365-B4364))</f>
        <v>1.2112014127246986E-2</v>
      </c>
      <c r="M4365" s="4">
        <f>IF(A4364="","",M4364-L4364)</f>
        <v>133.20874194486234</v>
      </c>
      <c r="N4365" s="1" t="s">
        <v>866</v>
      </c>
      <c r="O4365" s="1" t="s">
        <v>868</v>
      </c>
      <c r="P4365" s="1" t="s">
        <v>869</v>
      </c>
      <c r="Q4365" s="1">
        <v>4008</v>
      </c>
      <c r="R4365" s="1" t="s">
        <v>863</v>
      </c>
      <c r="S4365" s="1">
        <v>99.24</v>
      </c>
    </row>
    <row r="4366" spans="1:19" hidden="1" x14ac:dyDescent="0.3">
      <c r="A4366" s="1" t="s">
        <v>922</v>
      </c>
      <c r="B4366" s="2" t="s">
        <v>179</v>
      </c>
      <c r="C4366" s="1">
        <f t="shared" si="402"/>
        <v>1.0416666664241347E-2</v>
      </c>
      <c r="D4366" s="1">
        <v>1</v>
      </c>
      <c r="E4366" s="1">
        <v>-0.22</v>
      </c>
      <c r="F4366" s="1">
        <f>IF(A4366="","",IF(E4366&lt;MinTemp,0,E4366*M_a+M_b))</f>
        <v>8.3246200000000006E-2</v>
      </c>
      <c r="G4366" s="1">
        <f>IF(A4366="","",F4366^2)</f>
        <v>6.9299298144400012E-3</v>
      </c>
      <c r="H4366" s="1">
        <f t="shared" si="401"/>
        <v>3.0117035264841377E-3</v>
      </c>
      <c r="I4366" s="4">
        <f>IF(A4366="","",H4366*24*(B4366-B4365))</f>
        <v>7.5292588144573009E-4</v>
      </c>
      <c r="J4366" s="4">
        <f>IF(A4366="","",MIN(J4365+I4366,Max_logcfu))</f>
        <v>3.99</v>
      </c>
      <c r="K4366" s="1" cm="1">
        <f t="array" ref="K4366">IF(A4366="","",IF(E4366&lt;MinTemp,0,((E4366-Tmin)/(PrefTemp-Tmin))^2))</f>
        <v>1.1464669936786178</v>
      </c>
      <c r="L4366" s="4">
        <f>IF(A4366="","",K4366*(B4366-B4365))</f>
        <v>1.1942364514705053E-2</v>
      </c>
      <c r="M4366" s="4">
        <f>IF(A4365="","",M4365-L4365)</f>
        <v>133.1966299307351</v>
      </c>
      <c r="N4366" s="1" t="s">
        <v>866</v>
      </c>
      <c r="O4366" s="1" t="s">
        <v>868</v>
      </c>
      <c r="P4366" s="1" t="s">
        <v>869</v>
      </c>
      <c r="Q4366" s="1">
        <v>4008</v>
      </c>
      <c r="R4366" s="1" t="s">
        <v>863</v>
      </c>
      <c r="S4366" s="1">
        <v>99.24</v>
      </c>
    </row>
    <row r="4367" spans="1:19" hidden="1" x14ac:dyDescent="0.3">
      <c r="A4367" s="1" t="s">
        <v>922</v>
      </c>
      <c r="B4367" s="2" t="s">
        <v>180</v>
      </c>
      <c r="C4367" s="1">
        <f t="shared" si="402"/>
        <v>1.0416666664241347E-2</v>
      </c>
      <c r="D4367" s="1">
        <v>1</v>
      </c>
      <c r="E4367" s="1">
        <v>-0.25</v>
      </c>
      <c r="F4367" s="1">
        <f>IF(A4367="","",IF(E4367&lt;MinTemp,0,E4367*M_a+M_b))</f>
        <v>8.2657000000000008E-2</v>
      </c>
      <c r="G4367" s="1">
        <f>IF(A4367="","",F4367^2)</f>
        <v>6.8321796490000012E-3</v>
      </c>
      <c r="H4367" s="1">
        <f t="shared" si="401"/>
        <v>2.9692219248152979E-3</v>
      </c>
      <c r="I4367" s="4">
        <f>IF(A4367="","",H4367*24*(B4367-B4366))</f>
        <v>7.4230548103099299E-4</v>
      </c>
      <c r="J4367" s="4">
        <f>IF(A4367="","",MIN(J4366+I4367,Max_logcfu))</f>
        <v>3.99</v>
      </c>
      <c r="K4367" s="1" cm="1">
        <f t="array" ref="K4367">IF(A4367="","",IF(E4367&lt;MinTemp,0,((E4367-Tmin)/(PrefTemp-Tmin))^2))</f>
        <v>1.1302954968086105</v>
      </c>
      <c r="L4367" s="4">
        <f>IF(A4367="","",K4367*(B4367-B4366))</f>
        <v>1.1773911422348366E-2</v>
      </c>
      <c r="M4367" s="4">
        <f>IF(A4366="","",M4366-L4366)</f>
        <v>133.18468756622039</v>
      </c>
      <c r="N4367" s="1" t="s">
        <v>866</v>
      </c>
      <c r="O4367" s="1" t="s">
        <v>868</v>
      </c>
      <c r="P4367" s="1" t="s">
        <v>869</v>
      </c>
      <c r="Q4367" s="1">
        <v>4008</v>
      </c>
      <c r="R4367" s="1" t="s">
        <v>863</v>
      </c>
      <c r="S4367" s="1">
        <v>99.24</v>
      </c>
    </row>
    <row r="4368" spans="1:19" hidden="1" x14ac:dyDescent="0.3">
      <c r="A4368" s="1" t="s">
        <v>922</v>
      </c>
      <c r="B4368" s="2" t="s">
        <v>181</v>
      </c>
      <c r="C4368" s="1">
        <f t="shared" si="402"/>
        <v>1.0416666671517305E-2</v>
      </c>
      <c r="D4368" s="1">
        <v>1</v>
      </c>
      <c r="E4368" s="1">
        <v>-0.32</v>
      </c>
      <c r="F4368" s="1">
        <f>IF(A4368="","",IF(E4368&lt;MinTemp,0,E4368*M_a+M_b))</f>
        <v>8.1282199999999999E-2</v>
      </c>
      <c r="G4368" s="1">
        <f>IF(A4368="","",F4368^2)</f>
        <v>6.6067960368399997E-3</v>
      </c>
      <c r="H4368" s="1">
        <f t="shared" si="401"/>
        <v>2.8712716370447628E-3</v>
      </c>
      <c r="I4368" s="4">
        <f>IF(A4368="","",H4368*24*(B4368-B4367))</f>
        <v>7.1781790959545076E-4</v>
      </c>
      <c r="J4368" s="4">
        <f>IF(A4368="","",MIN(J4367+I4368,Max_logcfu))</f>
        <v>3.99</v>
      </c>
      <c r="K4368" s="1" cm="1">
        <f t="array" ref="K4368">IF(A4368="","",IF(E4368&lt;MinTemp,0,((E4368-Tmin)/(PrefTemp-Tmin))^2))</f>
        <v>1.093008701822739</v>
      </c>
      <c r="L4368" s="4">
        <f>IF(A4368="","",K4368*(B4368-B4367))</f>
        <v>1.1385507315955322E-2</v>
      </c>
      <c r="M4368" s="4">
        <f>IF(A4367="","",M4367-L4367)</f>
        <v>133.17291365479804</v>
      </c>
      <c r="N4368" s="1" t="s">
        <v>866</v>
      </c>
      <c r="O4368" s="1" t="s">
        <v>868</v>
      </c>
      <c r="P4368" s="1" t="s">
        <v>869</v>
      </c>
      <c r="Q4368" s="1">
        <v>4008</v>
      </c>
      <c r="R4368" s="1" t="s">
        <v>863</v>
      </c>
      <c r="S4368" s="1">
        <v>99.24</v>
      </c>
    </row>
    <row r="4369" spans="1:19" hidden="1" x14ac:dyDescent="0.3">
      <c r="A4369" s="1" t="s">
        <v>922</v>
      </c>
      <c r="B4369" s="2" t="s">
        <v>182</v>
      </c>
      <c r="C4369" s="1">
        <f t="shared" si="402"/>
        <v>1.0416666664241347E-2</v>
      </c>
      <c r="D4369" s="1">
        <v>1</v>
      </c>
      <c r="E4369" s="1">
        <v>-0.35</v>
      </c>
      <c r="F4369" s="1">
        <f>IF(A4369="","",IF(E4369&lt;MinTemp,0,E4369*M_a+M_b))</f>
        <v>8.0693000000000001E-2</v>
      </c>
      <c r="G4369" s="1">
        <f>IF(A4369="","",F4369^2)</f>
        <v>6.5113602490000002E-3</v>
      </c>
      <c r="H4369" s="1">
        <f t="shared" si="401"/>
        <v>2.8297958491960017E-3</v>
      </c>
      <c r="I4369" s="4">
        <f>IF(A4369="","",H4369*24*(B4369-B4368))</f>
        <v>7.0744896213428463E-4</v>
      </c>
      <c r="J4369" s="4">
        <f>IF(A4369="","",MIN(J4368+I4369,Max_logcfu))</f>
        <v>3.99</v>
      </c>
      <c r="K4369" s="1" cm="1">
        <f t="array" ref="K4369">IF(A4369="","",IF(E4369&lt;MinTemp,0,((E4369-Tmin)/(PrefTemp-Tmin))^2))</f>
        <v>1.0772200887048564</v>
      </c>
      <c r="L4369" s="4">
        <f>IF(A4369="","",K4369*(B4369-B4368))</f>
        <v>1.1221042588062984E-2</v>
      </c>
      <c r="M4369" s="4">
        <f>IF(A4368="","",M4368-L4368)</f>
        <v>133.16152814748207</v>
      </c>
      <c r="N4369" s="1" t="s">
        <v>866</v>
      </c>
      <c r="O4369" s="1" t="s">
        <v>868</v>
      </c>
      <c r="P4369" s="1" t="s">
        <v>869</v>
      </c>
      <c r="Q4369" s="1">
        <v>4008</v>
      </c>
      <c r="R4369" s="1" t="s">
        <v>863</v>
      </c>
      <c r="S4369" s="1">
        <v>99.24</v>
      </c>
    </row>
    <row r="4370" spans="1:19" hidden="1" x14ac:dyDescent="0.3">
      <c r="A4370" s="1" t="s">
        <v>922</v>
      </c>
      <c r="B4370" s="2" t="s">
        <v>183</v>
      </c>
      <c r="C4370" s="1">
        <f t="shared" si="402"/>
        <v>1.0416666664241347E-2</v>
      </c>
      <c r="D4370" s="1">
        <v>1</v>
      </c>
      <c r="E4370" s="1">
        <v>-0.35</v>
      </c>
      <c r="F4370" s="1">
        <f>IF(A4370="","",IF(E4370&lt;MinTemp,0,E4370*M_a+M_b))</f>
        <v>8.0693000000000001E-2</v>
      </c>
      <c r="G4370" s="1">
        <f>IF(A4370="","",F4370^2)</f>
        <v>6.5113602490000002E-3</v>
      </c>
      <c r="H4370" s="1">
        <f t="shared" si="401"/>
        <v>2.8297958491960017E-3</v>
      </c>
      <c r="I4370" s="4">
        <f>IF(A4370="","",H4370*24*(B4370-B4369))</f>
        <v>7.0744896213428463E-4</v>
      </c>
      <c r="J4370" s="4">
        <f>IF(A4370="","",MIN(J4369+I4370,Max_logcfu))</f>
        <v>3.99</v>
      </c>
      <c r="K4370" s="1" cm="1">
        <f t="array" ref="K4370">IF(A4370="","",IF(E4370&lt;MinTemp,0,((E4370-Tmin)/(PrefTemp-Tmin))^2))</f>
        <v>1.0772200887048564</v>
      </c>
      <c r="L4370" s="4">
        <f>IF(A4370="","",K4370*(B4370-B4369))</f>
        <v>1.1221042588062984E-2</v>
      </c>
      <c r="M4370" s="4">
        <f>IF(A4369="","",M4369-L4369)</f>
        <v>133.15030710489401</v>
      </c>
      <c r="N4370" s="1" t="s">
        <v>866</v>
      </c>
      <c r="O4370" s="1" t="s">
        <v>868</v>
      </c>
      <c r="P4370" s="1" t="s">
        <v>869</v>
      </c>
      <c r="Q4370" s="1">
        <v>4008</v>
      </c>
      <c r="R4370" s="1" t="s">
        <v>863</v>
      </c>
      <c r="S4370" s="1">
        <v>99.24</v>
      </c>
    </row>
    <row r="4371" spans="1:19" hidden="1" x14ac:dyDescent="0.3">
      <c r="A4371" s="1" t="s">
        <v>922</v>
      </c>
      <c r="B4371" s="2" t="s">
        <v>184</v>
      </c>
      <c r="C4371" s="1">
        <f t="shared" si="402"/>
        <v>1.0416666671517305E-2</v>
      </c>
      <c r="D4371" s="1">
        <v>1</v>
      </c>
      <c r="E4371" s="1">
        <v>-0.36</v>
      </c>
      <c r="F4371" s="1">
        <f>IF(A4371="","",IF(E4371&lt;MinTemp,0,E4371*M_a+M_b))</f>
        <v>8.0496600000000001E-2</v>
      </c>
      <c r="G4371" s="1">
        <f>IF(A4371="","",F4371^2)</f>
        <v>6.4797026115600001E-3</v>
      </c>
      <c r="H4371" s="1">
        <f t="shared" si="401"/>
        <v>2.8160376408344198E-3</v>
      </c>
      <c r="I4371" s="4">
        <f>IF(A4371="","",H4371*24*(B4371-B4370))</f>
        <v>7.0400941053643483E-4</v>
      </c>
      <c r="J4371" s="4">
        <f>IF(A4371="","",MIN(J4370+I4371,Max_logcfu))</f>
        <v>3.99</v>
      </c>
      <c r="K4371" s="1" cm="1">
        <f t="array" ref="K4371">IF(A4371="","",IF(E4371&lt;MinTemp,0,((E4371-Tmin)/(PrefTemp-Tmin))^2))</f>
        <v>1.0719827432490365</v>
      </c>
      <c r="L4371" s="4">
        <f>IF(A4371="","",K4371*(B4371-B4370))</f>
        <v>1.1166486914043931E-2</v>
      </c>
      <c r="M4371" s="4">
        <f>IF(A4370="","",M4370-L4370)</f>
        <v>133.13908606230595</v>
      </c>
      <c r="N4371" s="1" t="s">
        <v>866</v>
      </c>
      <c r="O4371" s="1" t="s">
        <v>868</v>
      </c>
      <c r="P4371" s="1" t="s">
        <v>869</v>
      </c>
      <c r="Q4371" s="1">
        <v>4008</v>
      </c>
      <c r="R4371" s="1" t="s">
        <v>863</v>
      </c>
      <c r="S4371" s="1">
        <v>99.24</v>
      </c>
    </row>
    <row r="4372" spans="1:19" hidden="1" x14ac:dyDescent="0.3">
      <c r="A4372" s="1" t="s">
        <v>922</v>
      </c>
      <c r="B4372" s="2" t="s">
        <v>185</v>
      </c>
      <c r="C4372" s="1">
        <f t="shared" si="402"/>
        <v>1.0416666664241347E-2</v>
      </c>
      <c r="D4372" s="1">
        <v>1</v>
      </c>
      <c r="E4372" s="1">
        <v>-0.41</v>
      </c>
      <c r="F4372" s="1">
        <f>IF(A4372="","",IF(E4372&lt;MinTemp,0,E4372*M_a+M_b))</f>
        <v>7.9514600000000005E-2</v>
      </c>
      <c r="G4372" s="1">
        <f>IF(A4372="","",F4372^2)</f>
        <v>6.322571613160001E-3</v>
      </c>
      <c r="H4372" s="1">
        <f t="shared" si="401"/>
        <v>2.7477495059365495E-3</v>
      </c>
      <c r="I4372" s="4">
        <f>IF(A4372="","",H4372*24*(B4372-B4371))</f>
        <v>6.8693737632419727E-4</v>
      </c>
      <c r="J4372" s="4">
        <f>IF(A4372="","",MIN(J4371+I4372,Max_logcfu))</f>
        <v>3.99</v>
      </c>
      <c r="K4372" s="1" cm="1">
        <f t="array" ref="K4372">IF(A4372="","",IF(E4372&lt;MinTemp,0,((E4372-Tmin)/(PrefTemp-Tmin))^2))</f>
        <v>1.045987457846002</v>
      </c>
      <c r="L4372" s="4">
        <f>IF(A4372="","",K4372*(B4372-B4371))</f>
        <v>1.0895702683359001E-2</v>
      </c>
      <c r="M4372" s="4">
        <f>IF(A4371="","",M4371-L4371)</f>
        <v>133.1279195753919</v>
      </c>
      <c r="N4372" s="1" t="s">
        <v>866</v>
      </c>
      <c r="O4372" s="1" t="s">
        <v>868</v>
      </c>
      <c r="P4372" s="1" t="s">
        <v>869</v>
      </c>
      <c r="Q4372" s="1">
        <v>4008</v>
      </c>
      <c r="R4372" s="1" t="s">
        <v>863</v>
      </c>
      <c r="S4372" s="1">
        <v>99.24</v>
      </c>
    </row>
    <row r="4373" spans="1:19" hidden="1" x14ac:dyDescent="0.3">
      <c r="A4373" s="1" t="s">
        <v>922</v>
      </c>
      <c r="B4373" s="2" t="s">
        <v>186</v>
      </c>
      <c r="C4373" s="1">
        <f t="shared" si="402"/>
        <v>1.0416666664241347E-2</v>
      </c>
      <c r="D4373" s="1">
        <v>1</v>
      </c>
      <c r="E4373" s="1">
        <v>-0.41</v>
      </c>
      <c r="F4373" s="1">
        <f>IF(A4373="","",IF(E4373&lt;MinTemp,0,E4373*M_a+M_b))</f>
        <v>7.9514600000000005E-2</v>
      </c>
      <c r="G4373" s="1">
        <f>IF(A4373="","",F4373^2)</f>
        <v>6.322571613160001E-3</v>
      </c>
      <c r="H4373" s="1">
        <f t="shared" si="401"/>
        <v>2.7477495059365495E-3</v>
      </c>
      <c r="I4373" s="4">
        <f>IF(A4373="","",H4373*24*(B4373-B4372))</f>
        <v>6.8693737632419727E-4</v>
      </c>
      <c r="J4373" s="4">
        <f>IF(A4373="","",MIN(J4372+I4373,Max_logcfu))</f>
        <v>3.99</v>
      </c>
      <c r="K4373" s="1" cm="1">
        <f t="array" ref="K4373">IF(A4373="","",IF(E4373&lt;MinTemp,0,((E4373-Tmin)/(PrefTemp-Tmin))^2))</f>
        <v>1.045987457846002</v>
      </c>
      <c r="L4373" s="4">
        <f>IF(A4373="","",K4373*(B4373-B4372))</f>
        <v>1.0895702683359001E-2</v>
      </c>
      <c r="M4373" s="4">
        <f>IF(A4372="","",M4372-L4372)</f>
        <v>133.11702387270853</v>
      </c>
      <c r="N4373" s="1" t="s">
        <v>866</v>
      </c>
      <c r="O4373" s="1" t="s">
        <v>868</v>
      </c>
      <c r="P4373" s="1" t="s">
        <v>869</v>
      </c>
      <c r="Q4373" s="1">
        <v>4008</v>
      </c>
      <c r="R4373" s="1" t="s">
        <v>863</v>
      </c>
      <c r="S4373" s="1">
        <v>99.24</v>
      </c>
    </row>
    <row r="4374" spans="1:19" hidden="1" x14ac:dyDescent="0.3">
      <c r="A4374" s="1" t="s">
        <v>922</v>
      </c>
      <c r="B4374" s="2" t="s">
        <v>187</v>
      </c>
      <c r="C4374" s="1">
        <f t="shared" si="402"/>
        <v>1.0416666671517305E-2</v>
      </c>
      <c r="D4374" s="1">
        <v>1</v>
      </c>
      <c r="E4374" s="1">
        <v>-0.44</v>
      </c>
      <c r="F4374" s="1">
        <f>IF(A4374="","",IF(E4374&lt;MinTemp,0,E4374*M_a+M_b))</f>
        <v>7.8925400000000007E-2</v>
      </c>
      <c r="G4374" s="1">
        <f>IF(A4374="","",F4374^2)</f>
        <v>6.2292187651600012E-3</v>
      </c>
      <c r="H4374" s="1">
        <f t="shared" si="401"/>
        <v>2.7071789505258587E-3</v>
      </c>
      <c r="I4374" s="4">
        <f>IF(A4374="","",H4374*24*(B4374-B4373))</f>
        <v>6.7679473794662176E-4</v>
      </c>
      <c r="J4374" s="4">
        <f>IF(A4374="","",MIN(J4373+I4374,Max_logcfu))</f>
        <v>3.99</v>
      </c>
      <c r="K4374" s="1" cm="1">
        <f t="array" ref="K4374">IF(A4374="","",IF(E4374&lt;MinTemp,0,((E4374-Tmin)/(PrefTemp-Tmin))^2))</f>
        <v>1.0305434401050306</v>
      </c>
      <c r="L4374" s="4">
        <f>IF(A4374="","",K4374*(B4374-B4373))</f>
        <v>1.0734827506092863E-2</v>
      </c>
      <c r="M4374" s="4">
        <f>IF(A4373="","",M4373-L4373)</f>
        <v>133.10612817002516</v>
      </c>
      <c r="N4374" s="1" t="s">
        <v>866</v>
      </c>
      <c r="O4374" s="1" t="s">
        <v>868</v>
      </c>
      <c r="P4374" s="1" t="s">
        <v>869</v>
      </c>
      <c r="Q4374" s="1">
        <v>4008</v>
      </c>
      <c r="R4374" s="1" t="s">
        <v>863</v>
      </c>
      <c r="S4374" s="1">
        <v>99.24</v>
      </c>
    </row>
    <row r="4375" spans="1:19" hidden="1" x14ac:dyDescent="0.3">
      <c r="A4375" s="1" t="s">
        <v>922</v>
      </c>
      <c r="B4375" s="2" t="s">
        <v>188</v>
      </c>
      <c r="C4375" s="1">
        <f t="shared" si="402"/>
        <v>1.0416666664241347E-2</v>
      </c>
      <c r="D4375" s="1">
        <v>1</v>
      </c>
      <c r="E4375" s="1">
        <v>-0.44</v>
      </c>
      <c r="F4375" s="1">
        <f>IF(A4375="","",IF(E4375&lt;MinTemp,0,E4375*M_a+M_b))</f>
        <v>7.8925400000000007E-2</v>
      </c>
      <c r="G4375" s="1">
        <f>IF(A4375="","",F4375^2)</f>
        <v>6.2292187651600012E-3</v>
      </c>
      <c r="H4375" s="1">
        <f t="shared" si="401"/>
        <v>2.7071789505258587E-3</v>
      </c>
      <c r="I4375" s="4">
        <f>IF(A4375="","",H4375*24*(B4375-B4374))</f>
        <v>6.7679473747388609E-4</v>
      </c>
      <c r="J4375" s="4">
        <f>IF(A4375="","",MIN(J4374+I4375,Max_logcfu))</f>
        <v>3.99</v>
      </c>
      <c r="K4375" s="1" cm="1">
        <f t="array" ref="K4375">IF(A4375="","",IF(E4375&lt;MinTemp,0,((E4375-Tmin)/(PrefTemp-Tmin))^2))</f>
        <v>1.0305434401050306</v>
      </c>
      <c r="L4375" s="4">
        <f>IF(A4375="","",K4375*(B4375-B4374))</f>
        <v>1.0734827498594673E-2</v>
      </c>
      <c r="M4375" s="4">
        <f>IF(A4374="","",M4374-L4374)</f>
        <v>133.09539334251906</v>
      </c>
      <c r="N4375" s="1" t="s">
        <v>866</v>
      </c>
      <c r="O4375" s="1" t="s">
        <v>868</v>
      </c>
      <c r="P4375" s="1" t="s">
        <v>869</v>
      </c>
      <c r="Q4375" s="1">
        <v>4008</v>
      </c>
      <c r="R4375" s="1" t="s">
        <v>863</v>
      </c>
      <c r="S4375" s="1">
        <v>99.24</v>
      </c>
    </row>
    <row r="4376" spans="1:19" hidden="1" x14ac:dyDescent="0.3">
      <c r="A4376" s="1" t="s">
        <v>922</v>
      </c>
      <c r="B4376" s="2" t="s">
        <v>189</v>
      </c>
      <c r="C4376" s="1">
        <f t="shared" si="402"/>
        <v>1.0416666664241347E-2</v>
      </c>
      <c r="D4376" s="1">
        <v>1</v>
      </c>
      <c r="E4376" s="1">
        <v>-0.43</v>
      </c>
      <c r="F4376" s="1">
        <f>IF(A4376="","",IF(E4376&lt;MinTemp,0,E4376*M_a+M_b))</f>
        <v>7.9121800000000006E-2</v>
      </c>
      <c r="G4376" s="1">
        <f>IF(A4376="","",F4376^2)</f>
        <v>6.2602592352400009E-3</v>
      </c>
      <c r="H4376" s="1">
        <f t="shared" si="401"/>
        <v>2.720668941868753E-3</v>
      </c>
      <c r="I4376" s="4">
        <f>IF(A4376="","",H4376*24*(B4376-B4375))</f>
        <v>6.8016723530882459E-4</v>
      </c>
      <c r="J4376" s="4">
        <f>IF(A4376="","",MIN(J4375+I4376,Max_logcfu))</f>
        <v>3.99</v>
      </c>
      <c r="K4376" s="1" cm="1">
        <f t="array" ref="K4376">IF(A4376="","",IF(E4376&lt;MinTemp,0,((E4376-Tmin)/(PrefTemp-Tmin))^2))</f>
        <v>1.0356786832269504</v>
      </c>
      <c r="L4376" s="4">
        <f>IF(A4376="","",K4376*(B4376-B4375))</f>
        <v>1.0788319614435549E-2</v>
      </c>
      <c r="M4376" s="4">
        <f>IF(A4375="","",M4375-L4375)</f>
        <v>133.08465851502046</v>
      </c>
      <c r="N4376" s="1" t="s">
        <v>866</v>
      </c>
      <c r="O4376" s="1" t="s">
        <v>868</v>
      </c>
      <c r="P4376" s="1" t="s">
        <v>869</v>
      </c>
      <c r="Q4376" s="1">
        <v>4008</v>
      </c>
      <c r="R4376" s="1" t="s">
        <v>863</v>
      </c>
      <c r="S4376" s="1">
        <v>99.24</v>
      </c>
    </row>
    <row r="4377" spans="1:19" hidden="1" x14ac:dyDescent="0.3">
      <c r="A4377" s="1" t="s">
        <v>922</v>
      </c>
      <c r="B4377" s="2" t="s">
        <v>190</v>
      </c>
      <c r="C4377" s="1">
        <f t="shared" si="402"/>
        <v>1.0416666671517305E-2</v>
      </c>
      <c r="D4377" s="1">
        <v>1</v>
      </c>
      <c r="E4377" s="1">
        <v>-0.44</v>
      </c>
      <c r="F4377" s="1">
        <f>IF(A4377="","",IF(E4377&lt;MinTemp,0,E4377*M_a+M_b))</f>
        <v>7.8925400000000007E-2</v>
      </c>
      <c r="G4377" s="1">
        <f>IF(A4377="","",F4377^2)</f>
        <v>6.2292187651600012E-3</v>
      </c>
      <c r="H4377" s="1">
        <f t="shared" si="401"/>
        <v>2.7071789505258587E-3</v>
      </c>
      <c r="I4377" s="4">
        <f>IF(A4377="","",H4377*24*(B4377-B4376))</f>
        <v>6.7679473794662176E-4</v>
      </c>
      <c r="J4377" s="4">
        <f>IF(A4377="","",MIN(J4376+I4377,Max_logcfu))</f>
        <v>3.99</v>
      </c>
      <c r="K4377" s="1" cm="1">
        <f t="array" ref="K4377">IF(A4377="","",IF(E4377&lt;MinTemp,0,((E4377-Tmin)/(PrefTemp-Tmin))^2))</f>
        <v>1.0305434401050306</v>
      </c>
      <c r="L4377" s="4">
        <f>IF(A4377="","",K4377*(B4377-B4376))</f>
        <v>1.0734827506092863E-2</v>
      </c>
      <c r="M4377" s="4">
        <f>IF(A4376="","",M4376-L4376)</f>
        <v>133.07387019540602</v>
      </c>
      <c r="N4377" s="1" t="s">
        <v>866</v>
      </c>
      <c r="O4377" s="1" t="s">
        <v>868</v>
      </c>
      <c r="P4377" s="1" t="s">
        <v>869</v>
      </c>
      <c r="Q4377" s="1">
        <v>4008</v>
      </c>
      <c r="R4377" s="1" t="s">
        <v>863</v>
      </c>
      <c r="S4377" s="1">
        <v>99.24</v>
      </c>
    </row>
    <row r="4378" spans="1:19" hidden="1" x14ac:dyDescent="0.3">
      <c r="A4378" s="1" t="s">
        <v>922</v>
      </c>
      <c r="B4378" s="2" t="s">
        <v>191</v>
      </c>
      <c r="C4378" s="1">
        <f t="shared" si="402"/>
        <v>1.0405092587461695E-2</v>
      </c>
      <c r="D4378" s="1">
        <v>1</v>
      </c>
      <c r="E4378" s="1">
        <v>-0.18</v>
      </c>
      <c r="F4378" s="1">
        <f>IF(A4378="","",IF(E4378&lt;MinTemp,0,E4378*M_a+M_b))</f>
        <v>8.4031800000000004E-2</v>
      </c>
      <c r="G4378" s="1">
        <f>IF(A4378="","",F4378^2)</f>
        <v>7.0613434112400007E-3</v>
      </c>
      <c r="H4378" s="1">
        <f t="shared" si="401"/>
        <v>3.0688150418252936E-3</v>
      </c>
      <c r="I4378" s="4">
        <f>IF(A4378="","",H4378*24*(B4378-B4377))</f>
        <v>7.6635131145569551E-4</v>
      </c>
      <c r="J4378" s="4">
        <f>IF(A4378="","",MIN(J4377+I4378,Max_logcfu))</f>
        <v>3.99</v>
      </c>
      <c r="K4378" s="1" cm="1">
        <f t="array" ref="K4378">IF(A4378="","",IF(E4378&lt;MinTemp,0,((E4378-Tmin)/(PrefTemp-Tmin))^2))</f>
        <v>1.1682076685896181</v>
      </c>
      <c r="L4378" s="4">
        <f>IF(A4378="","",K4378*(B4378-B4377))</f>
        <v>1.2155308953057744E-2</v>
      </c>
      <c r="M4378" s="4">
        <f>IF(A4377="","",M4377-L4377)</f>
        <v>133.06313536789992</v>
      </c>
      <c r="N4378" s="1" t="s">
        <v>866</v>
      </c>
      <c r="O4378" s="1" t="s">
        <v>868</v>
      </c>
      <c r="P4378" s="1" t="s">
        <v>869</v>
      </c>
      <c r="Q4378" s="1">
        <v>4008</v>
      </c>
      <c r="R4378" s="1" t="s">
        <v>863</v>
      </c>
      <c r="S4378" s="1">
        <v>99.24</v>
      </c>
    </row>
    <row r="4379" spans="1:19" hidden="1" x14ac:dyDescent="0.3">
      <c r="A4379" s="1" t="s">
        <v>922</v>
      </c>
      <c r="B4379" s="2" t="s">
        <v>192</v>
      </c>
      <c r="C4379" s="1">
        <f t="shared" si="402"/>
        <v>1.0416666671517305E-2</v>
      </c>
      <c r="D4379" s="1">
        <v>1</v>
      </c>
      <c r="E4379" s="1">
        <v>-0.25</v>
      </c>
      <c r="F4379" s="1">
        <f>IF(A4379="","",IF(E4379&lt;MinTemp,0,E4379*M_a+M_b))</f>
        <v>8.2657000000000008E-2</v>
      </c>
      <c r="G4379" s="1">
        <f>IF(A4379="","",F4379^2)</f>
        <v>6.8321796490000012E-3</v>
      </c>
      <c r="H4379" s="1">
        <f t="shared" si="401"/>
        <v>2.9692219248152979E-3</v>
      </c>
      <c r="I4379" s="4">
        <f>IF(A4379="","",H4379*24*(B4379-B4378))</f>
        <v>7.4230548154948731E-4</v>
      </c>
      <c r="J4379" s="4">
        <f>IF(A4379="","",MIN(J4378+I4379,Max_logcfu))</f>
        <v>3.99</v>
      </c>
      <c r="K4379" s="1" cm="1">
        <f t="array" ref="K4379">IF(A4379="","",IF(E4379&lt;MinTemp,0,((E4379-Tmin)/(PrefTemp-Tmin))^2))</f>
        <v>1.1302954968086105</v>
      </c>
      <c r="L4379" s="4">
        <f>IF(A4379="","",K4379*(B4379-B4378))</f>
        <v>1.1773911430572348E-2</v>
      </c>
      <c r="M4379" s="4">
        <f>IF(A4378="","",M4378-L4378)</f>
        <v>133.05098005894686</v>
      </c>
      <c r="N4379" s="1" t="s">
        <v>866</v>
      </c>
      <c r="O4379" s="1" t="s">
        <v>868</v>
      </c>
      <c r="P4379" s="1" t="s">
        <v>869</v>
      </c>
      <c r="Q4379" s="1">
        <v>4008</v>
      </c>
      <c r="R4379" s="1" t="s">
        <v>863</v>
      </c>
      <c r="S4379" s="1">
        <v>99.24</v>
      </c>
    </row>
    <row r="4380" spans="1:19" hidden="1" x14ac:dyDescent="0.3">
      <c r="A4380" s="1" t="s">
        <v>922</v>
      </c>
      <c r="B4380" s="2" t="s">
        <v>193</v>
      </c>
      <c r="C4380" s="1">
        <f t="shared" si="402"/>
        <v>1.0416666664241347E-2</v>
      </c>
      <c r="D4380" s="1">
        <v>2</v>
      </c>
      <c r="E4380" s="1">
        <v>-0.33</v>
      </c>
      <c r="F4380" s="1">
        <f>IF(A4380="","",IF(E4380&lt;MinTemp,0,E4380*M_a+M_b))</f>
        <v>8.10858E-2</v>
      </c>
      <c r="G4380" s="1">
        <f>IF(A4380="","",F4380^2)</f>
        <v>6.5749069616399996E-3</v>
      </c>
      <c r="H4380" s="1">
        <f t="shared" si="401"/>
        <v>2.8574128473011729E-3</v>
      </c>
      <c r="I4380" s="4">
        <f>IF(A4380="","",H4380*24*(B4380-B4379))</f>
        <v>7.1435321165896979E-4</v>
      </c>
      <c r="J4380" s="4">
        <f>IF(A4380="","",MIN(J4379+I4380,Max_logcfu))</f>
        <v>3.99</v>
      </c>
      <c r="K4380" s="1" cm="1">
        <f t="array" ref="K4380">IF(A4380="","",IF(E4380&lt;MinTemp,0,((E4380-Tmin)/(PrefTemp-Tmin))^2))</f>
        <v>1.0877330679917072</v>
      </c>
      <c r="L4380" s="4">
        <f>IF(A4380="","",K4380*(B4380-B4379))</f>
        <v>1.1330552788942183E-2</v>
      </c>
      <c r="M4380" s="4">
        <f>IF(A4379="","",M4379-L4379)</f>
        <v>133.0392061475163</v>
      </c>
      <c r="N4380" s="1" t="s">
        <v>866</v>
      </c>
      <c r="O4380" s="1" t="s">
        <v>868</v>
      </c>
      <c r="P4380" s="1" t="s">
        <v>869</v>
      </c>
      <c r="Q4380" s="1">
        <v>4008</v>
      </c>
      <c r="R4380" s="1" t="s">
        <v>863</v>
      </c>
      <c r="S4380" s="1">
        <v>99.15</v>
      </c>
    </row>
    <row r="4381" spans="1:19" hidden="1" x14ac:dyDescent="0.3">
      <c r="A4381" s="1" t="s">
        <v>922</v>
      </c>
      <c r="B4381" s="2" t="s">
        <v>194</v>
      </c>
      <c r="C4381" s="1">
        <f t="shared" si="402"/>
        <v>1.0416666664241347E-2</v>
      </c>
      <c r="D4381" s="1">
        <v>2</v>
      </c>
      <c r="E4381" s="1">
        <v>-0.38</v>
      </c>
      <c r="F4381" s="1">
        <f>IF(A4381="","",IF(E4381&lt;MinTemp,0,E4381*M_a+M_b))</f>
        <v>8.0103800000000003E-2</v>
      </c>
      <c r="G4381" s="1">
        <f>IF(A4381="","",F4381^2)</f>
        <v>6.4166187744400006E-3</v>
      </c>
      <c r="H4381" s="1">
        <f t="shared" si="401"/>
        <v>2.7886218054932639E-3</v>
      </c>
      <c r="I4381" s="4">
        <f>IF(A4381="","",H4381*24*(B4381-B4380))</f>
        <v>6.9715545121099682E-4</v>
      </c>
      <c r="J4381" s="4">
        <f>IF(A4381="","",MIN(J4380+I4381,Max_logcfu))</f>
        <v>3.99</v>
      </c>
      <c r="K4381" s="1" cm="1">
        <f t="array" ref="K4381">IF(A4381="","",IF(E4381&lt;MinTemp,0,((E4381-Tmin)/(PrefTemp-Tmin))^2))</f>
        <v>1.0615463407126107</v>
      </c>
      <c r="L4381" s="4">
        <f>IF(A4381="","",K4381*(B4381-B4380))</f>
        <v>1.1057774379848439E-2</v>
      </c>
      <c r="M4381" s="4">
        <f>IF(A4380="","",M4380-L4380)</f>
        <v>133.02787559472736</v>
      </c>
      <c r="N4381" s="1" t="s">
        <v>866</v>
      </c>
      <c r="O4381" s="1" t="s">
        <v>868</v>
      </c>
      <c r="P4381" s="1" t="s">
        <v>869</v>
      </c>
      <c r="Q4381" s="1">
        <v>4008</v>
      </c>
      <c r="R4381" s="1" t="s">
        <v>863</v>
      </c>
      <c r="S4381" s="1">
        <v>99.15</v>
      </c>
    </row>
    <row r="4382" spans="1:19" hidden="1" x14ac:dyDescent="0.3">
      <c r="A4382" s="1" t="s">
        <v>922</v>
      </c>
      <c r="B4382" s="2" t="s">
        <v>195</v>
      </c>
      <c r="C4382" s="1">
        <f t="shared" si="402"/>
        <v>1.0416666671517305E-2</v>
      </c>
      <c r="D4382" s="1">
        <v>2</v>
      </c>
      <c r="E4382" s="1">
        <v>-0.43</v>
      </c>
      <c r="F4382" s="1">
        <f>IF(A4382="","",IF(E4382&lt;MinTemp,0,E4382*M_a+M_b))</f>
        <v>7.9121800000000006E-2</v>
      </c>
      <c r="G4382" s="1">
        <f>IF(A4382="","",F4382^2)</f>
        <v>6.2602592352400009E-3</v>
      </c>
      <c r="H4382" s="1">
        <f t="shared" ref="H4382:H4445" si="403">IF(A4382="","",G4382/2.301)</f>
        <v>2.720668941868753E-3</v>
      </c>
      <c r="I4382" s="4">
        <f>IF(A4382="","",H4382*24*(B4382-B4381))</f>
        <v>6.8016723578391591E-4</v>
      </c>
      <c r="J4382" s="4">
        <f>IF(A4382="","",MIN(J4381+I4382,Max_logcfu))</f>
        <v>3.99</v>
      </c>
      <c r="K4382" s="1" cm="1">
        <f t="array" ref="K4382">IF(A4382="","",IF(E4382&lt;MinTemp,0,((E4382-Tmin)/(PrefTemp-Tmin))^2))</f>
        <v>1.0356786832269504</v>
      </c>
      <c r="L4382" s="4">
        <f>IF(A4382="","",K4382*(B4382-B4381))</f>
        <v>1.0788319621971102E-2</v>
      </c>
      <c r="M4382" s="4">
        <f>IF(A4381="","",M4381-L4381)</f>
        <v>133.01681782034751</v>
      </c>
      <c r="N4382" s="1" t="s">
        <v>866</v>
      </c>
      <c r="O4382" s="1" t="s">
        <v>868</v>
      </c>
      <c r="P4382" s="1" t="s">
        <v>869</v>
      </c>
      <c r="Q4382" s="1">
        <v>4008</v>
      </c>
      <c r="R4382" s="1" t="s">
        <v>863</v>
      </c>
      <c r="S4382" s="1">
        <v>99.15</v>
      </c>
    </row>
    <row r="4383" spans="1:19" hidden="1" x14ac:dyDescent="0.3">
      <c r="A4383" s="1" t="s">
        <v>922</v>
      </c>
      <c r="B4383" s="2" t="s">
        <v>196</v>
      </c>
      <c r="C4383" s="1">
        <f t="shared" si="402"/>
        <v>1.0416666664241347E-2</v>
      </c>
      <c r="D4383" s="1">
        <v>2</v>
      </c>
      <c r="E4383" s="1">
        <v>-0.44</v>
      </c>
      <c r="F4383" s="1">
        <f>IF(A4383="","",IF(E4383&lt;MinTemp,0,E4383*M_a+M_b))</f>
        <v>7.8925400000000007E-2</v>
      </c>
      <c r="G4383" s="1">
        <f>IF(A4383="","",F4383^2)</f>
        <v>6.2292187651600012E-3</v>
      </c>
      <c r="H4383" s="1">
        <f t="shared" si="403"/>
        <v>2.7071789505258587E-3</v>
      </c>
      <c r="I4383" s="4">
        <f>IF(A4383="","",H4383*24*(B4383-B4382))</f>
        <v>6.7679473747388609E-4</v>
      </c>
      <c r="J4383" s="4">
        <f>IF(A4383="","",MIN(J4382+I4383,Max_logcfu))</f>
        <v>3.99</v>
      </c>
      <c r="K4383" s="1" cm="1">
        <f t="array" ref="K4383">IF(A4383="","",IF(E4383&lt;MinTemp,0,((E4383-Tmin)/(PrefTemp-Tmin))^2))</f>
        <v>1.0305434401050306</v>
      </c>
      <c r="L4383" s="4">
        <f>IF(A4383="","",K4383*(B4383-B4382))</f>
        <v>1.0734827498594673E-2</v>
      </c>
      <c r="M4383" s="4">
        <f>IF(A4382="","",M4382-L4382)</f>
        <v>133.00602950072553</v>
      </c>
      <c r="N4383" s="1" t="s">
        <v>866</v>
      </c>
      <c r="O4383" s="1" t="s">
        <v>868</v>
      </c>
      <c r="P4383" s="1" t="s">
        <v>869</v>
      </c>
      <c r="Q4383" s="1">
        <v>4008</v>
      </c>
      <c r="R4383" s="1" t="s">
        <v>863</v>
      </c>
      <c r="S4383" s="1">
        <v>99.15</v>
      </c>
    </row>
    <row r="4384" spans="1:19" hidden="1" x14ac:dyDescent="0.3">
      <c r="A4384" s="1" t="s">
        <v>922</v>
      </c>
      <c r="B4384" s="2" t="s">
        <v>197</v>
      </c>
      <c r="C4384" s="1">
        <f t="shared" si="402"/>
        <v>1.0416666664241347E-2</v>
      </c>
      <c r="D4384" s="1">
        <v>2</v>
      </c>
      <c r="E4384" s="1">
        <v>-0.47</v>
      </c>
      <c r="F4384" s="1">
        <f>IF(A4384="","",IF(E4384&lt;MinTemp,0,E4384*M_a+M_b))</f>
        <v>7.8336200000000009E-2</v>
      </c>
      <c r="G4384" s="1">
        <f>IF(A4384="","",F4384^2)</f>
        <v>6.1365602304400014E-3</v>
      </c>
      <c r="H4384" s="1">
        <f t="shared" si="403"/>
        <v>2.6669101392611913E-3</v>
      </c>
      <c r="I4384" s="4">
        <f>IF(A4384="","",H4384*24*(B4384-B4383))</f>
        <v>6.6672753466006328E-4</v>
      </c>
      <c r="J4384" s="4">
        <f>IF(A4384="","",MIN(J4383+I4384,Max_logcfu))</f>
        <v>3.99</v>
      </c>
      <c r="K4384" s="1" cm="1">
        <f t="array" ref="K4384">IF(A4384="","",IF(E4384&lt;MinTemp,0,((E4384-Tmin)/(PrefTemp-Tmin))^2))</f>
        <v>1.015214287489697</v>
      </c>
      <c r="L4384" s="4">
        <f>IF(A4384="","",K4384*(B4384-B4383))</f>
        <v>1.0575148825555459E-2</v>
      </c>
      <c r="M4384" s="4">
        <f>IF(A4383="","",M4383-L4383)</f>
        <v>132.99529467322694</v>
      </c>
      <c r="N4384" s="1" t="s">
        <v>866</v>
      </c>
      <c r="O4384" s="1" t="s">
        <v>868</v>
      </c>
      <c r="P4384" s="1" t="s">
        <v>869</v>
      </c>
      <c r="Q4384" s="1">
        <v>4008</v>
      </c>
      <c r="R4384" s="1" t="s">
        <v>863</v>
      </c>
      <c r="S4384" s="1">
        <v>99.15</v>
      </c>
    </row>
    <row r="4385" spans="1:19" hidden="1" x14ac:dyDescent="0.3">
      <c r="A4385" s="1" t="s">
        <v>922</v>
      </c>
      <c r="B4385" s="2" t="s">
        <v>198</v>
      </c>
      <c r="C4385" s="1">
        <f t="shared" si="402"/>
        <v>1.0416666671517305E-2</v>
      </c>
      <c r="D4385" s="1">
        <v>2</v>
      </c>
      <c r="E4385" s="1">
        <v>-0.47</v>
      </c>
      <c r="F4385" s="1">
        <f>IF(A4385="","",IF(E4385&lt;MinTemp,0,E4385*M_a+M_b))</f>
        <v>7.8336200000000009E-2</v>
      </c>
      <c r="G4385" s="1">
        <f>IF(A4385="","",F4385^2)</f>
        <v>6.1365602304400014E-3</v>
      </c>
      <c r="H4385" s="1">
        <f t="shared" si="403"/>
        <v>2.6669101392611913E-3</v>
      </c>
      <c r="I4385" s="4">
        <f>IF(A4385="","",H4385*24*(B4385-B4384))</f>
        <v>6.6672753512576704E-4</v>
      </c>
      <c r="J4385" s="4">
        <f>IF(A4385="","",MIN(J4384+I4385,Max_logcfu))</f>
        <v>3.99</v>
      </c>
      <c r="K4385" s="1" cm="1">
        <f t="array" ref="K4385">IF(A4385="","",IF(E4385&lt;MinTemp,0,((E4385-Tmin)/(PrefTemp-Tmin))^2))</f>
        <v>1.015214287489697</v>
      </c>
      <c r="L4385" s="4">
        <f>IF(A4385="","",K4385*(B4385-B4384))</f>
        <v>1.0575148832942114E-2</v>
      </c>
      <c r="M4385" s="4">
        <f>IF(A4384="","",M4384-L4384)</f>
        <v>132.98471952440138</v>
      </c>
      <c r="N4385" s="1" t="s">
        <v>866</v>
      </c>
      <c r="O4385" s="1" t="s">
        <v>868</v>
      </c>
      <c r="P4385" s="1" t="s">
        <v>869</v>
      </c>
      <c r="Q4385" s="1">
        <v>4008</v>
      </c>
      <c r="R4385" s="1" t="s">
        <v>863</v>
      </c>
      <c r="S4385" s="1">
        <v>99.15</v>
      </c>
    </row>
    <row r="4386" spans="1:19" hidden="1" x14ac:dyDescent="0.3">
      <c r="A4386" s="1" t="s">
        <v>922</v>
      </c>
      <c r="B4386" s="2" t="s">
        <v>199</v>
      </c>
      <c r="C4386" s="1">
        <f t="shared" si="402"/>
        <v>1.0416666664241347E-2</v>
      </c>
      <c r="D4386" s="1">
        <v>2</v>
      </c>
      <c r="E4386" s="1">
        <v>-0.49</v>
      </c>
      <c r="F4386" s="1">
        <f>IF(A4386="","",IF(E4386&lt;MinTemp,0,E4386*M_a+M_b))</f>
        <v>7.794340000000001E-2</v>
      </c>
      <c r="G4386" s="1">
        <f>IF(A4386="","",F4386^2)</f>
        <v>6.0751736035600011E-3</v>
      </c>
      <c r="H4386" s="1">
        <f t="shared" si="403"/>
        <v>2.6402319007214257E-3</v>
      </c>
      <c r="I4386" s="4">
        <f>IF(A4386="","",H4386*24*(B4386-B4385))</f>
        <v>6.6005797502667466E-4</v>
      </c>
      <c r="J4386" s="4">
        <f>IF(A4386="","",MIN(J4385+I4386,Max_logcfu))</f>
        <v>3.99</v>
      </c>
      <c r="K4386" s="1" cm="1">
        <f t="array" ref="K4386">IF(A4386="","",IF(E4386&lt;MinTemp,0,((E4386-Tmin)/(PrefTemp-Tmin))^2))</f>
        <v>1.0050586663714947</v>
      </c>
      <c r="L4386" s="4">
        <f>IF(A4386="","",K4386*(B4386-B4385))</f>
        <v>1.0469361105598814E-2</v>
      </c>
      <c r="M4386" s="4">
        <f>IF(A4385="","",M4385-L4385)</f>
        <v>132.97414437556844</v>
      </c>
      <c r="N4386" s="1" t="s">
        <v>866</v>
      </c>
      <c r="O4386" s="1" t="s">
        <v>868</v>
      </c>
      <c r="P4386" s="1" t="s">
        <v>869</v>
      </c>
      <c r="Q4386" s="1">
        <v>4008</v>
      </c>
      <c r="R4386" s="1" t="s">
        <v>863</v>
      </c>
      <c r="S4386" s="1">
        <v>99.15</v>
      </c>
    </row>
    <row r="4387" spans="1:19" hidden="1" x14ac:dyDescent="0.3">
      <c r="A4387" s="1" t="s">
        <v>922</v>
      </c>
      <c r="B4387" s="2" t="s">
        <v>200</v>
      </c>
      <c r="C4387" s="1">
        <f t="shared" si="402"/>
        <v>1.0416666664241347E-2</v>
      </c>
      <c r="D4387" s="1">
        <v>2</v>
      </c>
      <c r="E4387" s="1">
        <v>-0.52</v>
      </c>
      <c r="F4387" s="1">
        <f>IF(A4387="","",IF(E4387&lt;MinTemp,0,E4387*M_a+M_b))</f>
        <v>7.7354200000000012E-2</v>
      </c>
      <c r="G4387" s="1">
        <f>IF(A4387="","",F4387^2)</f>
        <v>5.983672257640002E-3</v>
      </c>
      <c r="H4387" s="1">
        <f t="shared" si="403"/>
        <v>2.6004659963667978E-3</v>
      </c>
      <c r="I4387" s="4">
        <f>IF(A4387="","",H4387*24*(B4387-B4386))</f>
        <v>6.5011649894033236E-4</v>
      </c>
      <c r="J4387" s="4">
        <f>IF(A4387="","",MIN(J4386+I4387,Max_logcfu))</f>
        <v>3.99</v>
      </c>
      <c r="K4387" s="1" cm="1">
        <f t="array" ref="K4387">IF(A4387="","",IF(E4387&lt;MinTemp,0,((E4387-Tmin)/(PrefTemp-Tmin))^2))</f>
        <v>0.98992095563222282</v>
      </c>
      <c r="L4387" s="4">
        <f>IF(A4387="","",K4387*(B4387-B4386))</f>
        <v>1.0311676618768114E-2</v>
      </c>
      <c r="M4387" s="4">
        <f>IF(A4386="","",M4386-L4386)</f>
        <v>132.96367501446284</v>
      </c>
      <c r="N4387" s="1" t="s">
        <v>866</v>
      </c>
      <c r="O4387" s="1" t="s">
        <v>868</v>
      </c>
      <c r="P4387" s="1" t="s">
        <v>869</v>
      </c>
      <c r="Q4387" s="1">
        <v>4008</v>
      </c>
      <c r="R4387" s="1" t="s">
        <v>863</v>
      </c>
      <c r="S4387" s="1">
        <v>99.15</v>
      </c>
    </row>
    <row r="4388" spans="1:19" hidden="1" x14ac:dyDescent="0.3">
      <c r="A4388" s="1" t="s">
        <v>922</v>
      </c>
      <c r="B4388" s="2" t="s">
        <v>201</v>
      </c>
      <c r="C4388" s="1">
        <f t="shared" si="402"/>
        <v>1.0416666671517305E-2</v>
      </c>
      <c r="D4388" s="1">
        <v>2</v>
      </c>
      <c r="E4388" s="1">
        <v>-0.52</v>
      </c>
      <c r="F4388" s="1">
        <f>IF(A4388="","",IF(E4388&lt;MinTemp,0,E4388*M_a+M_b))</f>
        <v>7.7354200000000012E-2</v>
      </c>
      <c r="G4388" s="1">
        <f>IF(A4388="","",F4388^2)</f>
        <v>5.983672257640002E-3</v>
      </c>
      <c r="H4388" s="1">
        <f t="shared" si="403"/>
        <v>2.6004659963667978E-3</v>
      </c>
      <c r="I4388" s="4">
        <f>IF(A4388="","",H4388*24*(B4388-B4387))</f>
        <v>6.5011649939443353E-4</v>
      </c>
      <c r="J4388" s="4">
        <f>IF(A4388="","",MIN(J4387+I4388,Max_logcfu))</f>
        <v>3.99</v>
      </c>
      <c r="K4388" s="1" cm="1">
        <f t="array" ref="K4388">IF(A4388="","",IF(E4388&lt;MinTemp,0,((E4388-Tmin)/(PrefTemp-Tmin))^2))</f>
        <v>0.98992095563222282</v>
      </c>
      <c r="L4388" s="4">
        <f>IF(A4388="","",K4388*(B4388-B4387))</f>
        <v>1.0311676625970736E-2</v>
      </c>
      <c r="M4388" s="4">
        <f>IF(A4387="","",M4387-L4387)</f>
        <v>132.95336333784408</v>
      </c>
      <c r="N4388" s="1" t="s">
        <v>866</v>
      </c>
      <c r="O4388" s="1" t="s">
        <v>868</v>
      </c>
      <c r="P4388" s="1" t="s">
        <v>869</v>
      </c>
      <c r="Q4388" s="1">
        <v>4008</v>
      </c>
      <c r="R4388" s="1" t="s">
        <v>863</v>
      </c>
      <c r="S4388" s="1">
        <v>99.05</v>
      </c>
    </row>
    <row r="4389" spans="1:19" hidden="1" x14ac:dyDescent="0.3">
      <c r="A4389" s="1" t="s">
        <v>922</v>
      </c>
      <c r="B4389" s="2" t="s">
        <v>202</v>
      </c>
      <c r="C4389" s="1">
        <f t="shared" si="402"/>
        <v>1.0416666664241347E-2</v>
      </c>
      <c r="D4389" s="1">
        <v>2</v>
      </c>
      <c r="E4389" s="1">
        <v>-0.52</v>
      </c>
      <c r="F4389" s="1">
        <f>IF(A4389="","",IF(E4389&lt;MinTemp,0,E4389*M_a+M_b))</f>
        <v>7.7354200000000012E-2</v>
      </c>
      <c r="G4389" s="1">
        <f>IF(A4389="","",F4389^2)</f>
        <v>5.983672257640002E-3</v>
      </c>
      <c r="H4389" s="1">
        <f t="shared" si="403"/>
        <v>2.6004659963667978E-3</v>
      </c>
      <c r="I4389" s="4">
        <f>IF(A4389="","",H4389*24*(B4389-B4388))</f>
        <v>6.5011649894033236E-4</v>
      </c>
      <c r="J4389" s="4">
        <f>IF(A4389="","",MIN(J4388+I4389,Max_logcfu))</f>
        <v>3.99</v>
      </c>
      <c r="K4389" s="1" cm="1">
        <f t="array" ref="K4389">IF(A4389="","",IF(E4389&lt;MinTemp,0,((E4389-Tmin)/(PrefTemp-Tmin))^2))</f>
        <v>0.98992095563222282</v>
      </c>
      <c r="L4389" s="4">
        <f>IF(A4389="","",K4389*(B4389-B4388))</f>
        <v>1.0311676618768114E-2</v>
      </c>
      <c r="M4389" s="4">
        <f>IF(A4388="","",M4388-L4388)</f>
        <v>132.94305166121811</v>
      </c>
      <c r="N4389" s="1" t="s">
        <v>866</v>
      </c>
      <c r="O4389" s="1" t="s">
        <v>868</v>
      </c>
      <c r="P4389" s="1" t="s">
        <v>869</v>
      </c>
      <c r="Q4389" s="1">
        <v>4008</v>
      </c>
      <c r="R4389" s="1" t="s">
        <v>863</v>
      </c>
      <c r="S4389" s="1">
        <v>99.05</v>
      </c>
    </row>
    <row r="4390" spans="1:19" hidden="1" x14ac:dyDescent="0.3">
      <c r="A4390" s="1" t="s">
        <v>922</v>
      </c>
      <c r="B4390" s="2" t="s">
        <v>203</v>
      </c>
      <c r="C4390" s="1">
        <f t="shared" si="402"/>
        <v>1.0416666664241347E-2</v>
      </c>
      <c r="D4390" s="1">
        <v>2</v>
      </c>
      <c r="E4390" s="1">
        <v>-0.54</v>
      </c>
      <c r="F4390" s="1">
        <f>IF(A4390="","",IF(E4390&lt;MinTemp,0,E4390*M_a+M_b))</f>
        <v>7.6961399999999999E-2</v>
      </c>
      <c r="G4390" s="1">
        <f>IF(A4390="","",F4390^2)</f>
        <v>5.9230570899600002E-3</v>
      </c>
      <c r="H4390" s="1">
        <f t="shared" si="403"/>
        <v>2.5741230291003911E-3</v>
      </c>
      <c r="I4390" s="4">
        <f>IF(A4390="","",H4390*24*(B4390-B4389))</f>
        <v>6.4353075712526408E-4</v>
      </c>
      <c r="J4390" s="4">
        <f>IF(A4390="","",MIN(J4389+I4390,Max_logcfu))</f>
        <v>3.99</v>
      </c>
      <c r="K4390" s="1" cm="1">
        <f t="array" ref="K4390">IF(A4390="","",IF(E4390&lt;MinTemp,0,((E4390-Tmin)/(PrefTemp-Tmin))^2))</f>
        <v>0.97989296243139534</v>
      </c>
      <c r="L4390" s="4">
        <f>IF(A4390="","",K4390*(B4390-B4389))</f>
        <v>1.0207218356283815E-2</v>
      </c>
      <c r="M4390" s="4">
        <f>IF(A4389="","",M4389-L4389)</f>
        <v>132.93273998459935</v>
      </c>
      <c r="N4390" s="1" t="s">
        <v>866</v>
      </c>
      <c r="O4390" s="1" t="s">
        <v>868</v>
      </c>
      <c r="P4390" s="1" t="s">
        <v>869</v>
      </c>
      <c r="Q4390" s="1">
        <v>4008</v>
      </c>
      <c r="R4390" s="1" t="s">
        <v>863</v>
      </c>
      <c r="S4390" s="1">
        <v>99.05</v>
      </c>
    </row>
    <row r="4391" spans="1:19" hidden="1" x14ac:dyDescent="0.3">
      <c r="A4391" s="1" t="s">
        <v>922</v>
      </c>
      <c r="B4391" s="2" t="s">
        <v>204</v>
      </c>
      <c r="C4391" s="1">
        <f t="shared" si="402"/>
        <v>1.0416666671517305E-2</v>
      </c>
      <c r="D4391" s="1">
        <v>2</v>
      </c>
      <c r="E4391" s="1">
        <v>-0.52</v>
      </c>
      <c r="F4391" s="1">
        <f>IF(A4391="","",IF(E4391&lt;MinTemp,0,E4391*M_a+M_b))</f>
        <v>7.7354200000000012E-2</v>
      </c>
      <c r="G4391" s="1">
        <f>IF(A4391="","",F4391^2)</f>
        <v>5.983672257640002E-3</v>
      </c>
      <c r="H4391" s="1">
        <f t="shared" si="403"/>
        <v>2.6004659963667978E-3</v>
      </c>
      <c r="I4391" s="4">
        <f>IF(A4391="","",H4391*24*(B4391-B4390))</f>
        <v>6.5011649939443353E-4</v>
      </c>
      <c r="J4391" s="4">
        <f>IF(A4391="","",MIN(J4390+I4391,Max_logcfu))</f>
        <v>3.99</v>
      </c>
      <c r="K4391" s="1" cm="1">
        <f t="array" ref="K4391">IF(A4391="","",IF(E4391&lt;MinTemp,0,((E4391-Tmin)/(PrefTemp-Tmin))^2))</f>
        <v>0.98992095563222282</v>
      </c>
      <c r="L4391" s="4">
        <f>IF(A4391="","",K4391*(B4391-B4390))</f>
        <v>1.0311676625970736E-2</v>
      </c>
      <c r="M4391" s="4">
        <f>IF(A4390="","",M4390-L4390)</f>
        <v>132.92253276624308</v>
      </c>
      <c r="N4391" s="1" t="s">
        <v>866</v>
      </c>
      <c r="O4391" s="1" t="s">
        <v>868</v>
      </c>
      <c r="P4391" s="1" t="s">
        <v>869</v>
      </c>
      <c r="Q4391" s="1">
        <v>4008</v>
      </c>
      <c r="R4391" s="1" t="s">
        <v>863</v>
      </c>
      <c r="S4391" s="1">
        <v>99.05</v>
      </c>
    </row>
    <row r="4392" spans="1:19" hidden="1" x14ac:dyDescent="0.3">
      <c r="A4392" s="1" t="s">
        <v>922</v>
      </c>
      <c r="B4392" s="2" t="s">
        <v>205</v>
      </c>
      <c r="C4392" s="1">
        <f t="shared" si="402"/>
        <v>1.0416666664241347E-2</v>
      </c>
      <c r="D4392" s="1">
        <v>2</v>
      </c>
      <c r="E4392" s="1">
        <v>-0.54</v>
      </c>
      <c r="F4392" s="1">
        <f>IF(A4392="","",IF(E4392&lt;MinTemp,0,E4392*M_a+M_b))</f>
        <v>7.6961399999999999E-2</v>
      </c>
      <c r="G4392" s="1">
        <f>IF(A4392="","",F4392^2)</f>
        <v>5.9230570899600002E-3</v>
      </c>
      <c r="H4392" s="1">
        <f t="shared" si="403"/>
        <v>2.5741230291003911E-3</v>
      </c>
      <c r="I4392" s="4">
        <f>IF(A4392="","",H4392*24*(B4392-B4391))</f>
        <v>6.4353075712526408E-4</v>
      </c>
      <c r="J4392" s="4">
        <f>IF(A4392="","",MIN(J4391+I4392,Max_logcfu))</f>
        <v>3.99</v>
      </c>
      <c r="K4392" s="1" cm="1">
        <f t="array" ref="K4392">IF(A4392="","",IF(E4392&lt;MinTemp,0,((E4392-Tmin)/(PrefTemp-Tmin))^2))</f>
        <v>0.97989296243139534</v>
      </c>
      <c r="L4392" s="4">
        <f>IF(A4392="","",K4392*(B4392-B4391))</f>
        <v>1.0207218356283815E-2</v>
      </c>
      <c r="M4392" s="4">
        <f>IF(A4391="","",M4391-L4391)</f>
        <v>132.91222108961711</v>
      </c>
      <c r="N4392" s="1" t="s">
        <v>866</v>
      </c>
      <c r="O4392" s="1" t="s">
        <v>868</v>
      </c>
      <c r="P4392" s="1" t="s">
        <v>869</v>
      </c>
      <c r="Q4392" s="1">
        <v>4008</v>
      </c>
      <c r="R4392" s="1" t="s">
        <v>863</v>
      </c>
      <c r="S4392" s="1">
        <v>99.05</v>
      </c>
    </row>
    <row r="4393" spans="1:19" hidden="1" x14ac:dyDescent="0.3">
      <c r="A4393" s="1" t="s">
        <v>922</v>
      </c>
      <c r="B4393" s="2" t="s">
        <v>206</v>
      </c>
      <c r="C4393" s="1">
        <f t="shared" si="402"/>
        <v>1.0416666664241347E-2</v>
      </c>
      <c r="D4393" s="1">
        <v>2</v>
      </c>
      <c r="E4393" s="1">
        <v>-0.55000000000000004</v>
      </c>
      <c r="F4393" s="1">
        <f>IF(A4393="","",IF(E4393&lt;MinTemp,0,E4393*M_a+M_b))</f>
        <v>7.6765E-2</v>
      </c>
      <c r="G4393" s="1">
        <f>IF(A4393="","",F4393^2)</f>
        <v>5.8928652250000001E-3</v>
      </c>
      <c r="H4393" s="1">
        <f t="shared" si="403"/>
        <v>2.561001836158192E-3</v>
      </c>
      <c r="I4393" s="4">
        <f>IF(A4393="","",H4393*24*(B4393-B4392))</f>
        <v>6.4025045889047811E-4</v>
      </c>
      <c r="J4393" s="4">
        <f>IF(A4393="","",MIN(J4392+I4393,Max_logcfu))</f>
        <v>3.99</v>
      </c>
      <c r="K4393" s="1" cm="1">
        <f t="array" ref="K4393">IF(A4393="","",IF(E4393&lt;MinTemp,0,((E4393-Tmin)/(PrefTemp-Tmin))^2))</f>
        <v>0.97489811001858817</v>
      </c>
      <c r="L4393" s="4">
        <f>IF(A4393="","",K4393*(B4393-B4392))</f>
        <v>1.0155188643662522E-2</v>
      </c>
      <c r="M4393" s="4">
        <f>IF(A4392="","",M4392-L4392)</f>
        <v>132.90201387126083</v>
      </c>
      <c r="N4393" s="1" t="s">
        <v>866</v>
      </c>
      <c r="O4393" s="1" t="s">
        <v>868</v>
      </c>
      <c r="P4393" s="1" t="s">
        <v>869</v>
      </c>
      <c r="Q4393" s="1">
        <v>4008</v>
      </c>
      <c r="R4393" s="1" t="s">
        <v>863</v>
      </c>
      <c r="S4393" s="1">
        <v>99.05</v>
      </c>
    </row>
    <row r="4394" spans="1:19" hidden="1" x14ac:dyDescent="0.3">
      <c r="A4394" s="1" t="s">
        <v>922</v>
      </c>
      <c r="B4394" s="2" t="s">
        <v>207</v>
      </c>
      <c r="C4394" s="1">
        <f t="shared" si="402"/>
        <v>1.0416666671517305E-2</v>
      </c>
      <c r="D4394" s="1">
        <v>2</v>
      </c>
      <c r="E4394" s="1">
        <v>-0.52</v>
      </c>
      <c r="F4394" s="1">
        <f>IF(A4394="","",IF(E4394&lt;MinTemp,0,E4394*M_a+M_b))</f>
        <v>7.7354200000000012E-2</v>
      </c>
      <c r="G4394" s="1">
        <f>IF(A4394="","",F4394^2)</f>
        <v>5.983672257640002E-3</v>
      </c>
      <c r="H4394" s="1">
        <f t="shared" si="403"/>
        <v>2.6004659963667978E-3</v>
      </c>
      <c r="I4394" s="4">
        <f>IF(A4394="","",H4394*24*(B4394-B4393))</f>
        <v>6.5011649939443353E-4</v>
      </c>
      <c r="J4394" s="4">
        <f>IF(A4394="","",MIN(J4393+I4394,Max_logcfu))</f>
        <v>3.99</v>
      </c>
      <c r="K4394" s="1" cm="1">
        <f t="array" ref="K4394">IF(A4394="","",IF(E4394&lt;MinTemp,0,((E4394-Tmin)/(PrefTemp-Tmin))^2))</f>
        <v>0.98992095563222282</v>
      </c>
      <c r="L4394" s="4">
        <f>IF(A4394="","",K4394*(B4394-B4393))</f>
        <v>1.0311676625970736E-2</v>
      </c>
      <c r="M4394" s="4">
        <f>IF(A4393="","",M4393-L4393)</f>
        <v>132.89185868261717</v>
      </c>
      <c r="N4394" s="1" t="s">
        <v>866</v>
      </c>
      <c r="O4394" s="1" t="s">
        <v>868</v>
      </c>
      <c r="P4394" s="1" t="s">
        <v>869</v>
      </c>
      <c r="Q4394" s="1">
        <v>4008</v>
      </c>
      <c r="R4394" s="1" t="s">
        <v>863</v>
      </c>
      <c r="S4394" s="1">
        <v>98.97</v>
      </c>
    </row>
    <row r="4395" spans="1:19" hidden="1" x14ac:dyDescent="0.3">
      <c r="A4395" s="1" t="s">
        <v>922</v>
      </c>
      <c r="B4395" s="2" t="s">
        <v>208</v>
      </c>
      <c r="C4395" s="1">
        <f t="shared" si="402"/>
        <v>1.0416666664241347E-2</v>
      </c>
      <c r="D4395" s="1">
        <v>2</v>
      </c>
      <c r="E4395" s="1">
        <v>-0.55000000000000004</v>
      </c>
      <c r="F4395" s="1">
        <f>IF(A4395="","",IF(E4395&lt;MinTemp,0,E4395*M_a+M_b))</f>
        <v>7.6765E-2</v>
      </c>
      <c r="G4395" s="1">
        <f>IF(A4395="","",F4395^2)</f>
        <v>5.8928652250000001E-3</v>
      </c>
      <c r="H4395" s="1">
        <f t="shared" si="403"/>
        <v>2.561001836158192E-3</v>
      </c>
      <c r="I4395" s="4">
        <f>IF(A4395="","",H4395*24*(B4395-B4394))</f>
        <v>6.4025045889047811E-4</v>
      </c>
      <c r="J4395" s="4">
        <f>IF(A4395="","",MIN(J4394+I4395,Max_logcfu))</f>
        <v>3.99</v>
      </c>
      <c r="K4395" s="1" cm="1">
        <f t="array" ref="K4395">IF(A4395="","",IF(E4395&lt;MinTemp,0,((E4395-Tmin)/(PrefTemp-Tmin))^2))</f>
        <v>0.97489811001858817</v>
      </c>
      <c r="L4395" s="4">
        <f>IF(A4395="","",K4395*(B4395-B4394))</f>
        <v>1.0155188643662522E-2</v>
      </c>
      <c r="M4395" s="4">
        <f>IF(A4394="","",M4394-L4394)</f>
        <v>132.88154700599119</v>
      </c>
      <c r="N4395" s="1" t="s">
        <v>866</v>
      </c>
      <c r="O4395" s="1" t="s">
        <v>868</v>
      </c>
      <c r="P4395" s="1" t="s">
        <v>869</v>
      </c>
      <c r="Q4395" s="1">
        <v>4008</v>
      </c>
      <c r="R4395" s="1" t="s">
        <v>863</v>
      </c>
      <c r="S4395" s="1">
        <v>98.97</v>
      </c>
    </row>
    <row r="4396" spans="1:19" hidden="1" x14ac:dyDescent="0.3">
      <c r="A4396" s="1" t="s">
        <v>922</v>
      </c>
      <c r="B4396" s="2" t="s">
        <v>209</v>
      </c>
      <c r="C4396" s="1">
        <f t="shared" si="402"/>
        <v>1.0416666664241347E-2</v>
      </c>
      <c r="D4396" s="1">
        <v>2</v>
      </c>
      <c r="E4396" s="1">
        <v>-0.56999999999999995</v>
      </c>
      <c r="F4396" s="1">
        <f>IF(A4396="","",IF(E4396&lt;MinTemp,0,E4396*M_a+M_b))</f>
        <v>7.6372200000000001E-2</v>
      </c>
      <c r="G4396" s="1">
        <f>IF(A4396="","",F4396^2)</f>
        <v>5.83271293284E-3</v>
      </c>
      <c r="H4396" s="1">
        <f t="shared" si="403"/>
        <v>2.5348600316558016E-3</v>
      </c>
      <c r="I4396" s="4">
        <f>IF(A4396="","",H4396*24*(B4396-B4395))</f>
        <v>6.3371500776640219E-4</v>
      </c>
      <c r="J4396" s="4">
        <f>IF(A4396="","",MIN(J4395+I4396,Max_logcfu))</f>
        <v>3.99</v>
      </c>
      <c r="K4396" s="1" cm="1">
        <f t="array" ref="K4396">IF(A4396="","",IF(E4396&lt;MinTemp,0,((E4396-Tmin)/(PrefTemp-Tmin))^2))</f>
        <v>0.96494669356818563</v>
      </c>
      <c r="L4396" s="4">
        <f>IF(A4396="","",K4396*(B4396-B4395))</f>
        <v>1.005152805566163E-2</v>
      </c>
      <c r="M4396" s="4">
        <f>IF(A4395="","",M4395-L4395)</f>
        <v>132.87139181734753</v>
      </c>
      <c r="N4396" s="1" t="s">
        <v>866</v>
      </c>
      <c r="O4396" s="1" t="s">
        <v>868</v>
      </c>
      <c r="P4396" s="1" t="s">
        <v>869</v>
      </c>
      <c r="Q4396" s="1">
        <v>4008</v>
      </c>
      <c r="R4396" s="1" t="s">
        <v>863</v>
      </c>
      <c r="S4396" s="1">
        <v>98.97</v>
      </c>
    </row>
    <row r="4397" spans="1:19" hidden="1" x14ac:dyDescent="0.3">
      <c r="A4397" s="1" t="s">
        <v>922</v>
      </c>
      <c r="B4397" s="2" t="s">
        <v>210</v>
      </c>
      <c r="C4397" s="1">
        <f t="shared" si="402"/>
        <v>1.0416666671517305E-2</v>
      </c>
      <c r="D4397" s="1">
        <v>2</v>
      </c>
      <c r="E4397" s="1">
        <v>-0.57999999999999996</v>
      </c>
      <c r="F4397" s="1">
        <f>IF(A4397="","",IF(E4397&lt;MinTemp,0,E4397*M_a+M_b))</f>
        <v>7.6175800000000002E-2</v>
      </c>
      <c r="G4397" s="1">
        <f>IF(A4397="","",F4397^2)</f>
        <v>5.8027525056399999E-3</v>
      </c>
      <c r="H4397" s="1">
        <f t="shared" si="403"/>
        <v>2.5218394200956103E-3</v>
      </c>
      <c r="I4397" s="4">
        <f>IF(A4397="","",H4397*24*(B4397-B4396))</f>
        <v>6.3045985531748328E-4</v>
      </c>
      <c r="J4397" s="4">
        <f>IF(A4397="","",MIN(J4396+I4397,Max_logcfu))</f>
        <v>3.99</v>
      </c>
      <c r="K4397" s="1" cm="1">
        <f t="array" ref="K4397">IF(A4397="","",IF(E4397&lt;MinTemp,0,((E4397-Tmin)/(PrefTemp-Tmin))^2))</f>
        <v>0.95999012953059037</v>
      </c>
      <c r="L4397" s="4">
        <f>IF(A4397="","",K4397*(B4397-B4396))</f>
        <v>9.9998971872668815E-3</v>
      </c>
      <c r="M4397" s="4">
        <f>IF(A4396="","",M4396-L4396)</f>
        <v>132.86134028929186</v>
      </c>
      <c r="N4397" s="1" t="s">
        <v>866</v>
      </c>
      <c r="O4397" s="1" t="s">
        <v>868</v>
      </c>
      <c r="P4397" s="1" t="s">
        <v>869</v>
      </c>
      <c r="Q4397" s="1">
        <v>4008</v>
      </c>
      <c r="R4397" s="1" t="s">
        <v>863</v>
      </c>
      <c r="S4397" s="1">
        <v>98.97</v>
      </c>
    </row>
    <row r="4398" spans="1:19" hidden="1" x14ac:dyDescent="0.3">
      <c r="A4398" s="1" t="s">
        <v>922</v>
      </c>
      <c r="B4398" s="2" t="s">
        <v>211</v>
      </c>
      <c r="C4398" s="1">
        <f t="shared" si="402"/>
        <v>1.0416666664241347E-2</v>
      </c>
      <c r="D4398" s="1">
        <v>2</v>
      </c>
      <c r="E4398" s="1">
        <v>-0.55000000000000004</v>
      </c>
      <c r="F4398" s="1">
        <f>IF(A4398="","",IF(E4398&lt;MinTemp,0,E4398*M_a+M_b))</f>
        <v>7.6765E-2</v>
      </c>
      <c r="G4398" s="1">
        <f>IF(A4398="","",F4398^2)</f>
        <v>5.8928652250000001E-3</v>
      </c>
      <c r="H4398" s="1">
        <f t="shared" si="403"/>
        <v>2.561001836158192E-3</v>
      </c>
      <c r="I4398" s="4">
        <f>IF(A4398="","",H4398*24*(B4398-B4397))</f>
        <v>6.4025045889047811E-4</v>
      </c>
      <c r="J4398" s="4">
        <f>IF(A4398="","",MIN(J4397+I4398,Max_logcfu))</f>
        <v>3.99</v>
      </c>
      <c r="K4398" s="1" cm="1">
        <f t="array" ref="K4398">IF(A4398="","",IF(E4398&lt;MinTemp,0,((E4398-Tmin)/(PrefTemp-Tmin))^2))</f>
        <v>0.97489811001858817</v>
      </c>
      <c r="L4398" s="4">
        <f>IF(A4398="","",K4398*(B4398-B4397))</f>
        <v>1.0155188643662522E-2</v>
      </c>
      <c r="M4398" s="4">
        <f>IF(A4397="","",M4397-L4397)</f>
        <v>132.85134039210459</v>
      </c>
      <c r="N4398" s="1" t="s">
        <v>866</v>
      </c>
      <c r="O4398" s="1" t="s">
        <v>868</v>
      </c>
      <c r="P4398" s="1" t="s">
        <v>869</v>
      </c>
      <c r="Q4398" s="1">
        <v>4008</v>
      </c>
      <c r="R4398" s="1" t="s">
        <v>863</v>
      </c>
      <c r="S4398" s="1">
        <v>98.89</v>
      </c>
    </row>
    <row r="4399" spans="1:19" hidden="1" x14ac:dyDescent="0.3">
      <c r="A4399" s="1" t="s">
        <v>922</v>
      </c>
      <c r="B4399" s="2" t="s">
        <v>212</v>
      </c>
      <c r="C4399" s="1">
        <f t="shared" si="402"/>
        <v>1.0416666664241347E-2</v>
      </c>
      <c r="D4399" s="1">
        <v>2</v>
      </c>
      <c r="E4399" s="1">
        <v>-0.57999999999999996</v>
      </c>
      <c r="F4399" s="1">
        <f>IF(A4399="","",IF(E4399&lt;MinTemp,0,E4399*M_a+M_b))</f>
        <v>7.6175800000000002E-2</v>
      </c>
      <c r="G4399" s="1">
        <f>IF(A4399="","",F4399^2)</f>
        <v>5.8027525056399999E-3</v>
      </c>
      <c r="H4399" s="1">
        <f t="shared" si="403"/>
        <v>2.5218394200956103E-3</v>
      </c>
      <c r="I4399" s="4">
        <f>IF(A4399="","",H4399*24*(B4399-B4398))</f>
        <v>6.3045985487711212E-4</v>
      </c>
      <c r="J4399" s="4">
        <f>IF(A4399="","",MIN(J4398+I4399,Max_logcfu))</f>
        <v>3.99</v>
      </c>
      <c r="K4399" s="1" cm="1">
        <f t="array" ref="K4399">IF(A4399="","",IF(E4399&lt;MinTemp,0,((E4399-Tmin)/(PrefTemp-Tmin))^2))</f>
        <v>0.95999012953059037</v>
      </c>
      <c r="L4399" s="4">
        <f>IF(A4399="","",K4399*(B4399-B4398))</f>
        <v>9.9998971802820347E-3</v>
      </c>
      <c r="M4399" s="4">
        <f>IF(A4398="","",M4398-L4398)</f>
        <v>132.84118520346092</v>
      </c>
      <c r="N4399" s="1" t="s">
        <v>866</v>
      </c>
      <c r="O4399" s="1" t="s">
        <v>868</v>
      </c>
      <c r="P4399" s="1" t="s">
        <v>869</v>
      </c>
      <c r="Q4399" s="1">
        <v>4008</v>
      </c>
      <c r="R4399" s="1" t="s">
        <v>863</v>
      </c>
      <c r="S4399" s="1">
        <v>98.89</v>
      </c>
    </row>
    <row r="4400" spans="1:19" hidden="1" x14ac:dyDescent="0.3">
      <c r="A4400" s="1" t="s">
        <v>922</v>
      </c>
      <c r="B4400" s="2" t="s">
        <v>213</v>
      </c>
      <c r="C4400" s="1">
        <f t="shared" si="402"/>
        <v>1.0416666671517305E-2</v>
      </c>
      <c r="D4400" s="1">
        <v>2</v>
      </c>
      <c r="E4400" s="1">
        <v>-0.56999999999999995</v>
      </c>
      <c r="F4400" s="1">
        <f>IF(A4400="","",IF(E4400&lt;MinTemp,0,E4400*M_a+M_b))</f>
        <v>7.6372200000000001E-2</v>
      </c>
      <c r="G4400" s="1">
        <f>IF(A4400="","",F4400^2)</f>
        <v>5.83271293284E-3</v>
      </c>
      <c r="H4400" s="1">
        <f t="shared" si="403"/>
        <v>2.5348600316558016E-3</v>
      </c>
      <c r="I4400" s="4">
        <f>IF(A4400="","",H4400*24*(B4400-B4399))</f>
        <v>6.3371500820904702E-4</v>
      </c>
      <c r="J4400" s="4">
        <f>IF(A4400="","",MIN(J4399+I4400,Max_logcfu))</f>
        <v>3.99</v>
      </c>
      <c r="K4400" s="1" cm="1">
        <f t="array" ref="K4400">IF(A4400="","",IF(E4400&lt;MinTemp,0,((E4400-Tmin)/(PrefTemp-Tmin))^2))</f>
        <v>0.96494669356818563</v>
      </c>
      <c r="L4400" s="4">
        <f>IF(A4400="","",K4400*(B4400-B4399))</f>
        <v>1.0051528062682542E-2</v>
      </c>
      <c r="M4400" s="4">
        <f>IF(A4399="","",M4399-L4399)</f>
        <v>132.83118530628064</v>
      </c>
      <c r="N4400" s="1" t="s">
        <v>866</v>
      </c>
      <c r="O4400" s="1" t="s">
        <v>868</v>
      </c>
      <c r="P4400" s="1" t="s">
        <v>869</v>
      </c>
      <c r="Q4400" s="1">
        <v>4008</v>
      </c>
      <c r="R4400" s="1" t="s">
        <v>863</v>
      </c>
      <c r="S4400" s="1">
        <v>98.89</v>
      </c>
    </row>
    <row r="4401" spans="1:19" hidden="1" x14ac:dyDescent="0.3">
      <c r="A4401" s="1" t="s">
        <v>922</v>
      </c>
      <c r="B4401" s="2" t="s">
        <v>214</v>
      </c>
      <c r="C4401" s="1">
        <f t="shared" si="402"/>
        <v>1.0416666664241347E-2</v>
      </c>
      <c r="D4401" s="1">
        <v>2</v>
      </c>
      <c r="E4401" s="1">
        <v>-0.57999999999999996</v>
      </c>
      <c r="F4401" s="1">
        <f>IF(A4401="","",IF(E4401&lt;MinTemp,0,E4401*M_a+M_b))</f>
        <v>7.6175800000000002E-2</v>
      </c>
      <c r="G4401" s="1">
        <f>IF(A4401="","",F4401^2)</f>
        <v>5.8027525056399999E-3</v>
      </c>
      <c r="H4401" s="1">
        <f t="shared" si="403"/>
        <v>2.5218394200956103E-3</v>
      </c>
      <c r="I4401" s="4">
        <f>IF(A4401="","",H4401*24*(B4401-B4400))</f>
        <v>6.3045985487711212E-4</v>
      </c>
      <c r="J4401" s="4">
        <f>IF(A4401="","",MIN(J4400+I4401,Max_logcfu))</f>
        <v>3.99</v>
      </c>
      <c r="K4401" s="1" cm="1">
        <f t="array" ref="K4401">IF(A4401="","",IF(E4401&lt;MinTemp,0,((E4401-Tmin)/(PrefTemp-Tmin))^2))</f>
        <v>0.95999012953059037</v>
      </c>
      <c r="L4401" s="4">
        <f>IF(A4401="","",K4401*(B4401-B4400))</f>
        <v>9.9998971802820347E-3</v>
      </c>
      <c r="M4401" s="4">
        <f>IF(A4400="","",M4400-L4400)</f>
        <v>132.82113377821796</v>
      </c>
      <c r="N4401" s="1" t="s">
        <v>866</v>
      </c>
      <c r="O4401" s="1" t="s">
        <v>868</v>
      </c>
      <c r="P4401" s="1" t="s">
        <v>869</v>
      </c>
      <c r="Q4401" s="1">
        <v>4008</v>
      </c>
      <c r="R4401" s="1" t="s">
        <v>863</v>
      </c>
      <c r="S4401" s="1">
        <v>98.89</v>
      </c>
    </row>
    <row r="4402" spans="1:19" hidden="1" x14ac:dyDescent="0.3">
      <c r="A4402" s="1" t="s">
        <v>922</v>
      </c>
      <c r="B4402" s="2" t="s">
        <v>215</v>
      </c>
      <c r="C4402" s="1">
        <f t="shared" si="402"/>
        <v>1.0428240741021E-2</v>
      </c>
      <c r="D4402" s="1">
        <v>2</v>
      </c>
      <c r="E4402" s="1">
        <v>-0.32</v>
      </c>
      <c r="F4402" s="1">
        <f>IF(A4402="","",IF(E4402&lt;MinTemp,0,E4402*M_a+M_b))</f>
        <v>8.1282199999999999E-2</v>
      </c>
      <c r="G4402" s="1">
        <f>IF(A4402="","",F4402^2)</f>
        <v>6.6067960368399997E-3</v>
      </c>
      <c r="H4402" s="1">
        <f t="shared" si="403"/>
        <v>2.8712716370447628E-3</v>
      </c>
      <c r="I4402" s="4">
        <f>IF(A4402="","",H4402*24*(B4402-B4401))</f>
        <v>7.186154847352382E-4</v>
      </c>
      <c r="J4402" s="4">
        <f>IF(A4402="","",MIN(J4401+I4402,Max_logcfu))</f>
        <v>3.99</v>
      </c>
      <c r="K4402" s="1" cm="1">
        <f t="array" ref="K4402">IF(A4402="","",IF(E4402&lt;MinTemp,0,((E4402-Tmin)/(PrefTemp-Tmin))^2))</f>
        <v>1.093008701822739</v>
      </c>
      <c r="L4402" s="4">
        <f>IF(A4402="","",K4402*(B4402-B4401))</f>
        <v>1.1398157874638361E-2</v>
      </c>
      <c r="M4402" s="4">
        <f>IF(A4401="","",M4401-L4401)</f>
        <v>132.81113388103768</v>
      </c>
      <c r="N4402" s="1" t="s">
        <v>866</v>
      </c>
      <c r="O4402" s="1" t="s">
        <v>868</v>
      </c>
      <c r="P4402" s="1" t="s">
        <v>869</v>
      </c>
      <c r="Q4402" s="1">
        <v>4008</v>
      </c>
      <c r="R4402" s="1" t="s">
        <v>863</v>
      </c>
      <c r="S4402" s="1">
        <v>98.89</v>
      </c>
    </row>
    <row r="4403" spans="1:19" hidden="1" x14ac:dyDescent="0.3">
      <c r="A4403" s="1" t="s">
        <v>922</v>
      </c>
      <c r="B4403" s="2" t="s">
        <v>216</v>
      </c>
      <c r="C4403" s="1">
        <f t="shared" si="402"/>
        <v>1.0416666664241347E-2</v>
      </c>
      <c r="D4403" s="1">
        <v>2</v>
      </c>
      <c r="E4403" s="1">
        <v>-0.41</v>
      </c>
      <c r="F4403" s="1">
        <f>IF(A4403="","",IF(E4403&lt;MinTemp,0,E4403*M_a+M_b))</f>
        <v>7.9514600000000005E-2</v>
      </c>
      <c r="G4403" s="1">
        <f>IF(A4403="","",F4403^2)</f>
        <v>6.322571613160001E-3</v>
      </c>
      <c r="H4403" s="1">
        <f t="shared" si="403"/>
        <v>2.7477495059365495E-3</v>
      </c>
      <c r="I4403" s="4">
        <f>IF(A4403="","",H4403*24*(B4403-B4402))</f>
        <v>6.8693737632419727E-4</v>
      </c>
      <c r="J4403" s="4">
        <f>IF(A4403="","",MIN(J4402+I4403,Max_logcfu))</f>
        <v>3.99</v>
      </c>
      <c r="K4403" s="1" cm="1">
        <f t="array" ref="K4403">IF(A4403="","",IF(E4403&lt;MinTemp,0,((E4403-Tmin)/(PrefTemp-Tmin))^2))</f>
        <v>1.045987457846002</v>
      </c>
      <c r="L4403" s="4">
        <f>IF(A4403="","",K4403*(B4403-B4402))</f>
        <v>1.0895702683359001E-2</v>
      </c>
      <c r="M4403" s="4">
        <f>IF(A4402="","",M4402-L4402)</f>
        <v>132.79973572316302</v>
      </c>
      <c r="N4403" s="1" t="s">
        <v>866</v>
      </c>
      <c r="O4403" s="1" t="s">
        <v>868</v>
      </c>
      <c r="P4403" s="1" t="s">
        <v>869</v>
      </c>
      <c r="Q4403" s="1">
        <v>4008</v>
      </c>
      <c r="R4403" s="1" t="s">
        <v>863</v>
      </c>
      <c r="S4403" s="1">
        <v>98.83</v>
      </c>
    </row>
    <row r="4404" spans="1:19" hidden="1" x14ac:dyDescent="0.3">
      <c r="A4404" s="1" t="s">
        <v>922</v>
      </c>
      <c r="B4404" s="2" t="s">
        <v>217</v>
      </c>
      <c r="C4404" s="1">
        <f t="shared" si="402"/>
        <v>1.0416666671517305E-2</v>
      </c>
      <c r="D4404" s="1">
        <v>2</v>
      </c>
      <c r="E4404" s="1">
        <v>-0.47</v>
      </c>
      <c r="F4404" s="1">
        <f>IF(A4404="","",IF(E4404&lt;MinTemp,0,E4404*M_a+M_b))</f>
        <v>7.8336200000000009E-2</v>
      </c>
      <c r="G4404" s="1">
        <f>IF(A4404="","",F4404^2)</f>
        <v>6.1365602304400014E-3</v>
      </c>
      <c r="H4404" s="1">
        <f t="shared" si="403"/>
        <v>2.6669101392611913E-3</v>
      </c>
      <c r="I4404" s="4">
        <f>IF(A4404="","",H4404*24*(B4404-B4403))</f>
        <v>6.6672753512576704E-4</v>
      </c>
      <c r="J4404" s="4">
        <f>IF(A4404="","",MIN(J4403+I4404,Max_logcfu))</f>
        <v>3.99</v>
      </c>
      <c r="K4404" s="1" cm="1">
        <f t="array" ref="K4404">IF(A4404="","",IF(E4404&lt;MinTemp,0,((E4404-Tmin)/(PrefTemp-Tmin))^2))</f>
        <v>1.015214287489697</v>
      </c>
      <c r="L4404" s="4">
        <f>IF(A4404="","",K4404*(B4404-B4403))</f>
        <v>1.0575148832942114E-2</v>
      </c>
      <c r="M4404" s="4">
        <f>IF(A4403="","",M4403-L4403)</f>
        <v>132.78884002047965</v>
      </c>
      <c r="N4404" s="1" t="s">
        <v>866</v>
      </c>
      <c r="O4404" s="1" t="s">
        <v>868</v>
      </c>
      <c r="P4404" s="1" t="s">
        <v>869</v>
      </c>
      <c r="Q4404" s="1">
        <v>4008</v>
      </c>
      <c r="R4404" s="1" t="s">
        <v>863</v>
      </c>
      <c r="S4404" s="1">
        <v>98.83</v>
      </c>
    </row>
    <row r="4405" spans="1:19" hidden="1" x14ac:dyDescent="0.3">
      <c r="A4405" s="1" t="s">
        <v>922</v>
      </c>
      <c r="B4405" s="2" t="s">
        <v>218</v>
      </c>
      <c r="C4405" s="1">
        <f t="shared" si="402"/>
        <v>1.0416666664241347E-2</v>
      </c>
      <c r="D4405" s="1">
        <v>2</v>
      </c>
      <c r="E4405" s="1">
        <v>-0.52</v>
      </c>
      <c r="F4405" s="1">
        <f>IF(A4405="","",IF(E4405&lt;MinTemp,0,E4405*M_a+M_b))</f>
        <v>7.7354200000000012E-2</v>
      </c>
      <c r="G4405" s="1">
        <f>IF(A4405="","",F4405^2)</f>
        <v>5.983672257640002E-3</v>
      </c>
      <c r="H4405" s="1">
        <f t="shared" si="403"/>
        <v>2.6004659963667978E-3</v>
      </c>
      <c r="I4405" s="4">
        <f>IF(A4405="","",H4405*24*(B4405-B4404))</f>
        <v>6.5011649894033236E-4</v>
      </c>
      <c r="J4405" s="4">
        <f>IF(A4405="","",MIN(J4404+I4405,Max_logcfu))</f>
        <v>3.99</v>
      </c>
      <c r="K4405" s="1" cm="1">
        <f t="array" ref="K4405">IF(A4405="","",IF(E4405&lt;MinTemp,0,((E4405-Tmin)/(PrefTemp-Tmin))^2))</f>
        <v>0.98992095563222282</v>
      </c>
      <c r="L4405" s="4">
        <f>IF(A4405="","",K4405*(B4405-B4404))</f>
        <v>1.0311676618768114E-2</v>
      </c>
      <c r="M4405" s="4">
        <f>IF(A4404="","",M4404-L4404)</f>
        <v>132.77826487164671</v>
      </c>
      <c r="N4405" s="1" t="s">
        <v>866</v>
      </c>
      <c r="O4405" s="1" t="s">
        <v>868</v>
      </c>
      <c r="P4405" s="1" t="s">
        <v>869</v>
      </c>
      <c r="Q4405" s="1">
        <v>4008</v>
      </c>
      <c r="R4405" s="1" t="s">
        <v>863</v>
      </c>
      <c r="S4405" s="1">
        <v>98.83</v>
      </c>
    </row>
    <row r="4406" spans="1:19" hidden="1" x14ac:dyDescent="0.3">
      <c r="A4406" s="1" t="s">
        <v>922</v>
      </c>
      <c r="B4406" s="2" t="s">
        <v>219</v>
      </c>
      <c r="C4406" s="1">
        <f t="shared" si="402"/>
        <v>1.0416666664241347E-2</v>
      </c>
      <c r="D4406" s="1">
        <v>2</v>
      </c>
      <c r="E4406" s="1">
        <v>-0.56999999999999995</v>
      </c>
      <c r="F4406" s="1">
        <f>IF(A4406="","",IF(E4406&lt;MinTemp,0,E4406*M_a+M_b))</f>
        <v>7.6372200000000001E-2</v>
      </c>
      <c r="G4406" s="1">
        <f>IF(A4406="","",F4406^2)</f>
        <v>5.83271293284E-3</v>
      </c>
      <c r="H4406" s="1">
        <f t="shared" si="403"/>
        <v>2.5348600316558016E-3</v>
      </c>
      <c r="I4406" s="4">
        <f>IF(A4406="","",H4406*24*(B4406-B4405))</f>
        <v>6.3371500776640219E-4</v>
      </c>
      <c r="J4406" s="4">
        <f>IF(A4406="","",MIN(J4405+I4406,Max_logcfu))</f>
        <v>3.99</v>
      </c>
      <c r="K4406" s="1" cm="1">
        <f t="array" ref="K4406">IF(A4406="","",IF(E4406&lt;MinTemp,0,((E4406-Tmin)/(PrefTemp-Tmin))^2))</f>
        <v>0.96494669356818563</v>
      </c>
      <c r="L4406" s="4">
        <f>IF(A4406="","",K4406*(B4406-B4405))</f>
        <v>1.005152805566163E-2</v>
      </c>
      <c r="M4406" s="4">
        <f>IF(A4405="","",M4405-L4405)</f>
        <v>132.76795319502796</v>
      </c>
      <c r="N4406" s="1" t="s">
        <v>866</v>
      </c>
      <c r="O4406" s="1" t="s">
        <v>868</v>
      </c>
      <c r="P4406" s="1" t="s">
        <v>869</v>
      </c>
      <c r="Q4406" s="1">
        <v>4008</v>
      </c>
      <c r="R4406" s="1" t="s">
        <v>863</v>
      </c>
      <c r="S4406" s="1">
        <v>98.83</v>
      </c>
    </row>
    <row r="4407" spans="1:19" hidden="1" x14ac:dyDescent="0.3">
      <c r="A4407" s="1" t="s">
        <v>922</v>
      </c>
      <c r="B4407" s="2" t="s">
        <v>220</v>
      </c>
      <c r="C4407" s="1">
        <f t="shared" si="402"/>
        <v>1.0416666671517305E-2</v>
      </c>
      <c r="D4407" s="1">
        <v>2</v>
      </c>
      <c r="E4407" s="1">
        <v>-0.57999999999999996</v>
      </c>
      <c r="F4407" s="1">
        <f>IF(A4407="","",IF(E4407&lt;MinTemp,0,E4407*M_a+M_b))</f>
        <v>7.6175800000000002E-2</v>
      </c>
      <c r="G4407" s="1">
        <f>IF(A4407="","",F4407^2)</f>
        <v>5.8027525056399999E-3</v>
      </c>
      <c r="H4407" s="1">
        <f t="shared" si="403"/>
        <v>2.5218394200956103E-3</v>
      </c>
      <c r="I4407" s="4">
        <f>IF(A4407="","",H4407*24*(B4407-B4406))</f>
        <v>6.3045985531748328E-4</v>
      </c>
      <c r="J4407" s="4">
        <f>IF(A4407="","",MIN(J4406+I4407,Max_logcfu))</f>
        <v>3.99</v>
      </c>
      <c r="K4407" s="1" cm="1">
        <f t="array" ref="K4407">IF(A4407="","",IF(E4407&lt;MinTemp,0,((E4407-Tmin)/(PrefTemp-Tmin))^2))</f>
        <v>0.95999012953059037</v>
      </c>
      <c r="L4407" s="4">
        <f>IF(A4407="","",K4407*(B4407-B4406))</f>
        <v>9.9998971872668815E-3</v>
      </c>
      <c r="M4407" s="4">
        <f>IF(A4406="","",M4406-L4406)</f>
        <v>132.75790166697229</v>
      </c>
      <c r="N4407" s="1" t="s">
        <v>866</v>
      </c>
      <c r="O4407" s="1" t="s">
        <v>868</v>
      </c>
      <c r="P4407" s="1" t="s">
        <v>869</v>
      </c>
      <c r="Q4407" s="1">
        <v>4008</v>
      </c>
      <c r="R4407" s="1" t="s">
        <v>863</v>
      </c>
      <c r="S4407" s="1">
        <v>98.72</v>
      </c>
    </row>
    <row r="4408" spans="1:19" hidden="1" x14ac:dyDescent="0.3">
      <c r="A4408" s="1" t="s">
        <v>922</v>
      </c>
      <c r="B4408" s="2" t="s">
        <v>221</v>
      </c>
      <c r="C4408" s="1">
        <f t="shared" si="402"/>
        <v>1.0416666664241347E-2</v>
      </c>
      <c r="D4408" s="1">
        <v>2</v>
      </c>
      <c r="E4408" s="1">
        <v>-0.6</v>
      </c>
      <c r="F4408" s="1">
        <f>IF(A4408="","",IF(E4408&lt;MinTemp,0,E4408*M_a+M_b))</f>
        <v>7.5783000000000003E-2</v>
      </c>
      <c r="G4408" s="1">
        <f>IF(A4408="","",F4408^2)</f>
        <v>5.7430630890000006E-3</v>
      </c>
      <c r="H4408" s="1">
        <f t="shared" si="403"/>
        <v>2.4958987783572362E-3</v>
      </c>
      <c r="I4408" s="4">
        <f>IF(A4408="","",H4408*24*(B4408-B4407))</f>
        <v>6.2397469444402866E-4</v>
      </c>
      <c r="J4408" s="4">
        <f>IF(A4408="","",MIN(J4407+I4408,Max_logcfu))</f>
        <v>3.99</v>
      </c>
      <c r="K4408" s="1" cm="1">
        <f t="array" ref="K4408">IF(A4408="","",IF(E4408&lt;MinTemp,0,((E4408-Tmin)/(PrefTemp-Tmin))^2))</f>
        <v>0.95011528983061277</v>
      </c>
      <c r="L4408" s="4">
        <f>IF(A4408="","",K4408*(B4408-B4407))</f>
        <v>9.8970342667645504E-3</v>
      </c>
      <c r="M4408" s="4">
        <f>IF(A4407="","",M4407-L4407)</f>
        <v>132.74790176978502</v>
      </c>
      <c r="N4408" s="1" t="s">
        <v>866</v>
      </c>
      <c r="O4408" s="1" t="s">
        <v>868</v>
      </c>
      <c r="P4408" s="1" t="s">
        <v>869</v>
      </c>
      <c r="Q4408" s="1">
        <v>4008</v>
      </c>
      <c r="R4408" s="1" t="s">
        <v>863</v>
      </c>
      <c r="S4408" s="1">
        <v>98.72</v>
      </c>
    </row>
    <row r="4409" spans="1:19" hidden="1" x14ac:dyDescent="0.3">
      <c r="A4409" s="1" t="s">
        <v>922</v>
      </c>
      <c r="B4409" s="2" t="s">
        <v>222</v>
      </c>
      <c r="C4409" s="1">
        <f t="shared" si="402"/>
        <v>1.0416666664241347E-2</v>
      </c>
      <c r="D4409" s="1">
        <v>2</v>
      </c>
      <c r="E4409" s="1">
        <v>-0.56999999999999995</v>
      </c>
      <c r="F4409" s="1">
        <f>IF(A4409="","",IF(E4409&lt;MinTemp,0,E4409*M_a+M_b))</f>
        <v>7.6372200000000001E-2</v>
      </c>
      <c r="G4409" s="1">
        <f>IF(A4409="","",F4409^2)</f>
        <v>5.83271293284E-3</v>
      </c>
      <c r="H4409" s="1">
        <f t="shared" si="403"/>
        <v>2.5348600316558016E-3</v>
      </c>
      <c r="I4409" s="4">
        <f>IF(A4409="","",H4409*24*(B4409-B4408))</f>
        <v>6.3371500776640219E-4</v>
      </c>
      <c r="J4409" s="4">
        <f>IF(A4409="","",MIN(J4408+I4409,Max_logcfu))</f>
        <v>3.99</v>
      </c>
      <c r="K4409" s="1" cm="1">
        <f t="array" ref="K4409">IF(A4409="","",IF(E4409&lt;MinTemp,0,((E4409-Tmin)/(PrefTemp-Tmin))^2))</f>
        <v>0.96494669356818563</v>
      </c>
      <c r="L4409" s="4">
        <f>IF(A4409="","",K4409*(B4409-B4408))</f>
        <v>1.005152805566163E-2</v>
      </c>
      <c r="M4409" s="4">
        <f>IF(A4408="","",M4408-L4408)</f>
        <v>132.73800473551825</v>
      </c>
      <c r="N4409" s="1" t="s">
        <v>866</v>
      </c>
      <c r="O4409" s="1" t="s">
        <v>868</v>
      </c>
      <c r="P4409" s="1" t="s">
        <v>869</v>
      </c>
      <c r="Q4409" s="1">
        <v>4008</v>
      </c>
      <c r="R4409" s="1" t="s">
        <v>863</v>
      </c>
      <c r="S4409" s="1">
        <v>98.72</v>
      </c>
    </row>
    <row r="4410" spans="1:19" hidden="1" x14ac:dyDescent="0.3">
      <c r="A4410" s="1" t="s">
        <v>922</v>
      </c>
      <c r="B4410" s="2" t="s">
        <v>223</v>
      </c>
      <c r="C4410" s="1">
        <f t="shared" si="402"/>
        <v>1.0416666671517305E-2</v>
      </c>
      <c r="D4410" s="1">
        <v>2</v>
      </c>
      <c r="E4410" s="1">
        <v>-0.41</v>
      </c>
      <c r="F4410" s="1">
        <f>IF(A4410="","",IF(E4410&lt;MinTemp,0,E4410*M_a+M_b))</f>
        <v>7.9514600000000005E-2</v>
      </c>
      <c r="G4410" s="1">
        <f>IF(A4410="","",F4410^2)</f>
        <v>6.322571613160001E-3</v>
      </c>
      <c r="H4410" s="1">
        <f t="shared" si="403"/>
        <v>2.7477495059365495E-3</v>
      </c>
      <c r="I4410" s="4">
        <f>IF(A4410="","",H4410*24*(B4410-B4409))</f>
        <v>6.8693737680401744E-4</v>
      </c>
      <c r="J4410" s="4">
        <f>IF(A4410="","",MIN(J4409+I4410,Max_logcfu))</f>
        <v>3.99</v>
      </c>
      <c r="K4410" s="1" cm="1">
        <f t="array" ref="K4410">IF(A4410="","",IF(E4410&lt;MinTemp,0,((E4410-Tmin)/(PrefTemp-Tmin))^2))</f>
        <v>1.045987457846002</v>
      </c>
      <c r="L4410" s="4">
        <f>IF(A4410="","",K4410*(B4410-B4409))</f>
        <v>1.0895702690969561E-2</v>
      </c>
      <c r="M4410" s="4">
        <f>IF(A4409="","",M4409-L4409)</f>
        <v>132.72795320746258</v>
      </c>
      <c r="N4410" s="1" t="s">
        <v>866</v>
      </c>
      <c r="O4410" s="1" t="s">
        <v>868</v>
      </c>
      <c r="P4410" s="1" t="s">
        <v>869</v>
      </c>
      <c r="Q4410" s="1">
        <v>4008</v>
      </c>
      <c r="R4410" s="1" t="s">
        <v>863</v>
      </c>
      <c r="S4410" s="1">
        <v>98.72</v>
      </c>
    </row>
    <row r="4411" spans="1:19" hidden="1" x14ac:dyDescent="0.3">
      <c r="A4411" s="1" t="s">
        <v>922</v>
      </c>
      <c r="B4411" s="2" t="s">
        <v>224</v>
      </c>
      <c r="C4411" s="1">
        <f t="shared" si="402"/>
        <v>1.0416666664241347E-2</v>
      </c>
      <c r="D4411" s="1">
        <v>2</v>
      </c>
      <c r="E4411" s="1">
        <v>-0.46</v>
      </c>
      <c r="F4411" s="1">
        <f>IF(A4411="","",IF(E4411&lt;MinTemp,0,E4411*M_a+M_b))</f>
        <v>7.8532600000000008E-2</v>
      </c>
      <c r="G4411" s="1">
        <f>IF(A4411="","",F4411^2)</f>
        <v>6.1673692627600011E-3</v>
      </c>
      <c r="H4411" s="1">
        <f t="shared" si="403"/>
        <v>2.6802995492220777E-3</v>
      </c>
      <c r="I4411" s="4">
        <f>IF(A4411="","",H4411*24*(B4411-B4410))</f>
        <v>6.7007488714950544E-4</v>
      </c>
      <c r="J4411" s="4">
        <f>IF(A4411="","",MIN(J4410+I4411,Max_logcfu))</f>
        <v>3.99</v>
      </c>
      <c r="K4411" s="1" cm="1">
        <f t="array" ref="K4411">IF(A4411="","",IF(E4411&lt;MinTemp,0,((E4411-Tmin)/(PrefTemp-Tmin))^2))</f>
        <v>1.020311242236404</v>
      </c>
      <c r="L4411" s="4">
        <f>IF(A4411="","",K4411*(B4411-B4410))</f>
        <v>1.0628242104154627E-2</v>
      </c>
      <c r="M4411" s="4">
        <f>IF(A4410="","",M4410-L4410)</f>
        <v>132.71705750477162</v>
      </c>
      <c r="N4411" s="1" t="s">
        <v>866</v>
      </c>
      <c r="O4411" s="1" t="s">
        <v>868</v>
      </c>
      <c r="P4411" s="1" t="s">
        <v>869</v>
      </c>
      <c r="Q4411" s="1">
        <v>4008</v>
      </c>
      <c r="R4411" s="1" t="s">
        <v>863</v>
      </c>
      <c r="S4411" s="1">
        <v>98.66</v>
      </c>
    </row>
    <row r="4412" spans="1:19" hidden="1" x14ac:dyDescent="0.3">
      <c r="A4412" s="1" t="s">
        <v>922</v>
      </c>
      <c r="B4412" s="2" t="s">
        <v>225</v>
      </c>
      <c r="C4412" s="1">
        <f t="shared" si="402"/>
        <v>1.0416666664241347E-2</v>
      </c>
      <c r="D4412" s="1">
        <v>2</v>
      </c>
      <c r="E4412" s="1">
        <v>-0.52</v>
      </c>
      <c r="F4412" s="1">
        <f>IF(A4412="","",IF(E4412&lt;MinTemp,0,E4412*M_a+M_b))</f>
        <v>7.7354200000000012E-2</v>
      </c>
      <c r="G4412" s="1">
        <f>IF(A4412="","",F4412^2)</f>
        <v>5.983672257640002E-3</v>
      </c>
      <c r="H4412" s="1">
        <f t="shared" si="403"/>
        <v>2.6004659963667978E-3</v>
      </c>
      <c r="I4412" s="4">
        <f>IF(A4412="","",H4412*24*(B4412-B4411))</f>
        <v>6.5011649894033236E-4</v>
      </c>
      <c r="J4412" s="4">
        <f>IF(A4412="","",MIN(J4411+I4412,Max_logcfu))</f>
        <v>3.99</v>
      </c>
      <c r="K4412" s="1" cm="1">
        <f t="array" ref="K4412">IF(A4412="","",IF(E4412&lt;MinTemp,0,((E4412-Tmin)/(PrefTemp-Tmin))^2))</f>
        <v>0.98992095563222282</v>
      </c>
      <c r="L4412" s="4">
        <f>IF(A4412="","",K4412*(B4412-B4411))</f>
        <v>1.0311676618768114E-2</v>
      </c>
      <c r="M4412" s="4">
        <f>IF(A4411="","",M4411-L4411)</f>
        <v>132.70642926266746</v>
      </c>
      <c r="N4412" s="1" t="s">
        <v>866</v>
      </c>
      <c r="O4412" s="1" t="s">
        <v>868</v>
      </c>
      <c r="P4412" s="1" t="s">
        <v>869</v>
      </c>
      <c r="Q4412" s="1">
        <v>4008</v>
      </c>
      <c r="R4412" s="1" t="s">
        <v>863</v>
      </c>
      <c r="S4412" s="1">
        <v>98.66</v>
      </c>
    </row>
    <row r="4413" spans="1:19" hidden="1" x14ac:dyDescent="0.3">
      <c r="A4413" s="1" t="s">
        <v>922</v>
      </c>
      <c r="B4413" s="2" t="s">
        <v>226</v>
      </c>
      <c r="C4413" s="1">
        <f t="shared" si="402"/>
        <v>1.0416666671517305E-2</v>
      </c>
      <c r="D4413" s="1">
        <v>2</v>
      </c>
      <c r="E4413" s="1">
        <v>-0.56999999999999995</v>
      </c>
      <c r="F4413" s="1">
        <f>IF(A4413="","",IF(E4413&lt;MinTemp,0,E4413*M_a+M_b))</f>
        <v>7.6372200000000001E-2</v>
      </c>
      <c r="G4413" s="1">
        <f>IF(A4413="","",F4413^2)</f>
        <v>5.83271293284E-3</v>
      </c>
      <c r="H4413" s="1">
        <f t="shared" si="403"/>
        <v>2.5348600316558016E-3</v>
      </c>
      <c r="I4413" s="4">
        <f>IF(A4413="","",H4413*24*(B4413-B4412))</f>
        <v>6.3371500820904702E-4</v>
      </c>
      <c r="J4413" s="4">
        <f>IF(A4413="","",MIN(J4412+I4413,Max_logcfu))</f>
        <v>3.99</v>
      </c>
      <c r="K4413" s="1" cm="1">
        <f t="array" ref="K4413">IF(A4413="","",IF(E4413&lt;MinTemp,0,((E4413-Tmin)/(PrefTemp-Tmin))^2))</f>
        <v>0.96494669356818563</v>
      </c>
      <c r="L4413" s="4">
        <f>IF(A4413="","",K4413*(B4413-B4412))</f>
        <v>1.0051528062682542E-2</v>
      </c>
      <c r="M4413" s="4">
        <f>IF(A4412="","",M4412-L4412)</f>
        <v>132.6961175860487</v>
      </c>
      <c r="N4413" s="1" t="s">
        <v>866</v>
      </c>
      <c r="O4413" s="1" t="s">
        <v>868</v>
      </c>
      <c r="P4413" s="1" t="s">
        <v>869</v>
      </c>
      <c r="Q4413" s="1">
        <v>4008</v>
      </c>
      <c r="R4413" s="1" t="s">
        <v>863</v>
      </c>
      <c r="S4413" s="1">
        <v>98.66</v>
      </c>
    </row>
    <row r="4414" spans="1:19" hidden="1" x14ac:dyDescent="0.3">
      <c r="A4414" s="1" t="s">
        <v>922</v>
      </c>
      <c r="B4414" s="2" t="s">
        <v>227</v>
      </c>
      <c r="C4414" s="1">
        <f t="shared" si="402"/>
        <v>1.0416666664241347E-2</v>
      </c>
      <c r="D4414" s="1">
        <v>2</v>
      </c>
      <c r="E4414" s="1">
        <v>-0.57999999999999996</v>
      </c>
      <c r="F4414" s="1">
        <f>IF(A4414="","",IF(E4414&lt;MinTemp,0,E4414*M_a+M_b))</f>
        <v>7.6175800000000002E-2</v>
      </c>
      <c r="G4414" s="1">
        <f>IF(A4414="","",F4414^2)</f>
        <v>5.8027525056399999E-3</v>
      </c>
      <c r="H4414" s="1">
        <f t="shared" si="403"/>
        <v>2.5218394200956103E-3</v>
      </c>
      <c r="I4414" s="4">
        <f>IF(A4414="","",H4414*24*(B4414-B4413))</f>
        <v>6.3045985487711212E-4</v>
      </c>
      <c r="J4414" s="4">
        <f>IF(A4414="","",MIN(J4413+I4414,Max_logcfu))</f>
        <v>3.99</v>
      </c>
      <c r="K4414" s="1" cm="1">
        <f t="array" ref="K4414">IF(A4414="","",IF(E4414&lt;MinTemp,0,((E4414-Tmin)/(PrefTemp-Tmin))^2))</f>
        <v>0.95999012953059037</v>
      </c>
      <c r="L4414" s="4">
        <f>IF(A4414="","",K4414*(B4414-B4413))</f>
        <v>9.9998971802820347E-3</v>
      </c>
      <c r="M4414" s="4">
        <f>IF(A4413="","",M4413-L4413)</f>
        <v>132.68606605798601</v>
      </c>
      <c r="N4414" s="1" t="s">
        <v>866</v>
      </c>
      <c r="O4414" s="1" t="s">
        <v>868</v>
      </c>
      <c r="P4414" s="1" t="s">
        <v>869</v>
      </c>
      <c r="Q4414" s="1">
        <v>4008</v>
      </c>
      <c r="R4414" s="1" t="s">
        <v>863</v>
      </c>
      <c r="S4414" s="1">
        <v>98.66</v>
      </c>
    </row>
    <row r="4415" spans="1:19" hidden="1" x14ac:dyDescent="0.3">
      <c r="A4415" s="1" t="s">
        <v>922</v>
      </c>
      <c r="B4415" s="2" t="s">
        <v>228</v>
      </c>
      <c r="C4415" s="1">
        <f t="shared" si="402"/>
        <v>1.0416666664241347E-2</v>
      </c>
      <c r="D4415" s="1">
        <v>2</v>
      </c>
      <c r="E4415" s="1">
        <v>-0.61</v>
      </c>
      <c r="F4415" s="1">
        <f>IF(A4415="","",IF(E4415&lt;MinTemp,0,E4415*M_a+M_b))</f>
        <v>7.5586600000000004E-2</v>
      </c>
      <c r="G4415" s="1">
        <f>IF(A4415="","",F4415^2)</f>
        <v>5.7133340995600005E-3</v>
      </c>
      <c r="H4415" s="1">
        <f t="shared" si="403"/>
        <v>2.4829787481790528E-3</v>
      </c>
      <c r="I4415" s="4">
        <f>IF(A4415="","",H4415*24*(B4415-B4414))</f>
        <v>6.2074468690023483E-4</v>
      </c>
      <c r="J4415" s="4">
        <f>IF(A4415="","",MIN(J4414+I4415,Max_logcfu))</f>
        <v>3.99</v>
      </c>
      <c r="K4415" s="1" cm="1">
        <f t="array" ref="K4415">IF(A4415="","",IF(E4415&lt;MinTemp,0,((E4415-Tmin)/(PrefTemp-Tmin))^2))</f>
        <v>0.9451970141682301</v>
      </c>
      <c r="L4415" s="4">
        <f>IF(A4415="","",K4415*(B4415-B4414))</f>
        <v>9.8458022286266583E-3</v>
      </c>
      <c r="M4415" s="4">
        <f>IF(A4414="","",M4414-L4414)</f>
        <v>132.67606616080573</v>
      </c>
      <c r="N4415" s="1" t="s">
        <v>866</v>
      </c>
      <c r="O4415" s="1" t="s">
        <v>868</v>
      </c>
      <c r="P4415" s="1" t="s">
        <v>869</v>
      </c>
      <c r="Q4415" s="1">
        <v>4008</v>
      </c>
      <c r="R4415" s="1" t="s">
        <v>863</v>
      </c>
      <c r="S4415" s="1">
        <v>98.58</v>
      </c>
    </row>
    <row r="4416" spans="1:19" hidden="1" x14ac:dyDescent="0.3">
      <c r="A4416" s="1" t="s">
        <v>922</v>
      </c>
      <c r="B4416" s="2" t="s">
        <v>229</v>
      </c>
      <c r="C4416" s="1">
        <f t="shared" si="402"/>
        <v>1.0416666671517305E-2</v>
      </c>
      <c r="D4416" s="1">
        <v>2</v>
      </c>
      <c r="E4416" s="1">
        <v>-0.6</v>
      </c>
      <c r="F4416" s="1">
        <f>IF(A4416="","",IF(E4416&lt;MinTemp,0,E4416*M_a+M_b))</f>
        <v>7.5783000000000003E-2</v>
      </c>
      <c r="G4416" s="1">
        <f>IF(A4416="","",F4416^2)</f>
        <v>5.7430630890000006E-3</v>
      </c>
      <c r="H4416" s="1">
        <f t="shared" si="403"/>
        <v>2.4958987783572362E-3</v>
      </c>
      <c r="I4416" s="4">
        <f>IF(A4416="","",H4416*24*(B4416-B4415))</f>
        <v>6.2397469487986991E-4</v>
      </c>
      <c r="J4416" s="4">
        <f>IF(A4416="","",MIN(J4415+I4416,Max_logcfu))</f>
        <v>3.99</v>
      </c>
      <c r="K4416" s="1" cm="1">
        <f t="array" ref="K4416">IF(A4416="","",IF(E4416&lt;MinTemp,0,((E4416-Tmin)/(PrefTemp-Tmin))^2))</f>
        <v>0.95011528983061277</v>
      </c>
      <c r="L4416" s="4">
        <f>IF(A4416="","",K4416*(B4416-B4415))</f>
        <v>9.8970342736775484E-3</v>
      </c>
      <c r="M4416" s="4">
        <f>IF(A4415="","",M4415-L4415)</f>
        <v>132.66622035857711</v>
      </c>
      <c r="N4416" s="1" t="s">
        <v>866</v>
      </c>
      <c r="O4416" s="1" t="s">
        <v>868</v>
      </c>
      <c r="P4416" s="1" t="s">
        <v>869</v>
      </c>
      <c r="Q4416" s="1">
        <v>4008</v>
      </c>
      <c r="R4416" s="1" t="s">
        <v>863</v>
      </c>
      <c r="S4416" s="1">
        <v>98.58</v>
      </c>
    </row>
    <row r="4417" spans="1:19" hidden="1" x14ac:dyDescent="0.3">
      <c r="A4417" s="1" t="s">
        <v>922</v>
      </c>
      <c r="B4417" s="2" t="s">
        <v>230</v>
      </c>
      <c r="C4417" s="1">
        <f t="shared" si="402"/>
        <v>1.0416666664241347E-2</v>
      </c>
      <c r="D4417" s="1">
        <v>2</v>
      </c>
      <c r="E4417" s="1">
        <v>-0.6</v>
      </c>
      <c r="F4417" s="1">
        <f>IF(A4417="","",IF(E4417&lt;MinTemp,0,E4417*M_a+M_b))</f>
        <v>7.5783000000000003E-2</v>
      </c>
      <c r="G4417" s="1">
        <f>IF(A4417="","",F4417^2)</f>
        <v>5.7430630890000006E-3</v>
      </c>
      <c r="H4417" s="1">
        <f t="shared" si="403"/>
        <v>2.4958987783572362E-3</v>
      </c>
      <c r="I4417" s="4">
        <f>IF(A4417="","",H4417*24*(B4417-B4416))</f>
        <v>6.2397469444402866E-4</v>
      </c>
      <c r="J4417" s="4">
        <f>IF(A4417="","",MIN(J4416+I4417,Max_logcfu))</f>
        <v>3.99</v>
      </c>
      <c r="K4417" s="1" cm="1">
        <f t="array" ref="K4417">IF(A4417="","",IF(E4417&lt;MinTemp,0,((E4417-Tmin)/(PrefTemp-Tmin))^2))</f>
        <v>0.95011528983061277</v>
      </c>
      <c r="L4417" s="4">
        <f>IF(A4417="","",K4417*(B4417-B4416))</f>
        <v>9.8970342667645504E-3</v>
      </c>
      <c r="M4417" s="4">
        <f>IF(A4416="","",M4416-L4416)</f>
        <v>132.65632332430343</v>
      </c>
      <c r="N4417" s="1" t="s">
        <v>866</v>
      </c>
      <c r="O4417" s="1" t="s">
        <v>868</v>
      </c>
      <c r="P4417" s="1" t="s">
        <v>869</v>
      </c>
      <c r="Q4417" s="1">
        <v>4008</v>
      </c>
      <c r="R4417" s="1" t="s">
        <v>863</v>
      </c>
      <c r="S4417" s="1">
        <v>98.58</v>
      </c>
    </row>
    <row r="4418" spans="1:19" hidden="1" x14ac:dyDescent="0.3">
      <c r="A4418" s="1" t="s">
        <v>922</v>
      </c>
      <c r="B4418" s="2" t="s">
        <v>231</v>
      </c>
      <c r="C4418" s="1">
        <f t="shared" ref="C4418:C4481" si="404">IF(A4418="","",B4418-B4417)</f>
        <v>1.0416666664241347E-2</v>
      </c>
      <c r="D4418" s="1">
        <v>2</v>
      </c>
      <c r="E4418" s="1">
        <v>-0.61</v>
      </c>
      <c r="F4418" s="1">
        <f>IF(A4418="","",IF(E4418&lt;MinTemp,0,E4418*M_a+M_b))</f>
        <v>7.5586600000000004E-2</v>
      </c>
      <c r="G4418" s="1">
        <f>IF(A4418="","",F4418^2)</f>
        <v>5.7133340995600005E-3</v>
      </c>
      <c r="H4418" s="1">
        <f t="shared" si="403"/>
        <v>2.4829787481790528E-3</v>
      </c>
      <c r="I4418" s="4">
        <f>IF(A4418="","",H4418*24*(B4418-B4417))</f>
        <v>6.2074468690023483E-4</v>
      </c>
      <c r="J4418" s="4">
        <f>IF(A4418="","",MIN(J4417+I4418,Max_logcfu))</f>
        <v>3.99</v>
      </c>
      <c r="K4418" s="1" cm="1">
        <f t="array" ref="K4418">IF(A4418="","",IF(E4418&lt;MinTemp,0,((E4418-Tmin)/(PrefTemp-Tmin))^2))</f>
        <v>0.9451970141682301</v>
      </c>
      <c r="L4418" s="4">
        <f>IF(A4418="","",K4418*(B4418-B4417))</f>
        <v>9.8458022286266583E-3</v>
      </c>
      <c r="M4418" s="4">
        <f>IF(A4417="","",M4417-L4417)</f>
        <v>132.64642629003666</v>
      </c>
      <c r="N4418" s="1" t="s">
        <v>866</v>
      </c>
      <c r="O4418" s="1" t="s">
        <v>868</v>
      </c>
      <c r="P4418" s="1" t="s">
        <v>869</v>
      </c>
      <c r="Q4418" s="1">
        <v>4008</v>
      </c>
      <c r="R4418" s="1" t="s">
        <v>863</v>
      </c>
      <c r="S4418" s="1">
        <v>98.58</v>
      </c>
    </row>
    <row r="4419" spans="1:19" hidden="1" x14ac:dyDescent="0.3">
      <c r="A4419" s="1" t="s">
        <v>922</v>
      </c>
      <c r="B4419" s="2" t="s">
        <v>232</v>
      </c>
      <c r="C4419" s="1">
        <f t="shared" si="404"/>
        <v>1.0416666671517305E-2</v>
      </c>
      <c r="D4419" s="1">
        <v>2</v>
      </c>
      <c r="E4419" s="1">
        <v>-0.63</v>
      </c>
      <c r="F4419" s="1">
        <f>IF(A4419="","",IF(E4419&lt;MinTemp,0,E4419*M_a+M_b))</f>
        <v>7.5193800000000005E-2</v>
      </c>
      <c r="G4419" s="1">
        <f>IF(A4419="","",F4419^2)</f>
        <v>5.6541075584400011E-3</v>
      </c>
      <c r="H4419" s="1">
        <f t="shared" si="403"/>
        <v>2.4572392692046941E-3</v>
      </c>
      <c r="I4419" s="4">
        <f>IF(A4419="","",H4419*24*(B4419-B4418))</f>
        <v>6.1430981758723387E-4</v>
      </c>
      <c r="J4419" s="4">
        <f>IF(A4419="","",MIN(J4418+I4419,Max_logcfu))</f>
        <v>3.99</v>
      </c>
      <c r="K4419" s="1" cm="1">
        <f t="array" ref="K4419">IF(A4419="","",IF(E4419&lt;MinTemp,0,((E4419-Tmin)/(PrefTemp-Tmin))^2))</f>
        <v>0.93539875121867733</v>
      </c>
      <c r="L4419" s="4">
        <f>IF(A4419="","",K4419*(B4419-B4418))</f>
        <v>9.743736996398503E-3</v>
      </c>
      <c r="M4419" s="4">
        <f>IF(A4418="","",M4418-L4418)</f>
        <v>132.63658048780803</v>
      </c>
      <c r="N4419" s="1" t="s">
        <v>866</v>
      </c>
      <c r="O4419" s="1" t="s">
        <v>868</v>
      </c>
      <c r="P4419" s="1" t="s">
        <v>869</v>
      </c>
      <c r="Q4419" s="1">
        <v>4008</v>
      </c>
      <c r="R4419" s="1" t="s">
        <v>863</v>
      </c>
      <c r="S4419" s="1">
        <v>98.51</v>
      </c>
    </row>
    <row r="4420" spans="1:19" hidden="1" x14ac:dyDescent="0.3">
      <c r="A4420" s="1" t="s">
        <v>922</v>
      </c>
      <c r="B4420" s="2" t="s">
        <v>233</v>
      </c>
      <c r="C4420" s="1">
        <f t="shared" si="404"/>
        <v>1.0416666664241347E-2</v>
      </c>
      <c r="D4420" s="1">
        <v>2</v>
      </c>
      <c r="E4420" s="1">
        <v>-0.63</v>
      </c>
      <c r="F4420" s="1">
        <f>IF(A4420="","",IF(E4420&lt;MinTemp,0,E4420*M_a+M_b))</f>
        <v>7.5193800000000005E-2</v>
      </c>
      <c r="G4420" s="1">
        <f>IF(A4420="","",F4420^2)</f>
        <v>5.6541075584400011E-3</v>
      </c>
      <c r="H4420" s="1">
        <f t="shared" si="403"/>
        <v>2.4572392692046941E-3</v>
      </c>
      <c r="I4420" s="4">
        <f>IF(A4420="","",H4420*24*(B4420-B4419))</f>
        <v>6.143098171581434E-4</v>
      </c>
      <c r="J4420" s="4">
        <f>IF(A4420="","",MIN(J4419+I4420,Max_logcfu))</f>
        <v>3.99</v>
      </c>
      <c r="K4420" s="1" cm="1">
        <f t="array" ref="K4420">IF(A4420="","",IF(E4420&lt;MinTemp,0,((E4420-Tmin)/(PrefTemp-Tmin))^2))</f>
        <v>0.93539875121867733</v>
      </c>
      <c r="L4420" s="4">
        <f>IF(A4420="","",K4420*(B4420-B4419))</f>
        <v>9.7437369895925809E-3</v>
      </c>
      <c r="M4420" s="4">
        <f>IF(A4419="","",M4419-L4419)</f>
        <v>132.62683675081163</v>
      </c>
      <c r="N4420" s="1" t="s">
        <v>866</v>
      </c>
      <c r="O4420" s="1" t="s">
        <v>868</v>
      </c>
      <c r="P4420" s="1" t="s">
        <v>869</v>
      </c>
      <c r="Q4420" s="1">
        <v>4008</v>
      </c>
      <c r="R4420" s="1" t="s">
        <v>863</v>
      </c>
      <c r="S4420" s="1">
        <v>98.51</v>
      </c>
    </row>
    <row r="4421" spans="1:19" hidden="1" x14ac:dyDescent="0.3">
      <c r="A4421" s="1" t="s">
        <v>922</v>
      </c>
      <c r="B4421" s="2" t="s">
        <v>234</v>
      </c>
      <c r="C4421" s="1">
        <f t="shared" si="404"/>
        <v>1.0416666664241347E-2</v>
      </c>
      <c r="D4421" s="1">
        <v>2</v>
      </c>
      <c r="E4421" s="1">
        <v>-0.66</v>
      </c>
      <c r="F4421" s="1">
        <f>IF(A4421="","",IF(E4421&lt;MinTemp,0,E4421*M_a+M_b))</f>
        <v>7.4604600000000007E-2</v>
      </c>
      <c r="G4421" s="1">
        <f>IF(A4421="","",F4421^2)</f>
        <v>5.5658463411600015E-3</v>
      </c>
      <c r="H4421" s="1">
        <f t="shared" si="403"/>
        <v>2.4188815041981753E-3</v>
      </c>
      <c r="I4421" s="4">
        <f>IF(A4421="","",H4421*24*(B4421-B4420))</f>
        <v>6.047203759087464E-4</v>
      </c>
      <c r="J4421" s="4">
        <f>IF(A4421="","",MIN(J4420+I4421,Max_logcfu))</f>
        <v>3.99</v>
      </c>
      <c r="K4421" s="1" cm="1">
        <f t="array" ref="K4421">IF(A4421="","",IF(E4421&lt;MinTemp,0,((E4421-Tmin)/(PrefTemp-Tmin))^2))</f>
        <v>0.92079707773237884</v>
      </c>
      <c r="L4421" s="4">
        <f>IF(A4421="","",K4421*(B4421-B4420))</f>
        <v>9.59163622414572E-3</v>
      </c>
      <c r="M4421" s="4">
        <f>IF(A4420="","",M4420-L4420)</f>
        <v>132.61709301382203</v>
      </c>
      <c r="N4421" s="1" t="s">
        <v>866</v>
      </c>
      <c r="O4421" s="1" t="s">
        <v>868</v>
      </c>
      <c r="P4421" s="1" t="s">
        <v>869</v>
      </c>
      <c r="Q4421" s="1">
        <v>4008</v>
      </c>
      <c r="R4421" s="1" t="s">
        <v>863</v>
      </c>
      <c r="S4421" s="1">
        <v>98.51</v>
      </c>
    </row>
    <row r="4422" spans="1:19" hidden="1" x14ac:dyDescent="0.3">
      <c r="A4422" s="1" t="s">
        <v>922</v>
      </c>
      <c r="B4422" s="2" t="s">
        <v>235</v>
      </c>
      <c r="C4422" s="1">
        <f t="shared" si="404"/>
        <v>1.0416666671517305E-2</v>
      </c>
      <c r="D4422" s="1">
        <v>2</v>
      </c>
      <c r="E4422" s="1">
        <v>-0.66</v>
      </c>
      <c r="F4422" s="1">
        <f>IF(A4422="","",IF(E4422&lt;MinTemp,0,E4422*M_a+M_b))</f>
        <v>7.4604600000000007E-2</v>
      </c>
      <c r="G4422" s="1">
        <f>IF(A4422="","",F4422^2)</f>
        <v>5.5658463411600015E-3</v>
      </c>
      <c r="H4422" s="1">
        <f t="shared" si="403"/>
        <v>2.4188815041981753E-3</v>
      </c>
      <c r="I4422" s="4">
        <f>IF(A4422="","",H4422*24*(B4422-B4421))</f>
        <v>6.0472037633113867E-4</v>
      </c>
      <c r="J4422" s="4">
        <f>IF(A4422="","",MIN(J4421+I4422,Max_logcfu))</f>
        <v>3.99</v>
      </c>
      <c r="K4422" s="1" cm="1">
        <f t="array" ref="K4422">IF(A4422="","",IF(E4422&lt;MinTemp,0,((E4422-Tmin)/(PrefTemp-Tmin))^2))</f>
        <v>0.92079707773237884</v>
      </c>
      <c r="L4422" s="4">
        <f>IF(A4422="","",K4422*(B4422-B4421))</f>
        <v>9.5916362308454007E-3</v>
      </c>
      <c r="M4422" s="4">
        <f>IF(A4421="","",M4421-L4421)</f>
        <v>132.60750137759788</v>
      </c>
      <c r="N4422" s="1" t="s">
        <v>866</v>
      </c>
      <c r="O4422" s="1" t="s">
        <v>868</v>
      </c>
      <c r="P4422" s="1" t="s">
        <v>869</v>
      </c>
      <c r="Q4422" s="1">
        <v>4008</v>
      </c>
      <c r="R4422" s="1" t="s">
        <v>863</v>
      </c>
      <c r="S4422" s="1">
        <v>98.51</v>
      </c>
    </row>
    <row r="4423" spans="1:19" hidden="1" x14ac:dyDescent="0.3">
      <c r="A4423" s="1" t="s">
        <v>922</v>
      </c>
      <c r="B4423" s="2" t="s">
        <v>236</v>
      </c>
      <c r="C4423" s="1">
        <f t="shared" si="404"/>
        <v>1.0416666664241347E-2</v>
      </c>
      <c r="D4423" s="1">
        <v>2</v>
      </c>
      <c r="E4423" s="1">
        <v>-0.66</v>
      </c>
      <c r="F4423" s="1">
        <f>IF(A4423="","",IF(E4423&lt;MinTemp,0,E4423*M_a+M_b))</f>
        <v>7.4604600000000007E-2</v>
      </c>
      <c r="G4423" s="1">
        <f>IF(A4423="","",F4423^2)</f>
        <v>5.5658463411600015E-3</v>
      </c>
      <c r="H4423" s="1">
        <f t="shared" si="403"/>
        <v>2.4188815041981753E-3</v>
      </c>
      <c r="I4423" s="4">
        <f>IF(A4423="","",H4423*24*(B4423-B4422))</f>
        <v>6.047203759087464E-4</v>
      </c>
      <c r="J4423" s="4">
        <f>IF(A4423="","",MIN(J4422+I4423,Max_logcfu))</f>
        <v>3.99</v>
      </c>
      <c r="K4423" s="1" cm="1">
        <f t="array" ref="K4423">IF(A4423="","",IF(E4423&lt;MinTemp,0,((E4423-Tmin)/(PrefTemp-Tmin))^2))</f>
        <v>0.92079707773237884</v>
      </c>
      <c r="L4423" s="4">
        <f>IF(A4423="","",K4423*(B4423-B4422))</f>
        <v>9.59163622414572E-3</v>
      </c>
      <c r="M4423" s="4">
        <f>IF(A4422="","",M4422-L4422)</f>
        <v>132.59790974136703</v>
      </c>
      <c r="N4423" s="1" t="s">
        <v>866</v>
      </c>
      <c r="O4423" s="1" t="s">
        <v>868</v>
      </c>
      <c r="P4423" s="1" t="s">
        <v>869</v>
      </c>
      <c r="Q4423" s="1">
        <v>4008</v>
      </c>
      <c r="R4423" s="1" t="s">
        <v>863</v>
      </c>
      <c r="S4423" s="1">
        <v>98.51</v>
      </c>
    </row>
    <row r="4424" spans="1:19" hidden="1" x14ac:dyDescent="0.3">
      <c r="A4424" s="1" t="s">
        <v>922</v>
      </c>
      <c r="B4424" s="2" t="s">
        <v>237</v>
      </c>
      <c r="C4424" s="1">
        <f t="shared" si="404"/>
        <v>1.0416666664241347E-2</v>
      </c>
      <c r="D4424" s="1">
        <v>2</v>
      </c>
      <c r="E4424" s="1">
        <v>-0.66</v>
      </c>
      <c r="F4424" s="1">
        <f>IF(A4424="","",IF(E4424&lt;MinTemp,0,E4424*M_a+M_b))</f>
        <v>7.4604600000000007E-2</v>
      </c>
      <c r="G4424" s="1">
        <f>IF(A4424="","",F4424^2)</f>
        <v>5.5658463411600015E-3</v>
      </c>
      <c r="H4424" s="1">
        <f t="shared" si="403"/>
        <v>2.4188815041981753E-3</v>
      </c>
      <c r="I4424" s="4">
        <f>IF(A4424="","",H4424*24*(B4424-B4423))</f>
        <v>6.047203759087464E-4</v>
      </c>
      <c r="J4424" s="4">
        <f>IF(A4424="","",MIN(J4423+I4424,Max_logcfu))</f>
        <v>3.99</v>
      </c>
      <c r="K4424" s="1" cm="1">
        <f t="array" ref="K4424">IF(A4424="","",IF(E4424&lt;MinTemp,0,((E4424-Tmin)/(PrefTemp-Tmin))^2))</f>
        <v>0.92079707773237884</v>
      </c>
      <c r="L4424" s="4">
        <f>IF(A4424="","",K4424*(B4424-B4423))</f>
        <v>9.59163622414572E-3</v>
      </c>
      <c r="M4424" s="4">
        <f>IF(A4423="","",M4423-L4423)</f>
        <v>132.58831810514289</v>
      </c>
      <c r="N4424" s="1" t="s">
        <v>866</v>
      </c>
      <c r="O4424" s="1" t="s">
        <v>868</v>
      </c>
      <c r="P4424" s="1" t="s">
        <v>869</v>
      </c>
      <c r="Q4424" s="1">
        <v>4008</v>
      </c>
      <c r="R4424" s="1" t="s">
        <v>863</v>
      </c>
      <c r="S4424" s="1">
        <v>98.49</v>
      </c>
    </row>
    <row r="4425" spans="1:19" hidden="1" x14ac:dyDescent="0.3">
      <c r="A4425" s="1" t="s">
        <v>922</v>
      </c>
      <c r="B4425" s="2" t="s">
        <v>238</v>
      </c>
      <c r="C4425" s="1">
        <f t="shared" si="404"/>
        <v>1.0416666671517305E-2</v>
      </c>
      <c r="D4425" s="1">
        <v>2</v>
      </c>
      <c r="E4425" s="1">
        <v>-0.66</v>
      </c>
      <c r="F4425" s="1">
        <f>IF(A4425="","",IF(E4425&lt;MinTemp,0,E4425*M_a+M_b))</f>
        <v>7.4604600000000007E-2</v>
      </c>
      <c r="G4425" s="1">
        <f>IF(A4425="","",F4425^2)</f>
        <v>5.5658463411600015E-3</v>
      </c>
      <c r="H4425" s="1">
        <f t="shared" si="403"/>
        <v>2.4188815041981753E-3</v>
      </c>
      <c r="I4425" s="4">
        <f>IF(A4425="","",H4425*24*(B4425-B4424))</f>
        <v>6.0472037633113867E-4</v>
      </c>
      <c r="J4425" s="4">
        <f>IF(A4425="","",MIN(J4424+I4425,Max_logcfu))</f>
        <v>3.99</v>
      </c>
      <c r="K4425" s="1" cm="1">
        <f t="array" ref="K4425">IF(A4425="","",IF(E4425&lt;MinTemp,0,((E4425-Tmin)/(PrefTemp-Tmin))^2))</f>
        <v>0.92079707773237884</v>
      </c>
      <c r="L4425" s="4">
        <f>IF(A4425="","",K4425*(B4425-B4424))</f>
        <v>9.5916362308454007E-3</v>
      </c>
      <c r="M4425" s="4">
        <f>IF(A4424="","",M4424-L4424)</f>
        <v>132.57872646891875</v>
      </c>
      <c r="N4425" s="1" t="s">
        <v>866</v>
      </c>
      <c r="O4425" s="1" t="s">
        <v>868</v>
      </c>
      <c r="P4425" s="1" t="s">
        <v>869</v>
      </c>
      <c r="Q4425" s="1">
        <v>4008</v>
      </c>
      <c r="R4425" s="1" t="s">
        <v>863</v>
      </c>
      <c r="S4425" s="1">
        <v>98.49</v>
      </c>
    </row>
    <row r="4426" spans="1:19" hidden="1" x14ac:dyDescent="0.3">
      <c r="A4426" s="1" t="s">
        <v>922</v>
      </c>
      <c r="B4426" s="2" t="s">
        <v>239</v>
      </c>
      <c r="C4426" s="1">
        <f t="shared" si="404"/>
        <v>1.0416666664241347E-2</v>
      </c>
      <c r="D4426" s="1">
        <v>2</v>
      </c>
      <c r="E4426" s="1">
        <v>-0.36</v>
      </c>
      <c r="F4426" s="1">
        <f>IF(A4426="","",IF(E4426&lt;MinTemp,0,E4426*M_a+M_b))</f>
        <v>8.0496600000000001E-2</v>
      </c>
      <c r="G4426" s="1">
        <f>IF(A4426="","",F4426^2)</f>
        <v>6.4797026115600001E-3</v>
      </c>
      <c r="H4426" s="1">
        <f t="shared" si="403"/>
        <v>2.8160376408344198E-3</v>
      </c>
      <c r="I4426" s="4">
        <f>IF(A4426="","",H4426*24*(B4426-B4425))</f>
        <v>7.0400941004468995E-4</v>
      </c>
      <c r="J4426" s="4">
        <f>IF(A4426="","",MIN(J4425+I4426,Max_logcfu))</f>
        <v>3.99</v>
      </c>
      <c r="K4426" s="1" cm="1">
        <f t="array" ref="K4426">IF(A4426="","",IF(E4426&lt;MinTemp,0,((E4426-Tmin)/(PrefTemp-Tmin))^2))</f>
        <v>1.0719827432490365</v>
      </c>
      <c r="L4426" s="4">
        <f>IF(A4426="","",K4426*(B4426-B4425))</f>
        <v>1.116648690624423E-2</v>
      </c>
      <c r="M4426" s="4">
        <f>IF(A4425="","",M4425-L4425)</f>
        <v>132.56913483268789</v>
      </c>
      <c r="N4426" s="1" t="s">
        <v>866</v>
      </c>
      <c r="O4426" s="1" t="s">
        <v>868</v>
      </c>
      <c r="P4426" s="1" t="s">
        <v>869</v>
      </c>
      <c r="Q4426" s="1">
        <v>4008</v>
      </c>
      <c r="R4426" s="1" t="s">
        <v>863</v>
      </c>
      <c r="S4426" s="1">
        <v>98.49</v>
      </c>
    </row>
    <row r="4427" spans="1:19" hidden="1" x14ac:dyDescent="0.3">
      <c r="A4427" s="1" t="s">
        <v>922</v>
      </c>
      <c r="B4427" s="2" t="s">
        <v>240</v>
      </c>
      <c r="C4427" s="1">
        <f t="shared" si="404"/>
        <v>1.0416666664241347E-2</v>
      </c>
      <c r="D4427" s="1">
        <v>2</v>
      </c>
      <c r="E4427" s="1">
        <v>-0.46</v>
      </c>
      <c r="F4427" s="1">
        <f>IF(A4427="","",IF(E4427&lt;MinTemp,0,E4427*M_a+M_b))</f>
        <v>7.8532600000000008E-2</v>
      </c>
      <c r="G4427" s="1">
        <f>IF(A4427="","",F4427^2)</f>
        <v>6.1673692627600011E-3</v>
      </c>
      <c r="H4427" s="1">
        <f t="shared" si="403"/>
        <v>2.6802995492220777E-3</v>
      </c>
      <c r="I4427" s="4">
        <f>IF(A4427="","",H4427*24*(B4427-B4426))</f>
        <v>6.7007488714950544E-4</v>
      </c>
      <c r="J4427" s="4">
        <f>IF(A4427="","",MIN(J4426+I4427,Max_logcfu))</f>
        <v>3.99</v>
      </c>
      <c r="K4427" s="1" cm="1">
        <f t="array" ref="K4427">IF(A4427="","",IF(E4427&lt;MinTemp,0,((E4427-Tmin)/(PrefTemp-Tmin))^2))</f>
        <v>1.020311242236404</v>
      </c>
      <c r="L4427" s="4">
        <f>IF(A4427="","",K4427*(B4427-B4426))</f>
        <v>1.0628242104154627E-2</v>
      </c>
      <c r="M4427" s="4">
        <f>IF(A4426="","",M4426-L4426)</f>
        <v>132.55796834578166</v>
      </c>
      <c r="N4427" s="1" t="s">
        <v>866</v>
      </c>
      <c r="O4427" s="1" t="s">
        <v>868</v>
      </c>
      <c r="P4427" s="1" t="s">
        <v>869</v>
      </c>
      <c r="Q4427" s="1">
        <v>4008</v>
      </c>
      <c r="R4427" s="1" t="s">
        <v>863</v>
      </c>
      <c r="S4427" s="1">
        <v>98.46</v>
      </c>
    </row>
    <row r="4428" spans="1:19" hidden="1" x14ac:dyDescent="0.3">
      <c r="A4428" s="1" t="s">
        <v>922</v>
      </c>
      <c r="B4428" s="2" t="s">
        <v>241</v>
      </c>
      <c r="C4428" s="1">
        <f t="shared" si="404"/>
        <v>1.0416666671517305E-2</v>
      </c>
      <c r="D4428" s="1">
        <v>2</v>
      </c>
      <c r="E4428" s="1">
        <v>-0.54</v>
      </c>
      <c r="F4428" s="1">
        <f>IF(A4428="","",IF(E4428&lt;MinTemp,0,E4428*M_a+M_b))</f>
        <v>7.6961399999999999E-2</v>
      </c>
      <c r="G4428" s="1">
        <f>IF(A4428="","",F4428^2)</f>
        <v>5.9230570899600002E-3</v>
      </c>
      <c r="H4428" s="1">
        <f t="shared" si="403"/>
        <v>2.5741230291003911E-3</v>
      </c>
      <c r="I4428" s="4">
        <f>IF(A4428="","",H4428*24*(B4428-B4427))</f>
        <v>6.4353075757476509E-4</v>
      </c>
      <c r="J4428" s="4">
        <f>IF(A4428="","",MIN(J4427+I4428,Max_logcfu))</f>
        <v>3.99</v>
      </c>
      <c r="K4428" s="1" cm="1">
        <f t="array" ref="K4428">IF(A4428="","",IF(E4428&lt;MinTemp,0,((E4428-Tmin)/(PrefTemp-Tmin))^2))</f>
        <v>0.97989296243139534</v>
      </c>
      <c r="L4428" s="4">
        <f>IF(A4428="","",K4428*(B4428-B4427))</f>
        <v>1.0207218363413475E-2</v>
      </c>
      <c r="M4428" s="4">
        <f>IF(A4427="","",M4427-L4427)</f>
        <v>132.5473401036775</v>
      </c>
      <c r="N4428" s="1" t="s">
        <v>866</v>
      </c>
      <c r="O4428" s="1" t="s">
        <v>868</v>
      </c>
      <c r="P4428" s="1" t="s">
        <v>869</v>
      </c>
      <c r="Q4428" s="1">
        <v>4008</v>
      </c>
      <c r="R4428" s="1" t="s">
        <v>863</v>
      </c>
      <c r="S4428" s="1">
        <v>98.46</v>
      </c>
    </row>
    <row r="4429" spans="1:19" hidden="1" x14ac:dyDescent="0.3">
      <c r="A4429" s="1" t="s">
        <v>922</v>
      </c>
      <c r="B4429" s="2" t="s">
        <v>242</v>
      </c>
      <c r="C4429" s="1">
        <f t="shared" si="404"/>
        <v>1.0416666664241347E-2</v>
      </c>
      <c r="D4429" s="1">
        <v>2</v>
      </c>
      <c r="E4429" s="1">
        <v>-0.56999999999999995</v>
      </c>
      <c r="F4429" s="1">
        <f>IF(A4429="","",IF(E4429&lt;MinTemp,0,E4429*M_a+M_b))</f>
        <v>7.6372200000000001E-2</v>
      </c>
      <c r="G4429" s="1">
        <f>IF(A4429="","",F4429^2)</f>
        <v>5.83271293284E-3</v>
      </c>
      <c r="H4429" s="1">
        <f t="shared" si="403"/>
        <v>2.5348600316558016E-3</v>
      </c>
      <c r="I4429" s="4">
        <f>IF(A4429="","",H4429*24*(B4429-B4428))</f>
        <v>6.3371500776640219E-4</v>
      </c>
      <c r="J4429" s="4">
        <f>IF(A4429="","",MIN(J4428+I4429,Max_logcfu))</f>
        <v>3.99</v>
      </c>
      <c r="K4429" s="1" cm="1">
        <f t="array" ref="K4429">IF(A4429="","",IF(E4429&lt;MinTemp,0,((E4429-Tmin)/(PrefTemp-Tmin))^2))</f>
        <v>0.96494669356818563</v>
      </c>
      <c r="L4429" s="4">
        <f>IF(A4429="","",K4429*(B4429-B4428))</f>
        <v>1.005152805566163E-2</v>
      </c>
      <c r="M4429" s="4">
        <f>IF(A4428="","",M4428-L4428)</f>
        <v>132.53713288531409</v>
      </c>
      <c r="N4429" s="1" t="s">
        <v>866</v>
      </c>
      <c r="O4429" s="1" t="s">
        <v>868</v>
      </c>
      <c r="P4429" s="1" t="s">
        <v>869</v>
      </c>
      <c r="Q4429" s="1">
        <v>4008</v>
      </c>
      <c r="R4429" s="1" t="s">
        <v>863</v>
      </c>
      <c r="S4429" s="1">
        <v>98.46</v>
      </c>
    </row>
    <row r="4430" spans="1:19" hidden="1" x14ac:dyDescent="0.3">
      <c r="A4430" s="1" t="s">
        <v>922</v>
      </c>
      <c r="B4430" s="2" t="s">
        <v>243</v>
      </c>
      <c r="C4430" s="1">
        <f t="shared" si="404"/>
        <v>1.0416666664241347E-2</v>
      </c>
      <c r="D4430" s="1">
        <v>2</v>
      </c>
      <c r="E4430" s="1">
        <v>-0.6</v>
      </c>
      <c r="F4430" s="1">
        <f>IF(A4430="","",IF(E4430&lt;MinTemp,0,E4430*M_a+M_b))</f>
        <v>7.5783000000000003E-2</v>
      </c>
      <c r="G4430" s="1">
        <f>IF(A4430="","",F4430^2)</f>
        <v>5.7430630890000006E-3</v>
      </c>
      <c r="H4430" s="1">
        <f t="shared" si="403"/>
        <v>2.4958987783572362E-3</v>
      </c>
      <c r="I4430" s="4">
        <f>IF(A4430="","",H4430*24*(B4430-B4429))</f>
        <v>6.2397469444402866E-4</v>
      </c>
      <c r="J4430" s="4">
        <f>IF(A4430="","",MIN(J4429+I4430,Max_logcfu))</f>
        <v>3.99</v>
      </c>
      <c r="K4430" s="1" cm="1">
        <f t="array" ref="K4430">IF(A4430="","",IF(E4430&lt;MinTemp,0,((E4430-Tmin)/(PrefTemp-Tmin))^2))</f>
        <v>0.95011528983061277</v>
      </c>
      <c r="L4430" s="4">
        <f>IF(A4430="","",K4430*(B4430-B4429))</f>
        <v>9.8970342667645504E-3</v>
      </c>
      <c r="M4430" s="4">
        <f>IF(A4429="","",M4429-L4429)</f>
        <v>132.52708135725842</v>
      </c>
      <c r="N4430" s="1" t="s">
        <v>866</v>
      </c>
      <c r="O4430" s="1" t="s">
        <v>868</v>
      </c>
      <c r="P4430" s="1" t="s">
        <v>869</v>
      </c>
      <c r="Q4430" s="1">
        <v>4008</v>
      </c>
      <c r="R4430" s="1" t="s">
        <v>863</v>
      </c>
      <c r="S4430" s="1">
        <v>98.46</v>
      </c>
    </row>
    <row r="4431" spans="1:19" hidden="1" x14ac:dyDescent="0.3">
      <c r="A4431" s="1" t="s">
        <v>922</v>
      </c>
      <c r="B4431" s="2" t="s">
        <v>244</v>
      </c>
      <c r="C4431" s="1">
        <f t="shared" si="404"/>
        <v>1.0416666671517305E-2</v>
      </c>
      <c r="D4431" s="1">
        <v>2</v>
      </c>
      <c r="E4431" s="1">
        <v>-0.61</v>
      </c>
      <c r="F4431" s="1">
        <f>IF(A4431="","",IF(E4431&lt;MinTemp,0,E4431*M_a+M_b))</f>
        <v>7.5586600000000004E-2</v>
      </c>
      <c r="G4431" s="1">
        <f>IF(A4431="","",F4431^2)</f>
        <v>5.7133340995600005E-3</v>
      </c>
      <c r="H4431" s="1">
        <f t="shared" si="403"/>
        <v>2.4829787481790528E-3</v>
      </c>
      <c r="I4431" s="4">
        <f>IF(A4431="","",H4431*24*(B4431-B4430))</f>
        <v>6.2074468733381996E-4</v>
      </c>
      <c r="J4431" s="4">
        <f>IF(A4431="","",MIN(J4430+I4431,Max_logcfu))</f>
        <v>3.99</v>
      </c>
      <c r="K4431" s="1" cm="1">
        <f t="array" ref="K4431">IF(A4431="","",IF(E4431&lt;MinTemp,0,((E4431-Tmin)/(PrefTemp-Tmin))^2))</f>
        <v>0.9451970141682301</v>
      </c>
      <c r="L4431" s="4">
        <f>IF(A4431="","",K4431*(B4431-B4430))</f>
        <v>9.8458022355038723E-3</v>
      </c>
      <c r="M4431" s="4">
        <f>IF(A4430="","",M4430-L4430)</f>
        <v>132.51718432299165</v>
      </c>
      <c r="N4431" s="1" t="s">
        <v>866</v>
      </c>
      <c r="O4431" s="1" t="s">
        <v>868</v>
      </c>
      <c r="P4431" s="1" t="s">
        <v>869</v>
      </c>
      <c r="Q4431" s="1">
        <v>4008</v>
      </c>
      <c r="R4431" s="1" t="s">
        <v>863</v>
      </c>
      <c r="S4431" s="1">
        <v>98.46</v>
      </c>
    </row>
    <row r="4432" spans="1:19" hidden="1" x14ac:dyDescent="0.3">
      <c r="A4432" s="1" t="s">
        <v>922</v>
      </c>
      <c r="B4432" s="2" t="s">
        <v>245</v>
      </c>
      <c r="C4432" s="1">
        <f t="shared" si="404"/>
        <v>1.0416666664241347E-2</v>
      </c>
      <c r="D4432" s="1">
        <v>2</v>
      </c>
      <c r="E4432" s="1">
        <v>-0.66</v>
      </c>
      <c r="F4432" s="1">
        <f>IF(A4432="","",IF(E4432&lt;MinTemp,0,E4432*M_a+M_b))</f>
        <v>7.4604600000000007E-2</v>
      </c>
      <c r="G4432" s="1">
        <f>IF(A4432="","",F4432^2)</f>
        <v>5.5658463411600015E-3</v>
      </c>
      <c r="H4432" s="1">
        <f t="shared" si="403"/>
        <v>2.4188815041981753E-3</v>
      </c>
      <c r="I4432" s="4">
        <f>IF(A4432="","",H4432*24*(B4432-B4431))</f>
        <v>6.047203759087464E-4</v>
      </c>
      <c r="J4432" s="4">
        <f>IF(A4432="","",MIN(J4431+I4432,Max_logcfu))</f>
        <v>3.99</v>
      </c>
      <c r="K4432" s="1" cm="1">
        <f t="array" ref="K4432">IF(A4432="","",IF(E4432&lt;MinTemp,0,((E4432-Tmin)/(PrefTemp-Tmin))^2))</f>
        <v>0.92079707773237884</v>
      </c>
      <c r="L4432" s="4">
        <f>IF(A4432="","",K4432*(B4432-B4431))</f>
        <v>9.59163622414572E-3</v>
      </c>
      <c r="M4432" s="4">
        <f>IF(A4431="","",M4431-L4431)</f>
        <v>132.50733852075615</v>
      </c>
      <c r="N4432" s="1" t="s">
        <v>866</v>
      </c>
      <c r="O4432" s="1" t="s">
        <v>868</v>
      </c>
      <c r="P4432" s="1" t="s">
        <v>869</v>
      </c>
      <c r="Q4432" s="1">
        <v>4008</v>
      </c>
      <c r="R4432" s="1" t="s">
        <v>863</v>
      </c>
      <c r="S4432" s="1">
        <v>98.46</v>
      </c>
    </row>
    <row r="4433" spans="1:19" hidden="1" x14ac:dyDescent="0.3">
      <c r="A4433" s="1" t="s">
        <v>922</v>
      </c>
      <c r="B4433" s="2" t="s">
        <v>246</v>
      </c>
      <c r="C4433" s="1">
        <f t="shared" si="404"/>
        <v>1.0416666664241347E-2</v>
      </c>
      <c r="D4433" s="1">
        <v>2</v>
      </c>
      <c r="E4433" s="1">
        <v>-0.69</v>
      </c>
      <c r="F4433" s="1">
        <f>IF(A4433="","",IF(E4433&lt;MinTemp,0,E4433*M_a+M_b))</f>
        <v>7.4015400000000009E-2</v>
      </c>
      <c r="G4433" s="1">
        <f>IF(A4433="","",F4433^2)</f>
        <v>5.4782794371600017E-3</v>
      </c>
      <c r="H4433" s="1">
        <f t="shared" si="403"/>
        <v>2.3808254833376798E-3</v>
      </c>
      <c r="I4433" s="4">
        <f>IF(A4433="","",H4433*24*(B4433-B4432))</f>
        <v>5.9520637069583767E-4</v>
      </c>
      <c r="J4433" s="4">
        <f>IF(A4433="","",MIN(J4432+I4433,Max_logcfu))</f>
        <v>3.99</v>
      </c>
      <c r="K4433" s="1" cm="1">
        <f t="array" ref="K4433">IF(A4433="","",IF(E4433&lt;MinTemp,0,((E4433-Tmin)/(PrefTemp-Tmin))^2))</f>
        <v>0.90631026937171777</v>
      </c>
      <c r="L4433" s="4">
        <f>IF(A4433="","",K4433*(B4433-B4432))</f>
        <v>9.4407319704239677E-3</v>
      </c>
      <c r="M4433" s="4">
        <f>IF(A4432="","",M4432-L4432)</f>
        <v>132.49774688453201</v>
      </c>
      <c r="N4433" s="1" t="s">
        <v>866</v>
      </c>
      <c r="O4433" s="1" t="s">
        <v>868</v>
      </c>
      <c r="P4433" s="1" t="s">
        <v>869</v>
      </c>
      <c r="Q4433" s="1">
        <v>4008</v>
      </c>
      <c r="R4433" s="1" t="s">
        <v>863</v>
      </c>
      <c r="S4433" s="1">
        <v>98.46</v>
      </c>
    </row>
    <row r="4434" spans="1:19" hidden="1" x14ac:dyDescent="0.3">
      <c r="A4434" s="1" t="s">
        <v>922</v>
      </c>
      <c r="B4434" s="2" t="s">
        <v>247</v>
      </c>
      <c r="C4434" s="1">
        <f t="shared" si="404"/>
        <v>1.0416666671517305E-2</v>
      </c>
      <c r="D4434" s="1">
        <v>2</v>
      </c>
      <c r="E4434" s="1">
        <v>-0.68</v>
      </c>
      <c r="F4434" s="1">
        <f>IF(A4434="","",IF(E4434&lt;MinTemp,0,E4434*M_a+M_b))</f>
        <v>7.4211800000000008E-2</v>
      </c>
      <c r="G4434" s="1">
        <f>IF(A4434="","",F4434^2)</f>
        <v>5.5073912592400014E-3</v>
      </c>
      <c r="H4434" s="1">
        <f t="shared" si="403"/>
        <v>2.3934772964971755E-3</v>
      </c>
      <c r="I4434" s="4">
        <f>IF(A4434="","",H4434*24*(B4434-B4433))</f>
        <v>5.9836932440293135E-4</v>
      </c>
      <c r="J4434" s="4">
        <f>IF(A4434="","",MIN(J4433+I4434,Max_logcfu))</f>
        <v>3.99</v>
      </c>
      <c r="K4434" s="1" cm="1">
        <f t="array" ref="K4434">IF(A4434="","",IF(E4434&lt;MinTemp,0,((E4434-Tmin)/(PrefTemp-Tmin))^2))</f>
        <v>0.91112644270020049</v>
      </c>
      <c r="L4434" s="4">
        <f>IF(A4434="","",K4434*(B4434-B4433))</f>
        <v>9.4909004492133003E-3</v>
      </c>
      <c r="M4434" s="4">
        <f>IF(A4433="","",M4433-L4433)</f>
        <v>132.48830615256159</v>
      </c>
      <c r="N4434" s="1" t="s">
        <v>866</v>
      </c>
      <c r="O4434" s="1" t="s">
        <v>868</v>
      </c>
      <c r="P4434" s="1" t="s">
        <v>869</v>
      </c>
      <c r="Q4434" s="1">
        <v>4008</v>
      </c>
      <c r="R4434" s="1" t="s">
        <v>863</v>
      </c>
      <c r="S4434" s="1">
        <v>98.46</v>
      </c>
    </row>
    <row r="4435" spans="1:19" hidden="1" x14ac:dyDescent="0.3">
      <c r="A4435" s="1" t="s">
        <v>922</v>
      </c>
      <c r="B4435" s="2" t="s">
        <v>248</v>
      </c>
      <c r="C4435" s="1">
        <f t="shared" si="404"/>
        <v>1.0416666664241347E-2</v>
      </c>
      <c r="D4435" s="1">
        <v>2</v>
      </c>
      <c r="E4435" s="1">
        <v>-0.69</v>
      </c>
      <c r="F4435" s="1">
        <f>IF(A4435="","",IF(E4435&lt;MinTemp,0,E4435*M_a+M_b))</f>
        <v>7.4015400000000009E-2</v>
      </c>
      <c r="G4435" s="1">
        <f>IF(A4435="","",F4435^2)</f>
        <v>5.4782794371600017E-3</v>
      </c>
      <c r="H4435" s="1">
        <f t="shared" si="403"/>
        <v>2.3808254833376798E-3</v>
      </c>
      <c r="I4435" s="4">
        <f>IF(A4435="","",H4435*24*(B4435-B4434))</f>
        <v>5.9520637069583767E-4</v>
      </c>
      <c r="J4435" s="4">
        <f>IF(A4435="","",MIN(J4434+I4435,Max_logcfu))</f>
        <v>3.99</v>
      </c>
      <c r="K4435" s="1" cm="1">
        <f t="array" ref="K4435">IF(A4435="","",IF(E4435&lt;MinTemp,0,((E4435-Tmin)/(PrefTemp-Tmin))^2))</f>
        <v>0.90631026937171777</v>
      </c>
      <c r="L4435" s="4">
        <f>IF(A4435="","",K4435*(B4435-B4434))</f>
        <v>9.4407319704239677E-3</v>
      </c>
      <c r="M4435" s="4">
        <f>IF(A4434="","",M4434-L4434)</f>
        <v>132.47881525211238</v>
      </c>
      <c r="N4435" s="1" t="s">
        <v>866</v>
      </c>
      <c r="O4435" s="1" t="s">
        <v>868</v>
      </c>
      <c r="P4435" s="1" t="s">
        <v>869</v>
      </c>
      <c r="Q4435" s="1">
        <v>4008</v>
      </c>
      <c r="R4435" s="1" t="s">
        <v>863</v>
      </c>
      <c r="S4435" s="1">
        <v>98.46</v>
      </c>
    </row>
    <row r="4436" spans="1:19" hidden="1" x14ac:dyDescent="0.3">
      <c r="A4436" s="1" t="s">
        <v>922</v>
      </c>
      <c r="B4436" s="2" t="s">
        <v>249</v>
      </c>
      <c r="C4436" s="1">
        <f t="shared" si="404"/>
        <v>1.0416666664241347E-2</v>
      </c>
      <c r="D4436" s="1">
        <v>2</v>
      </c>
      <c r="E4436" s="1">
        <v>-0.68</v>
      </c>
      <c r="F4436" s="1">
        <f>IF(A4436="","",IF(E4436&lt;MinTemp,0,E4436*M_a+M_b))</f>
        <v>7.4211800000000008E-2</v>
      </c>
      <c r="G4436" s="1">
        <f>IF(A4436="","",F4436^2)</f>
        <v>5.5073912592400014E-3</v>
      </c>
      <c r="H4436" s="1">
        <f t="shared" si="403"/>
        <v>2.3934772964971755E-3</v>
      </c>
      <c r="I4436" s="4">
        <f>IF(A4436="","",H4436*24*(B4436-B4435))</f>
        <v>5.983693239849752E-4</v>
      </c>
      <c r="J4436" s="4">
        <f>IF(A4436="","",MIN(J4435+I4436,Max_logcfu))</f>
        <v>3.99</v>
      </c>
      <c r="K4436" s="1" cm="1">
        <f t="array" ref="K4436">IF(A4436="","",IF(E4436&lt;MinTemp,0,((E4436-Tmin)/(PrefTemp-Tmin))^2))</f>
        <v>0.91112644270020049</v>
      </c>
      <c r="L4436" s="4">
        <f>IF(A4436="","",K4436*(B4436-B4435))</f>
        <v>9.4909004425839834E-3</v>
      </c>
      <c r="M4436" s="4">
        <f>IF(A4435="","",M4435-L4435)</f>
        <v>132.46937452014197</v>
      </c>
      <c r="N4436" s="1" t="s">
        <v>866</v>
      </c>
      <c r="O4436" s="1" t="s">
        <v>868</v>
      </c>
      <c r="P4436" s="1" t="s">
        <v>869</v>
      </c>
      <c r="Q4436" s="1">
        <v>4008</v>
      </c>
      <c r="R4436" s="1" t="s">
        <v>863</v>
      </c>
      <c r="S4436" s="1">
        <v>98.46</v>
      </c>
    </row>
    <row r="4437" spans="1:19" hidden="1" x14ac:dyDescent="0.3">
      <c r="A4437" s="1" t="s">
        <v>922</v>
      </c>
      <c r="B4437" s="2" t="s">
        <v>250</v>
      </c>
      <c r="C4437" s="1">
        <f t="shared" si="404"/>
        <v>1.0416666671517305E-2</v>
      </c>
      <c r="D4437" s="1">
        <v>2</v>
      </c>
      <c r="E4437" s="1">
        <v>-0.68</v>
      </c>
      <c r="F4437" s="1">
        <f>IF(A4437="","",IF(E4437&lt;MinTemp,0,E4437*M_a+M_b))</f>
        <v>7.4211800000000008E-2</v>
      </c>
      <c r="G4437" s="1">
        <f>IF(A4437="","",F4437^2)</f>
        <v>5.5073912592400014E-3</v>
      </c>
      <c r="H4437" s="1">
        <f t="shared" si="403"/>
        <v>2.3934772964971755E-3</v>
      </c>
      <c r="I4437" s="4">
        <f>IF(A4437="","",H4437*24*(B4437-B4436))</f>
        <v>5.9836932440293135E-4</v>
      </c>
      <c r="J4437" s="4">
        <f>IF(A4437="","",MIN(J4436+I4437,Max_logcfu))</f>
        <v>3.99</v>
      </c>
      <c r="K4437" s="1" cm="1">
        <f t="array" ref="K4437">IF(A4437="","",IF(E4437&lt;MinTemp,0,((E4437-Tmin)/(PrefTemp-Tmin))^2))</f>
        <v>0.91112644270020049</v>
      </c>
      <c r="L4437" s="4">
        <f>IF(A4437="","",K4437*(B4437-B4436))</f>
        <v>9.4909004492133003E-3</v>
      </c>
      <c r="M4437" s="4">
        <f>IF(A4436="","",M4436-L4436)</f>
        <v>132.45988361969938</v>
      </c>
      <c r="N4437" s="1" t="s">
        <v>866</v>
      </c>
      <c r="O4437" s="1" t="s">
        <v>868</v>
      </c>
      <c r="P4437" s="1" t="s">
        <v>869</v>
      </c>
      <c r="Q4437" s="1">
        <v>4008</v>
      </c>
      <c r="R4437" s="1" t="s">
        <v>863</v>
      </c>
      <c r="S4437" s="1">
        <v>98.46</v>
      </c>
    </row>
    <row r="4438" spans="1:19" hidden="1" x14ac:dyDescent="0.3">
      <c r="A4438" s="1" t="s">
        <v>922</v>
      </c>
      <c r="B4438" s="2" t="s">
        <v>251</v>
      </c>
      <c r="C4438" s="1">
        <f t="shared" si="404"/>
        <v>1.0416666664241347E-2</v>
      </c>
      <c r="D4438" s="1">
        <v>2</v>
      </c>
      <c r="E4438" s="1">
        <v>-0.71</v>
      </c>
      <c r="F4438" s="1">
        <f>IF(A4438="","",IF(E4438&lt;MinTemp,0,E4438*M_a+M_b))</f>
        <v>7.362260000000001E-2</v>
      </c>
      <c r="G4438" s="1">
        <f>IF(A4438="","",F4438^2)</f>
        <v>5.4202872307600016E-3</v>
      </c>
      <c r="H4438" s="1">
        <f t="shared" si="403"/>
        <v>2.3556224384006959E-3</v>
      </c>
      <c r="I4438" s="4">
        <f>IF(A4438="","",H4438*24*(B4438-B4437))</f>
        <v>5.8890560946305872E-4</v>
      </c>
      <c r="J4438" s="4">
        <f>IF(A4438="","",MIN(J4437+I4438,Max_logcfu))</f>
        <v>3.99</v>
      </c>
      <c r="K4438" s="1" cm="1">
        <f t="array" ref="K4438">IF(A4438="","",IF(E4438&lt;MinTemp,0,((E4438-Tmin)/(PrefTemp-Tmin))^2))</f>
        <v>0.89671621108996447</v>
      </c>
      <c r="L4438" s="4">
        <f>IF(A4438="","",K4438*(B4438-B4437))</f>
        <v>9.3407938633456398E-3</v>
      </c>
      <c r="M4438" s="4">
        <f>IF(A4437="","",M4437-L4437)</f>
        <v>132.45039271925017</v>
      </c>
      <c r="N4438" s="1" t="s">
        <v>866</v>
      </c>
      <c r="O4438" s="1" t="s">
        <v>868</v>
      </c>
      <c r="P4438" s="1" t="s">
        <v>869</v>
      </c>
      <c r="Q4438" s="1">
        <v>4008</v>
      </c>
      <c r="R4438" s="1" t="s">
        <v>863</v>
      </c>
      <c r="S4438" s="1">
        <v>98.46</v>
      </c>
    </row>
    <row r="4439" spans="1:19" hidden="1" x14ac:dyDescent="0.3">
      <c r="A4439" s="1" t="s">
        <v>922</v>
      </c>
      <c r="B4439" s="2" t="s">
        <v>252</v>
      </c>
      <c r="C4439" s="1">
        <f t="shared" si="404"/>
        <v>1.0416666664241347E-2</v>
      </c>
      <c r="D4439" s="1">
        <v>2</v>
      </c>
      <c r="E4439" s="1">
        <v>-0.68</v>
      </c>
      <c r="F4439" s="1">
        <f>IF(A4439="","",IF(E4439&lt;MinTemp,0,E4439*M_a+M_b))</f>
        <v>7.4211800000000008E-2</v>
      </c>
      <c r="G4439" s="1">
        <f>IF(A4439="","",F4439^2)</f>
        <v>5.5073912592400014E-3</v>
      </c>
      <c r="H4439" s="1">
        <f t="shared" si="403"/>
        <v>2.3934772964971755E-3</v>
      </c>
      <c r="I4439" s="4">
        <f>IF(A4439="","",H4439*24*(B4439-B4438))</f>
        <v>5.983693239849752E-4</v>
      </c>
      <c r="J4439" s="4">
        <f>IF(A4439="","",MIN(J4438+I4439,Max_logcfu))</f>
        <v>3.99</v>
      </c>
      <c r="K4439" s="1" cm="1">
        <f t="array" ref="K4439">IF(A4439="","",IF(E4439&lt;MinTemp,0,((E4439-Tmin)/(PrefTemp-Tmin))^2))</f>
        <v>0.91112644270020049</v>
      </c>
      <c r="L4439" s="4">
        <f>IF(A4439="","",K4439*(B4439-B4438))</f>
        <v>9.4909004425839834E-3</v>
      </c>
      <c r="M4439" s="4">
        <f>IF(A4438="","",M4438-L4438)</f>
        <v>132.44105192538683</v>
      </c>
      <c r="N4439" s="1" t="s">
        <v>866</v>
      </c>
      <c r="O4439" s="1" t="s">
        <v>868</v>
      </c>
      <c r="P4439" s="1" t="s">
        <v>869</v>
      </c>
      <c r="Q4439" s="1">
        <v>4008</v>
      </c>
      <c r="R4439" s="1" t="s">
        <v>863</v>
      </c>
      <c r="S4439" s="1">
        <v>98.46</v>
      </c>
    </row>
    <row r="4440" spans="1:19" hidden="1" x14ac:dyDescent="0.3">
      <c r="A4440" s="1" t="s">
        <v>922</v>
      </c>
      <c r="B4440" s="2" t="s">
        <v>253</v>
      </c>
      <c r="C4440" s="1">
        <f t="shared" si="404"/>
        <v>1.0416666671517305E-2</v>
      </c>
      <c r="D4440" s="1">
        <v>2</v>
      </c>
      <c r="E4440" s="1">
        <v>-0.71</v>
      </c>
      <c r="F4440" s="1">
        <f>IF(A4440="","",IF(E4440&lt;MinTemp,0,E4440*M_a+M_b))</f>
        <v>7.362260000000001E-2</v>
      </c>
      <c r="G4440" s="1">
        <f>IF(A4440="","",F4440^2)</f>
        <v>5.4202872307600016E-3</v>
      </c>
      <c r="H4440" s="1">
        <f t="shared" si="403"/>
        <v>2.3556224384006959E-3</v>
      </c>
      <c r="I4440" s="4">
        <f>IF(A4440="","",H4440*24*(B4440-B4439))</f>
        <v>5.8890560987440448E-4</v>
      </c>
      <c r="J4440" s="4">
        <f>IF(A4440="","",MIN(J4439+I4440,Max_logcfu))</f>
        <v>3.99</v>
      </c>
      <c r="K4440" s="1" cm="1">
        <f t="array" ref="K4440">IF(A4440="","",IF(E4440&lt;MinTemp,0,((E4440-Tmin)/(PrefTemp-Tmin))^2))</f>
        <v>0.89671621108996447</v>
      </c>
      <c r="L4440" s="4">
        <f>IF(A4440="","",K4440*(B4440-B4439))</f>
        <v>9.34079386987011E-3</v>
      </c>
      <c r="M4440" s="4">
        <f>IF(A4439="","",M4439-L4439)</f>
        <v>132.43156102494424</v>
      </c>
      <c r="N4440" s="1" t="s">
        <v>866</v>
      </c>
      <c r="O4440" s="1" t="s">
        <v>868</v>
      </c>
      <c r="P4440" s="1" t="s">
        <v>869</v>
      </c>
      <c r="Q4440" s="1">
        <v>4008</v>
      </c>
      <c r="R4440" s="1" t="s">
        <v>863</v>
      </c>
      <c r="S4440" s="1">
        <v>98.46</v>
      </c>
    </row>
    <row r="4441" spans="1:19" hidden="1" x14ac:dyDescent="0.3">
      <c r="A4441" s="1" t="s">
        <v>922</v>
      </c>
      <c r="B4441" s="2" t="s">
        <v>254</v>
      </c>
      <c r="C4441" s="1">
        <f t="shared" si="404"/>
        <v>1.0416666664241347E-2</v>
      </c>
      <c r="D4441" s="1">
        <v>2</v>
      </c>
      <c r="E4441" s="1">
        <v>-0.71</v>
      </c>
      <c r="F4441" s="1">
        <f>IF(A4441="","",IF(E4441&lt;MinTemp,0,E4441*M_a+M_b))</f>
        <v>7.362260000000001E-2</v>
      </c>
      <c r="G4441" s="1">
        <f>IF(A4441="","",F4441^2)</f>
        <v>5.4202872307600016E-3</v>
      </c>
      <c r="H4441" s="1">
        <f t="shared" si="403"/>
        <v>2.3556224384006959E-3</v>
      </c>
      <c r="I4441" s="4">
        <f>IF(A4441="","",H4441*24*(B4441-B4440))</f>
        <v>5.8890560946305872E-4</v>
      </c>
      <c r="J4441" s="4">
        <f>IF(A4441="","",MIN(J4440+I4441,Max_logcfu))</f>
        <v>3.99</v>
      </c>
      <c r="K4441" s="1" cm="1">
        <f t="array" ref="K4441">IF(A4441="","",IF(E4441&lt;MinTemp,0,((E4441-Tmin)/(PrefTemp-Tmin))^2))</f>
        <v>0.89671621108996447</v>
      </c>
      <c r="L4441" s="4">
        <f>IF(A4441="","",K4441*(B4441-B4440))</f>
        <v>9.3407938633456398E-3</v>
      </c>
      <c r="M4441" s="4">
        <f>IF(A4440="","",M4440-L4440)</f>
        <v>132.42222023107436</v>
      </c>
      <c r="N4441" s="1" t="s">
        <v>866</v>
      </c>
      <c r="O4441" s="1" t="s">
        <v>868</v>
      </c>
      <c r="P4441" s="1" t="s">
        <v>869</v>
      </c>
      <c r="Q4441" s="1">
        <v>4008</v>
      </c>
      <c r="R4441" s="1" t="s">
        <v>863</v>
      </c>
      <c r="S4441" s="1">
        <v>98.46</v>
      </c>
    </row>
    <row r="4442" spans="1:19" hidden="1" x14ac:dyDescent="0.3">
      <c r="A4442" s="1" t="s">
        <v>922</v>
      </c>
      <c r="B4442" s="2" t="s">
        <v>255</v>
      </c>
      <c r="C4442" s="1">
        <f t="shared" si="404"/>
        <v>1.0416666664241347E-2</v>
      </c>
      <c r="D4442" s="1">
        <v>2</v>
      </c>
      <c r="E4442" s="1">
        <v>-0.71</v>
      </c>
      <c r="F4442" s="1">
        <f>IF(A4442="","",IF(E4442&lt;MinTemp,0,E4442*M_a+M_b))</f>
        <v>7.362260000000001E-2</v>
      </c>
      <c r="G4442" s="1">
        <f>IF(A4442="","",F4442^2)</f>
        <v>5.4202872307600016E-3</v>
      </c>
      <c r="H4442" s="1">
        <f t="shared" si="403"/>
        <v>2.3556224384006959E-3</v>
      </c>
      <c r="I4442" s="4">
        <f>IF(A4442="","",H4442*24*(B4442-B4441))</f>
        <v>5.8890560946305872E-4</v>
      </c>
      <c r="J4442" s="4">
        <f>IF(A4442="","",MIN(J4441+I4442,Max_logcfu))</f>
        <v>3.99</v>
      </c>
      <c r="K4442" s="1" cm="1">
        <f t="array" ref="K4442">IF(A4442="","",IF(E4442&lt;MinTemp,0,((E4442-Tmin)/(PrefTemp-Tmin))^2))</f>
        <v>0.89671621108996447</v>
      </c>
      <c r="L4442" s="4">
        <f>IF(A4442="","",K4442*(B4442-B4441))</f>
        <v>9.3407938633456398E-3</v>
      </c>
      <c r="M4442" s="4">
        <f>IF(A4441="","",M4441-L4441)</f>
        <v>132.41287943721102</v>
      </c>
      <c r="N4442" s="1" t="s">
        <v>866</v>
      </c>
      <c r="O4442" s="1" t="s">
        <v>868</v>
      </c>
      <c r="P4442" s="1" t="s">
        <v>869</v>
      </c>
      <c r="Q4442" s="1">
        <v>4008</v>
      </c>
      <c r="R4442" s="1" t="s">
        <v>863</v>
      </c>
      <c r="S4442" s="1">
        <v>98.46</v>
      </c>
    </row>
    <row r="4443" spans="1:19" hidden="1" x14ac:dyDescent="0.3">
      <c r="A4443" s="1" t="s">
        <v>922</v>
      </c>
      <c r="B4443" s="2" t="s">
        <v>256</v>
      </c>
      <c r="C4443" s="1">
        <f t="shared" si="404"/>
        <v>1.0416666671517305E-2</v>
      </c>
      <c r="D4443" s="1">
        <v>2</v>
      </c>
      <c r="E4443" s="1">
        <v>-0.69</v>
      </c>
      <c r="F4443" s="1">
        <f>IF(A4443="","",IF(E4443&lt;MinTemp,0,E4443*M_a+M_b))</f>
        <v>7.4015400000000009E-2</v>
      </c>
      <c r="G4443" s="1">
        <f>IF(A4443="","",F4443^2)</f>
        <v>5.4782794371600017E-3</v>
      </c>
      <c r="H4443" s="1">
        <f t="shared" si="403"/>
        <v>2.3808254833376798E-3</v>
      </c>
      <c r="I4443" s="4">
        <f>IF(A4443="","",H4443*24*(B4443-B4442))</f>
        <v>5.9520637111158453E-4</v>
      </c>
      <c r="J4443" s="4">
        <f>IF(A4443="","",MIN(J4442+I4443,Max_logcfu))</f>
        <v>3.99</v>
      </c>
      <c r="K4443" s="1" cm="1">
        <f t="array" ref="K4443">IF(A4443="","",IF(E4443&lt;MinTemp,0,((E4443-Tmin)/(PrefTemp-Tmin))^2))</f>
        <v>0.90631026937171777</v>
      </c>
      <c r="L4443" s="4">
        <f>IF(A4443="","",K4443*(B4443-B4442))</f>
        <v>9.4407319770182432E-3</v>
      </c>
      <c r="M4443" s="4">
        <f>IF(A4442="","",M4442-L4442)</f>
        <v>132.40353864334767</v>
      </c>
      <c r="N4443" s="1" t="s">
        <v>866</v>
      </c>
      <c r="O4443" s="1" t="s">
        <v>868</v>
      </c>
      <c r="P4443" s="1" t="s">
        <v>869</v>
      </c>
      <c r="Q4443" s="1">
        <v>4008</v>
      </c>
      <c r="R4443" s="1" t="s">
        <v>863</v>
      </c>
      <c r="S4443" s="1">
        <v>98.46</v>
      </c>
    </row>
    <row r="4444" spans="1:19" hidden="1" x14ac:dyDescent="0.3">
      <c r="A4444" s="1" t="s">
        <v>922</v>
      </c>
      <c r="B4444" s="2" t="s">
        <v>257</v>
      </c>
      <c r="C4444" s="1">
        <f t="shared" si="404"/>
        <v>1.0416666664241347E-2</v>
      </c>
      <c r="D4444" s="1">
        <v>2</v>
      </c>
      <c r="E4444" s="1">
        <v>-0.72</v>
      </c>
      <c r="F4444" s="1">
        <f>IF(A4444="","",IF(E4444&lt;MinTemp,0,E4444*M_a+M_b))</f>
        <v>7.3426200000000011E-2</v>
      </c>
      <c r="G4444" s="1">
        <f>IF(A4444="","",F4444^2)</f>
        <v>5.3914068464400019E-3</v>
      </c>
      <c r="H4444" s="1">
        <f t="shared" si="403"/>
        <v>2.3430712066232081E-3</v>
      </c>
      <c r="I4444" s="4">
        <f>IF(A4444="","",H4444*24*(B4444-B4443))</f>
        <v>5.857678015194173E-4</v>
      </c>
      <c r="J4444" s="4">
        <f>IF(A4444="","",MIN(J4443+I4444,Max_logcfu))</f>
        <v>3.99</v>
      </c>
      <c r="K4444" s="1" cm="1">
        <f t="array" ref="K4444">IF(A4444="","",IF(E4444&lt;MinTemp,0,((E4444-Tmin)/(PrefTemp-Tmin))^2))</f>
        <v>0.89193832613669399</v>
      </c>
      <c r="L4444" s="4">
        <f>IF(A4444="","",K4444*(B4444-B4443))</f>
        <v>9.2910242284273276E-3</v>
      </c>
      <c r="M4444" s="4">
        <f>IF(A4443="","",M4443-L4443)</f>
        <v>132.39409791137066</v>
      </c>
      <c r="N4444" s="1" t="s">
        <v>866</v>
      </c>
      <c r="O4444" s="1" t="s">
        <v>868</v>
      </c>
      <c r="P4444" s="1" t="s">
        <v>869</v>
      </c>
      <c r="Q4444" s="1">
        <v>4008</v>
      </c>
      <c r="R4444" s="1" t="s">
        <v>863</v>
      </c>
      <c r="S4444" s="1">
        <v>98.46</v>
      </c>
    </row>
    <row r="4445" spans="1:19" hidden="1" x14ac:dyDescent="0.3">
      <c r="A4445" s="1" t="s">
        <v>922</v>
      </c>
      <c r="B4445" s="2" t="s">
        <v>258</v>
      </c>
      <c r="C4445" s="1">
        <f t="shared" si="404"/>
        <v>1.0416666664241347E-2</v>
      </c>
      <c r="D4445" s="1">
        <v>2</v>
      </c>
      <c r="E4445" s="1">
        <v>-0.71</v>
      </c>
      <c r="F4445" s="1">
        <f>IF(A4445="","",IF(E4445&lt;MinTemp,0,E4445*M_a+M_b))</f>
        <v>7.362260000000001E-2</v>
      </c>
      <c r="G4445" s="1">
        <f>IF(A4445="","",F4445^2)</f>
        <v>5.4202872307600016E-3</v>
      </c>
      <c r="H4445" s="1">
        <f t="shared" si="403"/>
        <v>2.3556224384006959E-3</v>
      </c>
      <c r="I4445" s="4">
        <f>IF(A4445="","",H4445*24*(B4445-B4444))</f>
        <v>5.8890560946305872E-4</v>
      </c>
      <c r="J4445" s="4">
        <f>IF(A4445="","",MIN(J4444+I4445,Max_logcfu))</f>
        <v>3.99</v>
      </c>
      <c r="K4445" s="1" cm="1">
        <f t="array" ref="K4445">IF(A4445="","",IF(E4445&lt;MinTemp,0,((E4445-Tmin)/(PrefTemp-Tmin))^2))</f>
        <v>0.89671621108996447</v>
      </c>
      <c r="L4445" s="4">
        <f>IF(A4445="","",K4445*(B4445-B4444))</f>
        <v>9.3407938633456398E-3</v>
      </c>
      <c r="M4445" s="4">
        <f>IF(A4444="","",M4444-L4444)</f>
        <v>132.38480688714225</v>
      </c>
      <c r="N4445" s="1" t="s">
        <v>866</v>
      </c>
      <c r="O4445" s="1" t="s">
        <v>868</v>
      </c>
      <c r="P4445" s="1" t="s">
        <v>869</v>
      </c>
      <c r="Q4445" s="1">
        <v>4008</v>
      </c>
      <c r="R4445" s="1" t="s">
        <v>863</v>
      </c>
      <c r="S4445" s="1">
        <v>98.46</v>
      </c>
    </row>
    <row r="4446" spans="1:19" hidden="1" x14ac:dyDescent="0.3">
      <c r="A4446" s="1" t="s">
        <v>922</v>
      </c>
      <c r="B4446" s="2" t="s">
        <v>259</v>
      </c>
      <c r="C4446" s="1">
        <f t="shared" si="404"/>
        <v>1.0416666671517305E-2</v>
      </c>
      <c r="D4446" s="1">
        <v>2</v>
      </c>
      <c r="E4446" s="1">
        <v>-0.72</v>
      </c>
      <c r="F4446" s="1">
        <f>IF(A4446="","",IF(E4446&lt;MinTemp,0,E4446*M_a+M_b))</f>
        <v>7.3426200000000011E-2</v>
      </c>
      <c r="G4446" s="1">
        <f>IF(A4446="","",F4446^2)</f>
        <v>5.3914068464400019E-3</v>
      </c>
      <c r="H4446" s="1">
        <f t="shared" ref="H4446:H4509" si="405">IF(A4446="","",G4446/2.301)</f>
        <v>2.3430712066232081E-3</v>
      </c>
      <c r="I4446" s="4">
        <f>IF(A4446="","",H4446*24*(B4446-B4445))</f>
        <v>5.8576780192857135E-4</v>
      </c>
      <c r="J4446" s="4">
        <f>IF(A4446="","",MIN(J4445+I4446,Max_logcfu))</f>
        <v>3.99</v>
      </c>
      <c r="K4446" s="1" cm="1">
        <f t="array" ref="K4446">IF(A4446="","",IF(E4446&lt;MinTemp,0,((E4446-Tmin)/(PrefTemp-Tmin))^2))</f>
        <v>0.89193832613669399</v>
      </c>
      <c r="L4446" s="4">
        <f>IF(A4446="","",K4446*(B4446-B4445))</f>
        <v>9.2910242349170322E-3</v>
      </c>
      <c r="M4446" s="4">
        <f>IF(A4445="","",M4445-L4445)</f>
        <v>132.3754660932789</v>
      </c>
      <c r="N4446" s="1" t="s">
        <v>866</v>
      </c>
      <c r="O4446" s="1" t="s">
        <v>868</v>
      </c>
      <c r="P4446" s="1" t="s">
        <v>869</v>
      </c>
      <c r="Q4446" s="1">
        <v>4008</v>
      </c>
      <c r="R4446" s="1" t="s">
        <v>863</v>
      </c>
      <c r="S4446" s="1">
        <v>98.46</v>
      </c>
    </row>
    <row r="4447" spans="1:19" hidden="1" x14ac:dyDescent="0.3">
      <c r="A4447" s="1" t="s">
        <v>922</v>
      </c>
      <c r="B4447" s="2" t="s">
        <v>260</v>
      </c>
      <c r="C4447" s="1">
        <f t="shared" si="404"/>
        <v>1.0416666664241347E-2</v>
      </c>
      <c r="D4447" s="1">
        <v>2</v>
      </c>
      <c r="E4447" s="1">
        <v>-0.72</v>
      </c>
      <c r="F4447" s="1">
        <f>IF(A4447="","",IF(E4447&lt;MinTemp,0,E4447*M_a+M_b))</f>
        <v>7.3426200000000011E-2</v>
      </c>
      <c r="G4447" s="1">
        <f>IF(A4447="","",F4447^2)</f>
        <v>5.3914068464400019E-3</v>
      </c>
      <c r="H4447" s="1">
        <f t="shared" si="405"/>
        <v>2.3430712066232081E-3</v>
      </c>
      <c r="I4447" s="4">
        <f>IF(A4447="","",H4447*24*(B4447-B4446))</f>
        <v>5.857678015194173E-4</v>
      </c>
      <c r="J4447" s="4">
        <f>IF(A4447="","",MIN(J4446+I4447,Max_logcfu))</f>
        <v>3.99</v>
      </c>
      <c r="K4447" s="1" cm="1">
        <f t="array" ref="K4447">IF(A4447="","",IF(E4447&lt;MinTemp,0,((E4447-Tmin)/(PrefTemp-Tmin))^2))</f>
        <v>0.89193832613669399</v>
      </c>
      <c r="L4447" s="4">
        <f>IF(A4447="","",K4447*(B4447-B4446))</f>
        <v>9.2910242284273276E-3</v>
      </c>
      <c r="M4447" s="4">
        <f>IF(A4446="","",M4446-L4446)</f>
        <v>132.36617506904398</v>
      </c>
      <c r="N4447" s="1" t="s">
        <v>866</v>
      </c>
      <c r="O4447" s="1" t="s">
        <v>868</v>
      </c>
      <c r="P4447" s="1" t="s">
        <v>869</v>
      </c>
      <c r="Q4447" s="1">
        <v>4008</v>
      </c>
      <c r="R4447" s="1" t="s">
        <v>863</v>
      </c>
      <c r="S4447" s="1">
        <v>98.46</v>
      </c>
    </row>
    <row r="4448" spans="1:19" hidden="1" x14ac:dyDescent="0.3">
      <c r="A4448" s="1" t="s">
        <v>922</v>
      </c>
      <c r="B4448" s="2" t="s">
        <v>261</v>
      </c>
      <c r="C4448" s="1">
        <f t="shared" si="404"/>
        <v>1.0416666664241347E-2</v>
      </c>
      <c r="D4448" s="1">
        <v>2</v>
      </c>
      <c r="E4448" s="1">
        <v>-0.74</v>
      </c>
      <c r="F4448" s="1">
        <f>IF(A4448="","",IF(E4448&lt;MinTemp,0,E4448*M_a+M_b))</f>
        <v>7.3033399999999998E-2</v>
      </c>
      <c r="G4448" s="1">
        <f>IF(A4448="","",F4448^2)</f>
        <v>5.33387751556E-3</v>
      </c>
      <c r="H4448" s="1">
        <f t="shared" si="405"/>
        <v>2.3180693244502387E-3</v>
      </c>
      <c r="I4448" s="4">
        <f>IF(A4448="","",H4448*24*(B4448-B4447))</f>
        <v>5.7951733097763027E-4</v>
      </c>
      <c r="J4448" s="4">
        <f>IF(A4448="","",MIN(J4447+I4448,Max_logcfu))</f>
        <v>3.99</v>
      </c>
      <c r="K4448" s="1" cm="1">
        <f t="array" ref="K4448">IF(A4448="","",IF(E4448&lt;MinTemp,0,((E4448-Tmin)/(PrefTemp-Tmin))^2))</f>
        <v>0.88242084460536518</v>
      </c>
      <c r="L4448" s="4">
        <f>IF(A4448="","",K4448*(B4448-B4447))</f>
        <v>9.1918837958324014E-3</v>
      </c>
      <c r="M4448" s="4">
        <f>IF(A4447="","",M4447-L4447)</f>
        <v>132.35688404481556</v>
      </c>
      <c r="N4448" s="1" t="s">
        <v>866</v>
      </c>
      <c r="O4448" s="1" t="s">
        <v>868</v>
      </c>
      <c r="P4448" s="1" t="s">
        <v>869</v>
      </c>
      <c r="Q4448" s="1">
        <v>4008</v>
      </c>
      <c r="R4448" s="1" t="s">
        <v>863</v>
      </c>
      <c r="S4448" s="1">
        <v>98.46</v>
      </c>
    </row>
    <row r="4449" spans="1:19" hidden="1" x14ac:dyDescent="0.3">
      <c r="A4449" s="1" t="s">
        <v>922</v>
      </c>
      <c r="B4449" s="2" t="s">
        <v>262</v>
      </c>
      <c r="C4449" s="1">
        <f t="shared" si="404"/>
        <v>1.0416666671517305E-2</v>
      </c>
      <c r="D4449" s="1">
        <v>2</v>
      </c>
      <c r="E4449" s="1">
        <v>-0.72</v>
      </c>
      <c r="F4449" s="1">
        <f>IF(A4449="","",IF(E4449&lt;MinTemp,0,E4449*M_a+M_b))</f>
        <v>7.3426200000000011E-2</v>
      </c>
      <c r="G4449" s="1">
        <f>IF(A4449="","",F4449^2)</f>
        <v>5.3914068464400019E-3</v>
      </c>
      <c r="H4449" s="1">
        <f t="shared" si="405"/>
        <v>2.3430712066232081E-3</v>
      </c>
      <c r="I4449" s="4">
        <f>IF(A4449="","",H4449*24*(B4449-B4448))</f>
        <v>5.8576780192857135E-4</v>
      </c>
      <c r="J4449" s="4">
        <f>IF(A4449="","",MIN(J4448+I4449,Max_logcfu))</f>
        <v>3.99</v>
      </c>
      <c r="K4449" s="1" cm="1">
        <f t="array" ref="K4449">IF(A4449="","",IF(E4449&lt;MinTemp,0,((E4449-Tmin)/(PrefTemp-Tmin))^2))</f>
        <v>0.89193832613669399</v>
      </c>
      <c r="L4449" s="4">
        <f>IF(A4449="","",K4449*(B4449-B4448))</f>
        <v>9.2910242349170322E-3</v>
      </c>
      <c r="M4449" s="4">
        <f>IF(A4448="","",M4448-L4448)</f>
        <v>132.34769216101972</v>
      </c>
      <c r="N4449" s="1" t="s">
        <v>866</v>
      </c>
      <c r="O4449" s="1" t="s">
        <v>868</v>
      </c>
      <c r="P4449" s="1" t="s">
        <v>869</v>
      </c>
      <c r="Q4449" s="1">
        <v>4008</v>
      </c>
      <c r="R4449" s="1" t="s">
        <v>863</v>
      </c>
      <c r="S4449" s="1">
        <v>98.46</v>
      </c>
    </row>
    <row r="4450" spans="1:19" hidden="1" x14ac:dyDescent="0.3">
      <c r="A4450" s="1" t="s">
        <v>922</v>
      </c>
      <c r="B4450" s="2" t="s">
        <v>263</v>
      </c>
      <c r="C4450" s="1">
        <f t="shared" si="404"/>
        <v>1.0416666664241347E-2</v>
      </c>
      <c r="D4450" s="1">
        <v>2</v>
      </c>
      <c r="E4450" s="1">
        <v>-0.44</v>
      </c>
      <c r="F4450" s="1">
        <f>IF(A4450="","",IF(E4450&lt;MinTemp,0,E4450*M_a+M_b))</f>
        <v>7.8925400000000007E-2</v>
      </c>
      <c r="G4450" s="1">
        <f>IF(A4450="","",F4450^2)</f>
        <v>6.2292187651600012E-3</v>
      </c>
      <c r="H4450" s="1">
        <f t="shared" si="405"/>
        <v>2.7071789505258587E-3</v>
      </c>
      <c r="I4450" s="4">
        <f>IF(A4450="","",H4450*24*(B4450-B4449))</f>
        <v>6.7679473747388609E-4</v>
      </c>
      <c r="J4450" s="4">
        <f>IF(A4450="","",MIN(J4449+I4450,Max_logcfu))</f>
        <v>3.99</v>
      </c>
      <c r="K4450" s="1" cm="1">
        <f t="array" ref="K4450">IF(A4450="","",IF(E4450&lt;MinTemp,0,((E4450-Tmin)/(PrefTemp-Tmin))^2))</f>
        <v>1.0305434401050306</v>
      </c>
      <c r="L4450" s="4">
        <f>IF(A4450="","",K4450*(B4450-B4449))</f>
        <v>1.0734827498594673E-2</v>
      </c>
      <c r="M4450" s="4">
        <f>IF(A4449="","",M4449-L4449)</f>
        <v>132.3384011367848</v>
      </c>
      <c r="N4450" s="1" t="s">
        <v>866</v>
      </c>
      <c r="O4450" s="1" t="s">
        <v>868</v>
      </c>
      <c r="P4450" s="1" t="s">
        <v>869</v>
      </c>
      <c r="Q4450" s="1">
        <v>4008</v>
      </c>
      <c r="R4450" s="1" t="s">
        <v>863</v>
      </c>
      <c r="S4450" s="1">
        <v>98.46</v>
      </c>
    </row>
    <row r="4451" spans="1:19" hidden="1" x14ac:dyDescent="0.3">
      <c r="A4451" s="1" t="s">
        <v>922</v>
      </c>
      <c r="B4451" s="2" t="s">
        <v>264</v>
      </c>
      <c r="C4451" s="1">
        <f t="shared" si="404"/>
        <v>1.0416666664241347E-2</v>
      </c>
      <c r="D4451" s="1">
        <v>2</v>
      </c>
      <c r="E4451" s="1">
        <v>-0.54</v>
      </c>
      <c r="F4451" s="1">
        <f>IF(A4451="","",IF(E4451&lt;MinTemp,0,E4451*M_a+M_b))</f>
        <v>7.6961399999999999E-2</v>
      </c>
      <c r="G4451" s="1">
        <f>IF(A4451="","",F4451^2)</f>
        <v>5.9230570899600002E-3</v>
      </c>
      <c r="H4451" s="1">
        <f t="shared" si="405"/>
        <v>2.5741230291003911E-3</v>
      </c>
      <c r="I4451" s="4">
        <f>IF(A4451="","",H4451*24*(B4451-B4450))</f>
        <v>6.4353075712526408E-4</v>
      </c>
      <c r="J4451" s="4">
        <f>IF(A4451="","",MIN(J4450+I4451,Max_logcfu))</f>
        <v>3.99</v>
      </c>
      <c r="K4451" s="1" cm="1">
        <f t="array" ref="K4451">IF(A4451="","",IF(E4451&lt;MinTemp,0,((E4451-Tmin)/(PrefTemp-Tmin))^2))</f>
        <v>0.97989296243139534</v>
      </c>
      <c r="L4451" s="4">
        <f>IF(A4451="","",K4451*(B4451-B4450))</f>
        <v>1.0207218356283815E-2</v>
      </c>
      <c r="M4451" s="4">
        <f>IF(A4450="","",M4450-L4450)</f>
        <v>132.3276663092862</v>
      </c>
      <c r="N4451" s="1" t="s">
        <v>866</v>
      </c>
      <c r="O4451" s="1" t="s">
        <v>868</v>
      </c>
      <c r="P4451" s="1" t="s">
        <v>869</v>
      </c>
      <c r="Q4451" s="1">
        <v>4008</v>
      </c>
      <c r="R4451" s="1" t="s">
        <v>863</v>
      </c>
      <c r="S4451" s="1">
        <v>98.46</v>
      </c>
    </row>
    <row r="4452" spans="1:19" hidden="1" x14ac:dyDescent="0.3">
      <c r="A4452" s="1" t="s">
        <v>922</v>
      </c>
      <c r="B4452" s="2" t="s">
        <v>265</v>
      </c>
      <c r="C4452" s="1">
        <f t="shared" si="404"/>
        <v>1.0416666671517305E-2</v>
      </c>
      <c r="D4452" s="1">
        <v>2</v>
      </c>
      <c r="E4452" s="1">
        <v>-0.61</v>
      </c>
      <c r="F4452" s="1">
        <f>IF(A4452="","",IF(E4452&lt;MinTemp,0,E4452*M_a+M_b))</f>
        <v>7.5586600000000004E-2</v>
      </c>
      <c r="G4452" s="1">
        <f>IF(A4452="","",F4452^2)</f>
        <v>5.7133340995600005E-3</v>
      </c>
      <c r="H4452" s="1">
        <f t="shared" si="405"/>
        <v>2.4829787481790528E-3</v>
      </c>
      <c r="I4452" s="4">
        <f>IF(A4452="","",H4452*24*(B4452-B4451))</f>
        <v>6.2074468733381996E-4</v>
      </c>
      <c r="J4452" s="4">
        <f>IF(A4452="","",MIN(J4451+I4452,Max_logcfu))</f>
        <v>3.99</v>
      </c>
      <c r="K4452" s="1" cm="1">
        <f t="array" ref="K4452">IF(A4452="","",IF(E4452&lt;MinTemp,0,((E4452-Tmin)/(PrefTemp-Tmin))^2))</f>
        <v>0.9451970141682301</v>
      </c>
      <c r="L4452" s="4">
        <f>IF(A4452="","",K4452*(B4452-B4451))</f>
        <v>9.8458022355038723E-3</v>
      </c>
      <c r="M4452" s="4">
        <f>IF(A4451="","",M4451-L4451)</f>
        <v>132.31745909092993</v>
      </c>
      <c r="N4452" s="1" t="s">
        <v>866</v>
      </c>
      <c r="O4452" s="1" t="s">
        <v>868</v>
      </c>
      <c r="P4452" s="1" t="s">
        <v>869</v>
      </c>
      <c r="Q4452" s="1">
        <v>4008</v>
      </c>
      <c r="R4452" s="1" t="s">
        <v>863</v>
      </c>
      <c r="S4452" s="1">
        <v>98.4</v>
      </c>
    </row>
    <row r="4453" spans="1:19" hidden="1" x14ac:dyDescent="0.3">
      <c r="A4453" s="1" t="s">
        <v>922</v>
      </c>
      <c r="B4453" s="2" t="s">
        <v>266</v>
      </c>
      <c r="C4453" s="1">
        <f t="shared" si="404"/>
        <v>1.0416666664241347E-2</v>
      </c>
      <c r="D4453" s="1">
        <v>2</v>
      </c>
      <c r="E4453" s="1">
        <v>-0.66</v>
      </c>
      <c r="F4453" s="1">
        <f>IF(A4453="","",IF(E4453&lt;MinTemp,0,E4453*M_a+M_b))</f>
        <v>7.4604600000000007E-2</v>
      </c>
      <c r="G4453" s="1">
        <f>IF(A4453="","",F4453^2)</f>
        <v>5.5658463411600015E-3</v>
      </c>
      <c r="H4453" s="1">
        <f t="shared" si="405"/>
        <v>2.4188815041981753E-3</v>
      </c>
      <c r="I4453" s="4">
        <f>IF(A4453="","",H4453*24*(B4453-B4452))</f>
        <v>6.047203759087464E-4</v>
      </c>
      <c r="J4453" s="4">
        <f>IF(A4453="","",MIN(J4452+I4453,Max_logcfu))</f>
        <v>3.99</v>
      </c>
      <c r="K4453" s="1" cm="1">
        <f t="array" ref="K4453">IF(A4453="","",IF(E4453&lt;MinTemp,0,((E4453-Tmin)/(PrefTemp-Tmin))^2))</f>
        <v>0.92079707773237884</v>
      </c>
      <c r="L4453" s="4">
        <f>IF(A4453="","",K4453*(B4453-B4452))</f>
        <v>9.59163622414572E-3</v>
      </c>
      <c r="M4453" s="4">
        <f>IF(A4452="","",M4452-L4452)</f>
        <v>132.30761328869443</v>
      </c>
      <c r="N4453" s="1" t="s">
        <v>866</v>
      </c>
      <c r="O4453" s="1" t="s">
        <v>868</v>
      </c>
      <c r="P4453" s="1" t="s">
        <v>869</v>
      </c>
      <c r="Q4453" s="1">
        <v>4008</v>
      </c>
      <c r="R4453" s="1" t="s">
        <v>863</v>
      </c>
      <c r="S4453" s="1">
        <v>98.4</v>
      </c>
    </row>
    <row r="4454" spans="1:19" hidden="1" x14ac:dyDescent="0.3">
      <c r="A4454" s="1" t="s">
        <v>922</v>
      </c>
      <c r="B4454" s="2" t="s">
        <v>267</v>
      </c>
      <c r="C4454" s="1">
        <f t="shared" si="404"/>
        <v>1.0416666664241347E-2</v>
      </c>
      <c r="D4454" s="1">
        <v>2</v>
      </c>
      <c r="E4454" s="1">
        <v>-0.68</v>
      </c>
      <c r="F4454" s="1">
        <f>IF(A4454="","",IF(E4454&lt;MinTemp,0,E4454*M_a+M_b))</f>
        <v>7.4211800000000008E-2</v>
      </c>
      <c r="G4454" s="1">
        <f>IF(A4454="","",F4454^2)</f>
        <v>5.5073912592400014E-3</v>
      </c>
      <c r="H4454" s="1">
        <f t="shared" si="405"/>
        <v>2.3934772964971755E-3</v>
      </c>
      <c r="I4454" s="4">
        <f>IF(A4454="","",H4454*24*(B4454-B4453))</f>
        <v>5.983693239849752E-4</v>
      </c>
      <c r="J4454" s="4">
        <f>IF(A4454="","",MIN(J4453+I4454,Max_logcfu))</f>
        <v>3.99</v>
      </c>
      <c r="K4454" s="1" cm="1">
        <f t="array" ref="K4454">IF(A4454="","",IF(E4454&lt;MinTemp,0,((E4454-Tmin)/(PrefTemp-Tmin))^2))</f>
        <v>0.91112644270020049</v>
      </c>
      <c r="L4454" s="4">
        <f>IF(A4454="","",K4454*(B4454-B4453))</f>
        <v>9.4909004425839834E-3</v>
      </c>
      <c r="M4454" s="4">
        <f>IF(A4453="","",M4453-L4453)</f>
        <v>132.29802165247028</v>
      </c>
      <c r="N4454" s="1" t="s">
        <v>866</v>
      </c>
      <c r="O4454" s="1" t="s">
        <v>868</v>
      </c>
      <c r="P4454" s="1" t="s">
        <v>869</v>
      </c>
      <c r="Q4454" s="1">
        <v>4008</v>
      </c>
      <c r="R4454" s="1" t="s">
        <v>863</v>
      </c>
      <c r="S4454" s="1">
        <v>98.4</v>
      </c>
    </row>
    <row r="4455" spans="1:19" hidden="1" x14ac:dyDescent="0.3">
      <c r="A4455" s="1" t="s">
        <v>922</v>
      </c>
      <c r="B4455" s="2" t="s">
        <v>268</v>
      </c>
      <c r="C4455" s="1">
        <f t="shared" si="404"/>
        <v>1.0416666671517305E-2</v>
      </c>
      <c r="D4455" s="1">
        <v>2</v>
      </c>
      <c r="E4455" s="1">
        <v>-0.71</v>
      </c>
      <c r="F4455" s="1">
        <f>IF(A4455="","",IF(E4455&lt;MinTemp,0,E4455*M_a+M_b))</f>
        <v>7.362260000000001E-2</v>
      </c>
      <c r="G4455" s="1">
        <f>IF(A4455="","",F4455^2)</f>
        <v>5.4202872307600016E-3</v>
      </c>
      <c r="H4455" s="1">
        <f t="shared" si="405"/>
        <v>2.3556224384006959E-3</v>
      </c>
      <c r="I4455" s="4">
        <f>IF(A4455="","",H4455*24*(B4455-B4454))</f>
        <v>5.8890560987440448E-4</v>
      </c>
      <c r="J4455" s="4">
        <f>IF(A4455="","",MIN(J4454+I4455,Max_logcfu))</f>
        <v>3.99</v>
      </c>
      <c r="K4455" s="1" cm="1">
        <f t="array" ref="K4455">IF(A4455="","",IF(E4455&lt;MinTemp,0,((E4455-Tmin)/(PrefTemp-Tmin))^2))</f>
        <v>0.89671621108996447</v>
      </c>
      <c r="L4455" s="4">
        <f>IF(A4455="","",K4455*(B4455-B4454))</f>
        <v>9.34079386987011E-3</v>
      </c>
      <c r="M4455" s="4">
        <f>IF(A4454="","",M4454-L4454)</f>
        <v>132.2885307520277</v>
      </c>
      <c r="N4455" s="1" t="s">
        <v>866</v>
      </c>
      <c r="O4455" s="1" t="s">
        <v>868</v>
      </c>
      <c r="P4455" s="1" t="s">
        <v>869</v>
      </c>
      <c r="Q4455" s="1">
        <v>4008</v>
      </c>
      <c r="R4455" s="1" t="s">
        <v>863</v>
      </c>
      <c r="S4455" s="1">
        <v>98.4</v>
      </c>
    </row>
    <row r="4456" spans="1:19" hidden="1" x14ac:dyDescent="0.3">
      <c r="A4456" s="1" t="s">
        <v>922</v>
      </c>
      <c r="B4456" s="2" t="s">
        <v>269</v>
      </c>
      <c r="C4456" s="1">
        <f t="shared" si="404"/>
        <v>1.0416666664241347E-2</v>
      </c>
      <c r="D4456" s="1">
        <v>2</v>
      </c>
      <c r="E4456" s="1">
        <v>-0.74</v>
      </c>
      <c r="F4456" s="1">
        <f>IF(A4456="","",IF(E4456&lt;MinTemp,0,E4456*M_a+M_b))</f>
        <v>7.3033399999999998E-2</v>
      </c>
      <c r="G4456" s="1">
        <f>IF(A4456="","",F4456^2)</f>
        <v>5.33387751556E-3</v>
      </c>
      <c r="H4456" s="1">
        <f t="shared" si="405"/>
        <v>2.3180693244502387E-3</v>
      </c>
      <c r="I4456" s="4">
        <f>IF(A4456="","",H4456*24*(B4456-B4455))</f>
        <v>5.7951733097763027E-4</v>
      </c>
      <c r="J4456" s="4">
        <f>IF(A4456="","",MIN(J4455+I4456,Max_logcfu))</f>
        <v>3.99</v>
      </c>
      <c r="K4456" s="1" cm="1">
        <f t="array" ref="K4456">IF(A4456="","",IF(E4456&lt;MinTemp,0,((E4456-Tmin)/(PrefTemp-Tmin))^2))</f>
        <v>0.88242084460536518</v>
      </c>
      <c r="L4456" s="4">
        <f>IF(A4456="","",K4456*(B4456-B4455))</f>
        <v>9.1918837958324014E-3</v>
      </c>
      <c r="M4456" s="4">
        <f>IF(A4455="","",M4455-L4455)</f>
        <v>132.27918995815781</v>
      </c>
      <c r="N4456" s="1" t="s">
        <v>866</v>
      </c>
      <c r="O4456" s="1" t="s">
        <v>868</v>
      </c>
      <c r="P4456" s="1" t="s">
        <v>869</v>
      </c>
      <c r="Q4456" s="1">
        <v>4008</v>
      </c>
      <c r="R4456" s="1" t="s">
        <v>863</v>
      </c>
      <c r="S4456" s="1">
        <v>98.4</v>
      </c>
    </row>
    <row r="4457" spans="1:19" hidden="1" x14ac:dyDescent="0.3">
      <c r="A4457" s="1" t="s">
        <v>922</v>
      </c>
      <c r="B4457" s="2" t="s">
        <v>270</v>
      </c>
      <c r="C4457" s="1">
        <f t="shared" si="404"/>
        <v>1.0416666664241347E-2</v>
      </c>
      <c r="D4457" s="1">
        <v>2</v>
      </c>
      <c r="E4457" s="1">
        <v>-0.74</v>
      </c>
      <c r="F4457" s="1">
        <f>IF(A4457="","",IF(E4457&lt;MinTemp,0,E4457*M_a+M_b))</f>
        <v>7.3033399999999998E-2</v>
      </c>
      <c r="G4457" s="1">
        <f>IF(A4457="","",F4457^2)</f>
        <v>5.33387751556E-3</v>
      </c>
      <c r="H4457" s="1">
        <f t="shared" si="405"/>
        <v>2.3180693244502387E-3</v>
      </c>
      <c r="I4457" s="4">
        <f>IF(A4457="","",H4457*24*(B4457-B4456))</f>
        <v>5.7951733097763027E-4</v>
      </c>
      <c r="J4457" s="4">
        <f>IF(A4457="","",MIN(J4456+I4457,Max_logcfu))</f>
        <v>3.99</v>
      </c>
      <c r="K4457" s="1" cm="1">
        <f t="array" ref="K4457">IF(A4457="","",IF(E4457&lt;MinTemp,0,((E4457-Tmin)/(PrefTemp-Tmin))^2))</f>
        <v>0.88242084460536518</v>
      </c>
      <c r="L4457" s="4">
        <f>IF(A4457="","",K4457*(B4457-B4456))</f>
        <v>9.1918837958324014E-3</v>
      </c>
      <c r="M4457" s="4">
        <f>IF(A4456="","",M4456-L4456)</f>
        <v>132.26999807436198</v>
      </c>
      <c r="N4457" s="1" t="s">
        <v>866</v>
      </c>
      <c r="O4457" s="1" t="s">
        <v>868</v>
      </c>
      <c r="P4457" s="1" t="s">
        <v>869</v>
      </c>
      <c r="Q4457" s="1">
        <v>4008</v>
      </c>
      <c r="R4457" s="1" t="s">
        <v>863</v>
      </c>
      <c r="S4457" s="1">
        <v>98.4</v>
      </c>
    </row>
    <row r="4458" spans="1:19" hidden="1" x14ac:dyDescent="0.3">
      <c r="A4458" s="1" t="s">
        <v>922</v>
      </c>
      <c r="B4458" s="2" t="s">
        <v>271</v>
      </c>
      <c r="C4458" s="1">
        <f t="shared" si="404"/>
        <v>1.0416666671517305E-2</v>
      </c>
      <c r="D4458" s="1">
        <v>2</v>
      </c>
      <c r="E4458" s="1">
        <v>-0.72</v>
      </c>
      <c r="F4458" s="1">
        <f>IF(A4458="","",IF(E4458&lt;MinTemp,0,E4458*M_a+M_b))</f>
        <v>7.3426200000000011E-2</v>
      </c>
      <c r="G4458" s="1">
        <f>IF(A4458="","",F4458^2)</f>
        <v>5.3914068464400019E-3</v>
      </c>
      <c r="H4458" s="1">
        <f t="shared" si="405"/>
        <v>2.3430712066232081E-3</v>
      </c>
      <c r="I4458" s="4">
        <f>IF(A4458="","",H4458*24*(B4458-B4457))</f>
        <v>5.8576780192857135E-4</v>
      </c>
      <c r="J4458" s="4">
        <f>IF(A4458="","",MIN(J4457+I4458,Max_logcfu))</f>
        <v>3.99</v>
      </c>
      <c r="K4458" s="1" cm="1">
        <f t="array" ref="K4458">IF(A4458="","",IF(E4458&lt;MinTemp,0,((E4458-Tmin)/(PrefTemp-Tmin))^2))</f>
        <v>0.89193832613669399</v>
      </c>
      <c r="L4458" s="4">
        <f>IF(A4458="","",K4458*(B4458-B4457))</f>
        <v>9.2910242349170322E-3</v>
      </c>
      <c r="M4458" s="4">
        <f>IF(A4457="","",M4457-L4457)</f>
        <v>132.26080619056614</v>
      </c>
      <c r="N4458" s="1" t="s">
        <v>866</v>
      </c>
      <c r="O4458" s="1" t="s">
        <v>868</v>
      </c>
      <c r="P4458" s="1" t="s">
        <v>869</v>
      </c>
      <c r="Q4458" s="1">
        <v>4008</v>
      </c>
      <c r="R4458" s="1" t="s">
        <v>863</v>
      </c>
      <c r="S4458" s="1">
        <v>98.4</v>
      </c>
    </row>
    <row r="4459" spans="1:19" hidden="1" x14ac:dyDescent="0.3">
      <c r="A4459" s="1" t="s">
        <v>922</v>
      </c>
      <c r="B4459" s="2" t="s">
        <v>272</v>
      </c>
      <c r="C4459" s="1">
        <f t="shared" si="404"/>
        <v>1.0416666664241347E-2</v>
      </c>
      <c r="D4459" s="1">
        <v>2</v>
      </c>
      <c r="E4459" s="1">
        <v>-0.74</v>
      </c>
      <c r="F4459" s="1">
        <f>IF(A4459="","",IF(E4459&lt;MinTemp,0,E4459*M_a+M_b))</f>
        <v>7.3033399999999998E-2</v>
      </c>
      <c r="G4459" s="1">
        <f>IF(A4459="","",F4459^2)</f>
        <v>5.33387751556E-3</v>
      </c>
      <c r="H4459" s="1">
        <f t="shared" si="405"/>
        <v>2.3180693244502387E-3</v>
      </c>
      <c r="I4459" s="4">
        <f>IF(A4459="","",H4459*24*(B4459-B4458))</f>
        <v>5.7951733097763027E-4</v>
      </c>
      <c r="J4459" s="4">
        <f>IF(A4459="","",MIN(J4458+I4459,Max_logcfu))</f>
        <v>3.99</v>
      </c>
      <c r="K4459" s="1" cm="1">
        <f t="array" ref="K4459">IF(A4459="","",IF(E4459&lt;MinTemp,0,((E4459-Tmin)/(PrefTemp-Tmin))^2))</f>
        <v>0.88242084460536518</v>
      </c>
      <c r="L4459" s="4">
        <f>IF(A4459="","",K4459*(B4459-B4458))</f>
        <v>9.1918837958324014E-3</v>
      </c>
      <c r="M4459" s="4">
        <f>IF(A4458="","",M4458-L4458)</f>
        <v>132.25151516633122</v>
      </c>
      <c r="N4459" s="1" t="s">
        <v>866</v>
      </c>
      <c r="O4459" s="1" t="s">
        <v>868</v>
      </c>
      <c r="P4459" s="1" t="s">
        <v>869</v>
      </c>
      <c r="Q4459" s="1">
        <v>4008</v>
      </c>
      <c r="R4459" s="1" t="s">
        <v>863</v>
      </c>
      <c r="S4459" s="1">
        <v>98.4</v>
      </c>
    </row>
    <row r="4460" spans="1:19" hidden="1" x14ac:dyDescent="0.3">
      <c r="A4460" s="1" t="s">
        <v>922</v>
      </c>
      <c r="B4460" s="2" t="s">
        <v>273</v>
      </c>
      <c r="C4460" s="1">
        <f t="shared" si="404"/>
        <v>1.0416666664241347E-2</v>
      </c>
      <c r="D4460" s="1">
        <v>2</v>
      </c>
      <c r="E4460" s="1">
        <v>-0.75</v>
      </c>
      <c r="F4460" s="1">
        <f>IF(A4460="","",IF(E4460&lt;MinTemp,0,E4460*M_a+M_b))</f>
        <v>7.2837000000000013E-2</v>
      </c>
      <c r="G4460" s="1">
        <f>IF(A4460="","",F4460^2)</f>
        <v>5.305228569000002E-3</v>
      </c>
      <c r="H4460" s="1">
        <f t="shared" si="405"/>
        <v>2.3056186740547597E-3</v>
      </c>
      <c r="I4460" s="4">
        <f>IF(A4460="","",H4460*24*(B4460-B4459))</f>
        <v>5.764046683794852E-4</v>
      </c>
      <c r="J4460" s="4">
        <f>IF(A4460="","",MIN(J4459+I4460,Max_logcfu))</f>
        <v>3.99</v>
      </c>
      <c r="K4460" s="1" cm="1">
        <f t="array" ref="K4460">IF(A4460="","",IF(E4460&lt;MinTemp,0,((E4460-Tmin)/(PrefTemp-Tmin))^2))</f>
        <v>0.87768124802730718</v>
      </c>
      <c r="L4460" s="4">
        <f>IF(A4460="","",K4460*(B4460-B4459))</f>
        <v>9.1425129981557926E-3</v>
      </c>
      <c r="M4460" s="4">
        <f>IF(A4459="","",M4459-L4459)</f>
        <v>132.24232328253538</v>
      </c>
      <c r="N4460" s="1" t="s">
        <v>866</v>
      </c>
      <c r="O4460" s="1" t="s">
        <v>868</v>
      </c>
      <c r="P4460" s="1" t="s">
        <v>869</v>
      </c>
      <c r="Q4460" s="1">
        <v>4008</v>
      </c>
      <c r="R4460" s="1" t="s">
        <v>863</v>
      </c>
      <c r="S4460" s="1">
        <v>98.39</v>
      </c>
    </row>
    <row r="4461" spans="1:19" hidden="1" x14ac:dyDescent="0.3">
      <c r="A4461" s="1" t="s">
        <v>922</v>
      </c>
      <c r="B4461" s="2" t="s">
        <v>274</v>
      </c>
      <c r="C4461" s="1">
        <f t="shared" si="404"/>
        <v>1.0416666671517305E-2</v>
      </c>
      <c r="D4461" s="1">
        <v>2</v>
      </c>
      <c r="E4461" s="1">
        <v>-0.75</v>
      </c>
      <c r="F4461" s="1">
        <f>IF(A4461="","",IF(E4461&lt;MinTemp,0,E4461*M_a+M_b))</f>
        <v>7.2837000000000013E-2</v>
      </c>
      <c r="G4461" s="1">
        <f>IF(A4461="","",F4461^2)</f>
        <v>5.305228569000002E-3</v>
      </c>
      <c r="H4461" s="1">
        <f t="shared" si="405"/>
        <v>2.3056186740547597E-3</v>
      </c>
      <c r="I4461" s="4">
        <f>IF(A4461="","",H4461*24*(B4461-B4460))</f>
        <v>5.7640466878209923E-4</v>
      </c>
      <c r="J4461" s="4">
        <f>IF(A4461="","",MIN(J4460+I4461,Max_logcfu))</f>
        <v>3.99</v>
      </c>
      <c r="K4461" s="1" cm="1">
        <f t="array" ref="K4461">IF(A4461="","",IF(E4461&lt;MinTemp,0,((E4461-Tmin)/(PrefTemp-Tmin))^2))</f>
        <v>0.87768124802730718</v>
      </c>
      <c r="L4461" s="4">
        <f>IF(A4461="","",K4461*(B4461-B4460))</f>
        <v>9.1425130045417642E-3</v>
      </c>
      <c r="M4461" s="4">
        <f>IF(A4460="","",M4460-L4460)</f>
        <v>132.23318076953723</v>
      </c>
      <c r="N4461" s="1" t="s">
        <v>866</v>
      </c>
      <c r="O4461" s="1" t="s">
        <v>868</v>
      </c>
      <c r="P4461" s="1" t="s">
        <v>869</v>
      </c>
      <c r="Q4461" s="1">
        <v>4008</v>
      </c>
      <c r="R4461" s="1" t="s">
        <v>863</v>
      </c>
      <c r="S4461" s="1">
        <v>98.39</v>
      </c>
    </row>
    <row r="4462" spans="1:19" hidden="1" x14ac:dyDescent="0.3">
      <c r="A4462" s="1" t="s">
        <v>922</v>
      </c>
      <c r="B4462" s="2" t="s">
        <v>275</v>
      </c>
      <c r="C4462" s="1">
        <f t="shared" si="404"/>
        <v>1.0416666664241347E-2</v>
      </c>
      <c r="D4462" s="1">
        <v>2</v>
      </c>
      <c r="E4462" s="1">
        <v>-0.79</v>
      </c>
      <c r="F4462" s="1">
        <f>IF(A4462="","",IF(E4462&lt;MinTemp,0,E4462*M_a+M_b))</f>
        <v>7.2051400000000002E-2</v>
      </c>
      <c r="G4462" s="1">
        <f>IF(A4462="","",F4462^2)</f>
        <v>5.1914042419599999E-3</v>
      </c>
      <c r="H4462" s="1">
        <f t="shared" si="405"/>
        <v>2.2561513437461969E-3</v>
      </c>
      <c r="I4462" s="4">
        <f>IF(A4462="","",H4462*24*(B4462-B4461))</f>
        <v>5.6403783580522395E-4</v>
      </c>
      <c r="J4462" s="4">
        <f>IF(A4462="","",MIN(J4461+I4462,Max_logcfu))</f>
        <v>3.99</v>
      </c>
      <c r="K4462" s="1" cm="1">
        <f t="array" ref="K4462">IF(A4462="","",IF(E4462&lt;MinTemp,0,((E4462-Tmin)/(PrefTemp-Tmin))^2))</f>
        <v>0.85885048963244937</v>
      </c>
      <c r="L4462" s="4">
        <f>IF(A4462="","",K4462*(B4462-B4461))</f>
        <v>8.9463592649216949E-3</v>
      </c>
      <c r="M4462" s="4">
        <f>IF(A4461="","",M4461-L4461)</f>
        <v>132.22403825653268</v>
      </c>
      <c r="N4462" s="1" t="s">
        <v>866</v>
      </c>
      <c r="O4462" s="1" t="s">
        <v>868</v>
      </c>
      <c r="P4462" s="1" t="s">
        <v>869</v>
      </c>
      <c r="Q4462" s="1">
        <v>4008</v>
      </c>
      <c r="R4462" s="1" t="s">
        <v>863</v>
      </c>
      <c r="S4462" s="1">
        <v>98.39</v>
      </c>
    </row>
    <row r="4463" spans="1:19" hidden="1" x14ac:dyDescent="0.3">
      <c r="A4463" s="1" t="s">
        <v>922</v>
      </c>
      <c r="B4463" s="2" t="s">
        <v>276</v>
      </c>
      <c r="C4463" s="1">
        <f t="shared" si="404"/>
        <v>1.0416666664241347E-2</v>
      </c>
      <c r="D4463" s="1">
        <v>2</v>
      </c>
      <c r="E4463" s="1">
        <v>-0.79</v>
      </c>
      <c r="F4463" s="1">
        <f>IF(A4463="","",IF(E4463&lt;MinTemp,0,E4463*M_a+M_b))</f>
        <v>7.2051400000000002E-2</v>
      </c>
      <c r="G4463" s="1">
        <f>IF(A4463="","",F4463^2)</f>
        <v>5.1914042419599999E-3</v>
      </c>
      <c r="H4463" s="1">
        <f t="shared" si="405"/>
        <v>2.2561513437461969E-3</v>
      </c>
      <c r="I4463" s="4">
        <f>IF(A4463="","",H4463*24*(B4463-B4462))</f>
        <v>5.6403783580522395E-4</v>
      </c>
      <c r="J4463" s="4">
        <f>IF(A4463="","",MIN(J4462+I4463,Max_logcfu))</f>
        <v>3.99</v>
      </c>
      <c r="K4463" s="1" cm="1">
        <f t="array" ref="K4463">IF(A4463="","",IF(E4463&lt;MinTemp,0,((E4463-Tmin)/(PrefTemp-Tmin))^2))</f>
        <v>0.85885048963244937</v>
      </c>
      <c r="L4463" s="4">
        <f>IF(A4463="","",K4463*(B4463-B4462))</f>
        <v>8.9463592649216949E-3</v>
      </c>
      <c r="M4463" s="4">
        <f>IF(A4462="","",M4462-L4462)</f>
        <v>132.21509189726777</v>
      </c>
      <c r="N4463" s="1" t="s">
        <v>866</v>
      </c>
      <c r="O4463" s="1" t="s">
        <v>868</v>
      </c>
      <c r="P4463" s="1" t="s">
        <v>869</v>
      </c>
      <c r="Q4463" s="1">
        <v>4008</v>
      </c>
      <c r="R4463" s="1" t="s">
        <v>863</v>
      </c>
      <c r="S4463" s="1">
        <v>98.39</v>
      </c>
    </row>
    <row r="4464" spans="1:19" hidden="1" x14ac:dyDescent="0.3">
      <c r="A4464" s="1" t="s">
        <v>922</v>
      </c>
      <c r="B4464" s="2" t="s">
        <v>277</v>
      </c>
      <c r="C4464" s="1">
        <f t="shared" si="404"/>
        <v>1.0416666671517305E-2</v>
      </c>
      <c r="D4464" s="1">
        <v>2</v>
      </c>
      <c r="E4464" s="1">
        <v>-0.77</v>
      </c>
      <c r="F4464" s="1">
        <f>IF(A4464="","",IF(E4464&lt;MinTemp,0,E4464*M_a+M_b))</f>
        <v>7.24442E-2</v>
      </c>
      <c r="G4464" s="1">
        <f>IF(A4464="","",F4464^2)</f>
        <v>5.24816211364E-3</v>
      </c>
      <c r="H4464" s="1">
        <f t="shared" si="405"/>
        <v>2.2808179546458061E-3</v>
      </c>
      <c r="I4464" s="4">
        <f>IF(A4464="","",H4464*24*(B4464-B4463))</f>
        <v>5.7020448892697371E-4</v>
      </c>
      <c r="J4464" s="4">
        <f>IF(A4464="","",MIN(J4463+I4464,Max_logcfu))</f>
        <v>3.99</v>
      </c>
      <c r="K4464" s="1" cm="1">
        <f t="array" ref="K4464">IF(A4464="","",IF(E4464&lt;MinTemp,0,((E4464-Tmin)/(PrefTemp-Tmin))^2))</f>
        <v>0.86824034324640342</v>
      </c>
      <c r="L4464" s="4">
        <f>IF(A4464="","",K4464*(B4464-B4463))</f>
        <v>9.0441702463615551E-3</v>
      </c>
      <c r="M4464" s="4">
        <f>IF(A4463="","",M4463-L4463)</f>
        <v>132.20614553800286</v>
      </c>
      <c r="N4464" s="1" t="s">
        <v>866</v>
      </c>
      <c r="O4464" s="1" t="s">
        <v>868</v>
      </c>
      <c r="P4464" s="1" t="s">
        <v>869</v>
      </c>
      <c r="Q4464" s="1">
        <v>4008</v>
      </c>
      <c r="R4464" s="1" t="s">
        <v>863</v>
      </c>
      <c r="S4464" s="1">
        <v>98.39</v>
      </c>
    </row>
    <row r="4465" spans="1:19" hidden="1" x14ac:dyDescent="0.3">
      <c r="A4465" s="1" t="s">
        <v>922</v>
      </c>
      <c r="B4465" s="2" t="s">
        <v>278</v>
      </c>
      <c r="C4465" s="1">
        <f t="shared" si="404"/>
        <v>1.0416666664241347E-2</v>
      </c>
      <c r="D4465" s="1">
        <v>2</v>
      </c>
      <c r="E4465" s="1">
        <v>-0.77</v>
      </c>
      <c r="F4465" s="1">
        <f>IF(A4465="","",IF(E4465&lt;MinTemp,0,E4465*M_a+M_b))</f>
        <v>7.24442E-2</v>
      </c>
      <c r="G4465" s="1">
        <f>IF(A4465="","",F4465^2)</f>
        <v>5.24816211364E-3</v>
      </c>
      <c r="H4465" s="1">
        <f t="shared" si="405"/>
        <v>2.2808179546458061E-3</v>
      </c>
      <c r="I4465" s="4">
        <f>IF(A4465="","",H4465*24*(B4465-B4464))</f>
        <v>5.7020448852869042E-4</v>
      </c>
      <c r="J4465" s="4">
        <f>IF(A4465="","",MIN(J4464+I4465,Max_logcfu))</f>
        <v>3.99</v>
      </c>
      <c r="K4465" s="1" cm="1">
        <f t="array" ref="K4465">IF(A4465="","",IF(E4465&lt;MinTemp,0,((E4465-Tmin)/(PrefTemp-Tmin))^2))</f>
        <v>0.86824034324640342</v>
      </c>
      <c r="L4465" s="4">
        <f>IF(A4465="","",K4465*(B4465-B4464))</f>
        <v>9.0441702400442751E-3</v>
      </c>
      <c r="M4465" s="4">
        <f>IF(A4464="","",M4464-L4464)</f>
        <v>132.19710136775649</v>
      </c>
      <c r="N4465" s="1" t="s">
        <v>866</v>
      </c>
      <c r="O4465" s="1" t="s">
        <v>868</v>
      </c>
      <c r="P4465" s="1" t="s">
        <v>869</v>
      </c>
      <c r="Q4465" s="1">
        <v>4008</v>
      </c>
      <c r="R4465" s="1" t="s">
        <v>863</v>
      </c>
      <c r="S4465" s="1">
        <v>98.39</v>
      </c>
    </row>
    <row r="4466" spans="1:19" hidden="1" x14ac:dyDescent="0.3">
      <c r="A4466" s="1" t="s">
        <v>922</v>
      </c>
      <c r="B4466" s="2" t="s">
        <v>279</v>
      </c>
      <c r="C4466" s="1">
        <f t="shared" si="404"/>
        <v>1.0416666664241347E-2</v>
      </c>
      <c r="D4466" s="1">
        <v>2</v>
      </c>
      <c r="E4466" s="1">
        <v>-0.8</v>
      </c>
      <c r="F4466" s="1">
        <f>IF(A4466="","",IF(E4466&lt;MinTemp,0,E4466*M_a+M_b))</f>
        <v>7.1855000000000002E-2</v>
      </c>
      <c r="G4466" s="1">
        <f>IF(A4466="","",F4466^2)</f>
        <v>5.1631410249999999E-3</v>
      </c>
      <c r="H4466" s="1">
        <f t="shared" si="405"/>
        <v>2.2438683289873968E-3</v>
      </c>
      <c r="I4466" s="4">
        <f>IF(A4466="","",H4466*24*(B4466-B4465))</f>
        <v>5.6096708211623883E-4</v>
      </c>
      <c r="J4466" s="4">
        <f>IF(A4466="","",MIN(J4465+I4466,Max_logcfu))</f>
        <v>3.99</v>
      </c>
      <c r="K4466" s="1" cm="1">
        <f t="array" ref="K4466">IF(A4466="","",IF(E4466&lt;MinTemp,0,((E4466-Tmin)/(PrefTemp-Tmin))^2))</f>
        <v>0.85417470701307885</v>
      </c>
      <c r="L4466" s="4">
        <f>IF(A4466="","",K4466*(B4466-B4465))</f>
        <v>8.8976531959812592E-3</v>
      </c>
      <c r="M4466" s="4">
        <f>IF(A4465="","",M4465-L4465)</f>
        <v>132.18805719751646</v>
      </c>
      <c r="N4466" s="1" t="s">
        <v>866</v>
      </c>
      <c r="O4466" s="1" t="s">
        <v>868</v>
      </c>
      <c r="P4466" s="1" t="s">
        <v>869</v>
      </c>
      <c r="Q4466" s="1">
        <v>4008</v>
      </c>
      <c r="R4466" s="1" t="s">
        <v>863</v>
      </c>
      <c r="S4466" s="1">
        <v>98.39</v>
      </c>
    </row>
    <row r="4467" spans="1:19" hidden="1" x14ac:dyDescent="0.3">
      <c r="A4467" s="1" t="s">
        <v>922</v>
      </c>
      <c r="B4467" s="2" t="s">
        <v>280</v>
      </c>
      <c r="C4467" s="1">
        <f t="shared" si="404"/>
        <v>1.0416666671517305E-2</v>
      </c>
      <c r="D4467" s="1">
        <v>2</v>
      </c>
      <c r="E4467" s="1">
        <v>-0.79</v>
      </c>
      <c r="F4467" s="1">
        <f>IF(A4467="","",IF(E4467&lt;MinTemp,0,E4467*M_a+M_b))</f>
        <v>7.2051400000000002E-2</v>
      </c>
      <c r="G4467" s="1">
        <f>IF(A4467="","",F4467^2)</f>
        <v>5.1914042419599999E-3</v>
      </c>
      <c r="H4467" s="1">
        <f t="shared" si="405"/>
        <v>2.2561513437461969E-3</v>
      </c>
      <c r="I4467" s="4">
        <f>IF(A4467="","",H4467*24*(B4467-B4466))</f>
        <v>5.6403783619919982E-4</v>
      </c>
      <c r="J4467" s="4">
        <f>IF(A4467="","",MIN(J4466+I4467,Max_logcfu))</f>
        <v>3.99</v>
      </c>
      <c r="K4467" s="1" cm="1">
        <f t="array" ref="K4467">IF(A4467="","",IF(E4467&lt;MinTemp,0,((E4467-Tmin)/(PrefTemp-Tmin))^2))</f>
        <v>0.85885048963244937</v>
      </c>
      <c r="L4467" s="4">
        <f>IF(A4467="","",K4467*(B4467-B4466))</f>
        <v>8.9463592711706546E-3</v>
      </c>
      <c r="M4467" s="4">
        <f>IF(A4466="","",M4466-L4466)</f>
        <v>132.17915954432047</v>
      </c>
      <c r="N4467" s="1" t="s">
        <v>866</v>
      </c>
      <c r="O4467" s="1" t="s">
        <v>868</v>
      </c>
      <c r="P4467" s="1" t="s">
        <v>869</v>
      </c>
      <c r="Q4467" s="1">
        <v>4008</v>
      </c>
      <c r="R4467" s="1" t="s">
        <v>863</v>
      </c>
      <c r="S4467" s="1">
        <v>98.39</v>
      </c>
    </row>
    <row r="4468" spans="1:19" hidden="1" x14ac:dyDescent="0.3">
      <c r="A4468" s="1" t="s">
        <v>922</v>
      </c>
      <c r="B4468" s="2" t="s">
        <v>281</v>
      </c>
      <c r="C4468" s="1">
        <f t="shared" si="404"/>
        <v>1.0416666664241347E-2</v>
      </c>
      <c r="D4468" s="1">
        <v>2</v>
      </c>
      <c r="E4468" s="1">
        <v>-0.8</v>
      </c>
      <c r="F4468" s="1">
        <f>IF(A4468="","",IF(E4468&lt;MinTemp,0,E4468*M_a+M_b))</f>
        <v>7.1855000000000002E-2</v>
      </c>
      <c r="G4468" s="1">
        <f>IF(A4468="","",F4468^2)</f>
        <v>5.1631410249999999E-3</v>
      </c>
      <c r="H4468" s="1">
        <f t="shared" si="405"/>
        <v>2.2438683289873968E-3</v>
      </c>
      <c r="I4468" s="4">
        <f>IF(A4468="","",H4468*24*(B4468-B4467))</f>
        <v>5.6096708211623883E-4</v>
      </c>
      <c r="J4468" s="4">
        <f>IF(A4468="","",MIN(J4467+I4468,Max_logcfu))</f>
        <v>3.99</v>
      </c>
      <c r="K4468" s="1" cm="1">
        <f t="array" ref="K4468">IF(A4468="","",IF(E4468&lt;MinTemp,0,((E4468-Tmin)/(PrefTemp-Tmin))^2))</f>
        <v>0.85417470701307885</v>
      </c>
      <c r="L4468" s="4">
        <f>IF(A4468="","",K4468*(B4468-B4467))</f>
        <v>8.8976531959812592E-3</v>
      </c>
      <c r="M4468" s="4">
        <f>IF(A4467="","",M4467-L4467)</f>
        <v>132.17021318504931</v>
      </c>
      <c r="N4468" s="1" t="s">
        <v>866</v>
      </c>
      <c r="O4468" s="1" t="s">
        <v>868</v>
      </c>
      <c r="P4468" s="1" t="s">
        <v>869</v>
      </c>
      <c r="Q4468" s="1">
        <v>4008</v>
      </c>
      <c r="R4468" s="1" t="s">
        <v>863</v>
      </c>
      <c r="S4468" s="1">
        <v>98.38</v>
      </c>
    </row>
    <row r="4469" spans="1:19" hidden="1" x14ac:dyDescent="0.3">
      <c r="A4469" s="1" t="s">
        <v>922</v>
      </c>
      <c r="B4469" s="2" t="s">
        <v>282</v>
      </c>
      <c r="C4469" s="1">
        <f t="shared" si="404"/>
        <v>1.0416666664241347E-2</v>
      </c>
      <c r="D4469" s="1">
        <v>2</v>
      </c>
      <c r="E4469" s="1">
        <v>-0.8</v>
      </c>
      <c r="F4469" s="1">
        <f>IF(A4469="","",IF(E4469&lt;MinTemp,0,E4469*M_a+M_b))</f>
        <v>7.1855000000000002E-2</v>
      </c>
      <c r="G4469" s="1">
        <f>IF(A4469="","",F4469^2)</f>
        <v>5.1631410249999999E-3</v>
      </c>
      <c r="H4469" s="1">
        <f t="shared" si="405"/>
        <v>2.2438683289873968E-3</v>
      </c>
      <c r="I4469" s="4">
        <f>IF(A4469="","",H4469*24*(B4469-B4468))</f>
        <v>5.6096708211623883E-4</v>
      </c>
      <c r="J4469" s="4">
        <f>IF(A4469="","",MIN(J4468+I4469,Max_logcfu))</f>
        <v>3.99</v>
      </c>
      <c r="K4469" s="1" cm="1">
        <f t="array" ref="K4469">IF(A4469="","",IF(E4469&lt;MinTemp,0,((E4469-Tmin)/(PrefTemp-Tmin))^2))</f>
        <v>0.85417470701307885</v>
      </c>
      <c r="L4469" s="4">
        <f>IF(A4469="","",K4469*(B4469-B4468))</f>
        <v>8.8976531959812592E-3</v>
      </c>
      <c r="M4469" s="4">
        <f>IF(A4468="","",M4468-L4468)</f>
        <v>132.16131553185332</v>
      </c>
      <c r="N4469" s="1" t="s">
        <v>866</v>
      </c>
      <c r="O4469" s="1" t="s">
        <v>868</v>
      </c>
      <c r="P4469" s="1" t="s">
        <v>869</v>
      </c>
      <c r="Q4469" s="1">
        <v>4008</v>
      </c>
      <c r="R4469" s="1" t="s">
        <v>863</v>
      </c>
      <c r="S4469" s="1">
        <v>98.38</v>
      </c>
    </row>
    <row r="4470" spans="1:19" hidden="1" x14ac:dyDescent="0.3">
      <c r="A4470" s="1" t="s">
        <v>922</v>
      </c>
      <c r="B4470" s="2" t="s">
        <v>283</v>
      </c>
      <c r="C4470" s="1">
        <f t="shared" si="404"/>
        <v>1.0416666671517305E-2</v>
      </c>
      <c r="D4470" s="1">
        <v>2</v>
      </c>
      <c r="E4470" s="1">
        <v>-0.79</v>
      </c>
      <c r="F4470" s="1">
        <f>IF(A4470="","",IF(E4470&lt;MinTemp,0,E4470*M_a+M_b))</f>
        <v>7.2051400000000002E-2</v>
      </c>
      <c r="G4470" s="1">
        <f>IF(A4470="","",F4470^2)</f>
        <v>5.1914042419599999E-3</v>
      </c>
      <c r="H4470" s="1">
        <f t="shared" si="405"/>
        <v>2.2561513437461969E-3</v>
      </c>
      <c r="I4470" s="4">
        <f>IF(A4470="","",H4470*24*(B4470-B4469))</f>
        <v>5.6403783619919982E-4</v>
      </c>
      <c r="J4470" s="4">
        <f>IF(A4470="","",MIN(J4469+I4470,Max_logcfu))</f>
        <v>3.99</v>
      </c>
      <c r="K4470" s="1" cm="1">
        <f t="array" ref="K4470">IF(A4470="","",IF(E4470&lt;MinTemp,0,((E4470-Tmin)/(PrefTemp-Tmin))^2))</f>
        <v>0.85885048963244937</v>
      </c>
      <c r="L4470" s="4">
        <f>IF(A4470="","",K4470*(B4470-B4469))</f>
        <v>8.9463592711706546E-3</v>
      </c>
      <c r="M4470" s="4">
        <f>IF(A4469="","",M4469-L4469)</f>
        <v>132.15241787865733</v>
      </c>
      <c r="N4470" s="1" t="s">
        <v>866</v>
      </c>
      <c r="O4470" s="1" t="s">
        <v>868</v>
      </c>
      <c r="P4470" s="1" t="s">
        <v>869</v>
      </c>
      <c r="Q4470" s="1">
        <v>4008</v>
      </c>
      <c r="R4470" s="1" t="s">
        <v>863</v>
      </c>
      <c r="S4470" s="1">
        <v>98.38</v>
      </c>
    </row>
    <row r="4471" spans="1:19" hidden="1" x14ac:dyDescent="0.3">
      <c r="A4471" s="1" t="s">
        <v>922</v>
      </c>
      <c r="B4471" s="2" t="s">
        <v>284</v>
      </c>
      <c r="C4471" s="1">
        <f t="shared" si="404"/>
        <v>1.0416666664241347E-2</v>
      </c>
      <c r="D4471" s="1">
        <v>2</v>
      </c>
      <c r="E4471" s="1">
        <v>-0.8</v>
      </c>
      <c r="F4471" s="1">
        <f>IF(A4471="","",IF(E4471&lt;MinTemp,0,E4471*M_a+M_b))</f>
        <v>7.1855000000000002E-2</v>
      </c>
      <c r="G4471" s="1">
        <f>IF(A4471="","",F4471^2)</f>
        <v>5.1631410249999999E-3</v>
      </c>
      <c r="H4471" s="1">
        <f t="shared" si="405"/>
        <v>2.2438683289873968E-3</v>
      </c>
      <c r="I4471" s="4">
        <f>IF(A4471="","",H4471*24*(B4471-B4470))</f>
        <v>5.6096708211623883E-4</v>
      </c>
      <c r="J4471" s="4">
        <f>IF(A4471="","",MIN(J4470+I4471,Max_logcfu))</f>
        <v>3.99</v>
      </c>
      <c r="K4471" s="1" cm="1">
        <f t="array" ref="K4471">IF(A4471="","",IF(E4471&lt;MinTemp,0,((E4471-Tmin)/(PrefTemp-Tmin))^2))</f>
        <v>0.85417470701307885</v>
      </c>
      <c r="L4471" s="4">
        <f>IF(A4471="","",K4471*(B4471-B4470))</f>
        <v>8.8976531959812592E-3</v>
      </c>
      <c r="M4471" s="4">
        <f>IF(A4470="","",M4470-L4470)</f>
        <v>132.14347151938617</v>
      </c>
      <c r="N4471" s="1" t="s">
        <v>866</v>
      </c>
      <c r="O4471" s="1" t="s">
        <v>868</v>
      </c>
      <c r="P4471" s="1" t="s">
        <v>869</v>
      </c>
      <c r="Q4471" s="1">
        <v>4008</v>
      </c>
      <c r="R4471" s="1" t="s">
        <v>863</v>
      </c>
      <c r="S4471" s="1">
        <v>98.38</v>
      </c>
    </row>
    <row r="4472" spans="1:19" hidden="1" x14ac:dyDescent="0.3">
      <c r="A4472" s="1" t="s">
        <v>922</v>
      </c>
      <c r="B4472" s="2" t="s">
        <v>285</v>
      </c>
      <c r="C4472" s="1">
        <f t="shared" si="404"/>
        <v>1.0416666664241347E-2</v>
      </c>
      <c r="D4472" s="1">
        <v>2</v>
      </c>
      <c r="E4472" s="1">
        <v>-0.79</v>
      </c>
      <c r="F4472" s="1">
        <f>IF(A4472="","",IF(E4472&lt;MinTemp,0,E4472*M_a+M_b))</f>
        <v>7.2051400000000002E-2</v>
      </c>
      <c r="G4472" s="1">
        <f>IF(A4472="","",F4472^2)</f>
        <v>5.1914042419599999E-3</v>
      </c>
      <c r="H4472" s="1">
        <f t="shared" si="405"/>
        <v>2.2561513437461969E-3</v>
      </c>
      <c r="I4472" s="4">
        <f>IF(A4472="","",H4472*24*(B4472-B4471))</f>
        <v>5.6403783580522395E-4</v>
      </c>
      <c r="J4472" s="4">
        <f>IF(A4472="","",MIN(J4471+I4472,Max_logcfu))</f>
        <v>3.99</v>
      </c>
      <c r="K4472" s="1" cm="1">
        <f t="array" ref="K4472">IF(A4472="","",IF(E4472&lt;MinTemp,0,((E4472-Tmin)/(PrefTemp-Tmin))^2))</f>
        <v>0.85885048963244937</v>
      </c>
      <c r="L4472" s="4">
        <f>IF(A4472="","",K4472*(B4472-B4471))</f>
        <v>8.9463592649216949E-3</v>
      </c>
      <c r="M4472" s="4">
        <f>IF(A4471="","",M4471-L4471)</f>
        <v>132.13457386619018</v>
      </c>
      <c r="N4472" s="1" t="s">
        <v>866</v>
      </c>
      <c r="O4472" s="1" t="s">
        <v>868</v>
      </c>
      <c r="P4472" s="1" t="s">
        <v>869</v>
      </c>
      <c r="Q4472" s="1">
        <v>4008</v>
      </c>
      <c r="R4472" s="1" t="s">
        <v>863</v>
      </c>
      <c r="S4472" s="1">
        <v>98.38</v>
      </c>
    </row>
    <row r="4473" spans="1:19" hidden="1" x14ac:dyDescent="0.3">
      <c r="A4473" s="1" t="s">
        <v>922</v>
      </c>
      <c r="B4473" s="2" t="s">
        <v>286</v>
      </c>
      <c r="C4473" s="1">
        <f t="shared" si="404"/>
        <v>1.0416666671517305E-2</v>
      </c>
      <c r="D4473" s="1">
        <v>2</v>
      </c>
      <c r="E4473" s="1">
        <v>-0.79</v>
      </c>
      <c r="F4473" s="1">
        <f>IF(A4473="","",IF(E4473&lt;MinTemp,0,E4473*M_a+M_b))</f>
        <v>7.2051400000000002E-2</v>
      </c>
      <c r="G4473" s="1">
        <f>IF(A4473="","",F4473^2)</f>
        <v>5.1914042419599999E-3</v>
      </c>
      <c r="H4473" s="1">
        <f t="shared" si="405"/>
        <v>2.2561513437461969E-3</v>
      </c>
      <c r="I4473" s="4">
        <f>IF(A4473="","",H4473*24*(B4473-B4472))</f>
        <v>5.6403783619919982E-4</v>
      </c>
      <c r="J4473" s="4">
        <f>IF(A4473="","",MIN(J4472+I4473,Max_logcfu))</f>
        <v>3.99</v>
      </c>
      <c r="K4473" s="1" cm="1">
        <f t="array" ref="K4473">IF(A4473="","",IF(E4473&lt;MinTemp,0,((E4473-Tmin)/(PrefTemp-Tmin))^2))</f>
        <v>0.85885048963244937</v>
      </c>
      <c r="L4473" s="4">
        <f>IF(A4473="","",K4473*(B4473-B4472))</f>
        <v>8.9463592711706546E-3</v>
      </c>
      <c r="M4473" s="4">
        <f>IF(A4472="","",M4472-L4472)</f>
        <v>132.12562750692527</v>
      </c>
      <c r="N4473" s="1" t="s">
        <v>866</v>
      </c>
      <c r="O4473" s="1" t="s">
        <v>868</v>
      </c>
      <c r="P4473" s="1" t="s">
        <v>869</v>
      </c>
      <c r="Q4473" s="1">
        <v>4008</v>
      </c>
      <c r="R4473" s="1" t="s">
        <v>863</v>
      </c>
      <c r="S4473" s="1">
        <v>98.38</v>
      </c>
    </row>
    <row r="4474" spans="1:19" hidden="1" x14ac:dyDescent="0.3">
      <c r="A4474" s="1" t="s">
        <v>922</v>
      </c>
      <c r="B4474" s="2" t="s">
        <v>287</v>
      </c>
      <c r="C4474" s="1">
        <f t="shared" si="404"/>
        <v>1.0416666664241347E-2</v>
      </c>
      <c r="D4474" s="1">
        <v>2</v>
      </c>
      <c r="E4474" s="1">
        <v>-0.52</v>
      </c>
      <c r="F4474" s="1">
        <f>IF(A4474="","",IF(E4474&lt;MinTemp,0,E4474*M_a+M_b))</f>
        <v>7.7354200000000012E-2</v>
      </c>
      <c r="G4474" s="1">
        <f>IF(A4474="","",F4474^2)</f>
        <v>5.983672257640002E-3</v>
      </c>
      <c r="H4474" s="1">
        <f t="shared" si="405"/>
        <v>2.6004659963667978E-3</v>
      </c>
      <c r="I4474" s="4">
        <f>IF(A4474="","",H4474*24*(B4474-B4473))</f>
        <v>6.5011649894033236E-4</v>
      </c>
      <c r="J4474" s="4">
        <f>IF(A4474="","",MIN(J4473+I4474,Max_logcfu))</f>
        <v>3.99</v>
      </c>
      <c r="K4474" s="1" cm="1">
        <f t="array" ref="K4474">IF(A4474="","",IF(E4474&lt;MinTemp,0,((E4474-Tmin)/(PrefTemp-Tmin))^2))</f>
        <v>0.98992095563222282</v>
      </c>
      <c r="L4474" s="4">
        <f>IF(A4474="","",K4474*(B4474-B4473))</f>
        <v>1.0311676618768114E-2</v>
      </c>
      <c r="M4474" s="4">
        <f>IF(A4473="","",M4473-L4473)</f>
        <v>132.11668114765411</v>
      </c>
      <c r="N4474" s="1" t="s">
        <v>866</v>
      </c>
      <c r="O4474" s="1" t="s">
        <v>868</v>
      </c>
      <c r="P4474" s="1" t="s">
        <v>869</v>
      </c>
      <c r="Q4474" s="1">
        <v>4008</v>
      </c>
      <c r="R4474" s="1" t="s">
        <v>863</v>
      </c>
      <c r="S4474" s="1">
        <v>98.38</v>
      </c>
    </row>
    <row r="4475" spans="1:19" hidden="1" x14ac:dyDescent="0.3">
      <c r="A4475" s="1" t="s">
        <v>922</v>
      </c>
      <c r="B4475" s="2" t="s">
        <v>288</v>
      </c>
      <c r="C4475" s="1">
        <f t="shared" si="404"/>
        <v>1.0416666664241347E-2</v>
      </c>
      <c r="D4475" s="1">
        <v>2</v>
      </c>
      <c r="E4475" s="1">
        <v>-0.6</v>
      </c>
      <c r="F4475" s="1">
        <f>IF(A4475="","",IF(E4475&lt;MinTemp,0,E4475*M_a+M_b))</f>
        <v>7.5783000000000003E-2</v>
      </c>
      <c r="G4475" s="1">
        <f>IF(A4475="","",F4475^2)</f>
        <v>5.7430630890000006E-3</v>
      </c>
      <c r="H4475" s="1">
        <f t="shared" si="405"/>
        <v>2.4958987783572362E-3</v>
      </c>
      <c r="I4475" s="4">
        <f>IF(A4475="","",H4475*24*(B4475-B4474))</f>
        <v>6.2397469444402866E-4</v>
      </c>
      <c r="J4475" s="4">
        <f>IF(A4475="","",MIN(J4474+I4475,Max_logcfu))</f>
        <v>3.99</v>
      </c>
      <c r="K4475" s="1" cm="1">
        <f t="array" ref="K4475">IF(A4475="","",IF(E4475&lt;MinTemp,0,((E4475-Tmin)/(PrefTemp-Tmin))^2))</f>
        <v>0.95011528983061277</v>
      </c>
      <c r="L4475" s="4">
        <f>IF(A4475="","",K4475*(B4475-B4474))</f>
        <v>9.8970342667645504E-3</v>
      </c>
      <c r="M4475" s="4">
        <f>IF(A4474="","",M4474-L4474)</f>
        <v>132.10636947103535</v>
      </c>
      <c r="N4475" s="1" t="s">
        <v>866</v>
      </c>
      <c r="O4475" s="1" t="s">
        <v>868</v>
      </c>
      <c r="P4475" s="1" t="s">
        <v>869</v>
      </c>
      <c r="Q4475" s="1">
        <v>4008</v>
      </c>
      <c r="R4475" s="1" t="s">
        <v>863</v>
      </c>
      <c r="S4475" s="1">
        <v>98.37</v>
      </c>
    </row>
    <row r="4476" spans="1:19" hidden="1" x14ac:dyDescent="0.3">
      <c r="A4476" s="1" t="s">
        <v>922</v>
      </c>
      <c r="B4476" s="2" t="s">
        <v>289</v>
      </c>
      <c r="C4476" s="1">
        <f t="shared" si="404"/>
        <v>1.0416666671517305E-2</v>
      </c>
      <c r="D4476" s="1">
        <v>3</v>
      </c>
      <c r="E4476" s="1">
        <v>-0.56999999999999995</v>
      </c>
      <c r="F4476" s="1">
        <f>IF(A4476="","",IF(E4476&lt;MinTemp,0,E4476*M_a+M_b))</f>
        <v>7.6372200000000001E-2</v>
      </c>
      <c r="G4476" s="1">
        <f>IF(A4476="","",F4476^2)</f>
        <v>5.83271293284E-3</v>
      </c>
      <c r="H4476" s="1">
        <f t="shared" si="405"/>
        <v>2.5348600316558016E-3</v>
      </c>
      <c r="I4476" s="4">
        <f>IF(A4476="","",H4476*24*(B4476-B4475))</f>
        <v>6.3371500820904702E-4</v>
      </c>
      <c r="J4476" s="4">
        <f>IF(A4476="","",MIN(J4475+I4476,Max_logcfu))</f>
        <v>3.99</v>
      </c>
      <c r="K4476" s="1" cm="1">
        <f t="array" ref="K4476">IF(A4476="","",IF(E4476&lt;MinTemp,0,((E4476-Tmin)/(PrefTemp-Tmin))^2))</f>
        <v>0.96494669356818563</v>
      </c>
      <c r="L4476" s="4">
        <f>IF(A4476="","",K4476*(B4476-B4475))</f>
        <v>1.0051528062682542E-2</v>
      </c>
      <c r="M4476" s="4">
        <f>IF(A4475="","",M4475-L4475)</f>
        <v>132.09647243676858</v>
      </c>
      <c r="N4476" s="1" t="s">
        <v>866</v>
      </c>
      <c r="O4476" s="1" t="s">
        <v>868</v>
      </c>
      <c r="P4476" s="1" t="s">
        <v>869</v>
      </c>
      <c r="Q4476" s="1">
        <v>4008</v>
      </c>
      <c r="R4476" s="1" t="s">
        <v>863</v>
      </c>
      <c r="S4476" s="1">
        <v>98.3</v>
      </c>
    </row>
    <row r="4477" spans="1:19" hidden="1" x14ac:dyDescent="0.3">
      <c r="A4477" s="1" t="s">
        <v>922</v>
      </c>
      <c r="B4477" s="2" t="s">
        <v>290</v>
      </c>
      <c r="C4477" s="1">
        <f t="shared" si="404"/>
        <v>1.0416666664241347E-2</v>
      </c>
      <c r="D4477" s="1">
        <v>3</v>
      </c>
      <c r="E4477" s="1">
        <v>-0.55000000000000004</v>
      </c>
      <c r="F4477" s="1">
        <f>IF(A4477="","",IF(E4477&lt;MinTemp,0,E4477*M_a+M_b))</f>
        <v>7.6765E-2</v>
      </c>
      <c r="G4477" s="1">
        <f>IF(A4477="","",F4477^2)</f>
        <v>5.8928652250000001E-3</v>
      </c>
      <c r="H4477" s="1">
        <f t="shared" si="405"/>
        <v>2.561001836158192E-3</v>
      </c>
      <c r="I4477" s="4">
        <f>IF(A4477="","",H4477*24*(B4477-B4476))</f>
        <v>6.4025045889047811E-4</v>
      </c>
      <c r="J4477" s="4">
        <f>IF(A4477="","",MIN(J4476+I4477,Max_logcfu))</f>
        <v>3.99</v>
      </c>
      <c r="K4477" s="1" cm="1">
        <f t="array" ref="K4477">IF(A4477="","",IF(E4477&lt;MinTemp,0,((E4477-Tmin)/(PrefTemp-Tmin))^2))</f>
        <v>0.97489811001858817</v>
      </c>
      <c r="L4477" s="4">
        <f>IF(A4477="","",K4477*(B4477-B4476))</f>
        <v>1.0155188643662522E-2</v>
      </c>
      <c r="M4477" s="4">
        <f>IF(A4476="","",M4476-L4476)</f>
        <v>132.08642090870589</v>
      </c>
      <c r="N4477" s="1" t="s">
        <v>866</v>
      </c>
      <c r="O4477" s="1" t="s">
        <v>868</v>
      </c>
      <c r="P4477" s="1" t="s">
        <v>869</v>
      </c>
      <c r="Q4477" s="1">
        <v>4008</v>
      </c>
      <c r="R4477" s="1" t="s">
        <v>863</v>
      </c>
      <c r="S4477" s="1">
        <v>98.3</v>
      </c>
    </row>
    <row r="4478" spans="1:19" hidden="1" x14ac:dyDescent="0.3">
      <c r="A4478" s="1" t="s">
        <v>922</v>
      </c>
      <c r="B4478" s="2" t="s">
        <v>291</v>
      </c>
      <c r="C4478" s="1">
        <f t="shared" si="404"/>
        <v>1.0416666664241347E-2</v>
      </c>
      <c r="D4478" s="1">
        <v>3</v>
      </c>
      <c r="E4478" s="1">
        <v>-0.63</v>
      </c>
      <c r="F4478" s="1">
        <f>IF(A4478="","",IF(E4478&lt;MinTemp,0,E4478*M_a+M_b))</f>
        <v>7.5193800000000005E-2</v>
      </c>
      <c r="G4478" s="1">
        <f>IF(A4478="","",F4478^2)</f>
        <v>5.6541075584400011E-3</v>
      </c>
      <c r="H4478" s="1">
        <f t="shared" si="405"/>
        <v>2.4572392692046941E-3</v>
      </c>
      <c r="I4478" s="4">
        <f>IF(A4478="","",H4478*24*(B4478-B4477))</f>
        <v>6.143098171581434E-4</v>
      </c>
      <c r="J4478" s="4">
        <f>IF(A4478="","",MIN(J4477+I4478,Max_logcfu))</f>
        <v>3.99</v>
      </c>
      <c r="K4478" s="1" cm="1">
        <f t="array" ref="K4478">IF(A4478="","",IF(E4478&lt;MinTemp,0,((E4478-Tmin)/(PrefTemp-Tmin))^2))</f>
        <v>0.93539875121867733</v>
      </c>
      <c r="L4478" s="4">
        <f>IF(A4478="","",K4478*(B4478-B4477))</f>
        <v>9.7437369895925809E-3</v>
      </c>
      <c r="M4478" s="4">
        <f>IF(A4477="","",M4477-L4477)</f>
        <v>132.07626572006222</v>
      </c>
      <c r="N4478" s="1" t="s">
        <v>866</v>
      </c>
      <c r="O4478" s="1" t="s">
        <v>868</v>
      </c>
      <c r="P4478" s="1" t="s">
        <v>869</v>
      </c>
      <c r="Q4478" s="1">
        <v>4008</v>
      </c>
      <c r="R4478" s="1" t="s">
        <v>863</v>
      </c>
      <c r="S4478" s="1">
        <v>98.3</v>
      </c>
    </row>
    <row r="4479" spans="1:19" hidden="1" x14ac:dyDescent="0.3">
      <c r="A4479" s="1" t="s">
        <v>922</v>
      </c>
      <c r="B4479" s="2" t="s">
        <v>292</v>
      </c>
      <c r="C4479" s="1">
        <f t="shared" si="404"/>
        <v>1.0416666671517305E-2</v>
      </c>
      <c r="D4479" s="1">
        <v>3</v>
      </c>
      <c r="E4479" s="1">
        <v>-0.69</v>
      </c>
      <c r="F4479" s="1">
        <f>IF(A4479="","",IF(E4479&lt;MinTemp,0,E4479*M_a+M_b))</f>
        <v>7.4015400000000009E-2</v>
      </c>
      <c r="G4479" s="1">
        <f>IF(A4479="","",F4479^2)</f>
        <v>5.4782794371600017E-3</v>
      </c>
      <c r="H4479" s="1">
        <f t="shared" si="405"/>
        <v>2.3808254833376798E-3</v>
      </c>
      <c r="I4479" s="4">
        <f>IF(A4479="","",H4479*24*(B4479-B4478))</f>
        <v>5.9520637111158453E-4</v>
      </c>
      <c r="J4479" s="4">
        <f>IF(A4479="","",MIN(J4478+I4479,Max_logcfu))</f>
        <v>3.99</v>
      </c>
      <c r="K4479" s="1" cm="1">
        <f t="array" ref="K4479">IF(A4479="","",IF(E4479&lt;MinTemp,0,((E4479-Tmin)/(PrefTemp-Tmin))^2))</f>
        <v>0.90631026937171777</v>
      </c>
      <c r="L4479" s="4">
        <f>IF(A4479="","",K4479*(B4479-B4478))</f>
        <v>9.4407319770182432E-3</v>
      </c>
      <c r="M4479" s="4">
        <f>IF(A4478="","",M4478-L4478)</f>
        <v>132.06652198307262</v>
      </c>
      <c r="N4479" s="1" t="s">
        <v>866</v>
      </c>
      <c r="O4479" s="1" t="s">
        <v>868</v>
      </c>
      <c r="P4479" s="1" t="s">
        <v>869</v>
      </c>
      <c r="Q4479" s="1">
        <v>4008</v>
      </c>
      <c r="R4479" s="1" t="s">
        <v>863</v>
      </c>
      <c r="S4479" s="1">
        <v>98.3</v>
      </c>
    </row>
    <row r="4480" spans="1:19" hidden="1" x14ac:dyDescent="0.3">
      <c r="A4480" s="1" t="s">
        <v>922</v>
      </c>
      <c r="B4480" s="2" t="s">
        <v>293</v>
      </c>
      <c r="C4480" s="1">
        <f t="shared" si="404"/>
        <v>1.0416666664241347E-2</v>
      </c>
      <c r="D4480" s="1">
        <v>3</v>
      </c>
      <c r="E4480" s="1">
        <v>-0.75</v>
      </c>
      <c r="F4480" s="1">
        <f>IF(A4480="","",IF(E4480&lt;MinTemp,0,E4480*M_a+M_b))</f>
        <v>7.2837000000000013E-2</v>
      </c>
      <c r="G4480" s="1">
        <f>IF(A4480="","",F4480^2)</f>
        <v>5.305228569000002E-3</v>
      </c>
      <c r="H4480" s="1">
        <f t="shared" si="405"/>
        <v>2.3056186740547597E-3</v>
      </c>
      <c r="I4480" s="4">
        <f>IF(A4480="","",H4480*24*(B4480-B4479))</f>
        <v>5.764046683794852E-4</v>
      </c>
      <c r="J4480" s="4">
        <f>IF(A4480="","",MIN(J4479+I4480,Max_logcfu))</f>
        <v>3.99</v>
      </c>
      <c r="K4480" s="1" cm="1">
        <f t="array" ref="K4480">IF(A4480="","",IF(E4480&lt;MinTemp,0,((E4480-Tmin)/(PrefTemp-Tmin))^2))</f>
        <v>0.87768124802730718</v>
      </c>
      <c r="L4480" s="4">
        <f>IF(A4480="","",K4480*(B4480-B4479))</f>
        <v>9.1425129981557926E-3</v>
      </c>
      <c r="M4480" s="4">
        <f>IF(A4479="","",M4479-L4479)</f>
        <v>132.05708125109561</v>
      </c>
      <c r="N4480" s="1" t="s">
        <v>866</v>
      </c>
      <c r="O4480" s="1" t="s">
        <v>868</v>
      </c>
      <c r="P4480" s="1" t="s">
        <v>869</v>
      </c>
      <c r="Q4480" s="1">
        <v>4008</v>
      </c>
      <c r="R4480" s="1" t="s">
        <v>863</v>
      </c>
      <c r="S4480" s="1">
        <v>98.3</v>
      </c>
    </row>
    <row r="4481" spans="1:19" hidden="1" x14ac:dyDescent="0.3">
      <c r="A4481" s="1" t="s">
        <v>922</v>
      </c>
      <c r="B4481" s="2" t="s">
        <v>294</v>
      </c>
      <c r="C4481" s="1">
        <f t="shared" si="404"/>
        <v>1.0416666664241347E-2</v>
      </c>
      <c r="D4481" s="1">
        <v>3</v>
      </c>
      <c r="E4481" s="1">
        <v>-0.75</v>
      </c>
      <c r="F4481" s="1">
        <f>IF(A4481="","",IF(E4481&lt;MinTemp,0,E4481*M_a+M_b))</f>
        <v>7.2837000000000013E-2</v>
      </c>
      <c r="G4481" s="1">
        <f>IF(A4481="","",F4481^2)</f>
        <v>5.305228569000002E-3</v>
      </c>
      <c r="H4481" s="1">
        <f t="shared" si="405"/>
        <v>2.3056186740547597E-3</v>
      </c>
      <c r="I4481" s="4">
        <f>IF(A4481="","",H4481*24*(B4481-B4480))</f>
        <v>5.764046683794852E-4</v>
      </c>
      <c r="J4481" s="4">
        <f>IF(A4481="","",MIN(J4480+I4481,Max_logcfu))</f>
        <v>3.99</v>
      </c>
      <c r="K4481" s="1" cm="1">
        <f t="array" ref="K4481">IF(A4481="","",IF(E4481&lt;MinTemp,0,((E4481-Tmin)/(PrefTemp-Tmin))^2))</f>
        <v>0.87768124802730718</v>
      </c>
      <c r="L4481" s="4">
        <f>IF(A4481="","",K4481*(B4481-B4480))</f>
        <v>9.1425129981557926E-3</v>
      </c>
      <c r="M4481" s="4">
        <f>IF(A4480="","",M4480-L4480)</f>
        <v>132.04793873809746</v>
      </c>
      <c r="N4481" s="1" t="s">
        <v>866</v>
      </c>
      <c r="O4481" s="1" t="s">
        <v>868</v>
      </c>
      <c r="P4481" s="1" t="s">
        <v>869</v>
      </c>
      <c r="Q4481" s="1">
        <v>4008</v>
      </c>
      <c r="R4481" s="1" t="s">
        <v>863</v>
      </c>
      <c r="S4481" s="1">
        <v>98.22</v>
      </c>
    </row>
    <row r="4482" spans="1:19" hidden="1" x14ac:dyDescent="0.3">
      <c r="A4482" s="1" t="s">
        <v>922</v>
      </c>
      <c r="B4482" s="2" t="s">
        <v>295</v>
      </c>
      <c r="C4482" s="1">
        <f t="shared" ref="C4482:C4545" si="406">IF(A4482="","",B4482-B4481)</f>
        <v>1.0416666671517305E-2</v>
      </c>
      <c r="D4482" s="1">
        <v>3</v>
      </c>
      <c r="E4482" s="1">
        <v>-0.77</v>
      </c>
      <c r="F4482" s="1">
        <f>IF(A4482="","",IF(E4482&lt;MinTemp,0,E4482*M_a+M_b))</f>
        <v>7.24442E-2</v>
      </c>
      <c r="G4482" s="1">
        <f>IF(A4482="","",F4482^2)</f>
        <v>5.24816211364E-3</v>
      </c>
      <c r="H4482" s="1">
        <f t="shared" si="405"/>
        <v>2.2808179546458061E-3</v>
      </c>
      <c r="I4482" s="4">
        <f>IF(A4482="","",H4482*24*(B4482-B4481))</f>
        <v>5.7020448892697371E-4</v>
      </c>
      <c r="J4482" s="4">
        <f>IF(A4482="","",MIN(J4481+I4482,Max_logcfu))</f>
        <v>3.99</v>
      </c>
      <c r="K4482" s="1" cm="1">
        <f t="array" ref="K4482">IF(A4482="","",IF(E4482&lt;MinTemp,0,((E4482-Tmin)/(PrefTemp-Tmin))^2))</f>
        <v>0.86824034324640342</v>
      </c>
      <c r="L4482" s="4">
        <f>IF(A4482="","",K4482*(B4482-B4481))</f>
        <v>9.0441702463615551E-3</v>
      </c>
      <c r="M4482" s="4">
        <f>IF(A4481="","",M4481-L4481)</f>
        <v>132.0387962250993</v>
      </c>
      <c r="N4482" s="1" t="s">
        <v>866</v>
      </c>
      <c r="O4482" s="1" t="s">
        <v>868</v>
      </c>
      <c r="P4482" s="1" t="s">
        <v>869</v>
      </c>
      <c r="Q4482" s="1">
        <v>4008</v>
      </c>
      <c r="R4482" s="1" t="s">
        <v>863</v>
      </c>
      <c r="S4482" s="1">
        <v>98.22</v>
      </c>
    </row>
    <row r="4483" spans="1:19" hidden="1" x14ac:dyDescent="0.3">
      <c r="A4483" s="1" t="s">
        <v>922</v>
      </c>
      <c r="B4483" s="2" t="s">
        <v>296</v>
      </c>
      <c r="C4483" s="1">
        <f t="shared" si="406"/>
        <v>1.0416666664241347E-2</v>
      </c>
      <c r="D4483" s="1">
        <v>3</v>
      </c>
      <c r="E4483" s="1">
        <v>-0.82</v>
      </c>
      <c r="F4483" s="1">
        <f>IF(A4483="","",IF(E4483&lt;MinTemp,0,E4483*M_a+M_b))</f>
        <v>7.1462200000000003E-2</v>
      </c>
      <c r="G4483" s="1">
        <f>IF(A4483="","",F4483^2)</f>
        <v>5.1068460288400007E-3</v>
      </c>
      <c r="H4483" s="1">
        <f t="shared" si="405"/>
        <v>2.2194028808518035E-3</v>
      </c>
      <c r="I4483" s="4">
        <f>IF(A4483="","",H4483*24*(B4483-B4482))</f>
        <v>5.548507200837646E-4</v>
      </c>
      <c r="J4483" s="4">
        <f>IF(A4483="","",MIN(J4482+I4483,Max_logcfu))</f>
        <v>3.99</v>
      </c>
      <c r="K4483" s="1" cm="1">
        <f t="array" ref="K4483">IF(A4483="","",IF(E4483&lt;MinTemp,0,((E4483-Tmin)/(PrefTemp-Tmin))^2))</f>
        <v>0.84486143014954962</v>
      </c>
      <c r="L4483" s="4">
        <f>IF(A4483="","",K4483*(B4483-B4482))</f>
        <v>8.8006398953420824E-3</v>
      </c>
      <c r="M4483" s="4">
        <f>IF(A4482="","",M4482-L4482)</f>
        <v>132.02975205485293</v>
      </c>
      <c r="N4483" s="1" t="s">
        <v>866</v>
      </c>
      <c r="O4483" s="1" t="s">
        <v>868</v>
      </c>
      <c r="P4483" s="1" t="s">
        <v>869</v>
      </c>
      <c r="Q4483" s="1">
        <v>4008</v>
      </c>
      <c r="R4483" s="1" t="s">
        <v>863</v>
      </c>
      <c r="S4483" s="1">
        <v>98.22</v>
      </c>
    </row>
    <row r="4484" spans="1:19" hidden="1" x14ac:dyDescent="0.3">
      <c r="A4484" s="1" t="s">
        <v>922</v>
      </c>
      <c r="B4484" s="2" t="s">
        <v>297</v>
      </c>
      <c r="C4484" s="1">
        <f t="shared" si="406"/>
        <v>1.0416666664241347E-2</v>
      </c>
      <c r="D4484" s="1">
        <v>3</v>
      </c>
      <c r="E4484" s="1">
        <v>-0.8</v>
      </c>
      <c r="F4484" s="1">
        <f>IF(A4484="","",IF(E4484&lt;MinTemp,0,E4484*M_a+M_b))</f>
        <v>7.1855000000000002E-2</v>
      </c>
      <c r="G4484" s="1">
        <f>IF(A4484="","",F4484^2)</f>
        <v>5.1631410249999999E-3</v>
      </c>
      <c r="H4484" s="1">
        <f t="shared" si="405"/>
        <v>2.2438683289873968E-3</v>
      </c>
      <c r="I4484" s="4">
        <f>IF(A4484="","",H4484*24*(B4484-B4483))</f>
        <v>5.6096708211623883E-4</v>
      </c>
      <c r="J4484" s="4">
        <f>IF(A4484="","",MIN(J4483+I4484,Max_logcfu))</f>
        <v>3.99</v>
      </c>
      <c r="K4484" s="1" cm="1">
        <f t="array" ref="K4484">IF(A4484="","",IF(E4484&lt;MinTemp,0,((E4484-Tmin)/(PrefTemp-Tmin))^2))</f>
        <v>0.85417470701307885</v>
      </c>
      <c r="L4484" s="4">
        <f>IF(A4484="","",K4484*(B4484-B4483))</f>
        <v>8.8976531959812592E-3</v>
      </c>
      <c r="M4484" s="4">
        <f>IF(A4483="","",M4483-L4483)</f>
        <v>132.02095141495758</v>
      </c>
      <c r="N4484" s="1" t="s">
        <v>866</v>
      </c>
      <c r="O4484" s="1" t="s">
        <v>868</v>
      </c>
      <c r="P4484" s="1" t="s">
        <v>869</v>
      </c>
      <c r="Q4484" s="1">
        <v>4008</v>
      </c>
      <c r="R4484" s="1" t="s">
        <v>863</v>
      </c>
      <c r="S4484" s="1">
        <v>98.22</v>
      </c>
    </row>
    <row r="4485" spans="1:19" hidden="1" x14ac:dyDescent="0.3">
      <c r="A4485" s="1" t="s">
        <v>922</v>
      </c>
      <c r="B4485" s="2" t="s">
        <v>298</v>
      </c>
      <c r="C4485" s="1">
        <f t="shared" si="406"/>
        <v>1.0416666671517305E-2</v>
      </c>
      <c r="D4485" s="1">
        <v>3</v>
      </c>
      <c r="E4485" s="1">
        <v>-0.82</v>
      </c>
      <c r="F4485" s="1">
        <f>IF(A4485="","",IF(E4485&lt;MinTemp,0,E4485*M_a+M_b))</f>
        <v>7.1462200000000003E-2</v>
      </c>
      <c r="G4485" s="1">
        <f>IF(A4485="","",F4485^2)</f>
        <v>5.1068460288400007E-3</v>
      </c>
      <c r="H4485" s="1">
        <f t="shared" si="405"/>
        <v>2.2194028808518035E-3</v>
      </c>
      <c r="I4485" s="4">
        <f>IF(A4485="","",H4485*24*(B4485-B4484))</f>
        <v>5.548507204713234E-4</v>
      </c>
      <c r="J4485" s="4">
        <f>IF(A4485="","",MIN(J4484+I4485,Max_logcfu))</f>
        <v>3.99</v>
      </c>
      <c r="K4485" s="1" cm="1">
        <f t="array" ref="K4485">IF(A4485="","",IF(E4485&lt;MinTemp,0,((E4485-Tmin)/(PrefTemp-Tmin))^2))</f>
        <v>0.84486143014954962</v>
      </c>
      <c r="L4485" s="4">
        <f>IF(A4485="","",K4485*(B4485-B4484))</f>
        <v>8.800639901489259E-3</v>
      </c>
      <c r="M4485" s="4">
        <f>IF(A4484="","",M4484-L4484)</f>
        <v>132.01205376176159</v>
      </c>
      <c r="N4485" s="1" t="s">
        <v>866</v>
      </c>
      <c r="O4485" s="1" t="s">
        <v>868</v>
      </c>
      <c r="P4485" s="1" t="s">
        <v>869</v>
      </c>
      <c r="Q4485" s="1">
        <v>4008</v>
      </c>
      <c r="R4485" s="1" t="s">
        <v>863</v>
      </c>
      <c r="S4485" s="1">
        <v>98.22</v>
      </c>
    </row>
    <row r="4486" spans="1:19" hidden="1" x14ac:dyDescent="0.3">
      <c r="A4486" s="1" t="s">
        <v>922</v>
      </c>
      <c r="B4486" s="2" t="s">
        <v>299</v>
      </c>
      <c r="C4486" s="1">
        <f t="shared" si="406"/>
        <v>1.0416666664241347E-2</v>
      </c>
      <c r="D4486" s="1">
        <v>3</v>
      </c>
      <c r="E4486" s="1">
        <v>-0.82</v>
      </c>
      <c r="F4486" s="1">
        <f>IF(A4486="","",IF(E4486&lt;MinTemp,0,E4486*M_a+M_b))</f>
        <v>7.1462200000000003E-2</v>
      </c>
      <c r="G4486" s="1">
        <f>IF(A4486="","",F4486^2)</f>
        <v>5.1068460288400007E-3</v>
      </c>
      <c r="H4486" s="1">
        <f t="shared" si="405"/>
        <v>2.2194028808518035E-3</v>
      </c>
      <c r="I4486" s="4">
        <f>IF(A4486="","",H4486*24*(B4486-B4485))</f>
        <v>5.548507200837646E-4</v>
      </c>
      <c r="J4486" s="4">
        <f>IF(A4486="","",MIN(J4485+I4486,Max_logcfu))</f>
        <v>3.99</v>
      </c>
      <c r="K4486" s="1" cm="1">
        <f t="array" ref="K4486">IF(A4486="","",IF(E4486&lt;MinTemp,0,((E4486-Tmin)/(PrefTemp-Tmin))^2))</f>
        <v>0.84486143014954962</v>
      </c>
      <c r="L4486" s="4">
        <f>IF(A4486="","",K4486*(B4486-B4485))</f>
        <v>8.8006398953420824E-3</v>
      </c>
      <c r="M4486" s="4">
        <f>IF(A4485="","",M4485-L4485)</f>
        <v>132.0032531218601</v>
      </c>
      <c r="N4486" s="1" t="s">
        <v>866</v>
      </c>
      <c r="O4486" s="1" t="s">
        <v>868</v>
      </c>
      <c r="P4486" s="1" t="s">
        <v>869</v>
      </c>
      <c r="Q4486" s="1">
        <v>4008</v>
      </c>
      <c r="R4486" s="1" t="s">
        <v>863</v>
      </c>
      <c r="S4486" s="1">
        <v>98.14</v>
      </c>
    </row>
    <row r="4487" spans="1:19" hidden="1" x14ac:dyDescent="0.3">
      <c r="A4487" s="1" t="s">
        <v>922</v>
      </c>
      <c r="B4487" s="2" t="s">
        <v>300</v>
      </c>
      <c r="C4487" s="1">
        <f t="shared" si="406"/>
        <v>1.0416666664241347E-2</v>
      </c>
      <c r="D4487" s="1">
        <v>3</v>
      </c>
      <c r="E4487" s="1">
        <v>-0.83</v>
      </c>
      <c r="F4487" s="1">
        <f>IF(A4487="","",IF(E4487&lt;MinTemp,0,E4487*M_a+M_b))</f>
        <v>7.1265800000000004E-2</v>
      </c>
      <c r="G4487" s="1">
        <f>IF(A4487="","",F4487^2)</f>
        <v>5.0788142496400006E-3</v>
      </c>
      <c r="H4487" s="1">
        <f t="shared" si="405"/>
        <v>2.2072204474750108E-3</v>
      </c>
      <c r="I4487" s="4">
        <f>IF(A4487="","",H4487*24*(B4487-B4486))</f>
        <v>5.518051117402755E-4</v>
      </c>
      <c r="J4487" s="4">
        <f>IF(A4487="","",MIN(J4486+I4487,Max_logcfu))</f>
        <v>3.99</v>
      </c>
      <c r="K4487" s="1" cm="1">
        <f t="array" ref="K4487">IF(A4487="","",IF(E4487&lt;MinTemp,0,((E4487-Tmin)/(PrefTemp-Tmin))^2))</f>
        <v>0.84022393590539124</v>
      </c>
      <c r="L4487" s="4">
        <f>IF(A4487="","",K4487*(B4487-B4486))</f>
        <v>8.7523326636433467E-3</v>
      </c>
      <c r="M4487" s="4">
        <f>IF(A4486="","",M4486-L4486)</f>
        <v>131.99445248196474</v>
      </c>
      <c r="N4487" s="1" t="s">
        <v>866</v>
      </c>
      <c r="O4487" s="1" t="s">
        <v>868</v>
      </c>
      <c r="P4487" s="1" t="s">
        <v>869</v>
      </c>
      <c r="Q4487" s="1">
        <v>4008</v>
      </c>
      <c r="R4487" s="1" t="s">
        <v>863</v>
      </c>
      <c r="S4487" s="1">
        <v>98.14</v>
      </c>
    </row>
    <row r="4488" spans="1:19" hidden="1" x14ac:dyDescent="0.3">
      <c r="A4488" s="1" t="s">
        <v>922</v>
      </c>
      <c r="B4488" s="2" t="s">
        <v>301</v>
      </c>
      <c r="C4488" s="1">
        <f t="shared" si="406"/>
        <v>1.0416666671517305E-2</v>
      </c>
      <c r="D4488" s="1">
        <v>3</v>
      </c>
      <c r="E4488" s="1">
        <v>-0.83</v>
      </c>
      <c r="F4488" s="1">
        <f>IF(A4488="","",IF(E4488&lt;MinTemp,0,E4488*M_a+M_b))</f>
        <v>7.1265800000000004E-2</v>
      </c>
      <c r="G4488" s="1">
        <f>IF(A4488="","",F4488^2)</f>
        <v>5.0788142496400006E-3</v>
      </c>
      <c r="H4488" s="1">
        <f t="shared" si="405"/>
        <v>2.2072204474750108E-3</v>
      </c>
      <c r="I4488" s="4">
        <f>IF(A4488="","",H4488*24*(B4488-B4487))</f>
        <v>5.5180511212570699E-4</v>
      </c>
      <c r="J4488" s="4">
        <f>IF(A4488="","",MIN(J4487+I4488,Max_logcfu))</f>
        <v>3.99</v>
      </c>
      <c r="K4488" s="1" cm="1">
        <f t="array" ref="K4488">IF(A4488="","",IF(E4488&lt;MinTemp,0,((E4488-Tmin)/(PrefTemp-Tmin))^2))</f>
        <v>0.84022393590539124</v>
      </c>
      <c r="L4488" s="4">
        <f>IF(A4488="","",K4488*(B4488-B4487))</f>
        <v>8.7523326697567811E-3</v>
      </c>
      <c r="M4488" s="4">
        <f>IF(A4487="","",M4487-L4487)</f>
        <v>131.9857001493011</v>
      </c>
      <c r="N4488" s="1" t="s">
        <v>866</v>
      </c>
      <c r="O4488" s="1" t="s">
        <v>868</v>
      </c>
      <c r="P4488" s="1" t="s">
        <v>869</v>
      </c>
      <c r="Q4488" s="1">
        <v>4008</v>
      </c>
      <c r="R4488" s="1" t="s">
        <v>863</v>
      </c>
      <c r="S4488" s="1">
        <v>98.14</v>
      </c>
    </row>
    <row r="4489" spans="1:19" hidden="1" x14ac:dyDescent="0.3">
      <c r="A4489" s="1" t="s">
        <v>922</v>
      </c>
      <c r="B4489" s="2" t="s">
        <v>302</v>
      </c>
      <c r="C4489" s="1">
        <f t="shared" si="406"/>
        <v>1.0416666664241347E-2</v>
      </c>
      <c r="D4489" s="1">
        <v>3</v>
      </c>
      <c r="E4489" s="1">
        <v>-0.83</v>
      </c>
      <c r="F4489" s="1">
        <f>IF(A4489="","",IF(E4489&lt;MinTemp,0,E4489*M_a+M_b))</f>
        <v>7.1265800000000004E-2</v>
      </c>
      <c r="G4489" s="1">
        <f>IF(A4489="","",F4489^2)</f>
        <v>5.0788142496400006E-3</v>
      </c>
      <c r="H4489" s="1">
        <f t="shared" si="405"/>
        <v>2.2072204474750108E-3</v>
      </c>
      <c r="I4489" s="4">
        <f>IF(A4489="","",H4489*24*(B4489-B4488))</f>
        <v>5.518051117402755E-4</v>
      </c>
      <c r="J4489" s="4">
        <f>IF(A4489="","",MIN(J4488+I4489,Max_logcfu))</f>
        <v>3.99</v>
      </c>
      <c r="K4489" s="1" cm="1">
        <f t="array" ref="K4489">IF(A4489="","",IF(E4489&lt;MinTemp,0,((E4489-Tmin)/(PrefTemp-Tmin))^2))</f>
        <v>0.84022393590539124</v>
      </c>
      <c r="L4489" s="4">
        <f>IF(A4489="","",K4489*(B4489-B4488))</f>
        <v>8.7523326636433467E-3</v>
      </c>
      <c r="M4489" s="4">
        <f>IF(A4488="","",M4488-L4488)</f>
        <v>131.97694781663134</v>
      </c>
      <c r="N4489" s="1" t="s">
        <v>866</v>
      </c>
      <c r="O4489" s="1" t="s">
        <v>868</v>
      </c>
      <c r="P4489" s="1" t="s">
        <v>869</v>
      </c>
      <c r="Q4489" s="1">
        <v>4008</v>
      </c>
      <c r="R4489" s="1" t="s">
        <v>863</v>
      </c>
      <c r="S4489" s="1">
        <v>98.14</v>
      </c>
    </row>
    <row r="4490" spans="1:19" hidden="1" x14ac:dyDescent="0.3">
      <c r="A4490" s="1" t="s">
        <v>922</v>
      </c>
      <c r="B4490" s="2" t="s">
        <v>303</v>
      </c>
      <c r="C4490" s="1">
        <f t="shared" si="406"/>
        <v>1.0416666664241347E-2</v>
      </c>
      <c r="D4490" s="1">
        <v>3</v>
      </c>
      <c r="E4490" s="1">
        <v>-0.83</v>
      </c>
      <c r="F4490" s="1">
        <f>IF(A4490="","",IF(E4490&lt;MinTemp,0,E4490*M_a+M_b))</f>
        <v>7.1265800000000004E-2</v>
      </c>
      <c r="G4490" s="1">
        <f>IF(A4490="","",F4490^2)</f>
        <v>5.0788142496400006E-3</v>
      </c>
      <c r="H4490" s="1">
        <f t="shared" si="405"/>
        <v>2.2072204474750108E-3</v>
      </c>
      <c r="I4490" s="4">
        <f>IF(A4490="","",H4490*24*(B4490-B4489))</f>
        <v>5.518051117402755E-4</v>
      </c>
      <c r="J4490" s="4">
        <f>IF(A4490="","",MIN(J4489+I4490,Max_logcfu))</f>
        <v>3.99</v>
      </c>
      <c r="K4490" s="1" cm="1">
        <f t="array" ref="K4490">IF(A4490="","",IF(E4490&lt;MinTemp,0,((E4490-Tmin)/(PrefTemp-Tmin))^2))</f>
        <v>0.84022393590539124</v>
      </c>
      <c r="L4490" s="4">
        <f>IF(A4490="","",K4490*(B4490-B4489))</f>
        <v>8.7523326636433467E-3</v>
      </c>
      <c r="M4490" s="4">
        <f>IF(A4489="","",M4489-L4489)</f>
        <v>131.96819548396769</v>
      </c>
      <c r="N4490" s="1" t="s">
        <v>866</v>
      </c>
      <c r="O4490" s="1" t="s">
        <v>868</v>
      </c>
      <c r="P4490" s="1" t="s">
        <v>869</v>
      </c>
      <c r="Q4490" s="1">
        <v>4008</v>
      </c>
      <c r="R4490" s="1" t="s">
        <v>863</v>
      </c>
      <c r="S4490" s="1">
        <v>98.14</v>
      </c>
    </row>
    <row r="4491" spans="1:19" hidden="1" x14ac:dyDescent="0.3">
      <c r="A4491" s="1" t="s">
        <v>922</v>
      </c>
      <c r="B4491" s="2" t="s">
        <v>304</v>
      </c>
      <c r="C4491" s="1">
        <f t="shared" si="406"/>
        <v>1.0416666671517305E-2</v>
      </c>
      <c r="D4491" s="1">
        <v>3</v>
      </c>
      <c r="E4491" s="1">
        <v>-0.85</v>
      </c>
      <c r="F4491" s="1">
        <f>IF(A4491="","",IF(E4491&lt;MinTemp,0,E4491*M_a+M_b))</f>
        <v>7.0873000000000005E-2</v>
      </c>
      <c r="G4491" s="1">
        <f>IF(A4491="","",F4491^2)</f>
        <v>5.0229821290000004E-3</v>
      </c>
      <c r="H4491" s="1">
        <f t="shared" si="405"/>
        <v>2.1829561621034333E-3</v>
      </c>
      <c r="I4491" s="4">
        <f>IF(A4491="","",H4491*24*(B4491-B4490))</f>
        <v>5.4573904077998795E-4</v>
      </c>
      <c r="J4491" s="4">
        <f>IF(A4491="","",MIN(J4490+I4491,Max_logcfu))</f>
        <v>3.99</v>
      </c>
      <c r="K4491" s="1" cm="1">
        <f t="array" ref="K4491">IF(A4491="","",IF(E4491&lt;MinTemp,0,((E4491-Tmin)/(PrefTemp-Tmin))^2))</f>
        <v>0.83098723579228706</v>
      </c>
      <c r="L4491" s="4">
        <f>IF(A4491="","",K4491*(B4491-B4490))</f>
        <v>8.6561170435338081E-3</v>
      </c>
      <c r="M4491" s="4">
        <f>IF(A4490="","",M4490-L4490)</f>
        <v>131.95944315130404</v>
      </c>
      <c r="N4491" s="1" t="s">
        <v>866</v>
      </c>
      <c r="O4491" s="1" t="s">
        <v>868</v>
      </c>
      <c r="P4491" s="1" t="s">
        <v>869</v>
      </c>
      <c r="Q4491" s="1">
        <v>4008</v>
      </c>
      <c r="R4491" s="1" t="s">
        <v>863</v>
      </c>
      <c r="S4491" s="1">
        <v>98.14</v>
      </c>
    </row>
    <row r="4492" spans="1:19" hidden="1" x14ac:dyDescent="0.3">
      <c r="A4492" s="1" t="s">
        <v>922</v>
      </c>
      <c r="B4492" s="2" t="s">
        <v>305</v>
      </c>
      <c r="C4492" s="1">
        <f t="shared" si="406"/>
        <v>1.0416666664241347E-2</v>
      </c>
      <c r="D4492" s="1">
        <v>3</v>
      </c>
      <c r="E4492" s="1">
        <v>-0.85</v>
      </c>
      <c r="F4492" s="1">
        <f>IF(A4492="","",IF(E4492&lt;MinTemp,0,E4492*M_a+M_b))</f>
        <v>7.0873000000000005E-2</v>
      </c>
      <c r="G4492" s="1">
        <f>IF(A4492="","",F4492^2)</f>
        <v>5.0229821290000004E-3</v>
      </c>
      <c r="H4492" s="1">
        <f t="shared" si="405"/>
        <v>2.1829561621034333E-3</v>
      </c>
      <c r="I4492" s="4">
        <f>IF(A4492="","",H4492*24*(B4492-B4491))</f>
        <v>5.4573904039879363E-4</v>
      </c>
      <c r="J4492" s="4">
        <f>IF(A4492="","",MIN(J4491+I4492,Max_logcfu))</f>
        <v>3.99</v>
      </c>
      <c r="K4492" s="1" cm="1">
        <f t="array" ref="K4492">IF(A4492="","",IF(E4492&lt;MinTemp,0,((E4492-Tmin)/(PrefTemp-Tmin))^2))</f>
        <v>0.83098723579228706</v>
      </c>
      <c r="L4492" s="4">
        <f>IF(A4492="","",K4492*(B4492-B4491))</f>
        <v>8.6561170374875804E-3</v>
      </c>
      <c r="M4492" s="4">
        <f>IF(A4491="","",M4491-L4491)</f>
        <v>131.95078703426051</v>
      </c>
      <c r="N4492" s="1" t="s">
        <v>866</v>
      </c>
      <c r="O4492" s="1" t="s">
        <v>868</v>
      </c>
      <c r="P4492" s="1" t="s">
        <v>869</v>
      </c>
      <c r="Q4492" s="1">
        <v>4008</v>
      </c>
      <c r="R4492" s="1" t="s">
        <v>863</v>
      </c>
      <c r="S4492" s="1">
        <v>98.14</v>
      </c>
    </row>
    <row r="4493" spans="1:19" hidden="1" x14ac:dyDescent="0.3">
      <c r="A4493" s="1" t="s">
        <v>922</v>
      </c>
      <c r="B4493" s="2" t="s">
        <v>306</v>
      </c>
      <c r="C4493" s="1">
        <f t="shared" si="406"/>
        <v>1.0416666664241347E-2</v>
      </c>
      <c r="D4493" s="1">
        <v>3</v>
      </c>
      <c r="E4493" s="1">
        <v>-0.83</v>
      </c>
      <c r="F4493" s="1">
        <f>IF(A4493="","",IF(E4493&lt;MinTemp,0,E4493*M_a+M_b))</f>
        <v>7.1265800000000004E-2</v>
      </c>
      <c r="G4493" s="1">
        <f>IF(A4493="","",F4493^2)</f>
        <v>5.0788142496400006E-3</v>
      </c>
      <c r="H4493" s="1">
        <f t="shared" si="405"/>
        <v>2.2072204474750108E-3</v>
      </c>
      <c r="I4493" s="4">
        <f>IF(A4493="","",H4493*24*(B4493-B4492))</f>
        <v>5.518051117402755E-4</v>
      </c>
      <c r="J4493" s="4">
        <f>IF(A4493="","",MIN(J4492+I4493,Max_logcfu))</f>
        <v>3.99</v>
      </c>
      <c r="K4493" s="1" cm="1">
        <f t="array" ref="K4493">IF(A4493="","",IF(E4493&lt;MinTemp,0,((E4493-Tmin)/(PrefTemp-Tmin))^2))</f>
        <v>0.84022393590539124</v>
      </c>
      <c r="L4493" s="4">
        <f>IF(A4493="","",K4493*(B4493-B4492))</f>
        <v>8.7523326636433467E-3</v>
      </c>
      <c r="M4493" s="4">
        <f>IF(A4492="","",M4492-L4492)</f>
        <v>131.94213091722304</v>
      </c>
      <c r="N4493" s="1" t="s">
        <v>866</v>
      </c>
      <c r="O4493" s="1" t="s">
        <v>868</v>
      </c>
      <c r="P4493" s="1" t="s">
        <v>869</v>
      </c>
      <c r="Q4493" s="1">
        <v>4008</v>
      </c>
      <c r="R4493" s="1" t="s">
        <v>863</v>
      </c>
      <c r="S4493" s="1">
        <v>98.02</v>
      </c>
    </row>
    <row r="4494" spans="1:19" hidden="1" x14ac:dyDescent="0.3">
      <c r="A4494" s="1" t="s">
        <v>922</v>
      </c>
      <c r="B4494" s="2" t="s">
        <v>307</v>
      </c>
      <c r="C4494" s="1">
        <f t="shared" si="406"/>
        <v>1.0416666671517305E-2</v>
      </c>
      <c r="D4494" s="1">
        <v>3</v>
      </c>
      <c r="E4494" s="1">
        <v>-0.85</v>
      </c>
      <c r="F4494" s="1">
        <f>IF(A4494="","",IF(E4494&lt;MinTemp,0,E4494*M_a+M_b))</f>
        <v>7.0873000000000005E-2</v>
      </c>
      <c r="G4494" s="1">
        <f>IF(A4494="","",F4494^2)</f>
        <v>5.0229821290000004E-3</v>
      </c>
      <c r="H4494" s="1">
        <f t="shared" si="405"/>
        <v>2.1829561621034333E-3</v>
      </c>
      <c r="I4494" s="4">
        <f>IF(A4494="","",H4494*24*(B4494-B4493))</f>
        <v>5.4573904077998795E-4</v>
      </c>
      <c r="J4494" s="4">
        <f>IF(A4494="","",MIN(J4493+I4494,Max_logcfu))</f>
        <v>3.99</v>
      </c>
      <c r="K4494" s="1" cm="1">
        <f t="array" ref="K4494">IF(A4494="","",IF(E4494&lt;MinTemp,0,((E4494-Tmin)/(PrefTemp-Tmin))^2))</f>
        <v>0.83098723579228706</v>
      </c>
      <c r="L4494" s="4">
        <f>IF(A4494="","",K4494*(B4494-B4493))</f>
        <v>8.6561170435338081E-3</v>
      </c>
      <c r="M4494" s="4">
        <f>IF(A4493="","",M4493-L4493)</f>
        <v>131.93337858455939</v>
      </c>
      <c r="N4494" s="1" t="s">
        <v>866</v>
      </c>
      <c r="O4494" s="1" t="s">
        <v>868</v>
      </c>
      <c r="P4494" s="1" t="s">
        <v>869</v>
      </c>
      <c r="Q4494" s="1">
        <v>4008</v>
      </c>
      <c r="R4494" s="1" t="s">
        <v>863</v>
      </c>
      <c r="S4494" s="1">
        <v>98.02</v>
      </c>
    </row>
    <row r="4495" spans="1:19" hidden="1" x14ac:dyDescent="0.3">
      <c r="A4495" s="1" t="s">
        <v>922</v>
      </c>
      <c r="B4495" s="2" t="s">
        <v>308</v>
      </c>
      <c r="C4495" s="1">
        <f t="shared" si="406"/>
        <v>1.0416666664241347E-2</v>
      </c>
      <c r="D4495" s="1">
        <v>3</v>
      </c>
      <c r="E4495" s="1">
        <v>-0.85</v>
      </c>
      <c r="F4495" s="1">
        <f>IF(A4495="","",IF(E4495&lt;MinTemp,0,E4495*M_a+M_b))</f>
        <v>7.0873000000000005E-2</v>
      </c>
      <c r="G4495" s="1">
        <f>IF(A4495="","",F4495^2)</f>
        <v>5.0229821290000004E-3</v>
      </c>
      <c r="H4495" s="1">
        <f t="shared" si="405"/>
        <v>2.1829561621034333E-3</v>
      </c>
      <c r="I4495" s="4">
        <f>IF(A4495="","",H4495*24*(B4495-B4494))</f>
        <v>5.4573904039879363E-4</v>
      </c>
      <c r="J4495" s="4">
        <f>IF(A4495="","",MIN(J4494+I4495,Max_logcfu))</f>
        <v>3.99</v>
      </c>
      <c r="K4495" s="1" cm="1">
        <f t="array" ref="K4495">IF(A4495="","",IF(E4495&lt;MinTemp,0,((E4495-Tmin)/(PrefTemp-Tmin))^2))</f>
        <v>0.83098723579228706</v>
      </c>
      <c r="L4495" s="4">
        <f>IF(A4495="","",K4495*(B4495-B4494))</f>
        <v>8.6561170374875804E-3</v>
      </c>
      <c r="M4495" s="4">
        <f>IF(A4494="","",M4494-L4494)</f>
        <v>131.92472246751586</v>
      </c>
      <c r="N4495" s="1" t="s">
        <v>866</v>
      </c>
      <c r="O4495" s="1" t="s">
        <v>868</v>
      </c>
      <c r="P4495" s="1" t="s">
        <v>869</v>
      </c>
      <c r="Q4495" s="1">
        <v>4008</v>
      </c>
      <c r="R4495" s="1" t="s">
        <v>863</v>
      </c>
      <c r="S4495" s="1">
        <v>98.02</v>
      </c>
    </row>
    <row r="4496" spans="1:19" hidden="1" x14ac:dyDescent="0.3">
      <c r="A4496" s="1" t="s">
        <v>922</v>
      </c>
      <c r="B4496" s="2" t="s">
        <v>309</v>
      </c>
      <c r="C4496" s="1">
        <f t="shared" si="406"/>
        <v>1.0416666664241347E-2</v>
      </c>
      <c r="D4496" s="1">
        <v>3</v>
      </c>
      <c r="E4496" s="1">
        <v>-0.85</v>
      </c>
      <c r="F4496" s="1">
        <f>IF(A4496="","",IF(E4496&lt;MinTemp,0,E4496*M_a+M_b))</f>
        <v>7.0873000000000005E-2</v>
      </c>
      <c r="G4496" s="1">
        <f>IF(A4496="","",F4496^2)</f>
        <v>5.0229821290000004E-3</v>
      </c>
      <c r="H4496" s="1">
        <f t="shared" si="405"/>
        <v>2.1829561621034333E-3</v>
      </c>
      <c r="I4496" s="4">
        <f>IF(A4496="","",H4496*24*(B4496-B4495))</f>
        <v>5.4573904039879363E-4</v>
      </c>
      <c r="J4496" s="4">
        <f>IF(A4496="","",MIN(J4495+I4496,Max_logcfu))</f>
        <v>3.99</v>
      </c>
      <c r="K4496" s="1" cm="1">
        <f t="array" ref="K4496">IF(A4496="","",IF(E4496&lt;MinTemp,0,((E4496-Tmin)/(PrefTemp-Tmin))^2))</f>
        <v>0.83098723579228706</v>
      </c>
      <c r="L4496" s="4">
        <f>IF(A4496="","",K4496*(B4496-B4495))</f>
        <v>8.6561170374875804E-3</v>
      </c>
      <c r="M4496" s="4">
        <f>IF(A4495="","",M4495-L4495)</f>
        <v>131.91606635047839</v>
      </c>
      <c r="N4496" s="1" t="s">
        <v>866</v>
      </c>
      <c r="O4496" s="1" t="s">
        <v>868</v>
      </c>
      <c r="P4496" s="1" t="s">
        <v>869</v>
      </c>
      <c r="Q4496" s="1">
        <v>4008</v>
      </c>
      <c r="R4496" s="1" t="s">
        <v>863</v>
      </c>
      <c r="S4496" s="1">
        <v>98</v>
      </c>
    </row>
    <row r="4497" spans="1:19" hidden="1" x14ac:dyDescent="0.3">
      <c r="A4497" s="1" t="s">
        <v>922</v>
      </c>
      <c r="B4497" s="2" t="s">
        <v>310</v>
      </c>
      <c r="C4497" s="1">
        <f t="shared" si="406"/>
        <v>1.0416666671517305E-2</v>
      </c>
      <c r="D4497" s="1">
        <v>3</v>
      </c>
      <c r="E4497" s="1">
        <v>-0.86</v>
      </c>
      <c r="F4497" s="1">
        <f>IF(A4497="","",IF(E4497&lt;MinTemp,0,E4497*M_a+M_b))</f>
        <v>7.0676600000000006E-2</v>
      </c>
      <c r="G4497" s="1">
        <f>IF(A4497="","",F4497^2)</f>
        <v>4.9951817875600012E-3</v>
      </c>
      <c r="H4497" s="1">
        <f t="shared" si="405"/>
        <v>2.170874310108649E-3</v>
      </c>
      <c r="I4497" s="4">
        <f>IF(A4497="","",H4497*24*(B4497-B4496))</f>
        <v>5.4271857777988533E-4</v>
      </c>
      <c r="J4497" s="4">
        <f>IF(A4497="","",MIN(J4496+I4497,Max_logcfu))</f>
        <v>3.99</v>
      </c>
      <c r="K4497" s="1" cm="1">
        <f t="array" ref="K4497">IF(A4497="","",IF(E4497&lt;MinTemp,0,((E4497-Tmin)/(PrefTemp-Tmin))^2))</f>
        <v>0.82638802992334115</v>
      </c>
      <c r="L4497" s="4">
        <f>IF(A4497="","",K4497*(B4497-B4496))</f>
        <v>8.608208649043313E-3</v>
      </c>
      <c r="M4497" s="4">
        <f>IF(A4496="","",M4496-L4496)</f>
        <v>131.90741023344091</v>
      </c>
      <c r="N4497" s="1" t="s">
        <v>866</v>
      </c>
      <c r="O4497" s="1" t="s">
        <v>868</v>
      </c>
      <c r="P4497" s="1" t="s">
        <v>869</v>
      </c>
      <c r="Q4497" s="1">
        <v>4008</v>
      </c>
      <c r="R4497" s="1" t="s">
        <v>863</v>
      </c>
      <c r="S4497" s="1">
        <v>98</v>
      </c>
    </row>
    <row r="4498" spans="1:19" hidden="1" x14ac:dyDescent="0.3">
      <c r="A4498" s="1" t="s">
        <v>922</v>
      </c>
      <c r="B4498" s="2" t="s">
        <v>311</v>
      </c>
      <c r="C4498" s="1">
        <f t="shared" si="406"/>
        <v>1.0416666664241347E-2</v>
      </c>
      <c r="D4498" s="1">
        <v>3</v>
      </c>
      <c r="E4498" s="1">
        <v>-0.57999999999999996</v>
      </c>
      <c r="F4498" s="1">
        <f>IF(A4498="","",IF(E4498&lt;MinTemp,0,E4498*M_a+M_b))</f>
        <v>7.6175800000000002E-2</v>
      </c>
      <c r="G4498" s="1">
        <f>IF(A4498="","",F4498^2)</f>
        <v>5.8027525056399999E-3</v>
      </c>
      <c r="H4498" s="1">
        <f t="shared" si="405"/>
        <v>2.5218394200956103E-3</v>
      </c>
      <c r="I4498" s="4">
        <f>IF(A4498="","",H4498*24*(B4498-B4497))</f>
        <v>6.3045985487711212E-4</v>
      </c>
      <c r="J4498" s="4">
        <f>IF(A4498="","",MIN(J4497+I4498,Max_logcfu))</f>
        <v>3.99</v>
      </c>
      <c r="K4498" s="1" cm="1">
        <f t="array" ref="K4498">IF(A4498="","",IF(E4498&lt;MinTemp,0,((E4498-Tmin)/(PrefTemp-Tmin))^2))</f>
        <v>0.95999012953059037</v>
      </c>
      <c r="L4498" s="4">
        <f>IF(A4498="","",K4498*(B4498-B4497))</f>
        <v>9.9998971802820347E-3</v>
      </c>
      <c r="M4498" s="4">
        <f>IF(A4497="","",M4497-L4497)</f>
        <v>131.89880202479188</v>
      </c>
      <c r="N4498" s="1" t="s">
        <v>866</v>
      </c>
      <c r="O4498" s="1" t="s">
        <v>868</v>
      </c>
      <c r="P4498" s="1" t="s">
        <v>869</v>
      </c>
      <c r="Q4498" s="1">
        <v>4008</v>
      </c>
      <c r="R4498" s="1" t="s">
        <v>863</v>
      </c>
      <c r="S4498" s="1">
        <v>98</v>
      </c>
    </row>
    <row r="4499" spans="1:19" hidden="1" x14ac:dyDescent="0.3">
      <c r="A4499" s="1" t="s">
        <v>922</v>
      </c>
      <c r="B4499" s="2" t="s">
        <v>312</v>
      </c>
      <c r="C4499" s="1">
        <f t="shared" si="406"/>
        <v>1.0416666664241347E-2</v>
      </c>
      <c r="D4499" s="1">
        <v>3</v>
      </c>
      <c r="E4499" s="1">
        <v>-0.68</v>
      </c>
      <c r="F4499" s="1">
        <f>IF(A4499="","",IF(E4499&lt;MinTemp,0,E4499*M_a+M_b))</f>
        <v>7.4211800000000008E-2</v>
      </c>
      <c r="G4499" s="1">
        <f>IF(A4499="","",F4499^2)</f>
        <v>5.5073912592400014E-3</v>
      </c>
      <c r="H4499" s="1">
        <f t="shared" si="405"/>
        <v>2.3934772964971755E-3</v>
      </c>
      <c r="I4499" s="4">
        <f>IF(A4499="","",H4499*24*(B4499-B4498))</f>
        <v>5.983693239849752E-4</v>
      </c>
      <c r="J4499" s="4">
        <f>IF(A4499="","",MIN(J4498+I4499,Max_logcfu))</f>
        <v>3.99</v>
      </c>
      <c r="K4499" s="1" cm="1">
        <f t="array" ref="K4499">IF(A4499="","",IF(E4499&lt;MinTemp,0,((E4499-Tmin)/(PrefTemp-Tmin))^2))</f>
        <v>0.91112644270020049</v>
      </c>
      <c r="L4499" s="4">
        <f>IF(A4499="","",K4499*(B4499-B4498))</f>
        <v>9.4909004425839834E-3</v>
      </c>
      <c r="M4499" s="4">
        <f>IF(A4498="","",M4498-L4498)</f>
        <v>131.8888021276116</v>
      </c>
      <c r="N4499" s="1" t="s">
        <v>866</v>
      </c>
      <c r="O4499" s="1" t="s">
        <v>868</v>
      </c>
      <c r="P4499" s="1" t="s">
        <v>869</v>
      </c>
      <c r="Q4499" s="1">
        <v>4008</v>
      </c>
      <c r="R4499" s="1" t="s">
        <v>863</v>
      </c>
      <c r="S4499" s="1">
        <v>97.98</v>
      </c>
    </row>
    <row r="4500" spans="1:19" hidden="1" x14ac:dyDescent="0.3">
      <c r="A4500" s="1" t="s">
        <v>922</v>
      </c>
      <c r="B4500" s="2" t="s">
        <v>313</v>
      </c>
      <c r="C4500" s="1">
        <f t="shared" si="406"/>
        <v>1.0416666671517305E-2</v>
      </c>
      <c r="D4500" s="1">
        <v>3</v>
      </c>
      <c r="E4500" s="1">
        <v>-0.75</v>
      </c>
      <c r="F4500" s="1">
        <f>IF(A4500="","",IF(E4500&lt;MinTemp,0,E4500*M_a+M_b))</f>
        <v>7.2837000000000013E-2</v>
      </c>
      <c r="G4500" s="1">
        <f>IF(A4500="","",F4500^2)</f>
        <v>5.305228569000002E-3</v>
      </c>
      <c r="H4500" s="1">
        <f t="shared" si="405"/>
        <v>2.3056186740547597E-3</v>
      </c>
      <c r="I4500" s="4">
        <f>IF(A4500="","",H4500*24*(B4500-B4499))</f>
        <v>5.7640466878209923E-4</v>
      </c>
      <c r="J4500" s="4">
        <f>IF(A4500="","",MIN(J4499+I4500,Max_logcfu))</f>
        <v>3.99</v>
      </c>
      <c r="K4500" s="1" cm="1">
        <f t="array" ref="K4500">IF(A4500="","",IF(E4500&lt;MinTemp,0,((E4500-Tmin)/(PrefTemp-Tmin))^2))</f>
        <v>0.87768124802730718</v>
      </c>
      <c r="L4500" s="4">
        <f>IF(A4500="","",K4500*(B4500-B4499))</f>
        <v>9.1425130045417642E-3</v>
      </c>
      <c r="M4500" s="4">
        <f>IF(A4499="","",M4499-L4499)</f>
        <v>131.87931122716901</v>
      </c>
      <c r="N4500" s="1" t="s">
        <v>866</v>
      </c>
      <c r="O4500" s="1" t="s">
        <v>868</v>
      </c>
      <c r="P4500" s="1" t="s">
        <v>869</v>
      </c>
      <c r="Q4500" s="1">
        <v>4008</v>
      </c>
      <c r="R4500" s="1" t="s">
        <v>863</v>
      </c>
      <c r="S4500" s="1">
        <v>97.98</v>
      </c>
    </row>
    <row r="4501" spans="1:19" hidden="1" x14ac:dyDescent="0.3">
      <c r="A4501" s="1" t="s">
        <v>922</v>
      </c>
      <c r="B4501" s="2" t="s">
        <v>314</v>
      </c>
      <c r="C4501" s="1">
        <f t="shared" si="406"/>
        <v>1.0416666664241347E-2</v>
      </c>
      <c r="D4501" s="1">
        <v>3</v>
      </c>
      <c r="E4501" s="1">
        <v>-0.82</v>
      </c>
      <c r="F4501" s="1">
        <f>IF(A4501="","",IF(E4501&lt;MinTemp,0,E4501*M_a+M_b))</f>
        <v>7.1462200000000003E-2</v>
      </c>
      <c r="G4501" s="1">
        <f>IF(A4501="","",F4501^2)</f>
        <v>5.1068460288400007E-3</v>
      </c>
      <c r="H4501" s="1">
        <f t="shared" si="405"/>
        <v>2.2194028808518035E-3</v>
      </c>
      <c r="I4501" s="4">
        <f>IF(A4501="","",H4501*24*(B4501-B4500))</f>
        <v>5.548507200837646E-4</v>
      </c>
      <c r="J4501" s="4">
        <f>IF(A4501="","",MIN(J4500+I4501,Max_logcfu))</f>
        <v>3.99</v>
      </c>
      <c r="K4501" s="1" cm="1">
        <f t="array" ref="K4501">IF(A4501="","",IF(E4501&lt;MinTemp,0,((E4501-Tmin)/(PrefTemp-Tmin))^2))</f>
        <v>0.84486143014954962</v>
      </c>
      <c r="L4501" s="4">
        <f>IF(A4501="","",K4501*(B4501-B4500))</f>
        <v>8.8006398953420824E-3</v>
      </c>
      <c r="M4501" s="4">
        <f>IF(A4500="","",M4500-L4500)</f>
        <v>131.87016871416446</v>
      </c>
      <c r="N4501" s="1" t="s">
        <v>866</v>
      </c>
      <c r="O4501" s="1" t="s">
        <v>868</v>
      </c>
      <c r="P4501" s="1" t="s">
        <v>869</v>
      </c>
      <c r="Q4501" s="1">
        <v>4008</v>
      </c>
      <c r="R4501" s="1" t="s">
        <v>863</v>
      </c>
      <c r="S4501" s="1">
        <v>97.98</v>
      </c>
    </row>
    <row r="4502" spans="1:19" hidden="1" x14ac:dyDescent="0.3">
      <c r="A4502" s="1" t="s">
        <v>922</v>
      </c>
      <c r="B4502" s="2" t="s">
        <v>315</v>
      </c>
      <c r="C4502" s="1">
        <f t="shared" si="406"/>
        <v>1.0416666664241347E-2</v>
      </c>
      <c r="D4502" s="1">
        <v>3</v>
      </c>
      <c r="E4502" s="1">
        <v>-0.83</v>
      </c>
      <c r="F4502" s="1">
        <f>IF(A4502="","",IF(E4502&lt;MinTemp,0,E4502*M_a+M_b))</f>
        <v>7.1265800000000004E-2</v>
      </c>
      <c r="G4502" s="1">
        <f>IF(A4502="","",F4502^2)</f>
        <v>5.0788142496400006E-3</v>
      </c>
      <c r="H4502" s="1">
        <f t="shared" si="405"/>
        <v>2.2072204474750108E-3</v>
      </c>
      <c r="I4502" s="4">
        <f>IF(A4502="","",H4502*24*(B4502-B4501))</f>
        <v>5.518051117402755E-4</v>
      </c>
      <c r="J4502" s="4">
        <f>IF(A4502="","",MIN(J4501+I4502,Max_logcfu))</f>
        <v>3.99</v>
      </c>
      <c r="K4502" s="1" cm="1">
        <f t="array" ref="K4502">IF(A4502="","",IF(E4502&lt;MinTemp,0,((E4502-Tmin)/(PrefTemp-Tmin))^2))</f>
        <v>0.84022393590539124</v>
      </c>
      <c r="L4502" s="4">
        <f>IF(A4502="","",K4502*(B4502-B4501))</f>
        <v>8.7523326636433467E-3</v>
      </c>
      <c r="M4502" s="4">
        <f>IF(A4501="","",M4501-L4501)</f>
        <v>131.86136807426911</v>
      </c>
      <c r="N4502" s="1" t="s">
        <v>866</v>
      </c>
      <c r="O4502" s="1" t="s">
        <v>868</v>
      </c>
      <c r="P4502" s="1" t="s">
        <v>869</v>
      </c>
      <c r="Q4502" s="1">
        <v>4008</v>
      </c>
      <c r="R4502" s="1" t="s">
        <v>863</v>
      </c>
      <c r="S4502" s="1">
        <v>97.98</v>
      </c>
    </row>
    <row r="4503" spans="1:19" hidden="1" x14ac:dyDescent="0.3">
      <c r="A4503" s="1" t="s">
        <v>922</v>
      </c>
      <c r="B4503" s="2" t="s">
        <v>316</v>
      </c>
      <c r="C4503" s="1">
        <f t="shared" si="406"/>
        <v>1.0416666671517305E-2</v>
      </c>
      <c r="D4503" s="1">
        <v>3</v>
      </c>
      <c r="E4503" s="1">
        <v>-0.83</v>
      </c>
      <c r="F4503" s="1">
        <f>IF(A4503="","",IF(E4503&lt;MinTemp,0,E4503*M_a+M_b))</f>
        <v>7.1265800000000004E-2</v>
      </c>
      <c r="G4503" s="1">
        <f>IF(A4503="","",F4503^2)</f>
        <v>5.0788142496400006E-3</v>
      </c>
      <c r="H4503" s="1">
        <f t="shared" si="405"/>
        <v>2.2072204474750108E-3</v>
      </c>
      <c r="I4503" s="4">
        <f>IF(A4503="","",H4503*24*(B4503-B4502))</f>
        <v>5.5180511212570699E-4</v>
      </c>
      <c r="J4503" s="4">
        <f>IF(A4503="","",MIN(J4502+I4503,Max_logcfu))</f>
        <v>3.99</v>
      </c>
      <c r="K4503" s="1" cm="1">
        <f t="array" ref="K4503">IF(A4503="","",IF(E4503&lt;MinTemp,0,((E4503-Tmin)/(PrefTemp-Tmin))^2))</f>
        <v>0.84022393590539124</v>
      </c>
      <c r="L4503" s="4">
        <f>IF(A4503="","",K4503*(B4503-B4502))</f>
        <v>8.7523326697567811E-3</v>
      </c>
      <c r="M4503" s="4">
        <f>IF(A4502="","",M4502-L4502)</f>
        <v>131.85261574160546</v>
      </c>
      <c r="N4503" s="1" t="s">
        <v>866</v>
      </c>
      <c r="O4503" s="1" t="s">
        <v>868</v>
      </c>
      <c r="P4503" s="1" t="s">
        <v>869</v>
      </c>
      <c r="Q4503" s="1">
        <v>4008</v>
      </c>
      <c r="R4503" s="1" t="s">
        <v>863</v>
      </c>
      <c r="S4503" s="1">
        <v>97.98</v>
      </c>
    </row>
    <row r="4504" spans="1:19" hidden="1" x14ac:dyDescent="0.3">
      <c r="A4504" s="1" t="s">
        <v>922</v>
      </c>
      <c r="B4504" s="2" t="s">
        <v>317</v>
      </c>
      <c r="C4504" s="1">
        <f t="shared" si="406"/>
        <v>1.0416666664241347E-2</v>
      </c>
      <c r="D4504" s="1">
        <v>3</v>
      </c>
      <c r="E4504" s="1">
        <v>-0.86</v>
      </c>
      <c r="F4504" s="1">
        <f>IF(A4504="","",IF(E4504&lt;MinTemp,0,E4504*M_a+M_b))</f>
        <v>7.0676600000000006E-2</v>
      </c>
      <c r="G4504" s="1">
        <f>IF(A4504="","",F4504^2)</f>
        <v>4.9951817875600012E-3</v>
      </c>
      <c r="H4504" s="1">
        <f t="shared" si="405"/>
        <v>2.170874310108649E-3</v>
      </c>
      <c r="I4504" s="4">
        <f>IF(A4504="","",H4504*24*(B4504-B4503))</f>
        <v>5.4271857740080076E-4</v>
      </c>
      <c r="J4504" s="4">
        <f>IF(A4504="","",MIN(J4503+I4504,Max_logcfu))</f>
        <v>3.99</v>
      </c>
      <c r="K4504" s="1" cm="1">
        <f t="array" ref="K4504">IF(A4504="","",IF(E4504&lt;MinTemp,0,((E4504-Tmin)/(PrefTemp-Tmin))^2))</f>
        <v>0.82638802992334115</v>
      </c>
      <c r="L4504" s="4">
        <f>IF(A4504="","",K4504*(B4504-B4503))</f>
        <v>8.6082086430305481E-3</v>
      </c>
      <c r="M4504" s="4">
        <f>IF(A4503="","",M4503-L4503)</f>
        <v>131.8438634089357</v>
      </c>
      <c r="N4504" s="1" t="s">
        <v>866</v>
      </c>
      <c r="O4504" s="1" t="s">
        <v>868</v>
      </c>
      <c r="P4504" s="1" t="s">
        <v>869</v>
      </c>
      <c r="Q4504" s="1">
        <v>4008</v>
      </c>
      <c r="R4504" s="1" t="s">
        <v>863</v>
      </c>
      <c r="S4504" s="1">
        <v>97.98</v>
      </c>
    </row>
    <row r="4505" spans="1:19" hidden="1" x14ac:dyDescent="0.3">
      <c r="A4505" s="1" t="s">
        <v>922</v>
      </c>
      <c r="B4505" s="2" t="s">
        <v>318</v>
      </c>
      <c r="C4505" s="1">
        <f t="shared" si="406"/>
        <v>1.0416666664241347E-2</v>
      </c>
      <c r="D4505" s="1">
        <v>3</v>
      </c>
      <c r="E4505" s="1">
        <v>-0.85</v>
      </c>
      <c r="F4505" s="1">
        <f>IF(A4505="","",IF(E4505&lt;MinTemp,0,E4505*M_a+M_b))</f>
        <v>7.0873000000000005E-2</v>
      </c>
      <c r="G4505" s="1">
        <f>IF(A4505="","",F4505^2)</f>
        <v>5.0229821290000004E-3</v>
      </c>
      <c r="H4505" s="1">
        <f t="shared" si="405"/>
        <v>2.1829561621034333E-3</v>
      </c>
      <c r="I4505" s="4">
        <f>IF(A4505="","",H4505*24*(B4505-B4504))</f>
        <v>5.4573904039879363E-4</v>
      </c>
      <c r="J4505" s="4">
        <f>IF(A4505="","",MIN(J4504+I4505,Max_logcfu))</f>
        <v>3.99</v>
      </c>
      <c r="K4505" s="1" cm="1">
        <f t="array" ref="K4505">IF(A4505="","",IF(E4505&lt;MinTemp,0,((E4505-Tmin)/(PrefTemp-Tmin))^2))</f>
        <v>0.83098723579228706</v>
      </c>
      <c r="L4505" s="4">
        <f>IF(A4505="","",K4505*(B4505-B4504))</f>
        <v>8.6561170374875804E-3</v>
      </c>
      <c r="M4505" s="4">
        <f>IF(A4504="","",M4504-L4504)</f>
        <v>131.83525520029266</v>
      </c>
      <c r="N4505" s="1" t="s">
        <v>866</v>
      </c>
      <c r="O4505" s="1" t="s">
        <v>868</v>
      </c>
      <c r="P4505" s="1" t="s">
        <v>869</v>
      </c>
      <c r="Q4505" s="1">
        <v>4008</v>
      </c>
      <c r="R4505" s="1" t="s">
        <v>863</v>
      </c>
      <c r="S4505" s="1">
        <v>97.88</v>
      </c>
    </row>
    <row r="4506" spans="1:19" hidden="1" x14ac:dyDescent="0.3">
      <c r="A4506" s="1" t="s">
        <v>922</v>
      </c>
      <c r="B4506" s="2" t="s">
        <v>319</v>
      </c>
      <c r="C4506" s="1">
        <f t="shared" si="406"/>
        <v>1.0416666671517305E-2</v>
      </c>
      <c r="D4506" s="1">
        <v>3</v>
      </c>
      <c r="E4506" s="1">
        <v>-0.86</v>
      </c>
      <c r="F4506" s="1">
        <f>IF(A4506="","",IF(E4506&lt;MinTemp,0,E4506*M_a+M_b))</f>
        <v>7.0676600000000006E-2</v>
      </c>
      <c r="G4506" s="1">
        <f>IF(A4506="","",F4506^2)</f>
        <v>4.9951817875600012E-3</v>
      </c>
      <c r="H4506" s="1">
        <f t="shared" si="405"/>
        <v>2.170874310108649E-3</v>
      </c>
      <c r="I4506" s="4">
        <f>IF(A4506="","",H4506*24*(B4506-B4505))</f>
        <v>5.4271857777988533E-4</v>
      </c>
      <c r="J4506" s="4">
        <f>IF(A4506="","",MIN(J4505+I4506,Max_logcfu))</f>
        <v>3.99</v>
      </c>
      <c r="K4506" s="1" cm="1">
        <f t="array" ref="K4506">IF(A4506="","",IF(E4506&lt;MinTemp,0,((E4506-Tmin)/(PrefTemp-Tmin))^2))</f>
        <v>0.82638802992334115</v>
      </c>
      <c r="L4506" s="4">
        <f>IF(A4506="","",K4506*(B4506-B4505))</f>
        <v>8.608208649043313E-3</v>
      </c>
      <c r="M4506" s="4">
        <f>IF(A4505="","",M4505-L4505)</f>
        <v>131.82659908325519</v>
      </c>
      <c r="N4506" s="1" t="s">
        <v>866</v>
      </c>
      <c r="O4506" s="1" t="s">
        <v>868</v>
      </c>
      <c r="P4506" s="1" t="s">
        <v>869</v>
      </c>
      <c r="Q4506" s="1">
        <v>4008</v>
      </c>
      <c r="R4506" s="1" t="s">
        <v>863</v>
      </c>
      <c r="S4506" s="1">
        <v>97.88</v>
      </c>
    </row>
    <row r="4507" spans="1:19" hidden="1" x14ac:dyDescent="0.3">
      <c r="A4507" s="1" t="s">
        <v>922</v>
      </c>
      <c r="B4507" s="2" t="s">
        <v>320</v>
      </c>
      <c r="C4507" s="1">
        <f t="shared" si="406"/>
        <v>1.0416666664241347E-2</v>
      </c>
      <c r="D4507" s="1">
        <v>3</v>
      </c>
      <c r="E4507" s="1">
        <v>-0.88</v>
      </c>
      <c r="F4507" s="1">
        <f>IF(A4507="","",IF(E4507&lt;MinTemp,0,E4507*M_a+M_b))</f>
        <v>7.0283800000000007E-2</v>
      </c>
      <c r="G4507" s="1">
        <f>IF(A4507="","",F4507^2)</f>
        <v>4.9398125424400009E-3</v>
      </c>
      <c r="H4507" s="1">
        <f t="shared" si="405"/>
        <v>2.1468111875010869E-3</v>
      </c>
      <c r="I4507" s="4">
        <f>IF(A4507="","",H4507*24*(B4507-B4506))</f>
        <v>5.3670279675031092E-4</v>
      </c>
      <c r="J4507" s="4">
        <f>IF(A4507="","",MIN(J4506+I4507,Max_logcfu))</f>
        <v>3.99</v>
      </c>
      <c r="K4507" s="1" cm="1">
        <f t="array" ref="K4507">IF(A4507="","",IF(E4507&lt;MinTemp,0,((E4507-Tmin)/(PrefTemp-Tmin))^2))</f>
        <v>0.81722790656066169</v>
      </c>
      <c r="L4507" s="4">
        <f>IF(A4507="","",K4507*(B4507-B4506))</f>
        <v>8.512790691358187E-3</v>
      </c>
      <c r="M4507" s="4">
        <f>IF(A4506="","",M4506-L4506)</f>
        <v>131.81799087460615</v>
      </c>
      <c r="N4507" s="1" t="s">
        <v>866</v>
      </c>
      <c r="O4507" s="1" t="s">
        <v>868</v>
      </c>
      <c r="P4507" s="1" t="s">
        <v>869</v>
      </c>
      <c r="Q4507" s="1">
        <v>4008</v>
      </c>
      <c r="R4507" s="1" t="s">
        <v>863</v>
      </c>
      <c r="S4507" s="1">
        <v>97.88</v>
      </c>
    </row>
    <row r="4508" spans="1:19" hidden="1" x14ac:dyDescent="0.3">
      <c r="A4508" s="1" t="s">
        <v>922</v>
      </c>
      <c r="B4508" s="2" t="s">
        <v>321</v>
      </c>
      <c r="C4508" s="1">
        <f t="shared" si="406"/>
        <v>1.0416666664241347E-2</v>
      </c>
      <c r="D4508" s="1">
        <v>3</v>
      </c>
      <c r="E4508" s="1">
        <v>-0.88</v>
      </c>
      <c r="F4508" s="1">
        <f>IF(A4508="","",IF(E4508&lt;MinTemp,0,E4508*M_a+M_b))</f>
        <v>7.0283800000000007E-2</v>
      </c>
      <c r="G4508" s="1">
        <f>IF(A4508="","",F4508^2)</f>
        <v>4.9398125424400009E-3</v>
      </c>
      <c r="H4508" s="1">
        <f t="shared" si="405"/>
        <v>2.1468111875010869E-3</v>
      </c>
      <c r="I4508" s="4">
        <f>IF(A4508="","",H4508*24*(B4508-B4507))</f>
        <v>5.3670279675031092E-4</v>
      </c>
      <c r="J4508" s="4">
        <f>IF(A4508="","",MIN(J4507+I4508,Max_logcfu))</f>
        <v>3.99</v>
      </c>
      <c r="K4508" s="1" cm="1">
        <f t="array" ref="K4508">IF(A4508="","",IF(E4508&lt;MinTemp,0,((E4508-Tmin)/(PrefTemp-Tmin))^2))</f>
        <v>0.81722790656066169</v>
      </c>
      <c r="L4508" s="4">
        <f>IF(A4508="","",K4508*(B4508-B4507))</f>
        <v>8.512790691358187E-3</v>
      </c>
      <c r="M4508" s="4">
        <f>IF(A4507="","",M4507-L4507)</f>
        <v>131.8094780839148</v>
      </c>
      <c r="N4508" s="1" t="s">
        <v>866</v>
      </c>
      <c r="O4508" s="1" t="s">
        <v>868</v>
      </c>
      <c r="P4508" s="1" t="s">
        <v>869</v>
      </c>
      <c r="Q4508" s="1">
        <v>4008</v>
      </c>
      <c r="R4508" s="1" t="s">
        <v>863</v>
      </c>
      <c r="S4508" s="1">
        <v>97.88</v>
      </c>
    </row>
    <row r="4509" spans="1:19" hidden="1" x14ac:dyDescent="0.3">
      <c r="A4509" s="1" t="s">
        <v>922</v>
      </c>
      <c r="B4509" s="2" t="s">
        <v>322</v>
      </c>
      <c r="C4509" s="1">
        <f t="shared" si="406"/>
        <v>1.0416666671517305E-2</v>
      </c>
      <c r="D4509" s="1">
        <v>3</v>
      </c>
      <c r="E4509" s="1">
        <v>-0.88</v>
      </c>
      <c r="F4509" s="1">
        <f>IF(A4509="","",IF(E4509&lt;MinTemp,0,E4509*M_a+M_b))</f>
        <v>7.0283800000000007E-2</v>
      </c>
      <c r="G4509" s="1">
        <f>IF(A4509="","",F4509^2)</f>
        <v>4.9398125424400009E-3</v>
      </c>
      <c r="H4509" s="1">
        <f t="shared" si="405"/>
        <v>2.1468111875010869E-3</v>
      </c>
      <c r="I4509" s="4">
        <f>IF(A4509="","",H4509*24*(B4509-B4508))</f>
        <v>5.3670279712519345E-4</v>
      </c>
      <c r="J4509" s="4">
        <f>IF(A4509="","",MIN(J4508+I4509,Max_logcfu))</f>
        <v>3.99</v>
      </c>
      <c r="K4509" s="1" cm="1">
        <f t="array" ref="K4509">IF(A4509="","",IF(E4509&lt;MinTemp,0,((E4509-Tmin)/(PrefTemp-Tmin))^2))</f>
        <v>0.81722790656066169</v>
      </c>
      <c r="L4509" s="4">
        <f>IF(A4509="","",K4509*(B4509-B4508))</f>
        <v>8.5127906973043038E-3</v>
      </c>
      <c r="M4509" s="4">
        <f>IF(A4508="","",M4508-L4508)</f>
        <v>131.80096529322344</v>
      </c>
      <c r="N4509" s="1" t="s">
        <v>866</v>
      </c>
      <c r="O4509" s="1" t="s">
        <v>868</v>
      </c>
      <c r="P4509" s="1" t="s">
        <v>869</v>
      </c>
      <c r="Q4509" s="1">
        <v>4008</v>
      </c>
      <c r="R4509" s="1" t="s">
        <v>863</v>
      </c>
      <c r="S4509" s="1">
        <v>97.88</v>
      </c>
    </row>
    <row r="4510" spans="1:19" hidden="1" x14ac:dyDescent="0.3">
      <c r="A4510" s="1" t="s">
        <v>922</v>
      </c>
      <c r="B4510" s="2" t="s">
        <v>323</v>
      </c>
      <c r="C4510" s="1">
        <f t="shared" si="406"/>
        <v>1.0416666664241347E-2</v>
      </c>
      <c r="D4510" s="1">
        <v>3</v>
      </c>
      <c r="E4510" s="1">
        <v>-0.9</v>
      </c>
      <c r="F4510" s="1">
        <f>IF(A4510="","",IF(E4510&lt;MinTemp,0,E4510*M_a+M_b))</f>
        <v>6.9891000000000009E-2</v>
      </c>
      <c r="G4510" s="1">
        <f>IF(A4510="","",F4510^2)</f>
        <v>4.8847518810000009E-3</v>
      </c>
      <c r="H4510" s="1">
        <f t="shared" ref="H4510:H4573" si="407">IF(A4510="","",G4510/2.301)</f>
        <v>2.1228821734028684E-3</v>
      </c>
      <c r="I4510" s="4">
        <f>IF(A4510="","",H4510*24*(B4510-B4509))</f>
        <v>5.3072054322714918E-4</v>
      </c>
      <c r="J4510" s="4">
        <f>IF(A4510="","",MIN(J4509+I4510,Max_logcfu))</f>
        <v>3.99</v>
      </c>
      <c r="K4510" s="1" cm="1">
        <f t="array" ref="K4510">IF(A4510="","",IF(E4510&lt;MinTemp,0,((E4510-Tmin)/(PrefTemp-Tmin))^2))</f>
        <v>0.80811883436493193</v>
      </c>
      <c r="L4510" s="4">
        <f>IF(A4510="","",K4510*(B4510-B4509))</f>
        <v>8.4179045226747615E-3</v>
      </c>
      <c r="M4510" s="4">
        <f>IF(A4509="","",M4509-L4509)</f>
        <v>131.79245250252615</v>
      </c>
      <c r="N4510" s="1" t="s">
        <v>866</v>
      </c>
      <c r="O4510" s="1" t="s">
        <v>868</v>
      </c>
      <c r="P4510" s="1" t="s">
        <v>869</v>
      </c>
      <c r="Q4510" s="1">
        <v>4008</v>
      </c>
      <c r="R4510" s="1" t="s">
        <v>863</v>
      </c>
      <c r="S4510" s="1">
        <v>97.88</v>
      </c>
    </row>
    <row r="4511" spans="1:19" hidden="1" x14ac:dyDescent="0.3">
      <c r="A4511" s="1" t="s">
        <v>922</v>
      </c>
      <c r="B4511" s="2" t="s">
        <v>324</v>
      </c>
      <c r="C4511" s="1">
        <f t="shared" si="406"/>
        <v>1.0416666664241347E-2</v>
      </c>
      <c r="D4511" s="1">
        <v>3</v>
      </c>
      <c r="E4511" s="1">
        <v>-0.9</v>
      </c>
      <c r="F4511" s="1">
        <f>IF(A4511="","",IF(E4511&lt;MinTemp,0,E4511*M_a+M_b))</f>
        <v>6.9891000000000009E-2</v>
      </c>
      <c r="G4511" s="1">
        <f>IF(A4511="","",F4511^2)</f>
        <v>4.8847518810000009E-3</v>
      </c>
      <c r="H4511" s="1">
        <f t="shared" si="407"/>
        <v>2.1228821734028684E-3</v>
      </c>
      <c r="I4511" s="4">
        <f>IF(A4511="","",H4511*24*(B4511-B4510))</f>
        <v>5.3072054322714918E-4</v>
      </c>
      <c r="J4511" s="4">
        <f>IF(A4511="","",MIN(J4510+I4511,Max_logcfu))</f>
        <v>3.99</v>
      </c>
      <c r="K4511" s="1" cm="1">
        <f t="array" ref="K4511">IF(A4511="","",IF(E4511&lt;MinTemp,0,((E4511-Tmin)/(PrefTemp-Tmin))^2))</f>
        <v>0.80811883436493193</v>
      </c>
      <c r="L4511" s="4">
        <f>IF(A4511="","",K4511*(B4511-B4510))</f>
        <v>8.4179045226747615E-3</v>
      </c>
      <c r="M4511" s="4">
        <f>IF(A4510="","",M4510-L4510)</f>
        <v>131.78403459800347</v>
      </c>
      <c r="N4511" s="1" t="s">
        <v>866</v>
      </c>
      <c r="O4511" s="1" t="s">
        <v>868</v>
      </c>
      <c r="P4511" s="1" t="s">
        <v>869</v>
      </c>
      <c r="Q4511" s="1">
        <v>4008</v>
      </c>
      <c r="R4511" s="1" t="s">
        <v>863</v>
      </c>
      <c r="S4511" s="1">
        <v>97.88</v>
      </c>
    </row>
    <row r="4512" spans="1:19" hidden="1" x14ac:dyDescent="0.3">
      <c r="A4512" s="1" t="s">
        <v>922</v>
      </c>
      <c r="B4512" s="2" t="s">
        <v>325</v>
      </c>
      <c r="C4512" s="1">
        <f t="shared" si="406"/>
        <v>1.0416666671517305E-2</v>
      </c>
      <c r="D4512" s="1">
        <v>3</v>
      </c>
      <c r="E4512" s="1">
        <v>-0.91</v>
      </c>
      <c r="F4512" s="1">
        <f>IF(A4512="","",IF(E4512&lt;MinTemp,0,E4512*M_a+M_b))</f>
        <v>6.9694600000000009E-2</v>
      </c>
      <c r="G4512" s="1">
        <f>IF(A4512="","",F4512^2)</f>
        <v>4.8573372691600013E-3</v>
      </c>
      <c r="H4512" s="1">
        <f t="shared" si="407"/>
        <v>2.1109679570447638E-3</v>
      </c>
      <c r="I4512" s="4">
        <f>IF(A4512="","",H4512*24*(B4512-B4511))</f>
        <v>5.2774198950694001E-4</v>
      </c>
      <c r="J4512" s="4">
        <f>IF(A4512="","",MIN(J4511+I4512,Max_logcfu))</f>
        <v>3.99</v>
      </c>
      <c r="K4512" s="1" cm="1">
        <f t="array" ref="K4512">IF(A4512="","",IF(E4512&lt;MinTemp,0,((E4512-Tmin)/(PrefTemp-Tmin))^2))</f>
        <v>0.80358344245467339</v>
      </c>
      <c r="L4512" s="4">
        <f>IF(A4512="","",K4512*(B4512-B4511))</f>
        <v>8.3706608628007408E-3</v>
      </c>
      <c r="M4512" s="4">
        <f>IF(A4511="","",M4511-L4511)</f>
        <v>131.7756166934808</v>
      </c>
      <c r="N4512" s="1" t="s">
        <v>866</v>
      </c>
      <c r="O4512" s="1" t="s">
        <v>868</v>
      </c>
      <c r="P4512" s="1" t="s">
        <v>869</v>
      </c>
      <c r="Q4512" s="1">
        <v>4008</v>
      </c>
      <c r="R4512" s="1" t="s">
        <v>863</v>
      </c>
      <c r="S4512" s="1">
        <v>97.88</v>
      </c>
    </row>
    <row r="4513" spans="1:19" hidden="1" x14ac:dyDescent="0.3">
      <c r="A4513" s="1" t="s">
        <v>922</v>
      </c>
      <c r="B4513" s="2" t="s">
        <v>326</v>
      </c>
      <c r="C4513" s="1">
        <f t="shared" si="406"/>
        <v>1.0416666664241347E-2</v>
      </c>
      <c r="D4513" s="1">
        <v>3</v>
      </c>
      <c r="E4513" s="1">
        <v>-0.88</v>
      </c>
      <c r="F4513" s="1">
        <f>IF(A4513="","",IF(E4513&lt;MinTemp,0,E4513*M_a+M_b))</f>
        <v>7.0283800000000007E-2</v>
      </c>
      <c r="G4513" s="1">
        <f>IF(A4513="","",F4513^2)</f>
        <v>4.9398125424400009E-3</v>
      </c>
      <c r="H4513" s="1">
        <f t="shared" si="407"/>
        <v>2.1468111875010869E-3</v>
      </c>
      <c r="I4513" s="4">
        <f>IF(A4513="","",H4513*24*(B4513-B4512))</f>
        <v>5.3670279675031092E-4</v>
      </c>
      <c r="J4513" s="4">
        <f>IF(A4513="","",MIN(J4512+I4513,Max_logcfu))</f>
        <v>3.99</v>
      </c>
      <c r="K4513" s="1" cm="1">
        <f t="array" ref="K4513">IF(A4513="","",IF(E4513&lt;MinTemp,0,((E4513-Tmin)/(PrefTemp-Tmin))^2))</f>
        <v>0.81722790656066169</v>
      </c>
      <c r="L4513" s="4">
        <f>IF(A4513="","",K4513*(B4513-B4512))</f>
        <v>8.512790691358187E-3</v>
      </c>
      <c r="M4513" s="4">
        <f>IF(A4512="","",M4512-L4512)</f>
        <v>131.767246032618</v>
      </c>
      <c r="N4513" s="1" t="s">
        <v>866</v>
      </c>
      <c r="O4513" s="1" t="s">
        <v>868</v>
      </c>
      <c r="P4513" s="1" t="s">
        <v>869</v>
      </c>
      <c r="Q4513" s="1">
        <v>4008</v>
      </c>
      <c r="R4513" s="1" t="s">
        <v>863</v>
      </c>
      <c r="S4513" s="1">
        <v>97.79</v>
      </c>
    </row>
    <row r="4514" spans="1:19" hidden="1" x14ac:dyDescent="0.3">
      <c r="A4514" s="1" t="s">
        <v>922</v>
      </c>
      <c r="B4514" s="2" t="s">
        <v>327</v>
      </c>
      <c r="C4514" s="1">
        <f t="shared" si="406"/>
        <v>1.0416666664241347E-2</v>
      </c>
      <c r="D4514" s="1">
        <v>3</v>
      </c>
      <c r="E4514" s="1">
        <v>-0.88</v>
      </c>
      <c r="F4514" s="1">
        <f>IF(A4514="","",IF(E4514&lt;MinTemp,0,E4514*M_a+M_b))</f>
        <v>7.0283800000000007E-2</v>
      </c>
      <c r="G4514" s="1">
        <f>IF(A4514="","",F4514^2)</f>
        <v>4.9398125424400009E-3</v>
      </c>
      <c r="H4514" s="1">
        <f t="shared" si="407"/>
        <v>2.1468111875010869E-3</v>
      </c>
      <c r="I4514" s="4">
        <f>IF(A4514="","",H4514*24*(B4514-B4513))</f>
        <v>5.3670279675031092E-4</v>
      </c>
      <c r="J4514" s="4">
        <f>IF(A4514="","",MIN(J4513+I4514,Max_logcfu))</f>
        <v>3.99</v>
      </c>
      <c r="K4514" s="1" cm="1">
        <f t="array" ref="K4514">IF(A4514="","",IF(E4514&lt;MinTemp,0,((E4514-Tmin)/(PrefTemp-Tmin))^2))</f>
        <v>0.81722790656066169</v>
      </c>
      <c r="L4514" s="4">
        <f>IF(A4514="","",K4514*(B4514-B4513))</f>
        <v>8.512790691358187E-3</v>
      </c>
      <c r="M4514" s="4">
        <f>IF(A4513="","",M4513-L4513)</f>
        <v>131.75873324192665</v>
      </c>
      <c r="N4514" s="1" t="s">
        <v>866</v>
      </c>
      <c r="O4514" s="1" t="s">
        <v>868</v>
      </c>
      <c r="P4514" s="1" t="s">
        <v>869</v>
      </c>
      <c r="Q4514" s="1">
        <v>4008</v>
      </c>
      <c r="R4514" s="1" t="s">
        <v>863</v>
      </c>
      <c r="S4514" s="1">
        <v>97.79</v>
      </c>
    </row>
    <row r="4515" spans="1:19" hidden="1" x14ac:dyDescent="0.3">
      <c r="A4515" s="1" t="s">
        <v>922</v>
      </c>
      <c r="B4515" s="2" t="s">
        <v>328</v>
      </c>
      <c r="C4515" s="1">
        <f t="shared" si="406"/>
        <v>1.0416666671517305E-2</v>
      </c>
      <c r="D4515" s="1">
        <v>3</v>
      </c>
      <c r="E4515" s="1">
        <v>-0.91</v>
      </c>
      <c r="F4515" s="1">
        <f>IF(A4515="","",IF(E4515&lt;MinTemp,0,E4515*M_a+M_b))</f>
        <v>6.9694600000000009E-2</v>
      </c>
      <c r="G4515" s="1">
        <f>IF(A4515="","",F4515^2)</f>
        <v>4.8573372691600013E-3</v>
      </c>
      <c r="H4515" s="1">
        <f t="shared" si="407"/>
        <v>2.1109679570447638E-3</v>
      </c>
      <c r="I4515" s="4">
        <f>IF(A4515="","",H4515*24*(B4515-B4514))</f>
        <v>5.2774198950694001E-4</v>
      </c>
      <c r="J4515" s="4">
        <f>IF(A4515="","",MIN(J4514+I4515,Max_logcfu))</f>
        <v>3.99</v>
      </c>
      <c r="K4515" s="1" cm="1">
        <f t="array" ref="K4515">IF(A4515="","",IF(E4515&lt;MinTemp,0,((E4515-Tmin)/(PrefTemp-Tmin))^2))</f>
        <v>0.80358344245467339</v>
      </c>
      <c r="L4515" s="4">
        <f>IF(A4515="","",K4515*(B4515-B4514))</f>
        <v>8.3706608628007408E-3</v>
      </c>
      <c r="M4515" s="4">
        <f>IF(A4514="","",M4514-L4514)</f>
        <v>131.75022045123529</v>
      </c>
      <c r="N4515" s="1" t="s">
        <v>866</v>
      </c>
      <c r="O4515" s="1" t="s">
        <v>868</v>
      </c>
      <c r="P4515" s="1" t="s">
        <v>869</v>
      </c>
      <c r="Q4515" s="1">
        <v>4008</v>
      </c>
      <c r="R4515" s="1" t="s">
        <v>863</v>
      </c>
      <c r="S4515" s="1">
        <v>97.79</v>
      </c>
    </row>
    <row r="4516" spans="1:19" hidden="1" x14ac:dyDescent="0.3">
      <c r="A4516" s="1" t="s">
        <v>922</v>
      </c>
      <c r="B4516" s="2" t="s">
        <v>329</v>
      </c>
      <c r="C4516" s="1">
        <f t="shared" si="406"/>
        <v>1.0416666664241347E-2</v>
      </c>
      <c r="D4516" s="1">
        <v>3</v>
      </c>
      <c r="E4516" s="1">
        <v>-0.9</v>
      </c>
      <c r="F4516" s="1">
        <f>IF(A4516="","",IF(E4516&lt;MinTemp,0,E4516*M_a+M_b))</f>
        <v>6.9891000000000009E-2</v>
      </c>
      <c r="G4516" s="1">
        <f>IF(A4516="","",F4516^2)</f>
        <v>4.8847518810000009E-3</v>
      </c>
      <c r="H4516" s="1">
        <f t="shared" si="407"/>
        <v>2.1228821734028684E-3</v>
      </c>
      <c r="I4516" s="4">
        <f>IF(A4516="","",H4516*24*(B4516-B4515))</f>
        <v>5.3072054322714918E-4</v>
      </c>
      <c r="J4516" s="4">
        <f>IF(A4516="","",MIN(J4515+I4516,Max_logcfu))</f>
        <v>3.99</v>
      </c>
      <c r="K4516" s="1" cm="1">
        <f t="array" ref="K4516">IF(A4516="","",IF(E4516&lt;MinTemp,0,((E4516-Tmin)/(PrefTemp-Tmin))^2))</f>
        <v>0.80811883436493193</v>
      </c>
      <c r="L4516" s="4">
        <f>IF(A4516="","",K4516*(B4516-B4515))</f>
        <v>8.4179045226747615E-3</v>
      </c>
      <c r="M4516" s="4">
        <f>IF(A4515="","",M4515-L4515)</f>
        <v>131.7418497903725</v>
      </c>
      <c r="N4516" s="1" t="s">
        <v>866</v>
      </c>
      <c r="O4516" s="1" t="s">
        <v>868</v>
      </c>
      <c r="P4516" s="1" t="s">
        <v>869</v>
      </c>
      <c r="Q4516" s="1">
        <v>4008</v>
      </c>
      <c r="R4516" s="1" t="s">
        <v>863</v>
      </c>
      <c r="S4516" s="1">
        <v>97.79</v>
      </c>
    </row>
    <row r="4517" spans="1:19" hidden="1" x14ac:dyDescent="0.3">
      <c r="A4517" s="1" t="s">
        <v>922</v>
      </c>
      <c r="B4517" s="2" t="s">
        <v>330</v>
      </c>
      <c r="C4517" s="1">
        <f t="shared" si="406"/>
        <v>1.0416666664241347E-2</v>
      </c>
      <c r="D4517" s="1">
        <v>3</v>
      </c>
      <c r="E4517" s="1">
        <v>-0.9</v>
      </c>
      <c r="F4517" s="1">
        <f>IF(A4517="","",IF(E4517&lt;MinTemp,0,E4517*M_a+M_b))</f>
        <v>6.9891000000000009E-2</v>
      </c>
      <c r="G4517" s="1">
        <f>IF(A4517="","",F4517^2)</f>
        <v>4.8847518810000009E-3</v>
      </c>
      <c r="H4517" s="1">
        <f t="shared" si="407"/>
        <v>2.1228821734028684E-3</v>
      </c>
      <c r="I4517" s="4">
        <f>IF(A4517="","",H4517*24*(B4517-B4516))</f>
        <v>5.3072054322714918E-4</v>
      </c>
      <c r="J4517" s="4">
        <f>IF(A4517="","",MIN(J4516+I4517,Max_logcfu))</f>
        <v>3.99</v>
      </c>
      <c r="K4517" s="1" cm="1">
        <f t="array" ref="K4517">IF(A4517="","",IF(E4517&lt;MinTemp,0,((E4517-Tmin)/(PrefTemp-Tmin))^2))</f>
        <v>0.80811883436493193</v>
      </c>
      <c r="L4517" s="4">
        <f>IF(A4517="","",K4517*(B4517-B4516))</f>
        <v>8.4179045226747615E-3</v>
      </c>
      <c r="M4517" s="4">
        <f>IF(A4516="","",M4516-L4516)</f>
        <v>131.73343188584982</v>
      </c>
      <c r="N4517" s="1" t="s">
        <v>866</v>
      </c>
      <c r="O4517" s="1" t="s">
        <v>868</v>
      </c>
      <c r="P4517" s="1" t="s">
        <v>869</v>
      </c>
      <c r="Q4517" s="1">
        <v>4008</v>
      </c>
      <c r="R4517" s="1" t="s">
        <v>863</v>
      </c>
      <c r="S4517" s="1">
        <v>97.79</v>
      </c>
    </row>
    <row r="4518" spans="1:19" hidden="1" x14ac:dyDescent="0.3">
      <c r="A4518" s="1" t="s">
        <v>922</v>
      </c>
      <c r="B4518" s="2" t="s">
        <v>331</v>
      </c>
      <c r="C4518" s="1">
        <f t="shared" si="406"/>
        <v>1.0416666671517305E-2</v>
      </c>
      <c r="D4518" s="1">
        <v>3</v>
      </c>
      <c r="E4518" s="1">
        <v>-0.9</v>
      </c>
      <c r="F4518" s="1">
        <f>IF(A4518="","",IF(E4518&lt;MinTemp,0,E4518*M_a+M_b))</f>
        <v>6.9891000000000009E-2</v>
      </c>
      <c r="G4518" s="1">
        <f>IF(A4518="","",F4518^2)</f>
        <v>4.8847518810000009E-3</v>
      </c>
      <c r="H4518" s="1">
        <f t="shared" si="407"/>
        <v>2.1228821734028684E-3</v>
      </c>
      <c r="I4518" s="4">
        <f>IF(A4518="","",H4518*24*(B4518-B4517))</f>
        <v>5.3072054359785319E-4</v>
      </c>
      <c r="J4518" s="4">
        <f>IF(A4518="","",MIN(J4517+I4518,Max_logcfu))</f>
        <v>3.99</v>
      </c>
      <c r="K4518" s="1" cm="1">
        <f t="array" ref="K4518">IF(A4518="","",IF(E4518&lt;MinTemp,0,((E4518-Tmin)/(PrefTemp-Tmin))^2))</f>
        <v>0.80811883436493193</v>
      </c>
      <c r="L4518" s="4">
        <f>IF(A4518="","",K4518*(B4518-B4517))</f>
        <v>8.4179045285545998E-3</v>
      </c>
      <c r="M4518" s="4">
        <f>IF(A4517="","",M4517-L4517)</f>
        <v>131.72501398132715</v>
      </c>
      <c r="N4518" s="1" t="s">
        <v>866</v>
      </c>
      <c r="O4518" s="1" t="s">
        <v>868</v>
      </c>
      <c r="P4518" s="1" t="s">
        <v>869</v>
      </c>
      <c r="Q4518" s="1">
        <v>4008</v>
      </c>
      <c r="R4518" s="1" t="s">
        <v>863</v>
      </c>
      <c r="S4518" s="1">
        <v>97.79</v>
      </c>
    </row>
    <row r="4519" spans="1:19" hidden="1" x14ac:dyDescent="0.3">
      <c r="A4519" s="1" t="s">
        <v>922</v>
      </c>
      <c r="B4519" s="2" t="s">
        <v>332</v>
      </c>
      <c r="C4519" s="1">
        <f t="shared" si="406"/>
        <v>1.0416666664241347E-2</v>
      </c>
      <c r="D4519" s="1">
        <v>3</v>
      </c>
      <c r="E4519" s="1">
        <v>-0.91</v>
      </c>
      <c r="F4519" s="1">
        <f>IF(A4519="","",IF(E4519&lt;MinTemp,0,E4519*M_a+M_b))</f>
        <v>6.9694600000000009E-2</v>
      </c>
      <c r="G4519" s="1">
        <f>IF(A4519="","",F4519^2)</f>
        <v>4.8573372691600013E-3</v>
      </c>
      <c r="H4519" s="1">
        <f t="shared" si="407"/>
        <v>2.1109679570447638E-3</v>
      </c>
      <c r="I4519" s="4">
        <f>IF(A4519="","",H4519*24*(B4519-B4518))</f>
        <v>5.2774198913831648E-4</v>
      </c>
      <c r="J4519" s="4">
        <f>IF(A4519="","",MIN(J4518+I4519,Max_logcfu))</f>
        <v>3.99</v>
      </c>
      <c r="K4519" s="1" cm="1">
        <f t="array" ref="K4519">IF(A4519="","",IF(E4519&lt;MinTemp,0,((E4519-Tmin)/(PrefTemp-Tmin))^2))</f>
        <v>0.80358344245467339</v>
      </c>
      <c r="L4519" s="4">
        <f>IF(A4519="","",K4519*(B4519-B4518))</f>
        <v>8.3706608569539022E-3</v>
      </c>
      <c r="M4519" s="4">
        <f>IF(A4518="","",M4518-L4518)</f>
        <v>131.7165960767986</v>
      </c>
      <c r="N4519" s="1" t="s">
        <v>866</v>
      </c>
      <c r="O4519" s="1" t="s">
        <v>868</v>
      </c>
      <c r="P4519" s="1" t="s">
        <v>869</v>
      </c>
      <c r="Q4519" s="1">
        <v>4008</v>
      </c>
      <c r="R4519" s="1" t="s">
        <v>863</v>
      </c>
      <c r="S4519" s="1">
        <v>97.79</v>
      </c>
    </row>
    <row r="4520" spans="1:19" hidden="1" x14ac:dyDescent="0.3">
      <c r="A4520" s="1" t="s">
        <v>922</v>
      </c>
      <c r="B4520" s="2" t="s">
        <v>333</v>
      </c>
      <c r="C4520" s="1">
        <f t="shared" si="406"/>
        <v>1.0416666664241347E-2</v>
      </c>
      <c r="D4520" s="1">
        <v>3</v>
      </c>
      <c r="E4520" s="1">
        <v>-0.9</v>
      </c>
      <c r="F4520" s="1">
        <f>IF(A4520="","",IF(E4520&lt;MinTemp,0,E4520*M_a+M_b))</f>
        <v>6.9891000000000009E-2</v>
      </c>
      <c r="G4520" s="1">
        <f>IF(A4520="","",F4520^2)</f>
        <v>4.8847518810000009E-3</v>
      </c>
      <c r="H4520" s="1">
        <f t="shared" si="407"/>
        <v>2.1228821734028684E-3</v>
      </c>
      <c r="I4520" s="4">
        <f>IF(A4520="","",H4520*24*(B4520-B4519))</f>
        <v>5.3072054322714918E-4</v>
      </c>
      <c r="J4520" s="4">
        <f>IF(A4520="","",MIN(J4519+I4520,Max_logcfu))</f>
        <v>3.99</v>
      </c>
      <c r="K4520" s="1" cm="1">
        <f t="array" ref="K4520">IF(A4520="","",IF(E4520&lt;MinTemp,0,((E4520-Tmin)/(PrefTemp-Tmin))^2))</f>
        <v>0.80811883436493193</v>
      </c>
      <c r="L4520" s="4">
        <f>IF(A4520="","",K4520*(B4520-B4519))</f>
        <v>8.4179045226747615E-3</v>
      </c>
      <c r="M4520" s="4">
        <f>IF(A4519="","",M4519-L4519)</f>
        <v>131.70822541594166</v>
      </c>
      <c r="N4520" s="1" t="s">
        <v>866</v>
      </c>
      <c r="O4520" s="1" t="s">
        <v>868</v>
      </c>
      <c r="P4520" s="1" t="s">
        <v>869</v>
      </c>
      <c r="Q4520" s="1">
        <v>4008</v>
      </c>
      <c r="R4520" s="1" t="s">
        <v>863</v>
      </c>
      <c r="S4520" s="1">
        <v>97.76</v>
      </c>
    </row>
    <row r="4521" spans="1:19" hidden="1" x14ac:dyDescent="0.3">
      <c r="A4521" s="1" t="s">
        <v>922</v>
      </c>
      <c r="B4521" s="2" t="s">
        <v>334</v>
      </c>
      <c r="C4521" s="1">
        <f t="shared" si="406"/>
        <v>1.0416666671517305E-2</v>
      </c>
      <c r="D4521" s="1">
        <v>3</v>
      </c>
      <c r="E4521" s="1">
        <v>-0.91</v>
      </c>
      <c r="F4521" s="1">
        <f>IF(A4521="","",IF(E4521&lt;MinTemp,0,E4521*M_a+M_b))</f>
        <v>6.9694600000000009E-2</v>
      </c>
      <c r="G4521" s="1">
        <f>IF(A4521="","",F4521^2)</f>
        <v>4.8573372691600013E-3</v>
      </c>
      <c r="H4521" s="1">
        <f t="shared" si="407"/>
        <v>2.1109679570447638E-3</v>
      </c>
      <c r="I4521" s="4">
        <f>IF(A4521="","",H4521*24*(B4521-B4520))</f>
        <v>5.2774198950694001E-4</v>
      </c>
      <c r="J4521" s="4">
        <f>IF(A4521="","",MIN(J4520+I4521,Max_logcfu))</f>
        <v>3.99</v>
      </c>
      <c r="K4521" s="1" cm="1">
        <f t="array" ref="K4521">IF(A4521="","",IF(E4521&lt;MinTemp,0,((E4521-Tmin)/(PrefTemp-Tmin))^2))</f>
        <v>0.80358344245467339</v>
      </c>
      <c r="L4521" s="4">
        <f>IF(A4521="","",K4521*(B4521-B4520))</f>
        <v>8.3706608628007408E-3</v>
      </c>
      <c r="M4521" s="4">
        <f>IF(A4520="","",M4520-L4520)</f>
        <v>131.69980751141898</v>
      </c>
      <c r="N4521" s="1" t="s">
        <v>866</v>
      </c>
      <c r="O4521" s="1" t="s">
        <v>868</v>
      </c>
      <c r="P4521" s="1" t="s">
        <v>869</v>
      </c>
      <c r="Q4521" s="1">
        <v>4008</v>
      </c>
      <c r="R4521" s="1" t="s">
        <v>863</v>
      </c>
      <c r="S4521" s="1">
        <v>97.76</v>
      </c>
    </row>
    <row r="4522" spans="1:19" hidden="1" x14ac:dyDescent="0.3">
      <c r="A4522" s="1" t="s">
        <v>922</v>
      </c>
      <c r="B4522" s="2" t="s">
        <v>335</v>
      </c>
      <c r="C4522" s="1">
        <f t="shared" si="406"/>
        <v>1.0416666664241347E-2</v>
      </c>
      <c r="D4522" s="1">
        <v>3</v>
      </c>
      <c r="E4522" s="1">
        <v>-0.61</v>
      </c>
      <c r="F4522" s="1">
        <f>IF(A4522="","",IF(E4522&lt;MinTemp,0,E4522*M_a+M_b))</f>
        <v>7.5586600000000004E-2</v>
      </c>
      <c r="G4522" s="1">
        <f>IF(A4522="","",F4522^2)</f>
        <v>5.7133340995600005E-3</v>
      </c>
      <c r="H4522" s="1">
        <f t="shared" si="407"/>
        <v>2.4829787481790528E-3</v>
      </c>
      <c r="I4522" s="4">
        <f>IF(A4522="","",H4522*24*(B4522-B4521))</f>
        <v>6.2074468690023483E-4</v>
      </c>
      <c r="J4522" s="4">
        <f>IF(A4522="","",MIN(J4521+I4522,Max_logcfu))</f>
        <v>3.99</v>
      </c>
      <c r="K4522" s="1" cm="1">
        <f t="array" ref="K4522">IF(A4522="","",IF(E4522&lt;MinTemp,0,((E4522-Tmin)/(PrefTemp-Tmin))^2))</f>
        <v>0.9451970141682301</v>
      </c>
      <c r="L4522" s="4">
        <f>IF(A4522="","",K4522*(B4522-B4521))</f>
        <v>9.8458022286266583E-3</v>
      </c>
      <c r="M4522" s="4">
        <f>IF(A4521="","",M4521-L4521)</f>
        <v>131.69143685055619</v>
      </c>
      <c r="N4522" s="1" t="s">
        <v>866</v>
      </c>
      <c r="O4522" s="1" t="s">
        <v>868</v>
      </c>
      <c r="P4522" s="1" t="s">
        <v>869</v>
      </c>
      <c r="Q4522" s="1">
        <v>4008</v>
      </c>
      <c r="R4522" s="1" t="s">
        <v>863</v>
      </c>
      <c r="S4522" s="1">
        <v>97.76</v>
      </c>
    </row>
    <row r="4523" spans="1:19" hidden="1" x14ac:dyDescent="0.3">
      <c r="A4523" s="1" t="s">
        <v>922</v>
      </c>
      <c r="B4523" s="2" t="s">
        <v>336</v>
      </c>
      <c r="C4523" s="1">
        <f t="shared" si="406"/>
        <v>1.0416666664241347E-2</v>
      </c>
      <c r="D4523" s="1">
        <v>3</v>
      </c>
      <c r="E4523" s="1">
        <v>-0.71</v>
      </c>
      <c r="F4523" s="1">
        <f>IF(A4523="","",IF(E4523&lt;MinTemp,0,E4523*M_a+M_b))</f>
        <v>7.362260000000001E-2</v>
      </c>
      <c r="G4523" s="1">
        <f>IF(A4523="","",F4523^2)</f>
        <v>5.4202872307600016E-3</v>
      </c>
      <c r="H4523" s="1">
        <f t="shared" si="407"/>
        <v>2.3556224384006959E-3</v>
      </c>
      <c r="I4523" s="4">
        <f>IF(A4523="","",H4523*24*(B4523-B4522))</f>
        <v>5.8890560946305872E-4</v>
      </c>
      <c r="J4523" s="4">
        <f>IF(A4523="","",MIN(J4522+I4523,Max_logcfu))</f>
        <v>3.99</v>
      </c>
      <c r="K4523" s="1" cm="1">
        <f t="array" ref="K4523">IF(A4523="","",IF(E4523&lt;MinTemp,0,((E4523-Tmin)/(PrefTemp-Tmin))^2))</f>
        <v>0.89671621108996447</v>
      </c>
      <c r="L4523" s="4">
        <f>IF(A4523="","",K4523*(B4523-B4522))</f>
        <v>9.3407938633456398E-3</v>
      </c>
      <c r="M4523" s="4">
        <f>IF(A4522="","",M4522-L4522)</f>
        <v>131.68159104832756</v>
      </c>
      <c r="N4523" s="1" t="s">
        <v>866</v>
      </c>
      <c r="O4523" s="1" t="s">
        <v>868</v>
      </c>
      <c r="P4523" s="1" t="s">
        <v>869</v>
      </c>
      <c r="Q4523" s="1">
        <v>4008</v>
      </c>
      <c r="R4523" s="1" t="s">
        <v>863</v>
      </c>
      <c r="S4523" s="1">
        <v>97.74</v>
      </c>
    </row>
    <row r="4524" spans="1:19" hidden="1" x14ac:dyDescent="0.3">
      <c r="A4524" s="1" t="s">
        <v>922</v>
      </c>
      <c r="B4524" s="2" t="s">
        <v>337</v>
      </c>
      <c r="C4524" s="1">
        <f t="shared" si="406"/>
        <v>1.0416666671517305E-2</v>
      </c>
      <c r="D4524" s="1">
        <v>3</v>
      </c>
      <c r="E4524" s="1">
        <v>-0.77</v>
      </c>
      <c r="F4524" s="1">
        <f>IF(A4524="","",IF(E4524&lt;MinTemp,0,E4524*M_a+M_b))</f>
        <v>7.24442E-2</v>
      </c>
      <c r="G4524" s="1">
        <f>IF(A4524="","",F4524^2)</f>
        <v>5.24816211364E-3</v>
      </c>
      <c r="H4524" s="1">
        <f t="shared" si="407"/>
        <v>2.2808179546458061E-3</v>
      </c>
      <c r="I4524" s="4">
        <f>IF(A4524="","",H4524*24*(B4524-B4523))</f>
        <v>5.7020448892697371E-4</v>
      </c>
      <c r="J4524" s="4">
        <f>IF(A4524="","",MIN(J4523+I4524,Max_logcfu))</f>
        <v>3.99</v>
      </c>
      <c r="K4524" s="1" cm="1">
        <f t="array" ref="K4524">IF(A4524="","",IF(E4524&lt;MinTemp,0,((E4524-Tmin)/(PrefTemp-Tmin))^2))</f>
        <v>0.86824034324640342</v>
      </c>
      <c r="L4524" s="4">
        <f>IF(A4524="","",K4524*(B4524-B4523))</f>
        <v>9.0441702463615551E-3</v>
      </c>
      <c r="M4524" s="4">
        <f>IF(A4523="","",M4523-L4523)</f>
        <v>131.67225025446422</v>
      </c>
      <c r="N4524" s="1" t="s">
        <v>866</v>
      </c>
      <c r="O4524" s="1" t="s">
        <v>868</v>
      </c>
      <c r="P4524" s="1" t="s">
        <v>869</v>
      </c>
      <c r="Q4524" s="1">
        <v>4008</v>
      </c>
      <c r="R4524" s="1" t="s">
        <v>863</v>
      </c>
      <c r="S4524" s="1">
        <v>97.74</v>
      </c>
    </row>
    <row r="4525" spans="1:19" hidden="1" x14ac:dyDescent="0.3">
      <c r="A4525" s="1" t="s">
        <v>922</v>
      </c>
      <c r="B4525" s="2" t="s">
        <v>338</v>
      </c>
      <c r="C4525" s="1">
        <f t="shared" si="406"/>
        <v>1.0416666664241347E-2</v>
      </c>
      <c r="D4525" s="1">
        <v>3</v>
      </c>
      <c r="E4525" s="1">
        <v>-0.82</v>
      </c>
      <c r="F4525" s="1">
        <f>IF(A4525="","",IF(E4525&lt;MinTemp,0,E4525*M_a+M_b))</f>
        <v>7.1462200000000003E-2</v>
      </c>
      <c r="G4525" s="1">
        <f>IF(A4525="","",F4525^2)</f>
        <v>5.1068460288400007E-3</v>
      </c>
      <c r="H4525" s="1">
        <f t="shared" si="407"/>
        <v>2.2194028808518035E-3</v>
      </c>
      <c r="I4525" s="4">
        <f>IF(A4525="","",H4525*24*(B4525-B4524))</f>
        <v>5.548507200837646E-4</v>
      </c>
      <c r="J4525" s="4">
        <f>IF(A4525="","",MIN(J4524+I4525,Max_logcfu))</f>
        <v>3.99</v>
      </c>
      <c r="K4525" s="1" cm="1">
        <f t="array" ref="K4525">IF(A4525="","",IF(E4525&lt;MinTemp,0,((E4525-Tmin)/(PrefTemp-Tmin))^2))</f>
        <v>0.84486143014954962</v>
      </c>
      <c r="L4525" s="4">
        <f>IF(A4525="","",K4525*(B4525-B4524))</f>
        <v>8.8006398953420824E-3</v>
      </c>
      <c r="M4525" s="4">
        <f>IF(A4524="","",M4524-L4524)</f>
        <v>131.66320608421785</v>
      </c>
      <c r="N4525" s="1" t="s">
        <v>866</v>
      </c>
      <c r="O4525" s="1" t="s">
        <v>868</v>
      </c>
      <c r="P4525" s="1" t="s">
        <v>869</v>
      </c>
      <c r="Q4525" s="1">
        <v>4008</v>
      </c>
      <c r="R4525" s="1" t="s">
        <v>863</v>
      </c>
      <c r="S4525" s="1">
        <v>97.74</v>
      </c>
    </row>
    <row r="4526" spans="1:19" hidden="1" x14ac:dyDescent="0.3">
      <c r="A4526" s="1" t="s">
        <v>922</v>
      </c>
      <c r="B4526" s="2" t="s">
        <v>339</v>
      </c>
      <c r="C4526" s="1">
        <f t="shared" si="406"/>
        <v>1.0416666664241347E-2</v>
      </c>
      <c r="D4526" s="1">
        <v>3</v>
      </c>
      <c r="E4526" s="1">
        <v>-0.85</v>
      </c>
      <c r="F4526" s="1">
        <f>IF(A4526="","",IF(E4526&lt;MinTemp,0,E4526*M_a+M_b))</f>
        <v>7.0873000000000005E-2</v>
      </c>
      <c r="G4526" s="1">
        <f>IF(A4526="","",F4526^2)</f>
        <v>5.0229821290000004E-3</v>
      </c>
      <c r="H4526" s="1">
        <f t="shared" si="407"/>
        <v>2.1829561621034333E-3</v>
      </c>
      <c r="I4526" s="4">
        <f>IF(A4526="","",H4526*24*(B4526-B4525))</f>
        <v>5.4573904039879363E-4</v>
      </c>
      <c r="J4526" s="4">
        <f>IF(A4526="","",MIN(J4525+I4526,Max_logcfu))</f>
        <v>3.99</v>
      </c>
      <c r="K4526" s="1" cm="1">
        <f t="array" ref="K4526">IF(A4526="","",IF(E4526&lt;MinTemp,0,((E4526-Tmin)/(PrefTemp-Tmin))^2))</f>
        <v>0.83098723579228706</v>
      </c>
      <c r="L4526" s="4">
        <f>IF(A4526="","",K4526*(B4526-B4525))</f>
        <v>8.6561170374875804E-3</v>
      </c>
      <c r="M4526" s="4">
        <f>IF(A4525="","",M4525-L4525)</f>
        <v>131.65440544432249</v>
      </c>
      <c r="N4526" s="1" t="s">
        <v>866</v>
      </c>
      <c r="O4526" s="1" t="s">
        <v>868</v>
      </c>
      <c r="P4526" s="1" t="s">
        <v>869</v>
      </c>
      <c r="Q4526" s="1">
        <v>4008</v>
      </c>
      <c r="R4526" s="1" t="s">
        <v>863</v>
      </c>
      <c r="S4526" s="1">
        <v>97.74</v>
      </c>
    </row>
    <row r="4527" spans="1:19" hidden="1" x14ac:dyDescent="0.3">
      <c r="A4527" s="1" t="s">
        <v>922</v>
      </c>
      <c r="B4527" s="2" t="s">
        <v>340</v>
      </c>
      <c r="C4527" s="1">
        <f t="shared" si="406"/>
        <v>1.0416666671517305E-2</v>
      </c>
      <c r="D4527" s="1">
        <v>3</v>
      </c>
      <c r="E4527" s="1">
        <v>-0.86</v>
      </c>
      <c r="F4527" s="1">
        <f>IF(A4527="","",IF(E4527&lt;MinTemp,0,E4527*M_a+M_b))</f>
        <v>7.0676600000000006E-2</v>
      </c>
      <c r="G4527" s="1">
        <f>IF(A4527="","",F4527^2)</f>
        <v>4.9951817875600012E-3</v>
      </c>
      <c r="H4527" s="1">
        <f t="shared" si="407"/>
        <v>2.170874310108649E-3</v>
      </c>
      <c r="I4527" s="4">
        <f>IF(A4527="","",H4527*24*(B4527-B4526))</f>
        <v>5.4271857777988533E-4</v>
      </c>
      <c r="J4527" s="4">
        <f>IF(A4527="","",MIN(J4526+I4527,Max_logcfu))</f>
        <v>3.99</v>
      </c>
      <c r="K4527" s="1" cm="1">
        <f t="array" ref="K4527">IF(A4527="","",IF(E4527&lt;MinTemp,0,((E4527-Tmin)/(PrefTemp-Tmin))^2))</f>
        <v>0.82638802992334115</v>
      </c>
      <c r="L4527" s="4">
        <f>IF(A4527="","",K4527*(B4527-B4526))</f>
        <v>8.608208649043313E-3</v>
      </c>
      <c r="M4527" s="4">
        <f>IF(A4526="","",M4526-L4526)</f>
        <v>131.64574932728502</v>
      </c>
      <c r="N4527" s="1" t="s">
        <v>866</v>
      </c>
      <c r="O4527" s="1" t="s">
        <v>868</v>
      </c>
      <c r="P4527" s="1" t="s">
        <v>869</v>
      </c>
      <c r="Q4527" s="1">
        <v>4008</v>
      </c>
      <c r="R4527" s="1" t="s">
        <v>863</v>
      </c>
      <c r="S4527" s="1">
        <v>97.74</v>
      </c>
    </row>
    <row r="4528" spans="1:19" hidden="1" x14ac:dyDescent="0.3">
      <c r="A4528" s="1" t="s">
        <v>922</v>
      </c>
      <c r="B4528" s="2" t="s">
        <v>341</v>
      </c>
      <c r="C4528" s="1">
        <f t="shared" si="406"/>
        <v>1.0416666664241347E-2</v>
      </c>
      <c r="D4528" s="1">
        <v>3</v>
      </c>
      <c r="E4528" s="1">
        <v>-0.86</v>
      </c>
      <c r="F4528" s="1">
        <f>IF(A4528="","",IF(E4528&lt;MinTemp,0,E4528*M_a+M_b))</f>
        <v>7.0676600000000006E-2</v>
      </c>
      <c r="G4528" s="1">
        <f>IF(A4528="","",F4528^2)</f>
        <v>4.9951817875600012E-3</v>
      </c>
      <c r="H4528" s="1">
        <f t="shared" si="407"/>
        <v>2.170874310108649E-3</v>
      </c>
      <c r="I4528" s="4">
        <f>IF(A4528="","",H4528*24*(B4528-B4527))</f>
        <v>5.4271857740080076E-4</v>
      </c>
      <c r="J4528" s="4">
        <f>IF(A4528="","",MIN(J4527+I4528,Max_logcfu))</f>
        <v>3.99</v>
      </c>
      <c r="K4528" s="1" cm="1">
        <f t="array" ref="K4528">IF(A4528="","",IF(E4528&lt;MinTemp,0,((E4528-Tmin)/(PrefTemp-Tmin))^2))</f>
        <v>0.82638802992334115</v>
      </c>
      <c r="L4528" s="4">
        <f>IF(A4528="","",K4528*(B4528-B4527))</f>
        <v>8.6082086430305481E-3</v>
      </c>
      <c r="M4528" s="4">
        <f>IF(A4527="","",M4527-L4527)</f>
        <v>131.63714111863598</v>
      </c>
      <c r="N4528" s="1" t="s">
        <v>866</v>
      </c>
      <c r="O4528" s="1" t="s">
        <v>868</v>
      </c>
      <c r="P4528" s="1" t="s">
        <v>869</v>
      </c>
      <c r="Q4528" s="1">
        <v>4008</v>
      </c>
      <c r="R4528" s="1" t="s">
        <v>863</v>
      </c>
      <c r="S4528" s="1">
        <v>97.74</v>
      </c>
    </row>
    <row r="4529" spans="1:19" hidden="1" x14ac:dyDescent="0.3">
      <c r="A4529" s="1" t="s">
        <v>922</v>
      </c>
      <c r="B4529" s="2" t="s">
        <v>342</v>
      </c>
      <c r="C4529" s="1">
        <f t="shared" si="406"/>
        <v>1.0416666664241347E-2</v>
      </c>
      <c r="D4529" s="1">
        <v>3</v>
      </c>
      <c r="E4529" s="1">
        <v>-0.88</v>
      </c>
      <c r="F4529" s="1">
        <f>IF(A4529="","",IF(E4529&lt;MinTemp,0,E4529*M_a+M_b))</f>
        <v>7.0283800000000007E-2</v>
      </c>
      <c r="G4529" s="1">
        <f>IF(A4529="","",F4529^2)</f>
        <v>4.9398125424400009E-3</v>
      </c>
      <c r="H4529" s="1">
        <f t="shared" si="407"/>
        <v>2.1468111875010869E-3</v>
      </c>
      <c r="I4529" s="4">
        <f>IF(A4529="","",H4529*24*(B4529-B4528))</f>
        <v>5.3670279675031092E-4</v>
      </c>
      <c r="J4529" s="4">
        <f>IF(A4529="","",MIN(J4528+I4529,Max_logcfu))</f>
        <v>3.99</v>
      </c>
      <c r="K4529" s="1" cm="1">
        <f t="array" ref="K4529">IF(A4529="","",IF(E4529&lt;MinTemp,0,((E4529-Tmin)/(PrefTemp-Tmin))^2))</f>
        <v>0.81722790656066169</v>
      </c>
      <c r="L4529" s="4">
        <f>IF(A4529="","",K4529*(B4529-B4528))</f>
        <v>8.512790691358187E-3</v>
      </c>
      <c r="M4529" s="4">
        <f>IF(A4528="","",M4528-L4528)</f>
        <v>131.62853290999294</v>
      </c>
      <c r="N4529" s="1" t="s">
        <v>866</v>
      </c>
      <c r="O4529" s="1" t="s">
        <v>868</v>
      </c>
      <c r="P4529" s="1" t="s">
        <v>869</v>
      </c>
      <c r="Q4529" s="1">
        <v>4008</v>
      </c>
      <c r="R4529" s="1" t="s">
        <v>863</v>
      </c>
      <c r="S4529" s="1">
        <v>97.74</v>
      </c>
    </row>
    <row r="4530" spans="1:19" hidden="1" x14ac:dyDescent="0.3">
      <c r="A4530" s="1" t="s">
        <v>922</v>
      </c>
      <c r="B4530" s="2" t="s">
        <v>343</v>
      </c>
      <c r="C4530" s="1">
        <f t="shared" si="406"/>
        <v>1.0416666671517305E-2</v>
      </c>
      <c r="D4530" s="1">
        <v>3</v>
      </c>
      <c r="E4530" s="1">
        <v>-0.88</v>
      </c>
      <c r="F4530" s="1">
        <f>IF(A4530="","",IF(E4530&lt;MinTemp,0,E4530*M_a+M_b))</f>
        <v>7.0283800000000007E-2</v>
      </c>
      <c r="G4530" s="1">
        <f>IF(A4530="","",F4530^2)</f>
        <v>4.9398125424400009E-3</v>
      </c>
      <c r="H4530" s="1">
        <f t="shared" si="407"/>
        <v>2.1468111875010869E-3</v>
      </c>
      <c r="I4530" s="4">
        <f>IF(A4530="","",H4530*24*(B4530-B4529))</f>
        <v>5.3670279712519345E-4</v>
      </c>
      <c r="J4530" s="4">
        <f>IF(A4530="","",MIN(J4529+I4530,Max_logcfu))</f>
        <v>3.99</v>
      </c>
      <c r="K4530" s="1" cm="1">
        <f t="array" ref="K4530">IF(A4530="","",IF(E4530&lt;MinTemp,0,((E4530-Tmin)/(PrefTemp-Tmin))^2))</f>
        <v>0.81722790656066169</v>
      </c>
      <c r="L4530" s="4">
        <f>IF(A4530="","",K4530*(B4530-B4529))</f>
        <v>8.5127906973043038E-3</v>
      </c>
      <c r="M4530" s="4">
        <f>IF(A4529="","",M4529-L4529)</f>
        <v>131.62002011930159</v>
      </c>
      <c r="N4530" s="1" t="s">
        <v>866</v>
      </c>
      <c r="O4530" s="1" t="s">
        <v>868</v>
      </c>
      <c r="P4530" s="1" t="s">
        <v>869</v>
      </c>
      <c r="Q4530" s="1">
        <v>4008</v>
      </c>
      <c r="R4530" s="1" t="s">
        <v>863</v>
      </c>
      <c r="S4530" s="1">
        <v>97.74</v>
      </c>
    </row>
    <row r="4531" spans="1:19" hidden="1" x14ac:dyDescent="0.3">
      <c r="A4531" s="1" t="s">
        <v>922</v>
      </c>
      <c r="B4531" s="2" t="s">
        <v>344</v>
      </c>
      <c r="C4531" s="1">
        <f t="shared" si="406"/>
        <v>1.0416666664241347E-2</v>
      </c>
      <c r="D4531" s="1">
        <v>3</v>
      </c>
      <c r="E4531" s="1">
        <v>-0.88</v>
      </c>
      <c r="F4531" s="1">
        <f>IF(A4531="","",IF(E4531&lt;MinTemp,0,E4531*M_a+M_b))</f>
        <v>7.0283800000000007E-2</v>
      </c>
      <c r="G4531" s="1">
        <f>IF(A4531="","",F4531^2)</f>
        <v>4.9398125424400009E-3</v>
      </c>
      <c r="H4531" s="1">
        <f t="shared" si="407"/>
        <v>2.1468111875010869E-3</v>
      </c>
      <c r="I4531" s="4">
        <f>IF(A4531="","",H4531*24*(B4531-B4530))</f>
        <v>5.3670279675031092E-4</v>
      </c>
      <c r="J4531" s="4">
        <f>IF(A4531="","",MIN(J4530+I4531,Max_logcfu))</f>
        <v>3.99</v>
      </c>
      <c r="K4531" s="1" cm="1">
        <f t="array" ref="K4531">IF(A4531="","",IF(E4531&lt;MinTemp,0,((E4531-Tmin)/(PrefTemp-Tmin))^2))</f>
        <v>0.81722790656066169</v>
      </c>
      <c r="L4531" s="4">
        <f>IF(A4531="","",K4531*(B4531-B4530))</f>
        <v>8.512790691358187E-3</v>
      </c>
      <c r="M4531" s="4">
        <f>IF(A4530="","",M4530-L4530)</f>
        <v>131.61150732860429</v>
      </c>
      <c r="N4531" s="1" t="s">
        <v>866</v>
      </c>
      <c r="O4531" s="1" t="s">
        <v>868</v>
      </c>
      <c r="P4531" s="1" t="s">
        <v>869</v>
      </c>
      <c r="Q4531" s="1">
        <v>4008</v>
      </c>
      <c r="R4531" s="1" t="s">
        <v>863</v>
      </c>
      <c r="S4531" s="1">
        <v>97.74</v>
      </c>
    </row>
    <row r="4532" spans="1:19" hidden="1" x14ac:dyDescent="0.3">
      <c r="A4532" s="1" t="s">
        <v>922</v>
      </c>
      <c r="B4532" s="2" t="s">
        <v>345</v>
      </c>
      <c r="C4532" s="1">
        <f t="shared" si="406"/>
        <v>1.0416666664241347E-2</v>
      </c>
      <c r="D4532" s="1">
        <v>3</v>
      </c>
      <c r="E4532" s="1">
        <v>-0.86</v>
      </c>
      <c r="F4532" s="1">
        <f>IF(A4532="","",IF(E4532&lt;MinTemp,0,E4532*M_a+M_b))</f>
        <v>7.0676600000000006E-2</v>
      </c>
      <c r="G4532" s="1">
        <f>IF(A4532="","",F4532^2)</f>
        <v>4.9951817875600012E-3</v>
      </c>
      <c r="H4532" s="1">
        <f t="shared" si="407"/>
        <v>2.170874310108649E-3</v>
      </c>
      <c r="I4532" s="4">
        <f>IF(A4532="","",H4532*24*(B4532-B4531))</f>
        <v>5.4271857740080076E-4</v>
      </c>
      <c r="J4532" s="4">
        <f>IF(A4532="","",MIN(J4531+I4532,Max_logcfu))</f>
        <v>3.99</v>
      </c>
      <c r="K4532" s="1" cm="1">
        <f t="array" ref="K4532">IF(A4532="","",IF(E4532&lt;MinTemp,0,((E4532-Tmin)/(PrefTemp-Tmin))^2))</f>
        <v>0.82638802992334115</v>
      </c>
      <c r="L4532" s="4">
        <f>IF(A4532="","",K4532*(B4532-B4531))</f>
        <v>8.6082086430305481E-3</v>
      </c>
      <c r="M4532" s="4">
        <f>IF(A4531="","",M4531-L4531)</f>
        <v>131.60299453791293</v>
      </c>
      <c r="N4532" s="1" t="s">
        <v>866</v>
      </c>
      <c r="O4532" s="1" t="s">
        <v>868</v>
      </c>
      <c r="P4532" s="1" t="s">
        <v>869</v>
      </c>
      <c r="Q4532" s="1">
        <v>4008</v>
      </c>
      <c r="R4532" s="1" t="s">
        <v>863</v>
      </c>
      <c r="S4532" s="1">
        <v>97.74</v>
      </c>
    </row>
    <row r="4533" spans="1:19" hidden="1" x14ac:dyDescent="0.3">
      <c r="A4533" s="1" t="s">
        <v>922</v>
      </c>
      <c r="B4533" s="2" t="s">
        <v>346</v>
      </c>
      <c r="C4533" s="1">
        <f t="shared" si="406"/>
        <v>1.0416666671517305E-2</v>
      </c>
      <c r="D4533" s="1">
        <v>3</v>
      </c>
      <c r="E4533" s="1">
        <v>-0.88</v>
      </c>
      <c r="F4533" s="1">
        <f>IF(A4533="","",IF(E4533&lt;MinTemp,0,E4533*M_a+M_b))</f>
        <v>7.0283800000000007E-2</v>
      </c>
      <c r="G4533" s="1">
        <f>IF(A4533="","",F4533^2)</f>
        <v>4.9398125424400009E-3</v>
      </c>
      <c r="H4533" s="1">
        <f t="shared" si="407"/>
        <v>2.1468111875010869E-3</v>
      </c>
      <c r="I4533" s="4">
        <f>IF(A4533="","",H4533*24*(B4533-B4532))</f>
        <v>5.3670279712519345E-4</v>
      </c>
      <c r="J4533" s="4">
        <f>IF(A4533="","",MIN(J4532+I4533,Max_logcfu))</f>
        <v>3.99</v>
      </c>
      <c r="K4533" s="1" cm="1">
        <f t="array" ref="K4533">IF(A4533="","",IF(E4533&lt;MinTemp,0,((E4533-Tmin)/(PrefTemp-Tmin))^2))</f>
        <v>0.81722790656066169</v>
      </c>
      <c r="L4533" s="4">
        <f>IF(A4533="","",K4533*(B4533-B4532))</f>
        <v>8.5127906973043038E-3</v>
      </c>
      <c r="M4533" s="4">
        <f>IF(A4532="","",M4532-L4532)</f>
        <v>131.59438632926989</v>
      </c>
      <c r="N4533" s="1" t="s">
        <v>866</v>
      </c>
      <c r="O4533" s="1" t="s">
        <v>868</v>
      </c>
      <c r="P4533" s="1" t="s">
        <v>869</v>
      </c>
      <c r="Q4533" s="1">
        <v>4008</v>
      </c>
      <c r="R4533" s="1" t="s">
        <v>863</v>
      </c>
      <c r="S4533" s="1">
        <v>97.74</v>
      </c>
    </row>
    <row r="4534" spans="1:19" hidden="1" x14ac:dyDescent="0.3">
      <c r="A4534" s="1" t="s">
        <v>922</v>
      </c>
      <c r="B4534" s="2" t="s">
        <v>347</v>
      </c>
      <c r="C4534" s="1">
        <f t="shared" si="406"/>
        <v>1.0416666664241347E-2</v>
      </c>
      <c r="D4534" s="1">
        <v>3</v>
      </c>
      <c r="E4534" s="1">
        <v>-0.88</v>
      </c>
      <c r="F4534" s="1">
        <f>IF(A4534="","",IF(E4534&lt;MinTemp,0,E4534*M_a+M_b))</f>
        <v>7.0283800000000007E-2</v>
      </c>
      <c r="G4534" s="1">
        <f>IF(A4534="","",F4534^2)</f>
        <v>4.9398125424400009E-3</v>
      </c>
      <c r="H4534" s="1">
        <f t="shared" si="407"/>
        <v>2.1468111875010869E-3</v>
      </c>
      <c r="I4534" s="4">
        <f>IF(A4534="","",H4534*24*(B4534-B4533))</f>
        <v>5.3670279675031092E-4</v>
      </c>
      <c r="J4534" s="4">
        <f>IF(A4534="","",MIN(J4533+I4534,Max_logcfu))</f>
        <v>3.99</v>
      </c>
      <c r="K4534" s="1" cm="1">
        <f t="array" ref="K4534">IF(A4534="","",IF(E4534&lt;MinTemp,0,((E4534-Tmin)/(PrefTemp-Tmin))^2))</f>
        <v>0.81722790656066169</v>
      </c>
      <c r="L4534" s="4">
        <f>IF(A4534="","",K4534*(B4534-B4533))</f>
        <v>8.512790691358187E-3</v>
      </c>
      <c r="M4534" s="4">
        <f>IF(A4533="","",M4533-L4533)</f>
        <v>131.5858735385726</v>
      </c>
      <c r="N4534" s="1" t="s">
        <v>866</v>
      </c>
      <c r="O4534" s="1" t="s">
        <v>868</v>
      </c>
      <c r="P4534" s="1" t="s">
        <v>869</v>
      </c>
      <c r="Q4534" s="1">
        <v>4008</v>
      </c>
      <c r="R4534" s="1" t="s">
        <v>863</v>
      </c>
      <c r="S4534" s="1">
        <v>97.74</v>
      </c>
    </row>
    <row r="4535" spans="1:19" hidden="1" x14ac:dyDescent="0.3">
      <c r="A4535" s="1" t="s">
        <v>922</v>
      </c>
      <c r="B4535" s="2" t="s">
        <v>348</v>
      </c>
      <c r="C4535" s="1">
        <f t="shared" si="406"/>
        <v>1.0416666664241347E-2</v>
      </c>
      <c r="D4535" s="1">
        <v>3</v>
      </c>
      <c r="E4535" s="1">
        <v>-0.88</v>
      </c>
      <c r="F4535" s="1">
        <f>IF(A4535="","",IF(E4535&lt;MinTemp,0,E4535*M_a+M_b))</f>
        <v>7.0283800000000007E-2</v>
      </c>
      <c r="G4535" s="1">
        <f>IF(A4535="","",F4535^2)</f>
        <v>4.9398125424400009E-3</v>
      </c>
      <c r="H4535" s="1">
        <f t="shared" si="407"/>
        <v>2.1468111875010869E-3</v>
      </c>
      <c r="I4535" s="4">
        <f>IF(A4535="","",H4535*24*(B4535-B4534))</f>
        <v>5.3670279675031092E-4</v>
      </c>
      <c r="J4535" s="4">
        <f>IF(A4535="","",MIN(J4534+I4535,Max_logcfu))</f>
        <v>3.99</v>
      </c>
      <c r="K4535" s="1" cm="1">
        <f t="array" ref="K4535">IF(A4535="","",IF(E4535&lt;MinTemp,0,((E4535-Tmin)/(PrefTemp-Tmin))^2))</f>
        <v>0.81722790656066169</v>
      </c>
      <c r="L4535" s="4">
        <f>IF(A4535="","",K4535*(B4535-B4534))</f>
        <v>8.512790691358187E-3</v>
      </c>
      <c r="M4535" s="4">
        <f>IF(A4534="","",M4534-L4534)</f>
        <v>131.57736074788124</v>
      </c>
      <c r="N4535" s="1" t="s">
        <v>866</v>
      </c>
      <c r="O4535" s="1" t="s">
        <v>868</v>
      </c>
      <c r="P4535" s="1" t="s">
        <v>869</v>
      </c>
      <c r="Q4535" s="1">
        <v>4008</v>
      </c>
      <c r="R4535" s="1" t="s">
        <v>863</v>
      </c>
      <c r="S4535" s="1">
        <v>97.74</v>
      </c>
    </row>
    <row r="4536" spans="1:19" hidden="1" x14ac:dyDescent="0.3">
      <c r="A4536" s="1" t="s">
        <v>922</v>
      </c>
      <c r="B4536" s="2" t="s">
        <v>349</v>
      </c>
      <c r="C4536" s="1">
        <f t="shared" si="406"/>
        <v>1.0416666671517305E-2</v>
      </c>
      <c r="D4536" s="1">
        <v>3</v>
      </c>
      <c r="E4536" s="1">
        <v>-0.86</v>
      </c>
      <c r="F4536" s="1">
        <f>IF(A4536="","",IF(E4536&lt;MinTemp,0,E4536*M_a+M_b))</f>
        <v>7.0676600000000006E-2</v>
      </c>
      <c r="G4536" s="1">
        <f>IF(A4536="","",F4536^2)</f>
        <v>4.9951817875600012E-3</v>
      </c>
      <c r="H4536" s="1">
        <f t="shared" si="407"/>
        <v>2.170874310108649E-3</v>
      </c>
      <c r="I4536" s="4">
        <f>IF(A4536="","",H4536*24*(B4536-B4535))</f>
        <v>5.4271857777988533E-4</v>
      </c>
      <c r="J4536" s="4">
        <f>IF(A4536="","",MIN(J4535+I4536,Max_logcfu))</f>
        <v>3.99</v>
      </c>
      <c r="K4536" s="1" cm="1">
        <f t="array" ref="K4536">IF(A4536="","",IF(E4536&lt;MinTemp,0,((E4536-Tmin)/(PrefTemp-Tmin))^2))</f>
        <v>0.82638802992334115</v>
      </c>
      <c r="L4536" s="4">
        <f>IF(A4536="","",K4536*(B4536-B4535))</f>
        <v>8.608208649043313E-3</v>
      </c>
      <c r="M4536" s="4">
        <f>IF(A4535="","",M4535-L4535)</f>
        <v>131.56884795718989</v>
      </c>
      <c r="N4536" s="1" t="s">
        <v>866</v>
      </c>
      <c r="O4536" s="1" t="s">
        <v>868</v>
      </c>
      <c r="P4536" s="1" t="s">
        <v>869</v>
      </c>
      <c r="Q4536" s="1">
        <v>4008</v>
      </c>
      <c r="R4536" s="1" t="s">
        <v>863</v>
      </c>
      <c r="S4536" s="1">
        <v>97.74</v>
      </c>
    </row>
    <row r="4537" spans="1:19" hidden="1" x14ac:dyDescent="0.3">
      <c r="A4537" s="1" t="s">
        <v>922</v>
      </c>
      <c r="B4537" s="2" t="s">
        <v>350</v>
      </c>
      <c r="C4537" s="1">
        <f t="shared" si="406"/>
        <v>1.0416666664241347E-2</v>
      </c>
      <c r="D4537" s="1">
        <v>3</v>
      </c>
      <c r="E4537" s="1">
        <v>-0.9</v>
      </c>
      <c r="F4537" s="1">
        <f>IF(A4537="","",IF(E4537&lt;MinTemp,0,E4537*M_a+M_b))</f>
        <v>6.9891000000000009E-2</v>
      </c>
      <c r="G4537" s="1">
        <f>IF(A4537="","",F4537^2)</f>
        <v>4.8847518810000009E-3</v>
      </c>
      <c r="H4537" s="1">
        <f t="shared" si="407"/>
        <v>2.1228821734028684E-3</v>
      </c>
      <c r="I4537" s="4">
        <f>IF(A4537="","",H4537*24*(B4537-B4536))</f>
        <v>5.3072054322714918E-4</v>
      </c>
      <c r="J4537" s="4">
        <f>IF(A4537="","",MIN(J4536+I4537,Max_logcfu))</f>
        <v>3.99</v>
      </c>
      <c r="K4537" s="1" cm="1">
        <f t="array" ref="K4537">IF(A4537="","",IF(E4537&lt;MinTemp,0,((E4537-Tmin)/(PrefTemp-Tmin))^2))</f>
        <v>0.80811883436493193</v>
      </c>
      <c r="L4537" s="4">
        <f>IF(A4537="","",K4537*(B4537-B4536))</f>
        <v>8.4179045226747615E-3</v>
      </c>
      <c r="M4537" s="4">
        <f>IF(A4536="","",M4536-L4536)</f>
        <v>131.56023974854085</v>
      </c>
      <c r="N4537" s="1" t="s">
        <v>866</v>
      </c>
      <c r="O4537" s="1" t="s">
        <v>868</v>
      </c>
      <c r="P4537" s="1" t="s">
        <v>869</v>
      </c>
      <c r="Q4537" s="1">
        <v>4008</v>
      </c>
      <c r="R4537" s="1" t="s">
        <v>863</v>
      </c>
      <c r="S4537" s="1">
        <v>97.74</v>
      </c>
    </row>
    <row r="4538" spans="1:19" hidden="1" x14ac:dyDescent="0.3">
      <c r="A4538" s="1" t="s">
        <v>922</v>
      </c>
      <c r="B4538" s="2" t="s">
        <v>351</v>
      </c>
      <c r="C4538" s="1">
        <f t="shared" si="406"/>
        <v>1.0416666664241347E-2</v>
      </c>
      <c r="D4538" s="1">
        <v>3</v>
      </c>
      <c r="E4538" s="1">
        <v>-0.88</v>
      </c>
      <c r="F4538" s="1">
        <f>IF(A4538="","",IF(E4538&lt;MinTemp,0,E4538*M_a+M_b))</f>
        <v>7.0283800000000007E-2</v>
      </c>
      <c r="G4538" s="1">
        <f>IF(A4538="","",F4538^2)</f>
        <v>4.9398125424400009E-3</v>
      </c>
      <c r="H4538" s="1">
        <f t="shared" si="407"/>
        <v>2.1468111875010869E-3</v>
      </c>
      <c r="I4538" s="4">
        <f>IF(A4538="","",H4538*24*(B4538-B4537))</f>
        <v>5.3670279675031092E-4</v>
      </c>
      <c r="J4538" s="4">
        <f>IF(A4538="","",MIN(J4537+I4538,Max_logcfu))</f>
        <v>3.99</v>
      </c>
      <c r="K4538" s="1" cm="1">
        <f t="array" ref="K4538">IF(A4538="","",IF(E4538&lt;MinTemp,0,((E4538-Tmin)/(PrefTemp-Tmin))^2))</f>
        <v>0.81722790656066169</v>
      </c>
      <c r="L4538" s="4">
        <f>IF(A4538="","",K4538*(B4538-B4537))</f>
        <v>8.512790691358187E-3</v>
      </c>
      <c r="M4538" s="4">
        <f>IF(A4537="","",M4537-L4537)</f>
        <v>131.55182184401818</v>
      </c>
      <c r="N4538" s="1" t="s">
        <v>866</v>
      </c>
      <c r="O4538" s="1" t="s">
        <v>868</v>
      </c>
      <c r="P4538" s="1" t="s">
        <v>869</v>
      </c>
      <c r="Q4538" s="1">
        <v>4008</v>
      </c>
      <c r="R4538" s="1" t="s">
        <v>863</v>
      </c>
      <c r="S4538" s="1">
        <v>97.74</v>
      </c>
    </row>
    <row r="4539" spans="1:19" hidden="1" x14ac:dyDescent="0.3">
      <c r="A4539" s="1" t="s">
        <v>922</v>
      </c>
      <c r="B4539" s="2" t="s">
        <v>352</v>
      </c>
      <c r="C4539" s="1">
        <f t="shared" si="406"/>
        <v>1.0416666671517305E-2</v>
      </c>
      <c r="D4539" s="1">
        <v>3</v>
      </c>
      <c r="E4539" s="1">
        <v>-0.9</v>
      </c>
      <c r="F4539" s="1">
        <f>IF(A4539="","",IF(E4539&lt;MinTemp,0,E4539*M_a+M_b))</f>
        <v>6.9891000000000009E-2</v>
      </c>
      <c r="G4539" s="1">
        <f>IF(A4539="","",F4539^2)</f>
        <v>4.8847518810000009E-3</v>
      </c>
      <c r="H4539" s="1">
        <f t="shared" si="407"/>
        <v>2.1228821734028684E-3</v>
      </c>
      <c r="I4539" s="4">
        <f>IF(A4539="","",H4539*24*(B4539-B4538))</f>
        <v>5.3072054359785319E-4</v>
      </c>
      <c r="J4539" s="4">
        <f>IF(A4539="","",MIN(J4538+I4539,Max_logcfu))</f>
        <v>3.99</v>
      </c>
      <c r="K4539" s="1" cm="1">
        <f t="array" ref="K4539">IF(A4539="","",IF(E4539&lt;MinTemp,0,((E4539-Tmin)/(PrefTemp-Tmin))^2))</f>
        <v>0.80811883436493193</v>
      </c>
      <c r="L4539" s="4">
        <f>IF(A4539="","",K4539*(B4539-B4538))</f>
        <v>8.4179045285545998E-3</v>
      </c>
      <c r="M4539" s="4">
        <f>IF(A4538="","",M4538-L4538)</f>
        <v>131.54330905332682</v>
      </c>
      <c r="N4539" s="1" t="s">
        <v>866</v>
      </c>
      <c r="O4539" s="1" t="s">
        <v>868</v>
      </c>
      <c r="P4539" s="1" t="s">
        <v>869</v>
      </c>
      <c r="Q4539" s="1">
        <v>4008</v>
      </c>
      <c r="R4539" s="1" t="s">
        <v>863</v>
      </c>
      <c r="S4539" s="1">
        <v>97.74</v>
      </c>
    </row>
    <row r="4540" spans="1:19" hidden="1" x14ac:dyDescent="0.3">
      <c r="A4540" s="1" t="s">
        <v>922</v>
      </c>
      <c r="B4540" s="2" t="s">
        <v>353</v>
      </c>
      <c r="C4540" s="1">
        <f t="shared" si="406"/>
        <v>1.0416666664241347E-2</v>
      </c>
      <c r="D4540" s="1">
        <v>3</v>
      </c>
      <c r="E4540" s="1">
        <v>-0.9</v>
      </c>
      <c r="F4540" s="1">
        <f>IF(A4540="","",IF(E4540&lt;MinTemp,0,E4540*M_a+M_b))</f>
        <v>6.9891000000000009E-2</v>
      </c>
      <c r="G4540" s="1">
        <f>IF(A4540="","",F4540^2)</f>
        <v>4.8847518810000009E-3</v>
      </c>
      <c r="H4540" s="1">
        <f t="shared" si="407"/>
        <v>2.1228821734028684E-3</v>
      </c>
      <c r="I4540" s="4">
        <f>IF(A4540="","",H4540*24*(B4540-B4539))</f>
        <v>5.3072054322714918E-4</v>
      </c>
      <c r="J4540" s="4">
        <f>IF(A4540="","",MIN(J4539+I4540,Max_logcfu))</f>
        <v>3.99</v>
      </c>
      <c r="K4540" s="1" cm="1">
        <f t="array" ref="K4540">IF(A4540="","",IF(E4540&lt;MinTemp,0,((E4540-Tmin)/(PrefTemp-Tmin))^2))</f>
        <v>0.80811883436493193</v>
      </c>
      <c r="L4540" s="4">
        <f>IF(A4540="","",K4540*(B4540-B4539))</f>
        <v>8.4179045226747615E-3</v>
      </c>
      <c r="M4540" s="4">
        <f>IF(A4539="","",M4539-L4539)</f>
        <v>131.53489114879827</v>
      </c>
      <c r="N4540" s="1" t="s">
        <v>866</v>
      </c>
      <c r="O4540" s="1" t="s">
        <v>868</v>
      </c>
      <c r="P4540" s="1" t="s">
        <v>869</v>
      </c>
      <c r="Q4540" s="1">
        <v>4008</v>
      </c>
      <c r="R4540" s="1" t="s">
        <v>863</v>
      </c>
      <c r="S4540" s="1">
        <v>97.74</v>
      </c>
    </row>
    <row r="4541" spans="1:19" hidden="1" x14ac:dyDescent="0.3">
      <c r="A4541" s="1" t="s">
        <v>922</v>
      </c>
      <c r="B4541" s="2" t="s">
        <v>354</v>
      </c>
      <c r="C4541" s="1">
        <f t="shared" si="406"/>
        <v>1.0416666664241347E-2</v>
      </c>
      <c r="D4541" s="1">
        <v>3</v>
      </c>
      <c r="E4541" s="1">
        <v>-0.9</v>
      </c>
      <c r="F4541" s="1">
        <f>IF(A4541="","",IF(E4541&lt;MinTemp,0,E4541*M_a+M_b))</f>
        <v>6.9891000000000009E-2</v>
      </c>
      <c r="G4541" s="1">
        <f>IF(A4541="","",F4541^2)</f>
        <v>4.8847518810000009E-3</v>
      </c>
      <c r="H4541" s="1">
        <f t="shared" si="407"/>
        <v>2.1228821734028684E-3</v>
      </c>
      <c r="I4541" s="4">
        <f>IF(A4541="","",H4541*24*(B4541-B4540))</f>
        <v>5.3072054322714918E-4</v>
      </c>
      <c r="J4541" s="4">
        <f>IF(A4541="","",MIN(J4540+I4541,Max_logcfu))</f>
        <v>3.99</v>
      </c>
      <c r="K4541" s="1" cm="1">
        <f t="array" ref="K4541">IF(A4541="","",IF(E4541&lt;MinTemp,0,((E4541-Tmin)/(PrefTemp-Tmin))^2))</f>
        <v>0.80811883436493193</v>
      </c>
      <c r="L4541" s="4">
        <f>IF(A4541="","",K4541*(B4541-B4540))</f>
        <v>8.4179045226747615E-3</v>
      </c>
      <c r="M4541" s="4">
        <f>IF(A4540="","",M4540-L4540)</f>
        <v>131.52647324427559</v>
      </c>
      <c r="N4541" s="1" t="s">
        <v>866</v>
      </c>
      <c r="O4541" s="1" t="s">
        <v>868</v>
      </c>
      <c r="P4541" s="1" t="s">
        <v>869</v>
      </c>
      <c r="Q4541" s="1">
        <v>4008</v>
      </c>
      <c r="R4541" s="1" t="s">
        <v>863</v>
      </c>
      <c r="S4541" s="1">
        <v>97.74</v>
      </c>
    </row>
    <row r="4542" spans="1:19" hidden="1" x14ac:dyDescent="0.3">
      <c r="A4542" s="1" t="s">
        <v>922</v>
      </c>
      <c r="B4542" s="2" t="s">
        <v>355</v>
      </c>
      <c r="C4542" s="1">
        <f t="shared" si="406"/>
        <v>1.0416666671517305E-2</v>
      </c>
      <c r="D4542" s="1">
        <v>3</v>
      </c>
      <c r="E4542" s="1">
        <v>-0.9</v>
      </c>
      <c r="F4542" s="1">
        <f>IF(A4542="","",IF(E4542&lt;MinTemp,0,E4542*M_a+M_b))</f>
        <v>6.9891000000000009E-2</v>
      </c>
      <c r="G4542" s="1">
        <f>IF(A4542="","",F4542^2)</f>
        <v>4.8847518810000009E-3</v>
      </c>
      <c r="H4542" s="1">
        <f t="shared" si="407"/>
        <v>2.1228821734028684E-3</v>
      </c>
      <c r="I4542" s="4">
        <f>IF(A4542="","",H4542*24*(B4542-B4541))</f>
        <v>5.3072054359785319E-4</v>
      </c>
      <c r="J4542" s="4">
        <f>IF(A4542="","",MIN(J4541+I4542,Max_logcfu))</f>
        <v>3.99</v>
      </c>
      <c r="K4542" s="1" cm="1">
        <f t="array" ref="K4542">IF(A4542="","",IF(E4542&lt;MinTemp,0,((E4542-Tmin)/(PrefTemp-Tmin))^2))</f>
        <v>0.80811883436493193</v>
      </c>
      <c r="L4542" s="4">
        <f>IF(A4542="","",K4542*(B4542-B4541))</f>
        <v>8.4179045285545998E-3</v>
      </c>
      <c r="M4542" s="4">
        <f>IF(A4541="","",M4541-L4541)</f>
        <v>131.51805533975292</v>
      </c>
      <c r="N4542" s="1" t="s">
        <v>866</v>
      </c>
      <c r="O4542" s="1" t="s">
        <v>868</v>
      </c>
      <c r="P4542" s="1" t="s">
        <v>869</v>
      </c>
      <c r="Q4542" s="1">
        <v>4008</v>
      </c>
      <c r="R4542" s="1" t="s">
        <v>863</v>
      </c>
      <c r="S4542" s="1">
        <v>97.74</v>
      </c>
    </row>
    <row r="4543" spans="1:19" hidden="1" x14ac:dyDescent="0.3">
      <c r="A4543" s="1" t="s">
        <v>922</v>
      </c>
      <c r="B4543" s="2" t="s">
        <v>356</v>
      </c>
      <c r="C4543" s="1">
        <f t="shared" si="406"/>
        <v>1.0416666664241347E-2</v>
      </c>
      <c r="D4543" s="1">
        <v>3</v>
      </c>
      <c r="E4543" s="1">
        <v>-0.9</v>
      </c>
      <c r="F4543" s="1">
        <f>IF(A4543="","",IF(E4543&lt;MinTemp,0,E4543*M_a+M_b))</f>
        <v>6.9891000000000009E-2</v>
      </c>
      <c r="G4543" s="1">
        <f>IF(A4543="","",F4543^2)</f>
        <v>4.8847518810000009E-3</v>
      </c>
      <c r="H4543" s="1">
        <f t="shared" si="407"/>
        <v>2.1228821734028684E-3</v>
      </c>
      <c r="I4543" s="4">
        <f>IF(A4543="","",H4543*24*(B4543-B4542))</f>
        <v>5.3072054322714918E-4</v>
      </c>
      <c r="J4543" s="4">
        <f>IF(A4543="","",MIN(J4542+I4543,Max_logcfu))</f>
        <v>3.99</v>
      </c>
      <c r="K4543" s="1" cm="1">
        <f t="array" ref="K4543">IF(A4543="","",IF(E4543&lt;MinTemp,0,((E4543-Tmin)/(PrefTemp-Tmin))^2))</f>
        <v>0.80811883436493193</v>
      </c>
      <c r="L4543" s="4">
        <f>IF(A4543="","",K4543*(B4543-B4542))</f>
        <v>8.4179045226747615E-3</v>
      </c>
      <c r="M4543" s="4">
        <f>IF(A4542="","",M4542-L4542)</f>
        <v>131.50963743522436</v>
      </c>
      <c r="N4543" s="1" t="s">
        <v>866</v>
      </c>
      <c r="O4543" s="1" t="s">
        <v>868</v>
      </c>
      <c r="P4543" s="1" t="s">
        <v>869</v>
      </c>
      <c r="Q4543" s="1">
        <v>4008</v>
      </c>
      <c r="R4543" s="1" t="s">
        <v>863</v>
      </c>
      <c r="S4543" s="1">
        <v>97.74</v>
      </c>
    </row>
    <row r="4544" spans="1:19" hidden="1" x14ac:dyDescent="0.3">
      <c r="A4544" s="1" t="s">
        <v>922</v>
      </c>
      <c r="B4544" s="2" t="s">
        <v>357</v>
      </c>
      <c r="C4544" s="1">
        <f t="shared" si="406"/>
        <v>1.0416666664241347E-2</v>
      </c>
      <c r="D4544" s="1">
        <v>3</v>
      </c>
      <c r="E4544" s="1">
        <v>-0.91</v>
      </c>
      <c r="F4544" s="1">
        <f>IF(A4544="","",IF(E4544&lt;MinTemp,0,E4544*M_a+M_b))</f>
        <v>6.9694600000000009E-2</v>
      </c>
      <c r="G4544" s="1">
        <f>IF(A4544="","",F4544^2)</f>
        <v>4.8573372691600013E-3</v>
      </c>
      <c r="H4544" s="1">
        <f t="shared" si="407"/>
        <v>2.1109679570447638E-3</v>
      </c>
      <c r="I4544" s="4">
        <f>IF(A4544="","",H4544*24*(B4544-B4543))</f>
        <v>5.2774198913831648E-4</v>
      </c>
      <c r="J4544" s="4">
        <f>IF(A4544="","",MIN(J4543+I4544,Max_logcfu))</f>
        <v>3.99</v>
      </c>
      <c r="K4544" s="1" cm="1">
        <f t="array" ref="K4544">IF(A4544="","",IF(E4544&lt;MinTemp,0,((E4544-Tmin)/(PrefTemp-Tmin))^2))</f>
        <v>0.80358344245467339</v>
      </c>
      <c r="L4544" s="4">
        <f>IF(A4544="","",K4544*(B4544-B4543))</f>
        <v>8.3706608569539022E-3</v>
      </c>
      <c r="M4544" s="4">
        <f>IF(A4543="","",M4543-L4543)</f>
        <v>131.50121953070169</v>
      </c>
      <c r="N4544" s="1" t="s">
        <v>866</v>
      </c>
      <c r="O4544" s="1" t="s">
        <v>868</v>
      </c>
      <c r="P4544" s="1" t="s">
        <v>869</v>
      </c>
      <c r="Q4544" s="1">
        <v>4008</v>
      </c>
      <c r="R4544" s="1" t="s">
        <v>863</v>
      </c>
      <c r="S4544" s="1">
        <v>97.74</v>
      </c>
    </row>
    <row r="4545" spans="1:19" hidden="1" x14ac:dyDescent="0.3">
      <c r="A4545" s="1" t="s">
        <v>922</v>
      </c>
      <c r="B4545" s="2" t="s">
        <v>358</v>
      </c>
      <c r="C4545" s="1">
        <f t="shared" si="406"/>
        <v>1.0416666671517305E-2</v>
      </c>
      <c r="D4545" s="1">
        <v>3</v>
      </c>
      <c r="E4545" s="1">
        <v>-0.9</v>
      </c>
      <c r="F4545" s="1">
        <f>IF(A4545="","",IF(E4545&lt;MinTemp,0,E4545*M_a+M_b))</f>
        <v>6.9891000000000009E-2</v>
      </c>
      <c r="G4545" s="1">
        <f>IF(A4545="","",F4545^2)</f>
        <v>4.8847518810000009E-3</v>
      </c>
      <c r="H4545" s="1">
        <f t="shared" si="407"/>
        <v>2.1228821734028684E-3</v>
      </c>
      <c r="I4545" s="4">
        <f>IF(A4545="","",H4545*24*(B4545-B4544))</f>
        <v>5.3072054359785319E-4</v>
      </c>
      <c r="J4545" s="4">
        <f>IF(A4545="","",MIN(J4544+I4545,Max_logcfu))</f>
        <v>3.99</v>
      </c>
      <c r="K4545" s="1" cm="1">
        <f t="array" ref="K4545">IF(A4545="","",IF(E4545&lt;MinTemp,0,((E4545-Tmin)/(PrefTemp-Tmin))^2))</f>
        <v>0.80811883436493193</v>
      </c>
      <c r="L4545" s="4">
        <f>IF(A4545="","",K4545*(B4545-B4544))</f>
        <v>8.4179045285545998E-3</v>
      </c>
      <c r="M4545" s="4">
        <f>IF(A4544="","",M4544-L4544)</f>
        <v>131.49284886984475</v>
      </c>
      <c r="N4545" s="1" t="s">
        <v>866</v>
      </c>
      <c r="O4545" s="1" t="s">
        <v>868</v>
      </c>
      <c r="P4545" s="1" t="s">
        <v>869</v>
      </c>
      <c r="Q4545" s="1">
        <v>4008</v>
      </c>
      <c r="R4545" s="1" t="s">
        <v>863</v>
      </c>
      <c r="S4545" s="1">
        <v>97.74</v>
      </c>
    </row>
    <row r="4546" spans="1:19" hidden="1" x14ac:dyDescent="0.3">
      <c r="A4546" s="1" t="s">
        <v>922</v>
      </c>
      <c r="B4546" s="2" t="s">
        <v>359</v>
      </c>
      <c r="C4546" s="1">
        <f t="shared" ref="C4546:C4609" si="408">IF(A4546="","",B4546-B4545)</f>
        <v>1.0416666664241347E-2</v>
      </c>
      <c r="D4546" s="1">
        <v>3</v>
      </c>
      <c r="E4546" s="1">
        <v>-0.61</v>
      </c>
      <c r="F4546" s="1">
        <f>IF(A4546="","",IF(E4546&lt;MinTemp,0,E4546*M_a+M_b))</f>
        <v>7.5586600000000004E-2</v>
      </c>
      <c r="G4546" s="1">
        <f>IF(A4546="","",F4546^2)</f>
        <v>5.7133340995600005E-3</v>
      </c>
      <c r="H4546" s="1">
        <f t="shared" si="407"/>
        <v>2.4829787481790528E-3</v>
      </c>
      <c r="I4546" s="4">
        <f>IF(A4546="","",H4546*24*(B4546-B4545))</f>
        <v>6.2074468690023483E-4</v>
      </c>
      <c r="J4546" s="4">
        <f>IF(A4546="","",MIN(J4545+I4546,Max_logcfu))</f>
        <v>3.99</v>
      </c>
      <c r="K4546" s="1" cm="1">
        <f t="array" ref="K4546">IF(A4546="","",IF(E4546&lt;MinTemp,0,((E4546-Tmin)/(PrefTemp-Tmin))^2))</f>
        <v>0.9451970141682301</v>
      </c>
      <c r="L4546" s="4">
        <f>IF(A4546="","",K4546*(B4546-B4545))</f>
        <v>9.8458022286266583E-3</v>
      </c>
      <c r="M4546" s="4">
        <f>IF(A4545="","",M4545-L4545)</f>
        <v>131.48443096531619</v>
      </c>
      <c r="N4546" s="1" t="s">
        <v>866</v>
      </c>
      <c r="O4546" s="1" t="s">
        <v>868</v>
      </c>
      <c r="P4546" s="1" t="s">
        <v>869</v>
      </c>
      <c r="Q4546" s="1">
        <v>4008</v>
      </c>
      <c r="R4546" s="1" t="s">
        <v>863</v>
      </c>
      <c r="S4546" s="1">
        <v>97.74</v>
      </c>
    </row>
    <row r="4547" spans="1:19" hidden="1" x14ac:dyDescent="0.3">
      <c r="A4547" s="1" t="s">
        <v>922</v>
      </c>
      <c r="B4547" s="2" t="s">
        <v>360</v>
      </c>
      <c r="C4547" s="1">
        <f t="shared" si="408"/>
        <v>1.0416666664241347E-2</v>
      </c>
      <c r="D4547" s="1">
        <v>3</v>
      </c>
      <c r="E4547" s="1">
        <v>-0.72</v>
      </c>
      <c r="F4547" s="1">
        <f>IF(A4547="","",IF(E4547&lt;MinTemp,0,E4547*M_a+M_b))</f>
        <v>7.3426200000000011E-2</v>
      </c>
      <c r="G4547" s="1">
        <f>IF(A4547="","",F4547^2)</f>
        <v>5.3914068464400019E-3</v>
      </c>
      <c r="H4547" s="1">
        <f t="shared" si="407"/>
        <v>2.3430712066232081E-3</v>
      </c>
      <c r="I4547" s="4">
        <f>IF(A4547="","",H4547*24*(B4547-B4546))</f>
        <v>5.857678015194173E-4</v>
      </c>
      <c r="J4547" s="4">
        <f>IF(A4547="","",MIN(J4546+I4547,Max_logcfu))</f>
        <v>3.99</v>
      </c>
      <c r="K4547" s="1" cm="1">
        <f t="array" ref="K4547">IF(A4547="","",IF(E4547&lt;MinTemp,0,((E4547-Tmin)/(PrefTemp-Tmin))^2))</f>
        <v>0.89193832613669399</v>
      </c>
      <c r="L4547" s="4">
        <f>IF(A4547="","",K4547*(B4547-B4546))</f>
        <v>9.2910242284273276E-3</v>
      </c>
      <c r="M4547" s="4">
        <f>IF(A4546="","",M4546-L4546)</f>
        <v>131.47458516308757</v>
      </c>
      <c r="N4547" s="1" t="s">
        <v>866</v>
      </c>
      <c r="O4547" s="1" t="s">
        <v>868</v>
      </c>
      <c r="P4547" s="1" t="s">
        <v>869</v>
      </c>
      <c r="Q4547" s="1">
        <v>4008</v>
      </c>
      <c r="R4547" s="1" t="s">
        <v>863</v>
      </c>
      <c r="S4547" s="1">
        <v>97.74</v>
      </c>
    </row>
    <row r="4548" spans="1:19" hidden="1" x14ac:dyDescent="0.3">
      <c r="A4548" s="1" t="s">
        <v>922</v>
      </c>
      <c r="B4548" s="2" t="s">
        <v>361</v>
      </c>
      <c r="C4548" s="1">
        <f t="shared" si="408"/>
        <v>1.0416666671517305E-2</v>
      </c>
      <c r="D4548" s="1">
        <v>3</v>
      </c>
      <c r="E4548" s="1">
        <v>-0.82</v>
      </c>
      <c r="F4548" s="1">
        <f>IF(A4548="","",IF(E4548&lt;MinTemp,0,E4548*M_a+M_b))</f>
        <v>7.1462200000000003E-2</v>
      </c>
      <c r="G4548" s="1">
        <f>IF(A4548="","",F4548^2)</f>
        <v>5.1068460288400007E-3</v>
      </c>
      <c r="H4548" s="1">
        <f t="shared" si="407"/>
        <v>2.2194028808518035E-3</v>
      </c>
      <c r="I4548" s="4">
        <f>IF(A4548="","",H4548*24*(B4548-B4547))</f>
        <v>5.548507204713234E-4</v>
      </c>
      <c r="J4548" s="4">
        <f>IF(A4548="","",MIN(J4547+I4548,Max_logcfu))</f>
        <v>3.99</v>
      </c>
      <c r="K4548" s="1" cm="1">
        <f t="array" ref="K4548">IF(A4548="","",IF(E4548&lt;MinTemp,0,((E4548-Tmin)/(PrefTemp-Tmin))^2))</f>
        <v>0.84486143014954962</v>
      </c>
      <c r="L4548" s="4">
        <f>IF(A4548="","",K4548*(B4548-B4547))</f>
        <v>8.800639901489259E-3</v>
      </c>
      <c r="M4548" s="4">
        <f>IF(A4547="","",M4547-L4547)</f>
        <v>131.46529413885915</v>
      </c>
      <c r="N4548" s="1" t="s">
        <v>866</v>
      </c>
      <c r="O4548" s="1" t="s">
        <v>868</v>
      </c>
      <c r="P4548" s="1" t="s">
        <v>869</v>
      </c>
      <c r="Q4548" s="1">
        <v>4008</v>
      </c>
      <c r="R4548" s="1" t="s">
        <v>863</v>
      </c>
      <c r="S4548" s="1">
        <v>97.7</v>
      </c>
    </row>
    <row r="4549" spans="1:19" hidden="1" x14ac:dyDescent="0.3">
      <c r="A4549" s="1" t="s">
        <v>922</v>
      </c>
      <c r="B4549" s="2" t="s">
        <v>362</v>
      </c>
      <c r="C4549" s="1">
        <f t="shared" si="408"/>
        <v>1.0416666664241347E-2</v>
      </c>
      <c r="D4549" s="1">
        <v>3</v>
      </c>
      <c r="E4549" s="1">
        <v>-0.83</v>
      </c>
      <c r="F4549" s="1">
        <f>IF(A4549="","",IF(E4549&lt;MinTemp,0,E4549*M_a+M_b))</f>
        <v>7.1265800000000004E-2</v>
      </c>
      <c r="G4549" s="1">
        <f>IF(A4549="","",F4549^2)</f>
        <v>5.0788142496400006E-3</v>
      </c>
      <c r="H4549" s="1">
        <f t="shared" si="407"/>
        <v>2.2072204474750108E-3</v>
      </c>
      <c r="I4549" s="4">
        <f>IF(A4549="","",H4549*24*(B4549-B4548))</f>
        <v>5.518051117402755E-4</v>
      </c>
      <c r="J4549" s="4">
        <f>IF(A4549="","",MIN(J4548+I4549,Max_logcfu))</f>
        <v>3.99</v>
      </c>
      <c r="K4549" s="1" cm="1">
        <f t="array" ref="K4549">IF(A4549="","",IF(E4549&lt;MinTemp,0,((E4549-Tmin)/(PrefTemp-Tmin))^2))</f>
        <v>0.84022393590539124</v>
      </c>
      <c r="L4549" s="4">
        <f>IF(A4549="","",K4549*(B4549-B4548))</f>
        <v>8.7523326636433467E-3</v>
      </c>
      <c r="M4549" s="4">
        <f>IF(A4548="","",M4548-L4548)</f>
        <v>131.45649349895766</v>
      </c>
      <c r="N4549" s="1" t="s">
        <v>866</v>
      </c>
      <c r="O4549" s="1" t="s">
        <v>868</v>
      </c>
      <c r="P4549" s="1" t="s">
        <v>869</v>
      </c>
      <c r="Q4549" s="1">
        <v>4008</v>
      </c>
      <c r="R4549" s="1" t="s">
        <v>863</v>
      </c>
      <c r="S4549" s="1">
        <v>97.7</v>
      </c>
    </row>
    <row r="4550" spans="1:19" hidden="1" x14ac:dyDescent="0.3">
      <c r="A4550" s="1" t="s">
        <v>922</v>
      </c>
      <c r="B4550" s="2" t="s">
        <v>363</v>
      </c>
      <c r="C4550" s="1">
        <f t="shared" si="408"/>
        <v>1.0416666664241347E-2</v>
      </c>
      <c r="D4550" s="1">
        <v>3</v>
      </c>
      <c r="E4550" s="1">
        <v>-0.86</v>
      </c>
      <c r="F4550" s="1">
        <f>IF(A4550="","",IF(E4550&lt;MinTemp,0,E4550*M_a+M_b))</f>
        <v>7.0676600000000006E-2</v>
      </c>
      <c r="G4550" s="1">
        <f>IF(A4550="","",F4550^2)</f>
        <v>4.9951817875600012E-3</v>
      </c>
      <c r="H4550" s="1">
        <f t="shared" si="407"/>
        <v>2.170874310108649E-3</v>
      </c>
      <c r="I4550" s="4">
        <f>IF(A4550="","",H4550*24*(B4550-B4549))</f>
        <v>5.4271857740080076E-4</v>
      </c>
      <c r="J4550" s="4">
        <f>IF(A4550="","",MIN(J4549+I4550,Max_logcfu))</f>
        <v>3.99</v>
      </c>
      <c r="K4550" s="1" cm="1">
        <f t="array" ref="K4550">IF(A4550="","",IF(E4550&lt;MinTemp,0,((E4550-Tmin)/(PrefTemp-Tmin))^2))</f>
        <v>0.82638802992334115</v>
      </c>
      <c r="L4550" s="4">
        <f>IF(A4550="","",K4550*(B4550-B4549))</f>
        <v>8.6082086430305481E-3</v>
      </c>
      <c r="M4550" s="4">
        <f>IF(A4549="","",M4549-L4549)</f>
        <v>131.44774116629401</v>
      </c>
      <c r="N4550" s="1" t="s">
        <v>866</v>
      </c>
      <c r="O4550" s="1" t="s">
        <v>868</v>
      </c>
      <c r="P4550" s="1" t="s">
        <v>869</v>
      </c>
      <c r="Q4550" s="1">
        <v>4008</v>
      </c>
      <c r="R4550" s="1" t="s">
        <v>863</v>
      </c>
      <c r="S4550" s="1">
        <v>97.7</v>
      </c>
    </row>
    <row r="4551" spans="1:19" hidden="1" x14ac:dyDescent="0.3">
      <c r="A4551" s="1" t="s">
        <v>922</v>
      </c>
      <c r="B4551" s="2" t="s">
        <v>364</v>
      </c>
      <c r="C4551" s="1">
        <f t="shared" si="408"/>
        <v>1.0416666671517305E-2</v>
      </c>
      <c r="D4551" s="1">
        <v>3</v>
      </c>
      <c r="E4551" s="1">
        <v>-0.86</v>
      </c>
      <c r="F4551" s="1">
        <f>IF(A4551="","",IF(E4551&lt;MinTemp,0,E4551*M_a+M_b))</f>
        <v>7.0676600000000006E-2</v>
      </c>
      <c r="G4551" s="1">
        <f>IF(A4551="","",F4551^2)</f>
        <v>4.9951817875600012E-3</v>
      </c>
      <c r="H4551" s="1">
        <f t="shared" si="407"/>
        <v>2.170874310108649E-3</v>
      </c>
      <c r="I4551" s="4">
        <f>IF(A4551="","",H4551*24*(B4551-B4550))</f>
        <v>5.4271857777988533E-4</v>
      </c>
      <c r="J4551" s="4">
        <f>IF(A4551="","",MIN(J4550+I4551,Max_logcfu))</f>
        <v>3.99</v>
      </c>
      <c r="K4551" s="1" cm="1">
        <f t="array" ref="K4551">IF(A4551="","",IF(E4551&lt;MinTemp,0,((E4551-Tmin)/(PrefTemp-Tmin))^2))</f>
        <v>0.82638802992334115</v>
      </c>
      <c r="L4551" s="4">
        <f>IF(A4551="","",K4551*(B4551-B4550))</f>
        <v>8.608208649043313E-3</v>
      </c>
      <c r="M4551" s="4">
        <f>IF(A4550="","",M4550-L4550)</f>
        <v>131.43913295765097</v>
      </c>
      <c r="N4551" s="1" t="s">
        <v>866</v>
      </c>
      <c r="O4551" s="1" t="s">
        <v>868</v>
      </c>
      <c r="P4551" s="1" t="s">
        <v>869</v>
      </c>
      <c r="Q4551" s="1">
        <v>4008</v>
      </c>
      <c r="R4551" s="1" t="s">
        <v>863</v>
      </c>
      <c r="S4551" s="1">
        <v>97.7</v>
      </c>
    </row>
    <row r="4552" spans="1:19" hidden="1" x14ac:dyDescent="0.3">
      <c r="A4552" s="1" t="s">
        <v>922</v>
      </c>
      <c r="B4552" s="2" t="s">
        <v>365</v>
      </c>
      <c r="C4552" s="1">
        <f t="shared" si="408"/>
        <v>1.0416666664241347E-2</v>
      </c>
      <c r="D4552" s="1">
        <v>3</v>
      </c>
      <c r="E4552" s="1">
        <v>-0.91</v>
      </c>
      <c r="F4552" s="1">
        <f>IF(A4552="","",IF(E4552&lt;MinTemp,0,E4552*M_a+M_b))</f>
        <v>6.9694600000000009E-2</v>
      </c>
      <c r="G4552" s="1">
        <f>IF(A4552="","",F4552^2)</f>
        <v>4.8573372691600013E-3</v>
      </c>
      <c r="H4552" s="1">
        <f t="shared" si="407"/>
        <v>2.1109679570447638E-3</v>
      </c>
      <c r="I4552" s="4">
        <f>IF(A4552="","",H4552*24*(B4552-B4551))</f>
        <v>5.2774198913831648E-4</v>
      </c>
      <c r="J4552" s="4">
        <f>IF(A4552="","",MIN(J4551+I4552,Max_logcfu))</f>
        <v>3.99</v>
      </c>
      <c r="K4552" s="1" cm="1">
        <f t="array" ref="K4552">IF(A4552="","",IF(E4552&lt;MinTemp,0,((E4552-Tmin)/(PrefTemp-Tmin))^2))</f>
        <v>0.80358344245467339</v>
      </c>
      <c r="L4552" s="4">
        <f>IF(A4552="","",K4552*(B4552-B4551))</f>
        <v>8.3706608569539022E-3</v>
      </c>
      <c r="M4552" s="4">
        <f>IF(A4551="","",M4551-L4551)</f>
        <v>131.43052474900193</v>
      </c>
      <c r="N4552" s="1" t="s">
        <v>866</v>
      </c>
      <c r="O4552" s="1" t="s">
        <v>868</v>
      </c>
      <c r="P4552" s="1" t="s">
        <v>869</v>
      </c>
      <c r="Q4552" s="1">
        <v>4008</v>
      </c>
      <c r="R4552" s="1" t="s">
        <v>863</v>
      </c>
      <c r="S4552" s="1">
        <v>97.7</v>
      </c>
    </row>
    <row r="4553" spans="1:19" hidden="1" x14ac:dyDescent="0.3">
      <c r="A4553" s="1" t="s">
        <v>922</v>
      </c>
      <c r="B4553" s="2" t="s">
        <v>366</v>
      </c>
      <c r="C4553" s="1">
        <f t="shared" si="408"/>
        <v>1.0416666664241347E-2</v>
      </c>
      <c r="D4553" s="1">
        <v>3</v>
      </c>
      <c r="E4553" s="1">
        <v>-0.9</v>
      </c>
      <c r="F4553" s="1">
        <f>IF(A4553="","",IF(E4553&lt;MinTemp,0,E4553*M_a+M_b))</f>
        <v>6.9891000000000009E-2</v>
      </c>
      <c r="G4553" s="1">
        <f>IF(A4553="","",F4553^2)</f>
        <v>4.8847518810000009E-3</v>
      </c>
      <c r="H4553" s="1">
        <f t="shared" si="407"/>
        <v>2.1228821734028684E-3</v>
      </c>
      <c r="I4553" s="4">
        <f>IF(A4553="","",H4553*24*(B4553-B4552))</f>
        <v>5.3072054322714918E-4</v>
      </c>
      <c r="J4553" s="4">
        <f>IF(A4553="","",MIN(J4552+I4553,Max_logcfu))</f>
        <v>3.99</v>
      </c>
      <c r="K4553" s="1" cm="1">
        <f t="array" ref="K4553">IF(A4553="","",IF(E4553&lt;MinTemp,0,((E4553-Tmin)/(PrefTemp-Tmin))^2))</f>
        <v>0.80811883436493193</v>
      </c>
      <c r="L4553" s="4">
        <f>IF(A4553="","",K4553*(B4553-B4552))</f>
        <v>8.4179045226747615E-3</v>
      </c>
      <c r="M4553" s="4">
        <f>IF(A4552="","",M4552-L4552)</f>
        <v>131.42215408814499</v>
      </c>
      <c r="N4553" s="1" t="s">
        <v>866</v>
      </c>
      <c r="O4553" s="1" t="s">
        <v>868</v>
      </c>
      <c r="P4553" s="1" t="s">
        <v>869</v>
      </c>
      <c r="Q4553" s="1">
        <v>4008</v>
      </c>
      <c r="R4553" s="1" t="s">
        <v>863</v>
      </c>
      <c r="S4553" s="1">
        <v>97.68</v>
      </c>
    </row>
    <row r="4554" spans="1:19" hidden="1" x14ac:dyDescent="0.3">
      <c r="A4554" s="1" t="s">
        <v>922</v>
      </c>
      <c r="B4554" s="2" t="s">
        <v>367</v>
      </c>
      <c r="C4554" s="1">
        <f t="shared" si="408"/>
        <v>1.0416666671517305E-2</v>
      </c>
      <c r="D4554" s="1">
        <v>3</v>
      </c>
      <c r="E4554" s="1">
        <v>-0.9</v>
      </c>
      <c r="F4554" s="1">
        <f>IF(A4554="","",IF(E4554&lt;MinTemp,0,E4554*M_a+M_b))</f>
        <v>6.9891000000000009E-2</v>
      </c>
      <c r="G4554" s="1">
        <f>IF(A4554="","",F4554^2)</f>
        <v>4.8847518810000009E-3</v>
      </c>
      <c r="H4554" s="1">
        <f t="shared" si="407"/>
        <v>2.1228821734028684E-3</v>
      </c>
      <c r="I4554" s="4">
        <f>IF(A4554="","",H4554*24*(B4554-B4553))</f>
        <v>5.3072054359785319E-4</v>
      </c>
      <c r="J4554" s="4">
        <f>IF(A4554="","",MIN(J4553+I4554,Max_logcfu))</f>
        <v>3.99</v>
      </c>
      <c r="K4554" s="1" cm="1">
        <f t="array" ref="K4554">IF(A4554="","",IF(E4554&lt;MinTemp,0,((E4554-Tmin)/(PrefTemp-Tmin))^2))</f>
        <v>0.80811883436493193</v>
      </c>
      <c r="L4554" s="4">
        <f>IF(A4554="","",K4554*(B4554-B4553))</f>
        <v>8.4179045285545998E-3</v>
      </c>
      <c r="M4554" s="4">
        <f>IF(A4553="","",M4553-L4553)</f>
        <v>131.41373618362232</v>
      </c>
      <c r="N4554" s="1" t="s">
        <v>866</v>
      </c>
      <c r="O4554" s="1" t="s">
        <v>868</v>
      </c>
      <c r="P4554" s="1" t="s">
        <v>869</v>
      </c>
      <c r="Q4554" s="1">
        <v>4008</v>
      </c>
      <c r="R4554" s="1" t="s">
        <v>863</v>
      </c>
      <c r="S4554" s="1">
        <v>97.68</v>
      </c>
    </row>
    <row r="4555" spans="1:19" hidden="1" x14ac:dyDescent="0.3">
      <c r="A4555" s="1" t="s">
        <v>922</v>
      </c>
      <c r="B4555" s="2" t="s">
        <v>368</v>
      </c>
      <c r="C4555" s="1">
        <f t="shared" si="408"/>
        <v>1.0416666664241347E-2</v>
      </c>
      <c r="D4555" s="1">
        <v>3</v>
      </c>
      <c r="E4555" s="1">
        <v>-0.91</v>
      </c>
      <c r="F4555" s="1">
        <f>IF(A4555="","",IF(E4555&lt;MinTemp,0,E4555*M_a+M_b))</f>
        <v>6.9694600000000009E-2</v>
      </c>
      <c r="G4555" s="1">
        <f>IF(A4555="","",F4555^2)</f>
        <v>4.8573372691600013E-3</v>
      </c>
      <c r="H4555" s="1">
        <f t="shared" si="407"/>
        <v>2.1109679570447638E-3</v>
      </c>
      <c r="I4555" s="4">
        <f>IF(A4555="","",H4555*24*(B4555-B4554))</f>
        <v>5.2774198913831648E-4</v>
      </c>
      <c r="J4555" s="4">
        <f>IF(A4555="","",MIN(J4554+I4555,Max_logcfu))</f>
        <v>3.99</v>
      </c>
      <c r="K4555" s="1" cm="1">
        <f t="array" ref="K4555">IF(A4555="","",IF(E4555&lt;MinTemp,0,((E4555-Tmin)/(PrefTemp-Tmin))^2))</f>
        <v>0.80358344245467339</v>
      </c>
      <c r="L4555" s="4">
        <f>IF(A4555="","",K4555*(B4555-B4554))</f>
        <v>8.3706608569539022E-3</v>
      </c>
      <c r="M4555" s="4">
        <f>IF(A4554="","",M4554-L4554)</f>
        <v>131.40531827909376</v>
      </c>
      <c r="N4555" s="1" t="s">
        <v>866</v>
      </c>
      <c r="O4555" s="1" t="s">
        <v>868</v>
      </c>
      <c r="P4555" s="1" t="s">
        <v>869</v>
      </c>
      <c r="Q4555" s="1">
        <v>4008</v>
      </c>
      <c r="R4555" s="1" t="s">
        <v>863</v>
      </c>
      <c r="S4555" s="1">
        <v>97.68</v>
      </c>
    </row>
    <row r="4556" spans="1:19" hidden="1" x14ac:dyDescent="0.3">
      <c r="A4556" s="1" t="s">
        <v>922</v>
      </c>
      <c r="B4556" s="2" t="s">
        <v>369</v>
      </c>
      <c r="C4556" s="1">
        <f t="shared" si="408"/>
        <v>1.0416666664241347E-2</v>
      </c>
      <c r="D4556" s="1">
        <v>3</v>
      </c>
      <c r="E4556" s="1">
        <v>-0.93</v>
      </c>
      <c r="F4556" s="1">
        <f>IF(A4556="","",IF(E4556&lt;MinTemp,0,E4556*M_a+M_b))</f>
        <v>6.9301799999999997E-2</v>
      </c>
      <c r="G4556" s="1">
        <f>IF(A4556="","",F4556^2)</f>
        <v>4.8027394832399995E-3</v>
      </c>
      <c r="H4556" s="1">
        <f t="shared" si="407"/>
        <v>2.0872401057105603E-3</v>
      </c>
      <c r="I4556" s="4">
        <f>IF(A4556="","",H4556*24*(B4556-B4555))</f>
        <v>5.2181002630614665E-4</v>
      </c>
      <c r="J4556" s="4">
        <f>IF(A4556="","",MIN(J4555+I4556,Max_logcfu))</f>
        <v>3.99</v>
      </c>
      <c r="K4556" s="1" cm="1">
        <f t="array" ref="K4556">IF(A4556="","",IF(E4556&lt;MinTemp,0,((E4556-Tmin)/(PrefTemp-Tmin))^2))</f>
        <v>0.79455094700936846</v>
      </c>
      <c r="L4556" s="4">
        <f>IF(A4556="","",K4556*(B4556-B4555))</f>
        <v>8.2765723627538819E-3</v>
      </c>
      <c r="M4556" s="4">
        <f>IF(A4555="","",M4555-L4555)</f>
        <v>131.39694761823682</v>
      </c>
      <c r="N4556" s="1" t="s">
        <v>866</v>
      </c>
      <c r="O4556" s="1" t="s">
        <v>868</v>
      </c>
      <c r="P4556" s="1" t="s">
        <v>869</v>
      </c>
      <c r="Q4556" s="1">
        <v>4008</v>
      </c>
      <c r="R4556" s="1" t="s">
        <v>863</v>
      </c>
      <c r="S4556" s="1">
        <v>97.68</v>
      </c>
    </row>
    <row r="4557" spans="1:19" hidden="1" x14ac:dyDescent="0.3">
      <c r="A4557" s="1" t="s">
        <v>922</v>
      </c>
      <c r="B4557" s="2" t="s">
        <v>370</v>
      </c>
      <c r="C4557" s="1">
        <f t="shared" si="408"/>
        <v>1.0416666671517305E-2</v>
      </c>
      <c r="D4557" s="1">
        <v>3</v>
      </c>
      <c r="E4557" s="1">
        <v>-0.93</v>
      </c>
      <c r="F4557" s="1">
        <f>IF(A4557="","",IF(E4557&lt;MinTemp,0,E4557*M_a+M_b))</f>
        <v>6.9301799999999997E-2</v>
      </c>
      <c r="G4557" s="1">
        <f>IF(A4557="","",F4557^2)</f>
        <v>4.8027394832399995E-3</v>
      </c>
      <c r="H4557" s="1">
        <f t="shared" si="407"/>
        <v>2.0872401057105603E-3</v>
      </c>
      <c r="I4557" s="4">
        <f>IF(A4557="","",H4557*24*(B4557-B4556))</f>
        <v>5.218100266706268E-4</v>
      </c>
      <c r="J4557" s="4">
        <f>IF(A4557="","",MIN(J4556+I4557,Max_logcfu))</f>
        <v>3.99</v>
      </c>
      <c r="K4557" s="1" cm="1">
        <f t="array" ref="K4557">IF(A4557="","",IF(E4557&lt;MinTemp,0,((E4557-Tmin)/(PrefTemp-Tmin))^2))</f>
        <v>0.79455094700936846</v>
      </c>
      <c r="L4557" s="4">
        <f>IF(A4557="","",K4557*(B4557-B4556))</f>
        <v>8.2765723685350005E-3</v>
      </c>
      <c r="M4557" s="4">
        <f>IF(A4556="","",M4556-L4556)</f>
        <v>131.38867104587408</v>
      </c>
      <c r="N4557" s="1" t="s">
        <v>866</v>
      </c>
      <c r="O4557" s="1" t="s">
        <v>868</v>
      </c>
      <c r="P4557" s="1" t="s">
        <v>869</v>
      </c>
      <c r="Q4557" s="1">
        <v>4008</v>
      </c>
      <c r="R4557" s="1" t="s">
        <v>863</v>
      </c>
      <c r="S4557" s="1">
        <v>97.68</v>
      </c>
    </row>
    <row r="4558" spans="1:19" hidden="1" x14ac:dyDescent="0.3">
      <c r="A4558" s="1" t="s">
        <v>922</v>
      </c>
      <c r="B4558" s="2" t="s">
        <v>371</v>
      </c>
      <c r="C4558" s="1">
        <f t="shared" si="408"/>
        <v>1.0416666664241347E-2</v>
      </c>
      <c r="D4558" s="1">
        <v>3</v>
      </c>
      <c r="E4558" s="1">
        <v>-0.93</v>
      </c>
      <c r="F4558" s="1">
        <f>IF(A4558="","",IF(E4558&lt;MinTemp,0,E4558*M_a+M_b))</f>
        <v>6.9301799999999997E-2</v>
      </c>
      <c r="G4558" s="1">
        <f>IF(A4558="","",F4558^2)</f>
        <v>4.8027394832399995E-3</v>
      </c>
      <c r="H4558" s="1">
        <f t="shared" si="407"/>
        <v>2.0872401057105603E-3</v>
      </c>
      <c r="I4558" s="4">
        <f>IF(A4558="","",H4558*24*(B4558-B4557))</f>
        <v>5.2181002630614665E-4</v>
      </c>
      <c r="J4558" s="4">
        <f>IF(A4558="","",MIN(J4557+I4558,Max_logcfu))</f>
        <v>3.99</v>
      </c>
      <c r="K4558" s="1" cm="1">
        <f t="array" ref="K4558">IF(A4558="","",IF(E4558&lt;MinTemp,0,((E4558-Tmin)/(PrefTemp-Tmin))^2))</f>
        <v>0.79455094700936846</v>
      </c>
      <c r="L4558" s="4">
        <f>IF(A4558="","",K4558*(B4558-B4557))</f>
        <v>8.2765723627538819E-3</v>
      </c>
      <c r="M4558" s="4">
        <f>IF(A4557="","",M4557-L4557)</f>
        <v>131.38039447350553</v>
      </c>
      <c r="N4558" s="1" t="s">
        <v>866</v>
      </c>
      <c r="O4558" s="1" t="s">
        <v>868</v>
      </c>
      <c r="P4558" s="1" t="s">
        <v>869</v>
      </c>
      <c r="Q4558" s="1">
        <v>4008</v>
      </c>
      <c r="R4558" s="1" t="s">
        <v>863</v>
      </c>
      <c r="S4558" s="1">
        <v>97.68</v>
      </c>
    </row>
    <row r="4559" spans="1:19" hidden="1" x14ac:dyDescent="0.3">
      <c r="A4559" s="1" t="s">
        <v>922</v>
      </c>
      <c r="B4559" s="2" t="s">
        <v>372</v>
      </c>
      <c r="C4559" s="1">
        <f t="shared" si="408"/>
        <v>1.0416666664241347E-2</v>
      </c>
      <c r="D4559" s="1">
        <v>3</v>
      </c>
      <c r="E4559" s="1">
        <v>-0.93</v>
      </c>
      <c r="F4559" s="1">
        <f>IF(A4559="","",IF(E4559&lt;MinTemp,0,E4559*M_a+M_b))</f>
        <v>6.9301799999999997E-2</v>
      </c>
      <c r="G4559" s="1">
        <f>IF(A4559="","",F4559^2)</f>
        <v>4.8027394832399995E-3</v>
      </c>
      <c r="H4559" s="1">
        <f t="shared" si="407"/>
        <v>2.0872401057105603E-3</v>
      </c>
      <c r="I4559" s="4">
        <f>IF(A4559="","",H4559*24*(B4559-B4558))</f>
        <v>5.2181002630614665E-4</v>
      </c>
      <c r="J4559" s="4">
        <f>IF(A4559="","",MIN(J4558+I4559,Max_logcfu))</f>
        <v>3.99</v>
      </c>
      <c r="K4559" s="1" cm="1">
        <f t="array" ref="K4559">IF(A4559="","",IF(E4559&lt;MinTemp,0,((E4559-Tmin)/(PrefTemp-Tmin))^2))</f>
        <v>0.79455094700936846</v>
      </c>
      <c r="L4559" s="4">
        <f>IF(A4559="","",K4559*(B4559-B4558))</f>
        <v>8.2765723627538819E-3</v>
      </c>
      <c r="M4559" s="4">
        <f>IF(A4558="","",M4558-L4558)</f>
        <v>131.37211790114279</v>
      </c>
      <c r="N4559" s="1" t="s">
        <v>866</v>
      </c>
      <c r="O4559" s="1" t="s">
        <v>868</v>
      </c>
      <c r="P4559" s="1" t="s">
        <v>869</v>
      </c>
      <c r="Q4559" s="1">
        <v>4008</v>
      </c>
      <c r="R4559" s="1" t="s">
        <v>863</v>
      </c>
      <c r="S4559" s="1">
        <v>97.68</v>
      </c>
    </row>
    <row r="4560" spans="1:19" hidden="1" x14ac:dyDescent="0.3">
      <c r="A4560" s="1" t="s">
        <v>922</v>
      </c>
      <c r="B4560" s="2" t="s">
        <v>373</v>
      </c>
      <c r="C4560" s="1">
        <f t="shared" si="408"/>
        <v>1.0416666671517305E-2</v>
      </c>
      <c r="D4560" s="1">
        <v>3</v>
      </c>
      <c r="E4560" s="1">
        <v>-0.93</v>
      </c>
      <c r="F4560" s="1">
        <f>IF(A4560="","",IF(E4560&lt;MinTemp,0,E4560*M_a+M_b))</f>
        <v>6.9301799999999997E-2</v>
      </c>
      <c r="G4560" s="1">
        <f>IF(A4560="","",F4560^2)</f>
        <v>4.8027394832399995E-3</v>
      </c>
      <c r="H4560" s="1">
        <f t="shared" si="407"/>
        <v>2.0872401057105603E-3</v>
      </c>
      <c r="I4560" s="4">
        <f>IF(A4560="","",H4560*24*(B4560-B4559))</f>
        <v>5.218100266706268E-4</v>
      </c>
      <c r="J4560" s="4">
        <f>IF(A4560="","",MIN(J4559+I4560,Max_logcfu))</f>
        <v>3.99</v>
      </c>
      <c r="K4560" s="1" cm="1">
        <f t="array" ref="K4560">IF(A4560="","",IF(E4560&lt;MinTemp,0,((E4560-Tmin)/(PrefTemp-Tmin))^2))</f>
        <v>0.79455094700936846</v>
      </c>
      <c r="L4560" s="4">
        <f>IF(A4560="","",K4560*(B4560-B4559))</f>
        <v>8.2765723685350005E-3</v>
      </c>
      <c r="M4560" s="4">
        <f>IF(A4559="","",M4559-L4559)</f>
        <v>131.36384132878004</v>
      </c>
      <c r="N4560" s="1" t="s">
        <v>866</v>
      </c>
      <c r="O4560" s="1" t="s">
        <v>868</v>
      </c>
      <c r="P4560" s="1" t="s">
        <v>869</v>
      </c>
      <c r="Q4560" s="1">
        <v>4008</v>
      </c>
      <c r="R4560" s="1" t="s">
        <v>863</v>
      </c>
      <c r="S4560" s="1">
        <v>97.64</v>
      </c>
    </row>
    <row r="4561" spans="1:19" hidden="1" x14ac:dyDescent="0.3">
      <c r="A4561" s="1" t="s">
        <v>922</v>
      </c>
      <c r="B4561" s="2" t="s">
        <v>374</v>
      </c>
      <c r="C4561" s="1">
        <f t="shared" si="408"/>
        <v>1.0416666664241347E-2</v>
      </c>
      <c r="D4561" s="1">
        <v>3</v>
      </c>
      <c r="E4561" s="1">
        <v>-0.94</v>
      </c>
      <c r="F4561" s="1">
        <f>IF(A4561="","",IF(E4561&lt;MinTemp,0,E4561*M_a+M_b))</f>
        <v>6.9105400000000011E-2</v>
      </c>
      <c r="G4561" s="1">
        <f>IF(A4561="","",F4561^2)</f>
        <v>4.7755563091600017E-3</v>
      </c>
      <c r="H4561" s="1">
        <f t="shared" si="407"/>
        <v>2.075426470734464E-3</v>
      </c>
      <c r="I4561" s="4">
        <f>IF(A4561="","",H4561*24*(B4561-B4560))</f>
        <v>5.1885661756281029E-4</v>
      </c>
      <c r="J4561" s="4">
        <f>IF(A4561="","",MIN(J4560+I4561,Max_logcfu))</f>
        <v>3.99</v>
      </c>
      <c r="K4561" s="1" cm="1">
        <f t="array" ref="K4561">IF(A4561="","",IF(E4561&lt;MinTemp,0,((E4561-Tmin)/(PrefTemp-Tmin))^2))</f>
        <v>0.7900538434743225</v>
      </c>
      <c r="L4561" s="4">
        <f>IF(A4561="","",K4561*(B4561-B4560))</f>
        <v>8.2297275342747261E-3</v>
      </c>
      <c r="M4561" s="4">
        <f>IF(A4560="","",M4560-L4560)</f>
        <v>131.3555647564115</v>
      </c>
      <c r="N4561" s="1" t="s">
        <v>866</v>
      </c>
      <c r="O4561" s="1" t="s">
        <v>868</v>
      </c>
      <c r="P4561" s="1" t="s">
        <v>869</v>
      </c>
      <c r="Q4561" s="1">
        <v>4008</v>
      </c>
      <c r="R4561" s="1" t="s">
        <v>863</v>
      </c>
      <c r="S4561" s="1">
        <v>97.64</v>
      </c>
    </row>
    <row r="4562" spans="1:19" hidden="1" x14ac:dyDescent="0.3">
      <c r="A4562" s="1" t="s">
        <v>922</v>
      </c>
      <c r="B4562" s="2" t="s">
        <v>375</v>
      </c>
      <c r="C4562" s="1">
        <f t="shared" si="408"/>
        <v>1.0416666664241347E-2</v>
      </c>
      <c r="D4562" s="1">
        <v>3</v>
      </c>
      <c r="E4562" s="1">
        <v>-0.94</v>
      </c>
      <c r="F4562" s="1">
        <f>IF(A4562="","",IF(E4562&lt;MinTemp,0,E4562*M_a+M_b))</f>
        <v>6.9105400000000011E-2</v>
      </c>
      <c r="G4562" s="1">
        <f>IF(A4562="","",F4562^2)</f>
        <v>4.7755563091600017E-3</v>
      </c>
      <c r="H4562" s="1">
        <f t="shared" si="407"/>
        <v>2.075426470734464E-3</v>
      </c>
      <c r="I4562" s="4">
        <f>IF(A4562="","",H4562*24*(B4562-B4561))</f>
        <v>5.1885661756281029E-4</v>
      </c>
      <c r="J4562" s="4">
        <f>IF(A4562="","",MIN(J4561+I4562,Max_logcfu))</f>
        <v>3.99</v>
      </c>
      <c r="K4562" s="1" cm="1">
        <f t="array" ref="K4562">IF(A4562="","",IF(E4562&lt;MinTemp,0,((E4562-Tmin)/(PrefTemp-Tmin))^2))</f>
        <v>0.7900538434743225</v>
      </c>
      <c r="L4562" s="4">
        <f>IF(A4562="","",K4562*(B4562-B4561))</f>
        <v>8.2297275342747261E-3</v>
      </c>
      <c r="M4562" s="4">
        <f>IF(A4561="","",M4561-L4561)</f>
        <v>131.34733502887721</v>
      </c>
      <c r="N4562" s="1" t="s">
        <v>866</v>
      </c>
      <c r="O4562" s="1" t="s">
        <v>868</v>
      </c>
      <c r="P4562" s="1" t="s">
        <v>869</v>
      </c>
      <c r="Q4562" s="1">
        <v>4008</v>
      </c>
      <c r="R4562" s="1" t="s">
        <v>863</v>
      </c>
      <c r="S4562" s="1">
        <v>97.64</v>
      </c>
    </row>
    <row r="4563" spans="1:19" hidden="1" x14ac:dyDescent="0.3">
      <c r="A4563" s="1" t="s">
        <v>922</v>
      </c>
      <c r="B4563" s="2" t="s">
        <v>376</v>
      </c>
      <c r="C4563" s="1">
        <f t="shared" si="408"/>
        <v>1.0416666671517305E-2</v>
      </c>
      <c r="D4563" s="1">
        <v>3</v>
      </c>
      <c r="E4563" s="1">
        <v>-0.93</v>
      </c>
      <c r="F4563" s="1">
        <f>IF(A4563="","",IF(E4563&lt;MinTemp,0,E4563*M_a+M_b))</f>
        <v>6.9301799999999997E-2</v>
      </c>
      <c r="G4563" s="1">
        <f>IF(A4563="","",F4563^2)</f>
        <v>4.8027394832399995E-3</v>
      </c>
      <c r="H4563" s="1">
        <f t="shared" si="407"/>
        <v>2.0872401057105603E-3</v>
      </c>
      <c r="I4563" s="4">
        <f>IF(A4563="","",H4563*24*(B4563-B4562))</f>
        <v>5.218100266706268E-4</v>
      </c>
      <c r="J4563" s="4">
        <f>IF(A4563="","",MIN(J4562+I4563,Max_logcfu))</f>
        <v>3.99</v>
      </c>
      <c r="K4563" s="1" cm="1">
        <f t="array" ref="K4563">IF(A4563="","",IF(E4563&lt;MinTemp,0,((E4563-Tmin)/(PrefTemp-Tmin))^2))</f>
        <v>0.79455094700936846</v>
      </c>
      <c r="L4563" s="4">
        <f>IF(A4563="","",K4563*(B4563-B4562))</f>
        <v>8.2765723685350005E-3</v>
      </c>
      <c r="M4563" s="4">
        <f>IF(A4562="","",M4562-L4562)</f>
        <v>131.33910530134293</v>
      </c>
      <c r="N4563" s="1" t="s">
        <v>866</v>
      </c>
      <c r="O4563" s="1" t="s">
        <v>868</v>
      </c>
      <c r="P4563" s="1" t="s">
        <v>869</v>
      </c>
      <c r="Q4563" s="1">
        <v>4008</v>
      </c>
      <c r="R4563" s="1" t="s">
        <v>863</v>
      </c>
      <c r="S4563" s="1">
        <v>97.64</v>
      </c>
    </row>
    <row r="4564" spans="1:19" hidden="1" x14ac:dyDescent="0.3">
      <c r="A4564" s="1" t="s">
        <v>922</v>
      </c>
      <c r="B4564" s="2" t="s">
        <v>377</v>
      </c>
      <c r="C4564" s="1">
        <f t="shared" si="408"/>
        <v>1.0416666664241347E-2</v>
      </c>
      <c r="D4564" s="1">
        <v>3</v>
      </c>
      <c r="E4564" s="1">
        <v>-0.91</v>
      </c>
      <c r="F4564" s="1">
        <f>IF(A4564="","",IF(E4564&lt;MinTemp,0,E4564*M_a+M_b))</f>
        <v>6.9694600000000009E-2</v>
      </c>
      <c r="G4564" s="1">
        <f>IF(A4564="","",F4564^2)</f>
        <v>4.8573372691600013E-3</v>
      </c>
      <c r="H4564" s="1">
        <f t="shared" si="407"/>
        <v>2.1109679570447638E-3</v>
      </c>
      <c r="I4564" s="4">
        <f>IF(A4564="","",H4564*24*(B4564-B4563))</f>
        <v>5.2774198913831648E-4</v>
      </c>
      <c r="J4564" s="4">
        <f>IF(A4564="","",MIN(J4563+I4564,Max_logcfu))</f>
        <v>3.99</v>
      </c>
      <c r="K4564" s="1" cm="1">
        <f t="array" ref="K4564">IF(A4564="","",IF(E4564&lt;MinTemp,0,((E4564-Tmin)/(PrefTemp-Tmin))^2))</f>
        <v>0.80358344245467339</v>
      </c>
      <c r="L4564" s="4">
        <f>IF(A4564="","",K4564*(B4564-B4563))</f>
        <v>8.3706608569539022E-3</v>
      </c>
      <c r="M4564" s="4">
        <f>IF(A4563="","",M4563-L4563)</f>
        <v>131.33082872897438</v>
      </c>
      <c r="N4564" s="1" t="s">
        <v>866</v>
      </c>
      <c r="O4564" s="1" t="s">
        <v>868</v>
      </c>
      <c r="P4564" s="1" t="s">
        <v>869</v>
      </c>
      <c r="Q4564" s="1">
        <v>4008</v>
      </c>
      <c r="R4564" s="1" t="s">
        <v>863</v>
      </c>
      <c r="S4564" s="1">
        <v>97.64</v>
      </c>
    </row>
    <row r="4565" spans="1:19" hidden="1" x14ac:dyDescent="0.3">
      <c r="A4565" s="1" t="s">
        <v>922</v>
      </c>
      <c r="B4565" s="2" t="s">
        <v>378</v>
      </c>
      <c r="C4565" s="1">
        <f t="shared" si="408"/>
        <v>1.0416666664241347E-2</v>
      </c>
      <c r="D4565" s="1">
        <v>3</v>
      </c>
      <c r="E4565" s="1">
        <v>-0.94</v>
      </c>
      <c r="F4565" s="1">
        <f>IF(A4565="","",IF(E4565&lt;MinTemp,0,E4565*M_a+M_b))</f>
        <v>6.9105400000000011E-2</v>
      </c>
      <c r="G4565" s="1">
        <f>IF(A4565="","",F4565^2)</f>
        <v>4.7755563091600017E-3</v>
      </c>
      <c r="H4565" s="1">
        <f t="shared" si="407"/>
        <v>2.075426470734464E-3</v>
      </c>
      <c r="I4565" s="4">
        <f>IF(A4565="","",H4565*24*(B4565-B4564))</f>
        <v>5.1885661756281029E-4</v>
      </c>
      <c r="J4565" s="4">
        <f>IF(A4565="","",MIN(J4564+I4565,Max_logcfu))</f>
        <v>3.99</v>
      </c>
      <c r="K4565" s="1" cm="1">
        <f t="array" ref="K4565">IF(A4565="","",IF(E4565&lt;MinTemp,0,((E4565-Tmin)/(PrefTemp-Tmin))^2))</f>
        <v>0.7900538434743225</v>
      </c>
      <c r="L4565" s="4">
        <f>IF(A4565="","",K4565*(B4565-B4564))</f>
        <v>8.2297275342747261E-3</v>
      </c>
      <c r="M4565" s="4">
        <f>IF(A4564="","",M4564-L4564)</f>
        <v>131.32245806811744</v>
      </c>
      <c r="N4565" s="1" t="s">
        <v>866</v>
      </c>
      <c r="O4565" s="1" t="s">
        <v>868</v>
      </c>
      <c r="P4565" s="1" t="s">
        <v>869</v>
      </c>
      <c r="Q4565" s="1">
        <v>4008</v>
      </c>
      <c r="R4565" s="1" t="s">
        <v>863</v>
      </c>
      <c r="S4565" s="1">
        <v>97.6</v>
      </c>
    </row>
    <row r="4566" spans="1:19" hidden="1" x14ac:dyDescent="0.3">
      <c r="A4566" s="1" t="s">
        <v>922</v>
      </c>
      <c r="B4566" s="2" t="s">
        <v>379</v>
      </c>
      <c r="C4566" s="1">
        <f t="shared" si="408"/>
        <v>1.0416666671517305E-2</v>
      </c>
      <c r="D4566" s="1">
        <v>3</v>
      </c>
      <c r="E4566" s="1">
        <v>-0.94</v>
      </c>
      <c r="F4566" s="1">
        <f>IF(A4566="","",IF(E4566&lt;MinTemp,0,E4566*M_a+M_b))</f>
        <v>6.9105400000000011E-2</v>
      </c>
      <c r="G4566" s="1">
        <f>IF(A4566="","",F4566^2)</f>
        <v>4.7755563091600017E-3</v>
      </c>
      <c r="H4566" s="1">
        <f t="shared" si="407"/>
        <v>2.075426470734464E-3</v>
      </c>
      <c r="I4566" s="4">
        <f>IF(A4566="","",H4566*24*(B4566-B4565))</f>
        <v>5.1885661792522753E-4</v>
      </c>
      <c r="J4566" s="4">
        <f>IF(A4566="","",MIN(J4565+I4566,Max_logcfu))</f>
        <v>3.99</v>
      </c>
      <c r="K4566" s="1" cm="1">
        <f t="array" ref="K4566">IF(A4566="","",IF(E4566&lt;MinTemp,0,((E4566-Tmin)/(PrefTemp-Tmin))^2))</f>
        <v>0.7900538434743225</v>
      </c>
      <c r="L4566" s="4">
        <f>IF(A4566="","",K4566*(B4566-B4565))</f>
        <v>8.2297275400231244E-3</v>
      </c>
      <c r="M4566" s="4">
        <f>IF(A4565="","",M4565-L4565)</f>
        <v>131.31422834058316</v>
      </c>
      <c r="N4566" s="1" t="s">
        <v>866</v>
      </c>
      <c r="O4566" s="1" t="s">
        <v>868</v>
      </c>
      <c r="P4566" s="1" t="s">
        <v>869</v>
      </c>
      <c r="Q4566" s="1">
        <v>4008</v>
      </c>
      <c r="R4566" s="1" t="s">
        <v>863</v>
      </c>
      <c r="S4566" s="1">
        <v>97.6</v>
      </c>
    </row>
    <row r="4567" spans="1:19" hidden="1" x14ac:dyDescent="0.3">
      <c r="A4567" s="1" t="s">
        <v>922</v>
      </c>
      <c r="B4567" s="2" t="s">
        <v>380</v>
      </c>
      <c r="C4567" s="1">
        <f t="shared" si="408"/>
        <v>1.0416666664241347E-2</v>
      </c>
      <c r="D4567" s="1">
        <v>3</v>
      </c>
      <c r="E4567" s="1">
        <v>-0.93</v>
      </c>
      <c r="F4567" s="1">
        <f>IF(A4567="","",IF(E4567&lt;MinTemp,0,E4567*M_a+M_b))</f>
        <v>6.9301799999999997E-2</v>
      </c>
      <c r="G4567" s="1">
        <f>IF(A4567="","",F4567^2)</f>
        <v>4.8027394832399995E-3</v>
      </c>
      <c r="H4567" s="1">
        <f t="shared" si="407"/>
        <v>2.0872401057105603E-3</v>
      </c>
      <c r="I4567" s="4">
        <f>IF(A4567="","",H4567*24*(B4567-B4566))</f>
        <v>5.2181002630614665E-4</v>
      </c>
      <c r="J4567" s="4">
        <f>IF(A4567="","",MIN(J4566+I4567,Max_logcfu))</f>
        <v>3.99</v>
      </c>
      <c r="K4567" s="1" cm="1">
        <f t="array" ref="K4567">IF(A4567="","",IF(E4567&lt;MinTemp,0,((E4567-Tmin)/(PrefTemp-Tmin))^2))</f>
        <v>0.79455094700936846</v>
      </c>
      <c r="L4567" s="4">
        <f>IF(A4567="","",K4567*(B4567-B4566))</f>
        <v>8.2765723627538819E-3</v>
      </c>
      <c r="M4567" s="4">
        <f>IF(A4566="","",M4566-L4566)</f>
        <v>131.30599861304313</v>
      </c>
      <c r="N4567" s="1" t="s">
        <v>866</v>
      </c>
      <c r="O4567" s="1" t="s">
        <v>868</v>
      </c>
      <c r="P4567" s="1" t="s">
        <v>869</v>
      </c>
      <c r="Q4567" s="1">
        <v>4008</v>
      </c>
      <c r="R4567" s="1" t="s">
        <v>863</v>
      </c>
      <c r="S4567" s="3">
        <v>97.55</v>
      </c>
    </row>
    <row r="4568" spans="1:19" hidden="1" x14ac:dyDescent="0.3">
      <c r="A4568" s="1" t="s">
        <v>922</v>
      </c>
      <c r="B4568" s="2" t="s">
        <v>381</v>
      </c>
      <c r="C4568" s="1">
        <f t="shared" si="408"/>
        <v>1.0416666664241347E-2</v>
      </c>
      <c r="D4568" s="1">
        <v>3</v>
      </c>
      <c r="E4568" s="1">
        <v>-0.94</v>
      </c>
      <c r="F4568" s="1">
        <f>IF(A4568="","",IF(E4568&lt;MinTemp,0,E4568*M_a+M_b))</f>
        <v>6.9105400000000011E-2</v>
      </c>
      <c r="G4568" s="1">
        <f>IF(A4568="","",F4568^2)</f>
        <v>4.7755563091600017E-3</v>
      </c>
      <c r="H4568" s="1">
        <f t="shared" si="407"/>
        <v>2.075426470734464E-3</v>
      </c>
      <c r="I4568" s="4">
        <f>IF(A4568="","",H4568*24*(B4568-B4567))</f>
        <v>5.1885661756281029E-4</v>
      </c>
      <c r="J4568" s="4">
        <f>IF(A4568="","",MIN(J4567+I4568,Max_logcfu))</f>
        <v>3.99</v>
      </c>
      <c r="K4568" s="1" cm="1">
        <f t="array" ref="K4568">IF(A4568="","",IF(E4568&lt;MinTemp,0,((E4568-Tmin)/(PrefTemp-Tmin))^2))</f>
        <v>0.7900538434743225</v>
      </c>
      <c r="L4568" s="4">
        <f>IF(A4568="","",K4568*(B4568-B4567))</f>
        <v>8.2297275342747261E-3</v>
      </c>
      <c r="M4568" s="4">
        <f>IF(A4567="","",M4567-L4567)</f>
        <v>131.29772204068038</v>
      </c>
      <c r="N4568" s="1" t="s">
        <v>866</v>
      </c>
      <c r="O4568" s="1" t="s">
        <v>868</v>
      </c>
      <c r="P4568" s="1" t="s">
        <v>869</v>
      </c>
      <c r="Q4568" s="1">
        <v>4008</v>
      </c>
      <c r="R4568" s="1" t="s">
        <v>863</v>
      </c>
      <c r="S4568" s="3">
        <v>97.55</v>
      </c>
    </row>
    <row r="4569" spans="1:19" hidden="1" x14ac:dyDescent="0.3">
      <c r="A4569" s="1" t="s">
        <v>922</v>
      </c>
      <c r="B4569" s="2" t="s">
        <v>382</v>
      </c>
      <c r="C4569" s="1">
        <f t="shared" si="408"/>
        <v>1.0416666671517305E-2</v>
      </c>
      <c r="D4569" s="1">
        <v>3</v>
      </c>
      <c r="E4569" s="1">
        <v>-0.94</v>
      </c>
      <c r="F4569" s="1">
        <f>IF(A4569="","",IF(E4569&lt;MinTemp,0,E4569*M_a+M_b))</f>
        <v>6.9105400000000011E-2</v>
      </c>
      <c r="G4569" s="1">
        <f>IF(A4569="","",F4569^2)</f>
        <v>4.7755563091600017E-3</v>
      </c>
      <c r="H4569" s="1">
        <f t="shared" si="407"/>
        <v>2.075426470734464E-3</v>
      </c>
      <c r="I4569" s="4">
        <f>IF(A4569="","",H4569*24*(B4569-B4568))</f>
        <v>5.1885661792522753E-4</v>
      </c>
      <c r="J4569" s="4">
        <f>IF(A4569="","",MIN(J4568+I4569,Max_logcfu))</f>
        <v>3.99</v>
      </c>
      <c r="K4569" s="1" cm="1">
        <f t="array" ref="K4569">IF(A4569="","",IF(E4569&lt;MinTemp,0,((E4569-Tmin)/(PrefTemp-Tmin))^2))</f>
        <v>0.7900538434743225</v>
      </c>
      <c r="L4569" s="4">
        <f>IF(A4569="","",K4569*(B4569-B4568))</f>
        <v>8.2297275400231244E-3</v>
      </c>
      <c r="M4569" s="4">
        <f>IF(A4568="","",M4568-L4568)</f>
        <v>131.2894923131461</v>
      </c>
      <c r="N4569" s="1" t="s">
        <v>866</v>
      </c>
      <c r="O4569" s="1" t="s">
        <v>868</v>
      </c>
      <c r="P4569" s="1" t="s">
        <v>869</v>
      </c>
      <c r="Q4569" s="1">
        <v>4008</v>
      </c>
      <c r="R4569" s="1" t="s">
        <v>863</v>
      </c>
      <c r="S4569" s="3">
        <v>97.55</v>
      </c>
    </row>
    <row r="4570" spans="1:19" hidden="1" x14ac:dyDescent="0.3">
      <c r="A4570" s="1" t="s">
        <v>922</v>
      </c>
      <c r="B4570" s="2" t="s">
        <v>383</v>
      </c>
      <c r="C4570" s="1">
        <f t="shared" si="408"/>
        <v>1.0416666664241347E-2</v>
      </c>
      <c r="D4570" s="1">
        <v>3</v>
      </c>
      <c r="E4570" s="1">
        <v>-0.55000000000000004</v>
      </c>
      <c r="F4570" s="1">
        <f>IF(A4570="","",IF(E4570&lt;MinTemp,0,E4570*M_a+M_b))</f>
        <v>7.6765E-2</v>
      </c>
      <c r="G4570" s="1">
        <f>IF(A4570="","",F4570^2)</f>
        <v>5.8928652250000001E-3</v>
      </c>
      <c r="H4570" s="1">
        <f t="shared" si="407"/>
        <v>2.561001836158192E-3</v>
      </c>
      <c r="I4570" s="4">
        <f>IF(A4570="","",H4570*24*(B4570-B4569))</f>
        <v>6.4025045889047811E-4</v>
      </c>
      <c r="J4570" s="4">
        <f>IF(A4570="","",MIN(J4569+I4570,Max_logcfu))</f>
        <v>3.99</v>
      </c>
      <c r="K4570" s="1" cm="1">
        <f t="array" ref="K4570">IF(A4570="","",IF(E4570&lt;MinTemp,0,((E4570-Tmin)/(PrefTemp-Tmin))^2))</f>
        <v>0.97489811001858817</v>
      </c>
      <c r="L4570" s="4">
        <f>IF(A4570="","",K4570*(B4570-B4569))</f>
        <v>1.0155188643662522E-2</v>
      </c>
      <c r="M4570" s="4">
        <f>IF(A4569="","",M4569-L4569)</f>
        <v>131.28126258560607</v>
      </c>
      <c r="N4570" s="1" t="s">
        <v>866</v>
      </c>
      <c r="O4570" s="1" t="s">
        <v>868</v>
      </c>
      <c r="P4570" s="1" t="s">
        <v>869</v>
      </c>
      <c r="Q4570" s="1">
        <v>4008</v>
      </c>
      <c r="R4570" s="1" t="s">
        <v>863</v>
      </c>
      <c r="S4570" s="3">
        <v>97.55</v>
      </c>
    </row>
    <row r="4571" spans="1:19" hidden="1" x14ac:dyDescent="0.3">
      <c r="A4571" s="1" t="s">
        <v>922</v>
      </c>
      <c r="B4571" s="2" t="s">
        <v>384</v>
      </c>
      <c r="C4571" s="1">
        <f t="shared" si="408"/>
        <v>1.0416666664241347E-2</v>
      </c>
      <c r="D4571" s="1">
        <v>3</v>
      </c>
      <c r="E4571" s="1">
        <v>-0.68</v>
      </c>
      <c r="F4571" s="1">
        <f>IF(A4571="","",IF(E4571&lt;MinTemp,0,E4571*M_a+M_b))</f>
        <v>7.4211800000000008E-2</v>
      </c>
      <c r="G4571" s="1">
        <f>IF(A4571="","",F4571^2)</f>
        <v>5.5073912592400014E-3</v>
      </c>
      <c r="H4571" s="1">
        <f t="shared" si="407"/>
        <v>2.3934772964971755E-3</v>
      </c>
      <c r="I4571" s="4">
        <f>IF(A4571="","",H4571*24*(B4571-B4570))</f>
        <v>5.983693239849752E-4</v>
      </c>
      <c r="J4571" s="4">
        <f>IF(A4571="","",MIN(J4570+I4571,Max_logcfu))</f>
        <v>3.99</v>
      </c>
      <c r="K4571" s="1" cm="1">
        <f t="array" ref="K4571">IF(A4571="","",IF(E4571&lt;MinTemp,0,((E4571-Tmin)/(PrefTemp-Tmin))^2))</f>
        <v>0.91112644270020049</v>
      </c>
      <c r="L4571" s="4">
        <f>IF(A4571="","",K4571*(B4571-B4570))</f>
        <v>9.4909004425839834E-3</v>
      </c>
      <c r="M4571" s="4">
        <f>IF(A4570="","",M4570-L4570)</f>
        <v>131.27110739696241</v>
      </c>
      <c r="N4571" s="1" t="s">
        <v>866</v>
      </c>
      <c r="O4571" s="1" t="s">
        <v>868</v>
      </c>
      <c r="P4571" s="1" t="s">
        <v>869</v>
      </c>
      <c r="Q4571" s="1">
        <v>4008</v>
      </c>
      <c r="R4571" s="1" t="s">
        <v>863</v>
      </c>
      <c r="S4571" s="1">
        <v>97.52</v>
      </c>
    </row>
    <row r="4572" spans="1:19" hidden="1" x14ac:dyDescent="0.3">
      <c r="A4572" s="1" t="s">
        <v>922</v>
      </c>
      <c r="B4572" s="2" t="s">
        <v>385</v>
      </c>
      <c r="C4572" s="1">
        <f t="shared" si="408"/>
        <v>1.0416666671517305E-2</v>
      </c>
      <c r="D4572" s="1">
        <v>4</v>
      </c>
      <c r="E4572" s="1">
        <v>-0.79</v>
      </c>
      <c r="F4572" s="1">
        <f>IF(A4572="","",IF(E4572&lt;MinTemp,0,E4572*M_a+M_b))</f>
        <v>7.2051400000000002E-2</v>
      </c>
      <c r="G4572" s="1">
        <f>IF(A4572="","",F4572^2)</f>
        <v>5.1914042419599999E-3</v>
      </c>
      <c r="H4572" s="1">
        <f t="shared" si="407"/>
        <v>2.2561513437461969E-3</v>
      </c>
      <c r="I4572" s="4">
        <f>IF(A4572="","",H4572*24*(B4572-B4571))</f>
        <v>5.6403783619919982E-4</v>
      </c>
      <c r="J4572" s="4">
        <f>IF(A4572="","",MIN(J4571+I4572,Max_logcfu))</f>
        <v>3.99</v>
      </c>
      <c r="K4572" s="1" cm="1">
        <f t="array" ref="K4572">IF(A4572="","",IF(E4572&lt;MinTemp,0,((E4572-Tmin)/(PrefTemp-Tmin))^2))</f>
        <v>0.85885048963244937</v>
      </c>
      <c r="L4572" s="4">
        <f>IF(A4572="","",K4572*(B4572-B4571))</f>
        <v>8.9463592711706546E-3</v>
      </c>
      <c r="M4572" s="4">
        <f>IF(A4571="","",M4571-L4571)</f>
        <v>131.26161649651982</v>
      </c>
      <c r="N4572" s="1" t="s">
        <v>866</v>
      </c>
      <c r="O4572" s="1" t="s">
        <v>868</v>
      </c>
      <c r="P4572" s="1" t="s">
        <v>869</v>
      </c>
      <c r="Q4572" s="1">
        <v>4008</v>
      </c>
      <c r="R4572" s="1" t="s">
        <v>863</v>
      </c>
      <c r="S4572" s="1">
        <v>97.52</v>
      </c>
    </row>
    <row r="4573" spans="1:19" hidden="1" x14ac:dyDescent="0.3">
      <c r="A4573" s="1" t="s">
        <v>922</v>
      </c>
      <c r="B4573" s="2" t="s">
        <v>386</v>
      </c>
      <c r="C4573" s="1">
        <f t="shared" si="408"/>
        <v>1.0416666664241347E-2</v>
      </c>
      <c r="D4573" s="1">
        <v>4</v>
      </c>
      <c r="E4573" s="1">
        <v>-0.86</v>
      </c>
      <c r="F4573" s="1">
        <f>IF(A4573="","",IF(E4573&lt;MinTemp,0,E4573*M_a+M_b))</f>
        <v>7.0676600000000006E-2</v>
      </c>
      <c r="G4573" s="1">
        <f>IF(A4573="","",F4573^2)</f>
        <v>4.9951817875600012E-3</v>
      </c>
      <c r="H4573" s="1">
        <f t="shared" si="407"/>
        <v>2.170874310108649E-3</v>
      </c>
      <c r="I4573" s="4">
        <f>IF(A4573="","",H4573*24*(B4573-B4572))</f>
        <v>5.4271857740080076E-4</v>
      </c>
      <c r="J4573" s="4">
        <f>IF(A4573="","",MIN(J4572+I4573,Max_logcfu))</f>
        <v>3.99</v>
      </c>
      <c r="K4573" s="1" cm="1">
        <f t="array" ref="K4573">IF(A4573="","",IF(E4573&lt;MinTemp,0,((E4573-Tmin)/(PrefTemp-Tmin))^2))</f>
        <v>0.82638802992334115</v>
      </c>
      <c r="L4573" s="4">
        <f>IF(A4573="","",K4573*(B4573-B4572))</f>
        <v>8.6082086430305481E-3</v>
      </c>
      <c r="M4573" s="4">
        <f>IF(A4572="","",M4572-L4572)</f>
        <v>131.25267013724866</v>
      </c>
      <c r="N4573" s="1" t="s">
        <v>866</v>
      </c>
      <c r="O4573" s="1" t="s">
        <v>868</v>
      </c>
      <c r="P4573" s="1" t="s">
        <v>869</v>
      </c>
      <c r="Q4573" s="1">
        <v>4008</v>
      </c>
      <c r="R4573" s="1" t="s">
        <v>863</v>
      </c>
      <c r="S4573" s="1">
        <v>97.52</v>
      </c>
    </row>
    <row r="4574" spans="1:19" hidden="1" x14ac:dyDescent="0.3">
      <c r="A4574" s="1" t="s">
        <v>922</v>
      </c>
      <c r="B4574" s="2" t="s">
        <v>387</v>
      </c>
      <c r="C4574" s="1">
        <f t="shared" si="408"/>
        <v>1.0416666664241347E-2</v>
      </c>
      <c r="D4574" s="1">
        <v>4</v>
      </c>
      <c r="E4574" s="1">
        <v>-0.88</v>
      </c>
      <c r="F4574" s="1">
        <f>IF(A4574="","",IF(E4574&lt;MinTemp,0,E4574*M_a+M_b))</f>
        <v>7.0283800000000007E-2</v>
      </c>
      <c r="G4574" s="1">
        <f>IF(A4574="","",F4574^2)</f>
        <v>4.9398125424400009E-3</v>
      </c>
      <c r="H4574" s="1">
        <f t="shared" ref="H4574:H4637" si="409">IF(A4574="","",G4574/2.301)</f>
        <v>2.1468111875010869E-3</v>
      </c>
      <c r="I4574" s="4">
        <f>IF(A4574="","",H4574*24*(B4574-B4573))</f>
        <v>5.3670279675031092E-4</v>
      </c>
      <c r="J4574" s="4">
        <f>IF(A4574="","",MIN(J4573+I4574,Max_logcfu))</f>
        <v>3.99</v>
      </c>
      <c r="K4574" s="1" cm="1">
        <f t="array" ref="K4574">IF(A4574="","",IF(E4574&lt;MinTemp,0,((E4574-Tmin)/(PrefTemp-Tmin))^2))</f>
        <v>0.81722790656066169</v>
      </c>
      <c r="L4574" s="4">
        <f>IF(A4574="","",K4574*(B4574-B4573))</f>
        <v>8.512790691358187E-3</v>
      </c>
      <c r="M4574" s="4">
        <f>IF(A4573="","",M4573-L4573)</f>
        <v>131.24406192860562</v>
      </c>
      <c r="N4574" s="1" t="s">
        <v>866</v>
      </c>
      <c r="O4574" s="1" t="s">
        <v>868</v>
      </c>
      <c r="P4574" s="1" t="s">
        <v>869</v>
      </c>
      <c r="Q4574" s="1">
        <v>4008</v>
      </c>
      <c r="R4574" s="1" t="s">
        <v>863</v>
      </c>
      <c r="S4574" s="1">
        <v>97.52</v>
      </c>
    </row>
    <row r="4575" spans="1:19" hidden="1" x14ac:dyDescent="0.3">
      <c r="A4575" s="1" t="s">
        <v>922</v>
      </c>
      <c r="B4575" s="2" t="s">
        <v>388</v>
      </c>
      <c r="C4575" s="1">
        <f t="shared" si="408"/>
        <v>1.0416666671517305E-2</v>
      </c>
      <c r="D4575" s="1">
        <v>4</v>
      </c>
      <c r="E4575" s="1">
        <v>-0.91</v>
      </c>
      <c r="F4575" s="1">
        <f>IF(A4575="","",IF(E4575&lt;MinTemp,0,E4575*M_a+M_b))</f>
        <v>6.9694600000000009E-2</v>
      </c>
      <c r="G4575" s="1">
        <f>IF(A4575="","",F4575^2)</f>
        <v>4.8573372691600013E-3</v>
      </c>
      <c r="H4575" s="1">
        <f t="shared" si="409"/>
        <v>2.1109679570447638E-3</v>
      </c>
      <c r="I4575" s="4">
        <f>IF(A4575="","",H4575*24*(B4575-B4574))</f>
        <v>5.2774198950694001E-4</v>
      </c>
      <c r="J4575" s="4">
        <f>IF(A4575="","",MIN(J4574+I4575,Max_logcfu))</f>
        <v>3.99</v>
      </c>
      <c r="K4575" s="1" cm="1">
        <f t="array" ref="K4575">IF(A4575="","",IF(E4575&lt;MinTemp,0,((E4575-Tmin)/(PrefTemp-Tmin))^2))</f>
        <v>0.80358344245467339</v>
      </c>
      <c r="L4575" s="4">
        <f>IF(A4575="","",K4575*(B4575-B4574))</f>
        <v>8.3706608628007408E-3</v>
      </c>
      <c r="M4575" s="4">
        <f>IF(A4574="","",M4574-L4574)</f>
        <v>131.23554913791426</v>
      </c>
      <c r="N4575" s="1" t="s">
        <v>866</v>
      </c>
      <c r="O4575" s="1" t="s">
        <v>868</v>
      </c>
      <c r="P4575" s="1" t="s">
        <v>869</v>
      </c>
      <c r="Q4575" s="1">
        <v>4008</v>
      </c>
      <c r="R4575" s="1" t="s">
        <v>863</v>
      </c>
      <c r="S4575" s="1">
        <v>97.52</v>
      </c>
    </row>
    <row r="4576" spans="1:19" hidden="1" x14ac:dyDescent="0.3">
      <c r="A4576" s="1" t="s">
        <v>922</v>
      </c>
      <c r="B4576" s="2" t="s">
        <v>389</v>
      </c>
      <c r="C4576" s="1">
        <f t="shared" si="408"/>
        <v>1.0416666664241347E-2</v>
      </c>
      <c r="D4576" s="1">
        <v>4</v>
      </c>
      <c r="E4576" s="1">
        <v>-0.77</v>
      </c>
      <c r="F4576" s="1">
        <f>IF(A4576="","",IF(E4576&lt;MinTemp,0,E4576*M_a+M_b))</f>
        <v>7.24442E-2</v>
      </c>
      <c r="G4576" s="1">
        <f>IF(A4576="","",F4576^2)</f>
        <v>5.24816211364E-3</v>
      </c>
      <c r="H4576" s="1">
        <f t="shared" si="409"/>
        <v>2.2808179546458061E-3</v>
      </c>
      <c r="I4576" s="4">
        <f>IF(A4576="","",H4576*24*(B4576-B4575))</f>
        <v>5.7020448852869042E-4</v>
      </c>
      <c r="J4576" s="4">
        <f>IF(A4576="","",MIN(J4575+I4576,Max_logcfu))</f>
        <v>3.99</v>
      </c>
      <c r="K4576" s="1" cm="1">
        <f t="array" ref="K4576">IF(A4576="","",IF(E4576&lt;MinTemp,0,((E4576-Tmin)/(PrefTemp-Tmin))^2))</f>
        <v>0.86824034324640342</v>
      </c>
      <c r="L4576" s="4">
        <f>IF(A4576="","",K4576*(B4576-B4575))</f>
        <v>9.0441702400442751E-3</v>
      </c>
      <c r="M4576" s="4">
        <f>IF(A4575="","",M4575-L4575)</f>
        <v>131.22717847705147</v>
      </c>
      <c r="N4576" s="1" t="s">
        <v>866</v>
      </c>
      <c r="O4576" s="1" t="s">
        <v>868</v>
      </c>
      <c r="P4576" s="1" t="s">
        <v>869</v>
      </c>
      <c r="Q4576" s="1">
        <v>4008</v>
      </c>
      <c r="R4576" s="1" t="s">
        <v>863</v>
      </c>
      <c r="S4576" s="1">
        <v>97.52</v>
      </c>
    </row>
    <row r="4577" spans="1:19" hidden="1" x14ac:dyDescent="0.3">
      <c r="A4577" s="1" t="s">
        <v>922</v>
      </c>
      <c r="B4577" s="2" t="s">
        <v>390</v>
      </c>
      <c r="C4577" s="1">
        <f t="shared" si="408"/>
        <v>1.0416666664241347E-2</v>
      </c>
      <c r="D4577" s="1">
        <v>4</v>
      </c>
      <c r="E4577" s="1">
        <v>-0.8</v>
      </c>
      <c r="F4577" s="1">
        <f>IF(A4577="","",IF(E4577&lt;MinTemp,0,E4577*M_a+M_b))</f>
        <v>7.1855000000000002E-2</v>
      </c>
      <c r="G4577" s="1">
        <f>IF(A4577="","",F4577^2)</f>
        <v>5.1631410249999999E-3</v>
      </c>
      <c r="H4577" s="1">
        <f t="shared" si="409"/>
        <v>2.2438683289873968E-3</v>
      </c>
      <c r="I4577" s="4">
        <f>IF(A4577="","",H4577*24*(B4577-B4576))</f>
        <v>5.6096708211623883E-4</v>
      </c>
      <c r="J4577" s="4">
        <f>IF(A4577="","",MIN(J4576+I4577,Max_logcfu))</f>
        <v>3.99</v>
      </c>
      <c r="K4577" s="1" cm="1">
        <f t="array" ref="K4577">IF(A4577="","",IF(E4577&lt;MinTemp,0,((E4577-Tmin)/(PrefTemp-Tmin))^2))</f>
        <v>0.85417470701307885</v>
      </c>
      <c r="L4577" s="4">
        <f>IF(A4577="","",K4577*(B4577-B4576))</f>
        <v>8.8976531959812592E-3</v>
      </c>
      <c r="M4577" s="4">
        <f>IF(A4576="","",M4576-L4576)</f>
        <v>131.21813430681144</v>
      </c>
      <c r="N4577" s="1" t="s">
        <v>866</v>
      </c>
      <c r="O4577" s="1" t="s">
        <v>868</v>
      </c>
      <c r="P4577" s="1" t="s">
        <v>869</v>
      </c>
      <c r="Q4577" s="1">
        <v>4008</v>
      </c>
      <c r="R4577" s="1" t="s">
        <v>863</v>
      </c>
      <c r="S4577" s="1">
        <v>97.48</v>
      </c>
    </row>
    <row r="4578" spans="1:19" hidden="1" x14ac:dyDescent="0.3">
      <c r="A4578" s="1" t="s">
        <v>922</v>
      </c>
      <c r="B4578" s="2" t="s">
        <v>391</v>
      </c>
      <c r="C4578" s="1">
        <f t="shared" si="408"/>
        <v>1.0416666671517305E-2</v>
      </c>
      <c r="D4578" s="1">
        <v>4</v>
      </c>
      <c r="E4578" s="1">
        <v>-0.83</v>
      </c>
      <c r="F4578" s="1">
        <f>IF(A4578="","",IF(E4578&lt;MinTemp,0,E4578*M_a+M_b))</f>
        <v>7.1265800000000004E-2</v>
      </c>
      <c r="G4578" s="1">
        <f>IF(A4578="","",F4578^2)</f>
        <v>5.0788142496400006E-3</v>
      </c>
      <c r="H4578" s="1">
        <f t="shared" si="409"/>
        <v>2.2072204474750108E-3</v>
      </c>
      <c r="I4578" s="4">
        <f>IF(A4578="","",H4578*24*(B4578-B4577))</f>
        <v>5.5180511212570699E-4</v>
      </c>
      <c r="J4578" s="4">
        <f>IF(A4578="","",MIN(J4577+I4578,Max_logcfu))</f>
        <v>3.99</v>
      </c>
      <c r="K4578" s="1" cm="1">
        <f t="array" ref="K4578">IF(A4578="","",IF(E4578&lt;MinTemp,0,((E4578-Tmin)/(PrefTemp-Tmin))^2))</f>
        <v>0.84022393590539124</v>
      </c>
      <c r="L4578" s="4">
        <f>IF(A4578="","",K4578*(B4578-B4577))</f>
        <v>8.7523326697567811E-3</v>
      </c>
      <c r="M4578" s="4">
        <f>IF(A4577="","",M4577-L4577)</f>
        <v>131.20923665361545</v>
      </c>
      <c r="N4578" s="1" t="s">
        <v>866</v>
      </c>
      <c r="O4578" s="1" t="s">
        <v>868</v>
      </c>
      <c r="P4578" s="1" t="s">
        <v>869</v>
      </c>
      <c r="Q4578" s="1">
        <v>4008</v>
      </c>
      <c r="R4578" s="1" t="s">
        <v>863</v>
      </c>
      <c r="S4578" s="1">
        <v>97.48</v>
      </c>
    </row>
    <row r="4579" spans="1:19" hidden="1" x14ac:dyDescent="0.3">
      <c r="A4579" s="1" t="s">
        <v>922</v>
      </c>
      <c r="B4579" s="2" t="s">
        <v>392</v>
      </c>
      <c r="C4579" s="1">
        <f t="shared" si="408"/>
        <v>1.0416666664241347E-2</v>
      </c>
      <c r="D4579" s="1">
        <v>4</v>
      </c>
      <c r="E4579" s="1">
        <v>-0.91</v>
      </c>
      <c r="F4579" s="1">
        <f>IF(A4579="","",IF(E4579&lt;MinTemp,0,E4579*M_a+M_b))</f>
        <v>6.9694600000000009E-2</v>
      </c>
      <c r="G4579" s="1">
        <f>IF(A4579="","",F4579^2)</f>
        <v>4.8573372691600013E-3</v>
      </c>
      <c r="H4579" s="1">
        <f t="shared" si="409"/>
        <v>2.1109679570447638E-3</v>
      </c>
      <c r="I4579" s="4">
        <f>IF(A4579="","",H4579*24*(B4579-B4578))</f>
        <v>5.2774198913831648E-4</v>
      </c>
      <c r="J4579" s="4">
        <f>IF(A4579="","",MIN(J4578+I4579,Max_logcfu))</f>
        <v>3.99</v>
      </c>
      <c r="K4579" s="1" cm="1">
        <f t="array" ref="K4579">IF(A4579="","",IF(E4579&lt;MinTemp,0,((E4579-Tmin)/(PrefTemp-Tmin))^2))</f>
        <v>0.80358344245467339</v>
      </c>
      <c r="L4579" s="4">
        <f>IF(A4579="","",K4579*(B4579-B4578))</f>
        <v>8.3706608569539022E-3</v>
      </c>
      <c r="M4579" s="4">
        <f>IF(A4578="","",M4578-L4578)</f>
        <v>131.20048432094569</v>
      </c>
      <c r="N4579" s="1" t="s">
        <v>866</v>
      </c>
      <c r="O4579" s="1" t="s">
        <v>868</v>
      </c>
      <c r="P4579" s="1" t="s">
        <v>869</v>
      </c>
      <c r="Q4579" s="1">
        <v>4008</v>
      </c>
      <c r="R4579" s="1" t="s">
        <v>863</v>
      </c>
      <c r="S4579" s="1">
        <v>97.48</v>
      </c>
    </row>
    <row r="4580" spans="1:19" hidden="1" x14ac:dyDescent="0.3">
      <c r="A4580" s="1" t="s">
        <v>922</v>
      </c>
      <c r="B4580" s="2" t="s">
        <v>393</v>
      </c>
      <c r="C4580" s="1">
        <f t="shared" si="408"/>
        <v>1.0416666664241347E-2</v>
      </c>
      <c r="D4580" s="1">
        <v>4</v>
      </c>
      <c r="E4580" s="1">
        <v>-0.91</v>
      </c>
      <c r="F4580" s="1">
        <f>IF(A4580="","",IF(E4580&lt;MinTemp,0,E4580*M_a+M_b))</f>
        <v>6.9694600000000009E-2</v>
      </c>
      <c r="G4580" s="1">
        <f>IF(A4580="","",F4580^2)</f>
        <v>4.8573372691600013E-3</v>
      </c>
      <c r="H4580" s="1">
        <f t="shared" si="409"/>
        <v>2.1109679570447638E-3</v>
      </c>
      <c r="I4580" s="4">
        <f>IF(A4580="","",H4580*24*(B4580-B4579))</f>
        <v>5.2774198913831648E-4</v>
      </c>
      <c r="J4580" s="4">
        <f>IF(A4580="","",MIN(J4579+I4580,Max_logcfu))</f>
        <v>3.99</v>
      </c>
      <c r="K4580" s="1" cm="1">
        <f t="array" ref="K4580">IF(A4580="","",IF(E4580&lt;MinTemp,0,((E4580-Tmin)/(PrefTemp-Tmin))^2))</f>
        <v>0.80358344245467339</v>
      </c>
      <c r="L4580" s="4">
        <f>IF(A4580="","",K4580*(B4580-B4579))</f>
        <v>8.3706608569539022E-3</v>
      </c>
      <c r="M4580" s="4">
        <f>IF(A4579="","",M4579-L4579)</f>
        <v>131.19211366008875</v>
      </c>
      <c r="N4580" s="1" t="s">
        <v>866</v>
      </c>
      <c r="O4580" s="1" t="s">
        <v>868</v>
      </c>
      <c r="P4580" s="1" t="s">
        <v>869</v>
      </c>
      <c r="Q4580" s="1">
        <v>4008</v>
      </c>
      <c r="R4580" s="1" t="s">
        <v>863</v>
      </c>
      <c r="S4580" s="1">
        <v>97.48</v>
      </c>
    </row>
    <row r="4581" spans="1:19" hidden="1" x14ac:dyDescent="0.3">
      <c r="A4581" s="1" t="s">
        <v>922</v>
      </c>
      <c r="B4581" s="2" t="s">
        <v>394</v>
      </c>
      <c r="C4581" s="1">
        <f t="shared" si="408"/>
        <v>1.0416666671517305E-2</v>
      </c>
      <c r="D4581" s="1">
        <v>4</v>
      </c>
      <c r="E4581" s="1">
        <v>-0.96</v>
      </c>
      <c r="F4581" s="1">
        <f>IF(A4581="","",IF(E4581&lt;MinTemp,0,E4581*M_a+M_b))</f>
        <v>6.8712600000000013E-2</v>
      </c>
      <c r="G4581" s="1">
        <f>IF(A4581="","",F4581^2)</f>
        <v>4.7214213987600015E-3</v>
      </c>
      <c r="H4581" s="1">
        <f t="shared" si="409"/>
        <v>2.0518997821642767E-3</v>
      </c>
      <c r="I4581" s="4">
        <f>IF(A4581="","",H4581*24*(B4581-B4580))</f>
        <v>5.1297494577994169E-4</v>
      </c>
      <c r="J4581" s="4">
        <f>IF(A4581="","",MIN(J4580+I4581,Max_logcfu))</f>
        <v>3.99</v>
      </c>
      <c r="K4581" s="1" cm="1">
        <f t="array" ref="K4581">IF(A4581="","",IF(E4581&lt;MinTemp,0,((E4581-Tmin)/(PrefTemp-Tmin))^2))</f>
        <v>0.7810979247794424</v>
      </c>
      <c r="L4581" s="4">
        <f>IF(A4581="","",K4581*(B4581-B4580))</f>
        <v>8.1364367202413478E-3</v>
      </c>
      <c r="M4581" s="4">
        <f>IF(A4580="","",M4580-L4580)</f>
        <v>131.18374299923181</v>
      </c>
      <c r="N4581" s="1" t="s">
        <v>866</v>
      </c>
      <c r="O4581" s="1" t="s">
        <v>868</v>
      </c>
      <c r="P4581" s="1" t="s">
        <v>869</v>
      </c>
      <c r="Q4581" s="1">
        <v>4008</v>
      </c>
      <c r="R4581" s="1" t="s">
        <v>863</v>
      </c>
      <c r="S4581" s="1">
        <v>97.48</v>
      </c>
    </row>
    <row r="4582" spans="1:19" hidden="1" x14ac:dyDescent="0.3">
      <c r="A4582" s="1" t="s">
        <v>922</v>
      </c>
      <c r="B4582" s="2" t="s">
        <v>395</v>
      </c>
      <c r="C4582" s="1">
        <f t="shared" si="408"/>
        <v>1.0416666664241347E-2</v>
      </c>
      <c r="D4582" s="1">
        <v>4</v>
      </c>
      <c r="E4582" s="1">
        <v>-0.96</v>
      </c>
      <c r="F4582" s="1">
        <f>IF(A4582="","",IF(E4582&lt;MinTemp,0,E4582*M_a+M_b))</f>
        <v>6.8712600000000013E-2</v>
      </c>
      <c r="G4582" s="1">
        <f>IF(A4582="","",F4582^2)</f>
        <v>4.7214213987600015E-3</v>
      </c>
      <c r="H4582" s="1">
        <f t="shared" si="409"/>
        <v>2.0518997821642767E-3</v>
      </c>
      <c r="I4582" s="4">
        <f>IF(A4582="","",H4582*24*(B4582-B4581))</f>
        <v>5.1297494542163282E-4</v>
      </c>
      <c r="J4582" s="4">
        <f>IF(A4582="","",MIN(J4581+I4582,Max_logcfu))</f>
        <v>3.99</v>
      </c>
      <c r="K4582" s="1" cm="1">
        <f t="array" ref="K4582">IF(A4582="","",IF(E4582&lt;MinTemp,0,((E4582-Tmin)/(PrefTemp-Tmin))^2))</f>
        <v>0.7810979247794424</v>
      </c>
      <c r="L4582" s="4">
        <f>IF(A4582="","",K4582*(B4582-B4581))</f>
        <v>8.1364367145581127E-3</v>
      </c>
      <c r="M4582" s="4">
        <f>IF(A4581="","",M4581-L4581)</f>
        <v>131.17560656251158</v>
      </c>
      <c r="N4582" s="1" t="s">
        <v>866</v>
      </c>
      <c r="O4582" s="1" t="s">
        <v>868</v>
      </c>
      <c r="P4582" s="1" t="s">
        <v>869</v>
      </c>
      <c r="Q4582" s="1">
        <v>4008</v>
      </c>
      <c r="R4582" s="1" t="s">
        <v>863</v>
      </c>
      <c r="S4582" s="1">
        <v>97.48</v>
      </c>
    </row>
    <row r="4583" spans="1:19" hidden="1" x14ac:dyDescent="0.3">
      <c r="A4583" s="1" t="s">
        <v>922</v>
      </c>
      <c r="B4583" s="2" t="s">
        <v>396</v>
      </c>
      <c r="C4583" s="1">
        <f t="shared" si="408"/>
        <v>1.0416666664241347E-2</v>
      </c>
      <c r="D4583" s="1">
        <v>4</v>
      </c>
      <c r="E4583" s="1">
        <v>-0.96</v>
      </c>
      <c r="F4583" s="1">
        <f>IF(A4583="","",IF(E4583&lt;MinTemp,0,E4583*M_a+M_b))</f>
        <v>6.8712600000000013E-2</v>
      </c>
      <c r="G4583" s="1">
        <f>IF(A4583="","",F4583^2)</f>
        <v>4.7214213987600015E-3</v>
      </c>
      <c r="H4583" s="1">
        <f t="shared" si="409"/>
        <v>2.0518997821642767E-3</v>
      </c>
      <c r="I4583" s="4">
        <f>IF(A4583="","",H4583*24*(B4583-B4582))</f>
        <v>5.1297494542163282E-4</v>
      </c>
      <c r="J4583" s="4">
        <f>IF(A4583="","",MIN(J4582+I4583,Max_logcfu))</f>
        <v>3.99</v>
      </c>
      <c r="K4583" s="1" cm="1">
        <f t="array" ref="K4583">IF(A4583="","",IF(E4583&lt;MinTemp,0,((E4583-Tmin)/(PrefTemp-Tmin))^2))</f>
        <v>0.7810979247794424</v>
      </c>
      <c r="L4583" s="4">
        <f>IF(A4583="","",K4583*(B4583-B4582))</f>
        <v>8.1364367145581127E-3</v>
      </c>
      <c r="M4583" s="4">
        <f>IF(A4582="","",M4582-L4582)</f>
        <v>131.16747012579702</v>
      </c>
      <c r="N4583" s="1" t="s">
        <v>866</v>
      </c>
      <c r="O4583" s="1" t="s">
        <v>868</v>
      </c>
      <c r="P4583" s="1" t="s">
        <v>869</v>
      </c>
      <c r="Q4583" s="1">
        <v>4008</v>
      </c>
      <c r="R4583" s="1" t="s">
        <v>863</v>
      </c>
      <c r="S4583" s="1">
        <v>97.48</v>
      </c>
    </row>
    <row r="4584" spans="1:19" hidden="1" x14ac:dyDescent="0.3">
      <c r="A4584" s="1" t="s">
        <v>922</v>
      </c>
      <c r="B4584" s="2" t="s">
        <v>397</v>
      </c>
      <c r="C4584" s="1">
        <f t="shared" si="408"/>
        <v>1.0416666671517305E-2</v>
      </c>
      <c r="D4584" s="1">
        <v>4</v>
      </c>
      <c r="E4584" s="1">
        <v>-0.97</v>
      </c>
      <c r="F4584" s="1">
        <f>IF(A4584="","",IF(E4584&lt;MinTemp,0,E4584*M_a+M_b))</f>
        <v>6.8516199999999999E-2</v>
      </c>
      <c r="G4584" s="1">
        <f>IF(A4584="","",F4584^2)</f>
        <v>4.6944696624400001E-3</v>
      </c>
      <c r="H4584" s="1">
        <f t="shared" si="409"/>
        <v>2.0401867285701866E-3</v>
      </c>
      <c r="I4584" s="4">
        <f>IF(A4584="","",H4584*24*(B4584-B4583))</f>
        <v>5.1004668238005567E-4</v>
      </c>
      <c r="J4584" s="4">
        <f>IF(A4584="","",MIN(J4583+I4584,Max_logcfu))</f>
        <v>3.99</v>
      </c>
      <c r="K4584" s="1" cm="1">
        <f t="array" ref="K4584">IF(A4584="","",IF(E4584&lt;MinTemp,0,((E4584-Tmin)/(PrefTemp-Tmin))^2))</f>
        <v>0.7766391096196088</v>
      </c>
      <c r="L4584" s="4">
        <f>IF(A4584="","",K4584*(B4584-B4583))</f>
        <v>8.0899907289714544E-3</v>
      </c>
      <c r="M4584" s="4">
        <f>IF(A4583="","",M4583-L4583)</f>
        <v>131.15933368908247</v>
      </c>
      <c r="N4584" s="1" t="s">
        <v>866</v>
      </c>
      <c r="O4584" s="1" t="s">
        <v>868</v>
      </c>
      <c r="P4584" s="1" t="s">
        <v>869</v>
      </c>
      <c r="Q4584" s="1">
        <v>4008</v>
      </c>
      <c r="R4584" s="1" t="s">
        <v>863</v>
      </c>
      <c r="S4584" s="1">
        <v>97.45</v>
      </c>
    </row>
    <row r="4585" spans="1:19" hidden="1" x14ac:dyDescent="0.3">
      <c r="A4585" s="1" t="s">
        <v>922</v>
      </c>
      <c r="B4585" s="2" t="s">
        <v>398</v>
      </c>
      <c r="C4585" s="1">
        <f t="shared" si="408"/>
        <v>1.0416666664241347E-2</v>
      </c>
      <c r="D4585" s="1">
        <v>4</v>
      </c>
      <c r="E4585" s="1">
        <v>-0.97</v>
      </c>
      <c r="F4585" s="1">
        <f>IF(A4585="","",IF(E4585&lt;MinTemp,0,E4585*M_a+M_b))</f>
        <v>6.8516199999999999E-2</v>
      </c>
      <c r="G4585" s="1">
        <f>IF(A4585="","",F4585^2)</f>
        <v>4.6944696624400001E-3</v>
      </c>
      <c r="H4585" s="1">
        <f t="shared" si="409"/>
        <v>2.0401867285701866E-3</v>
      </c>
      <c r="I4585" s="4">
        <f>IF(A4585="","",H4585*24*(B4585-B4584))</f>
        <v>5.1004668202379215E-4</v>
      </c>
      <c r="J4585" s="4">
        <f>IF(A4585="","",MIN(J4584+I4585,Max_logcfu))</f>
        <v>3.99</v>
      </c>
      <c r="K4585" s="1" cm="1">
        <f t="array" ref="K4585">IF(A4585="","",IF(E4585&lt;MinTemp,0,((E4585-Tmin)/(PrefTemp-Tmin))^2))</f>
        <v>0.7766391096196088</v>
      </c>
      <c r="L4585" s="4">
        <f>IF(A4585="","",K4585*(B4585-B4584))</f>
        <v>8.0899907233206603E-3</v>
      </c>
      <c r="M4585" s="4">
        <f>IF(A4584="","",M4584-L4584)</f>
        <v>131.15124369835351</v>
      </c>
      <c r="N4585" s="1" t="s">
        <v>866</v>
      </c>
      <c r="O4585" s="1" t="s">
        <v>868</v>
      </c>
      <c r="P4585" s="1" t="s">
        <v>869</v>
      </c>
      <c r="Q4585" s="1">
        <v>4008</v>
      </c>
      <c r="R4585" s="1" t="s">
        <v>863</v>
      </c>
      <c r="S4585" s="1">
        <v>97.45</v>
      </c>
    </row>
    <row r="4586" spans="1:19" hidden="1" x14ac:dyDescent="0.3">
      <c r="A4586" s="1" t="s">
        <v>922</v>
      </c>
      <c r="B4586" s="2" t="s">
        <v>399</v>
      </c>
      <c r="C4586" s="1">
        <f t="shared" si="408"/>
        <v>1.0416666664241347E-2</v>
      </c>
      <c r="D4586" s="1">
        <v>4</v>
      </c>
      <c r="E4586" s="1">
        <v>-0.97</v>
      </c>
      <c r="F4586" s="1">
        <f>IF(A4586="","",IF(E4586&lt;MinTemp,0,E4586*M_a+M_b))</f>
        <v>6.8516199999999999E-2</v>
      </c>
      <c r="G4586" s="1">
        <f>IF(A4586="","",F4586^2)</f>
        <v>4.6944696624400001E-3</v>
      </c>
      <c r="H4586" s="1">
        <f t="shared" si="409"/>
        <v>2.0401867285701866E-3</v>
      </c>
      <c r="I4586" s="4">
        <f>IF(A4586="","",H4586*24*(B4586-B4585))</f>
        <v>5.1004668202379215E-4</v>
      </c>
      <c r="J4586" s="4">
        <f>IF(A4586="","",MIN(J4585+I4586,Max_logcfu))</f>
        <v>3.99</v>
      </c>
      <c r="K4586" s="1" cm="1">
        <f t="array" ref="K4586">IF(A4586="","",IF(E4586&lt;MinTemp,0,((E4586-Tmin)/(PrefTemp-Tmin))^2))</f>
        <v>0.7766391096196088</v>
      </c>
      <c r="L4586" s="4">
        <f>IF(A4586="","",K4586*(B4586-B4585))</f>
        <v>8.0899907233206603E-3</v>
      </c>
      <c r="M4586" s="4">
        <f>IF(A4585="","",M4585-L4585)</f>
        <v>131.14315370763018</v>
      </c>
      <c r="N4586" s="1" t="s">
        <v>866</v>
      </c>
      <c r="O4586" s="1" t="s">
        <v>868</v>
      </c>
      <c r="P4586" s="1" t="s">
        <v>869</v>
      </c>
      <c r="Q4586" s="1">
        <v>4008</v>
      </c>
      <c r="R4586" s="1" t="s">
        <v>863</v>
      </c>
      <c r="S4586" s="1">
        <v>97.45</v>
      </c>
    </row>
    <row r="4587" spans="1:19" hidden="1" x14ac:dyDescent="0.3">
      <c r="A4587" s="1" t="s">
        <v>922</v>
      </c>
      <c r="B4587" s="2" t="s">
        <v>400</v>
      </c>
      <c r="C4587" s="1">
        <f t="shared" si="408"/>
        <v>1.0416666671517305E-2</v>
      </c>
      <c r="D4587" s="1">
        <v>4</v>
      </c>
      <c r="E4587" s="1">
        <v>-0.97</v>
      </c>
      <c r="F4587" s="1">
        <f>IF(A4587="","",IF(E4587&lt;MinTemp,0,E4587*M_a+M_b))</f>
        <v>6.8516199999999999E-2</v>
      </c>
      <c r="G4587" s="1">
        <f>IF(A4587="","",F4587^2)</f>
        <v>4.6944696624400001E-3</v>
      </c>
      <c r="H4587" s="1">
        <f t="shared" si="409"/>
        <v>2.0401867285701866E-3</v>
      </c>
      <c r="I4587" s="4">
        <f>IF(A4587="","",H4587*24*(B4587-B4586))</f>
        <v>5.1004668238005567E-4</v>
      </c>
      <c r="J4587" s="4">
        <f>IF(A4587="","",MIN(J4586+I4587,Max_logcfu))</f>
        <v>3.99</v>
      </c>
      <c r="K4587" s="1" cm="1">
        <f t="array" ref="K4587">IF(A4587="","",IF(E4587&lt;MinTemp,0,((E4587-Tmin)/(PrefTemp-Tmin))^2))</f>
        <v>0.7766391096196088</v>
      </c>
      <c r="L4587" s="4">
        <f>IF(A4587="","",K4587*(B4587-B4586))</f>
        <v>8.0899907289714544E-3</v>
      </c>
      <c r="M4587" s="4">
        <f>IF(A4586="","",M4586-L4586)</f>
        <v>131.13506371690684</v>
      </c>
      <c r="N4587" s="1" t="s">
        <v>866</v>
      </c>
      <c r="O4587" s="1" t="s">
        <v>868</v>
      </c>
      <c r="P4587" s="1" t="s">
        <v>869</v>
      </c>
      <c r="Q4587" s="1">
        <v>4008</v>
      </c>
      <c r="R4587" s="1" t="s">
        <v>863</v>
      </c>
      <c r="S4587" s="1">
        <v>97.45</v>
      </c>
    </row>
    <row r="4588" spans="1:19" hidden="1" x14ac:dyDescent="0.3">
      <c r="A4588" s="1" t="s">
        <v>922</v>
      </c>
      <c r="B4588" s="2" t="s">
        <v>401</v>
      </c>
      <c r="C4588" s="1">
        <f t="shared" si="408"/>
        <v>1.0416666664241347E-2</v>
      </c>
      <c r="D4588" s="1">
        <v>4</v>
      </c>
      <c r="E4588" s="1">
        <v>-0.99</v>
      </c>
      <c r="F4588" s="1">
        <f>IF(A4588="","",IF(E4588&lt;MinTemp,0,E4588*M_a+M_b))</f>
        <v>6.8123400000000001E-2</v>
      </c>
      <c r="G4588" s="1">
        <f>IF(A4588="","",F4588^2)</f>
        <v>4.64079762756E-3</v>
      </c>
      <c r="H4588" s="1">
        <f t="shared" si="409"/>
        <v>2.0168612027640156E-3</v>
      </c>
      <c r="I4588" s="4">
        <f>IF(A4588="","",H4588*24*(B4588-B4587))</f>
        <v>5.0421530057360715E-4</v>
      </c>
      <c r="J4588" s="4">
        <f>IF(A4588="","",MIN(J4587+I4588,Max_logcfu))</f>
        <v>3.99</v>
      </c>
      <c r="K4588" s="1" cm="1">
        <f t="array" ref="K4588">IF(A4588="","",IF(E4588&lt;MinTemp,0,((E4588-Tmin)/(PrefTemp-Tmin))^2))</f>
        <v>0.76775976767515353</v>
      </c>
      <c r="L4588" s="4">
        <f>IF(A4588="","",K4588*(B4588-B4587))</f>
        <v>7.9974975780874539E-3</v>
      </c>
      <c r="M4588" s="4">
        <f>IF(A4587="","",M4587-L4587)</f>
        <v>131.12697372617788</v>
      </c>
      <c r="N4588" s="1" t="s">
        <v>866</v>
      </c>
      <c r="O4588" s="1" t="s">
        <v>868</v>
      </c>
      <c r="P4588" s="1" t="s">
        <v>869</v>
      </c>
      <c r="Q4588" s="1">
        <v>4008</v>
      </c>
      <c r="R4588" s="1" t="s">
        <v>863</v>
      </c>
      <c r="S4588" s="1">
        <v>97.45</v>
      </c>
    </row>
    <row r="4589" spans="1:19" hidden="1" x14ac:dyDescent="0.3">
      <c r="A4589" s="1" t="s">
        <v>922</v>
      </c>
      <c r="B4589" s="2" t="s">
        <v>402</v>
      </c>
      <c r="C4589" s="1">
        <f t="shared" si="408"/>
        <v>1.0416666664241347E-2</v>
      </c>
      <c r="D4589" s="1">
        <v>4</v>
      </c>
      <c r="E4589" s="1">
        <v>-0.99</v>
      </c>
      <c r="F4589" s="1">
        <f>IF(A4589="","",IF(E4589&lt;MinTemp,0,E4589*M_a+M_b))</f>
        <v>6.8123400000000001E-2</v>
      </c>
      <c r="G4589" s="1">
        <f>IF(A4589="","",F4589^2)</f>
        <v>4.64079762756E-3</v>
      </c>
      <c r="H4589" s="1">
        <f t="shared" si="409"/>
        <v>2.0168612027640156E-3</v>
      </c>
      <c r="I4589" s="4">
        <f>IF(A4589="","",H4589*24*(B4589-B4588))</f>
        <v>5.0421530057360715E-4</v>
      </c>
      <c r="J4589" s="4">
        <f>IF(A4589="","",MIN(J4588+I4589,Max_logcfu))</f>
        <v>3.99</v>
      </c>
      <c r="K4589" s="1" cm="1">
        <f t="array" ref="K4589">IF(A4589="","",IF(E4589&lt;MinTemp,0,((E4589-Tmin)/(PrefTemp-Tmin))^2))</f>
        <v>0.76775976767515353</v>
      </c>
      <c r="L4589" s="4">
        <f>IF(A4589="","",K4589*(B4589-B4588))</f>
        <v>7.9974975780874539E-3</v>
      </c>
      <c r="M4589" s="4">
        <f>IF(A4588="","",M4588-L4588)</f>
        <v>131.11897622859979</v>
      </c>
      <c r="N4589" s="1" t="s">
        <v>866</v>
      </c>
      <c r="O4589" s="1" t="s">
        <v>868</v>
      </c>
      <c r="P4589" s="1" t="s">
        <v>869</v>
      </c>
      <c r="Q4589" s="1">
        <v>4008</v>
      </c>
      <c r="R4589" s="1" t="s">
        <v>863</v>
      </c>
      <c r="S4589" s="1">
        <v>97.45</v>
      </c>
    </row>
    <row r="4590" spans="1:19" hidden="1" x14ac:dyDescent="0.3">
      <c r="A4590" s="1" t="s">
        <v>922</v>
      </c>
      <c r="B4590" s="2" t="s">
        <v>403</v>
      </c>
      <c r="C4590" s="1">
        <f t="shared" si="408"/>
        <v>1.0416666671517305E-2</v>
      </c>
      <c r="D4590" s="1">
        <v>4</v>
      </c>
      <c r="E4590" s="1">
        <v>-0.99</v>
      </c>
      <c r="F4590" s="1">
        <f>IF(A4590="","",IF(E4590&lt;MinTemp,0,E4590*M_a+M_b))</f>
        <v>6.8123400000000001E-2</v>
      </c>
      <c r="G4590" s="1">
        <f>IF(A4590="","",F4590^2)</f>
        <v>4.64079762756E-3</v>
      </c>
      <c r="H4590" s="1">
        <f t="shared" si="409"/>
        <v>2.0168612027640156E-3</v>
      </c>
      <c r="I4590" s="4">
        <f>IF(A4590="","",H4590*24*(B4590-B4589))</f>
        <v>5.0421530092579743E-4</v>
      </c>
      <c r="J4590" s="4">
        <f>IF(A4590="","",MIN(J4589+I4590,Max_logcfu))</f>
        <v>3.99</v>
      </c>
      <c r="K4590" s="1" cm="1">
        <f t="array" ref="K4590">IF(A4590="","",IF(E4590&lt;MinTemp,0,((E4590-Tmin)/(PrefTemp-Tmin))^2))</f>
        <v>0.76775976767515353</v>
      </c>
      <c r="L4590" s="4">
        <f>IF(A4590="","",K4590*(B4590-B4589))</f>
        <v>7.9974975836736416E-3</v>
      </c>
      <c r="M4590" s="4">
        <f>IF(A4589="","",M4589-L4589)</f>
        <v>131.1109787310217</v>
      </c>
      <c r="N4590" s="1" t="s">
        <v>866</v>
      </c>
      <c r="O4590" s="1" t="s">
        <v>868</v>
      </c>
      <c r="P4590" s="1" t="s">
        <v>869</v>
      </c>
      <c r="Q4590" s="1">
        <v>4008</v>
      </c>
      <c r="R4590" s="1" t="s">
        <v>863</v>
      </c>
      <c r="S4590" s="1">
        <v>97.45</v>
      </c>
    </row>
    <row r="4591" spans="1:19" hidden="1" x14ac:dyDescent="0.3">
      <c r="A4591" s="1" t="s">
        <v>922</v>
      </c>
      <c r="B4591" s="2" t="s">
        <v>404</v>
      </c>
      <c r="C4591" s="1">
        <f t="shared" si="408"/>
        <v>1.0416666664241347E-2</v>
      </c>
      <c r="D4591" s="1">
        <v>4</v>
      </c>
      <c r="E4591" s="1">
        <v>-0.99</v>
      </c>
      <c r="F4591" s="1">
        <f>IF(A4591="","",IF(E4591&lt;MinTemp,0,E4591*M_a+M_b))</f>
        <v>6.8123400000000001E-2</v>
      </c>
      <c r="G4591" s="1">
        <f>IF(A4591="","",F4591^2)</f>
        <v>4.64079762756E-3</v>
      </c>
      <c r="H4591" s="1">
        <f t="shared" si="409"/>
        <v>2.0168612027640156E-3</v>
      </c>
      <c r="I4591" s="4">
        <f>IF(A4591="","",H4591*24*(B4591-B4590))</f>
        <v>5.0421530057360715E-4</v>
      </c>
      <c r="J4591" s="4">
        <f>IF(A4591="","",MIN(J4590+I4591,Max_logcfu))</f>
        <v>3.99</v>
      </c>
      <c r="K4591" s="1" cm="1">
        <f t="array" ref="K4591">IF(A4591="","",IF(E4591&lt;MinTemp,0,((E4591-Tmin)/(PrefTemp-Tmin))^2))</f>
        <v>0.76775976767515353</v>
      </c>
      <c r="L4591" s="4">
        <f>IF(A4591="","",K4591*(B4591-B4590))</f>
        <v>7.9974975780874539E-3</v>
      </c>
      <c r="M4591" s="4">
        <f>IF(A4590="","",M4590-L4590)</f>
        <v>131.10298123343802</v>
      </c>
      <c r="N4591" s="1" t="s">
        <v>866</v>
      </c>
      <c r="O4591" s="1" t="s">
        <v>868</v>
      </c>
      <c r="P4591" s="1" t="s">
        <v>869</v>
      </c>
      <c r="Q4591" s="1">
        <v>4008</v>
      </c>
      <c r="R4591" s="1" t="s">
        <v>863</v>
      </c>
      <c r="S4591" s="1">
        <v>97.45</v>
      </c>
    </row>
    <row r="4592" spans="1:19" hidden="1" x14ac:dyDescent="0.3">
      <c r="A4592" s="1" t="s">
        <v>922</v>
      </c>
      <c r="B4592" s="2" t="s">
        <v>405</v>
      </c>
      <c r="C4592" s="1">
        <f t="shared" si="408"/>
        <v>1.0416666664241347E-2</v>
      </c>
      <c r="D4592" s="1">
        <v>4</v>
      </c>
      <c r="E4592" s="1">
        <v>-0.99</v>
      </c>
      <c r="F4592" s="1">
        <f>IF(A4592="","",IF(E4592&lt;MinTemp,0,E4592*M_a+M_b))</f>
        <v>6.8123400000000001E-2</v>
      </c>
      <c r="G4592" s="1">
        <f>IF(A4592="","",F4592^2)</f>
        <v>4.64079762756E-3</v>
      </c>
      <c r="H4592" s="1">
        <f t="shared" si="409"/>
        <v>2.0168612027640156E-3</v>
      </c>
      <c r="I4592" s="4">
        <f>IF(A4592="","",H4592*24*(B4592-B4591))</f>
        <v>5.0421530057360715E-4</v>
      </c>
      <c r="J4592" s="4">
        <f>IF(A4592="","",MIN(J4591+I4592,Max_logcfu))</f>
        <v>3.99</v>
      </c>
      <c r="K4592" s="1" cm="1">
        <f t="array" ref="K4592">IF(A4592="","",IF(E4592&lt;MinTemp,0,((E4592-Tmin)/(PrefTemp-Tmin))^2))</f>
        <v>0.76775976767515353</v>
      </c>
      <c r="L4592" s="4">
        <f>IF(A4592="","",K4592*(B4592-B4591))</f>
        <v>7.9974975780874539E-3</v>
      </c>
      <c r="M4592" s="4">
        <f>IF(A4591="","",M4591-L4591)</f>
        <v>131.09498373585993</v>
      </c>
      <c r="N4592" s="1" t="s">
        <v>866</v>
      </c>
      <c r="O4592" s="1" t="s">
        <v>868</v>
      </c>
      <c r="P4592" s="1" t="s">
        <v>869</v>
      </c>
      <c r="Q4592" s="1">
        <v>4008</v>
      </c>
      <c r="R4592" s="1" t="s">
        <v>863</v>
      </c>
      <c r="S4592" s="1">
        <v>97.43</v>
      </c>
    </row>
    <row r="4593" spans="1:19" hidden="1" x14ac:dyDescent="0.3">
      <c r="A4593" s="1" t="s">
        <v>922</v>
      </c>
      <c r="B4593" s="2" t="s">
        <v>406</v>
      </c>
      <c r="C4593" s="1">
        <f t="shared" si="408"/>
        <v>1.0416666671517305E-2</v>
      </c>
      <c r="D4593" s="1">
        <v>4</v>
      </c>
      <c r="E4593" s="1">
        <v>-0.99</v>
      </c>
      <c r="F4593" s="1">
        <f>IF(A4593="","",IF(E4593&lt;MinTemp,0,E4593*M_a+M_b))</f>
        <v>6.8123400000000001E-2</v>
      </c>
      <c r="G4593" s="1">
        <f>IF(A4593="","",F4593^2)</f>
        <v>4.64079762756E-3</v>
      </c>
      <c r="H4593" s="1">
        <f t="shared" si="409"/>
        <v>2.0168612027640156E-3</v>
      </c>
      <c r="I4593" s="4">
        <f>IF(A4593="","",H4593*24*(B4593-B4592))</f>
        <v>5.0421530092579743E-4</v>
      </c>
      <c r="J4593" s="4">
        <f>IF(A4593="","",MIN(J4592+I4593,Max_logcfu))</f>
        <v>3.99</v>
      </c>
      <c r="K4593" s="1" cm="1">
        <f t="array" ref="K4593">IF(A4593="","",IF(E4593&lt;MinTemp,0,((E4593-Tmin)/(PrefTemp-Tmin))^2))</f>
        <v>0.76775976767515353</v>
      </c>
      <c r="L4593" s="4">
        <f>IF(A4593="","",K4593*(B4593-B4592))</f>
        <v>7.9974975836736416E-3</v>
      </c>
      <c r="M4593" s="4">
        <f>IF(A4592="","",M4592-L4592)</f>
        <v>131.08698623828184</v>
      </c>
      <c r="N4593" s="1" t="s">
        <v>866</v>
      </c>
      <c r="O4593" s="1" t="s">
        <v>868</v>
      </c>
      <c r="P4593" s="1" t="s">
        <v>869</v>
      </c>
      <c r="Q4593" s="1">
        <v>4008</v>
      </c>
      <c r="R4593" s="1" t="s">
        <v>863</v>
      </c>
      <c r="S4593" s="1">
        <v>97.43</v>
      </c>
    </row>
    <row r="4594" spans="1:19" hidden="1" x14ac:dyDescent="0.3">
      <c r="A4594" s="1" t="s">
        <v>922</v>
      </c>
      <c r="B4594" s="2" t="s">
        <v>407</v>
      </c>
      <c r="C4594" s="1">
        <f t="shared" si="408"/>
        <v>1.0416666664241347E-2</v>
      </c>
      <c r="D4594" s="1">
        <v>4</v>
      </c>
      <c r="E4594" s="1">
        <v>-0.69</v>
      </c>
      <c r="F4594" s="1">
        <f>IF(A4594="","",IF(E4594&lt;MinTemp,0,E4594*M_a+M_b))</f>
        <v>7.4015400000000009E-2</v>
      </c>
      <c r="G4594" s="1">
        <f>IF(A4594="","",F4594^2)</f>
        <v>5.4782794371600017E-3</v>
      </c>
      <c r="H4594" s="1">
        <f t="shared" si="409"/>
        <v>2.3808254833376798E-3</v>
      </c>
      <c r="I4594" s="4">
        <f>IF(A4594="","",H4594*24*(B4594-B4593))</f>
        <v>5.9520637069583767E-4</v>
      </c>
      <c r="J4594" s="4">
        <f>IF(A4594="","",MIN(J4593+I4594,Max_logcfu))</f>
        <v>3.99</v>
      </c>
      <c r="K4594" s="1" cm="1">
        <f t="array" ref="K4594">IF(A4594="","",IF(E4594&lt;MinTemp,0,((E4594-Tmin)/(PrefTemp-Tmin))^2))</f>
        <v>0.90631026937171777</v>
      </c>
      <c r="L4594" s="4">
        <f>IF(A4594="","",K4594*(B4594-B4593))</f>
        <v>9.4407319704239677E-3</v>
      </c>
      <c r="M4594" s="4">
        <f>IF(A4593="","",M4593-L4593)</f>
        <v>131.07898874069815</v>
      </c>
      <c r="N4594" s="1" t="s">
        <v>866</v>
      </c>
      <c r="O4594" s="1" t="s">
        <v>868</v>
      </c>
      <c r="P4594" s="1" t="s">
        <v>869</v>
      </c>
      <c r="Q4594" s="1">
        <v>4008</v>
      </c>
      <c r="R4594" s="1" t="s">
        <v>863</v>
      </c>
      <c r="S4594" s="1">
        <v>97.43</v>
      </c>
    </row>
    <row r="4595" spans="1:19" hidden="1" x14ac:dyDescent="0.3">
      <c r="A4595" s="1" t="s">
        <v>922</v>
      </c>
      <c r="B4595" s="2" t="s">
        <v>408</v>
      </c>
      <c r="C4595" s="1">
        <f t="shared" si="408"/>
        <v>1.0416666664241347E-2</v>
      </c>
      <c r="D4595" s="1">
        <v>4</v>
      </c>
      <c r="E4595" s="1">
        <v>-0.77</v>
      </c>
      <c r="F4595" s="1">
        <f>IF(A4595="","",IF(E4595&lt;MinTemp,0,E4595*M_a+M_b))</f>
        <v>7.24442E-2</v>
      </c>
      <c r="G4595" s="1">
        <f>IF(A4595="","",F4595^2)</f>
        <v>5.24816211364E-3</v>
      </c>
      <c r="H4595" s="1">
        <f t="shared" si="409"/>
        <v>2.2808179546458061E-3</v>
      </c>
      <c r="I4595" s="4">
        <f>IF(A4595="","",H4595*24*(B4595-B4594))</f>
        <v>5.7020448852869042E-4</v>
      </c>
      <c r="J4595" s="4">
        <f>IF(A4595="","",MIN(J4594+I4595,Max_logcfu))</f>
        <v>3.99</v>
      </c>
      <c r="K4595" s="1" cm="1">
        <f t="array" ref="K4595">IF(A4595="","",IF(E4595&lt;MinTemp,0,((E4595-Tmin)/(PrefTemp-Tmin))^2))</f>
        <v>0.86824034324640342</v>
      </c>
      <c r="L4595" s="4">
        <f>IF(A4595="","",K4595*(B4595-B4594))</f>
        <v>9.0441702400442751E-3</v>
      </c>
      <c r="M4595" s="4">
        <f>IF(A4594="","",M4594-L4594)</f>
        <v>131.06954800872774</v>
      </c>
      <c r="N4595" s="1" t="s">
        <v>866</v>
      </c>
      <c r="O4595" s="1" t="s">
        <v>868</v>
      </c>
      <c r="P4595" s="1" t="s">
        <v>869</v>
      </c>
      <c r="Q4595" s="1">
        <v>4008</v>
      </c>
      <c r="R4595" s="1" t="s">
        <v>863</v>
      </c>
      <c r="S4595" s="1">
        <v>97.42</v>
      </c>
    </row>
    <row r="4596" spans="1:19" hidden="1" x14ac:dyDescent="0.3">
      <c r="A4596" s="1" t="s">
        <v>922</v>
      </c>
      <c r="B4596" s="2" t="s">
        <v>409</v>
      </c>
      <c r="C4596" s="1">
        <f t="shared" si="408"/>
        <v>1.0416666671517305E-2</v>
      </c>
      <c r="D4596" s="1">
        <v>4</v>
      </c>
      <c r="E4596" s="1">
        <v>-0.85</v>
      </c>
      <c r="F4596" s="1">
        <f>IF(A4596="","",IF(E4596&lt;MinTemp,0,E4596*M_a+M_b))</f>
        <v>7.0873000000000005E-2</v>
      </c>
      <c r="G4596" s="1">
        <f>IF(A4596="","",F4596^2)</f>
        <v>5.0229821290000004E-3</v>
      </c>
      <c r="H4596" s="1">
        <f t="shared" si="409"/>
        <v>2.1829561621034333E-3</v>
      </c>
      <c r="I4596" s="4">
        <f>IF(A4596="","",H4596*24*(B4596-B4595))</f>
        <v>5.4573904077998795E-4</v>
      </c>
      <c r="J4596" s="4">
        <f>IF(A4596="","",MIN(J4595+I4596,Max_logcfu))</f>
        <v>3.99</v>
      </c>
      <c r="K4596" s="1" cm="1">
        <f t="array" ref="K4596">IF(A4596="","",IF(E4596&lt;MinTemp,0,((E4596-Tmin)/(PrefTemp-Tmin))^2))</f>
        <v>0.83098723579228706</v>
      </c>
      <c r="L4596" s="4">
        <f>IF(A4596="","",K4596*(B4596-B4595))</f>
        <v>8.6561170435338081E-3</v>
      </c>
      <c r="M4596" s="4">
        <f>IF(A4595="","",M4595-L4595)</f>
        <v>131.0605038384877</v>
      </c>
      <c r="N4596" s="1" t="s">
        <v>866</v>
      </c>
      <c r="O4596" s="1" t="s">
        <v>868</v>
      </c>
      <c r="P4596" s="1" t="s">
        <v>869</v>
      </c>
      <c r="Q4596" s="1">
        <v>4008</v>
      </c>
      <c r="R4596" s="1" t="s">
        <v>863</v>
      </c>
      <c r="S4596" s="1">
        <v>97.42</v>
      </c>
    </row>
    <row r="4597" spans="1:19" hidden="1" x14ac:dyDescent="0.3">
      <c r="A4597" s="1" t="s">
        <v>922</v>
      </c>
      <c r="B4597" s="2" t="s">
        <v>410</v>
      </c>
      <c r="C4597" s="1">
        <f t="shared" si="408"/>
        <v>1.0416666664241347E-2</v>
      </c>
      <c r="D4597" s="1">
        <v>4</v>
      </c>
      <c r="E4597" s="1">
        <v>-0.93</v>
      </c>
      <c r="F4597" s="1">
        <f>IF(A4597="","",IF(E4597&lt;MinTemp,0,E4597*M_a+M_b))</f>
        <v>6.9301799999999997E-2</v>
      </c>
      <c r="G4597" s="1">
        <f>IF(A4597="","",F4597^2)</f>
        <v>4.8027394832399995E-3</v>
      </c>
      <c r="H4597" s="1">
        <f t="shared" si="409"/>
        <v>2.0872401057105603E-3</v>
      </c>
      <c r="I4597" s="4">
        <f>IF(A4597="","",H4597*24*(B4597-B4596))</f>
        <v>5.2181002630614665E-4</v>
      </c>
      <c r="J4597" s="4">
        <f>IF(A4597="","",MIN(J4596+I4597,Max_logcfu))</f>
        <v>3.99</v>
      </c>
      <c r="K4597" s="1" cm="1">
        <f t="array" ref="K4597">IF(A4597="","",IF(E4597&lt;MinTemp,0,((E4597-Tmin)/(PrefTemp-Tmin))^2))</f>
        <v>0.79455094700936846</v>
      </c>
      <c r="L4597" s="4">
        <f>IF(A4597="","",K4597*(B4597-B4596))</f>
        <v>8.2765723627538819E-3</v>
      </c>
      <c r="M4597" s="4">
        <f>IF(A4596="","",M4596-L4596)</f>
        <v>131.05184772144418</v>
      </c>
      <c r="N4597" s="1" t="s">
        <v>866</v>
      </c>
      <c r="O4597" s="1" t="s">
        <v>868</v>
      </c>
      <c r="P4597" s="1" t="s">
        <v>869</v>
      </c>
      <c r="Q4597" s="1">
        <v>4008</v>
      </c>
      <c r="R4597" s="1" t="s">
        <v>863</v>
      </c>
      <c r="S4597" s="1">
        <v>97.42</v>
      </c>
    </row>
    <row r="4598" spans="1:19" hidden="1" x14ac:dyDescent="0.3">
      <c r="A4598" s="1" t="s">
        <v>922</v>
      </c>
      <c r="B4598" s="2" t="s">
        <v>411</v>
      </c>
      <c r="C4598" s="1">
        <f t="shared" si="408"/>
        <v>1.0416666664241347E-2</v>
      </c>
      <c r="D4598" s="1">
        <v>4</v>
      </c>
      <c r="E4598" s="1">
        <v>-0.96</v>
      </c>
      <c r="F4598" s="1">
        <f>IF(A4598="","",IF(E4598&lt;MinTemp,0,E4598*M_a+M_b))</f>
        <v>6.8712600000000013E-2</v>
      </c>
      <c r="G4598" s="1">
        <f>IF(A4598="","",F4598^2)</f>
        <v>4.7214213987600015E-3</v>
      </c>
      <c r="H4598" s="1">
        <f t="shared" si="409"/>
        <v>2.0518997821642767E-3</v>
      </c>
      <c r="I4598" s="4">
        <f>IF(A4598="","",H4598*24*(B4598-B4597))</f>
        <v>5.1297494542163282E-4</v>
      </c>
      <c r="J4598" s="4">
        <f>IF(A4598="","",MIN(J4597+I4598,Max_logcfu))</f>
        <v>3.99</v>
      </c>
      <c r="K4598" s="1" cm="1">
        <f t="array" ref="K4598">IF(A4598="","",IF(E4598&lt;MinTemp,0,((E4598-Tmin)/(PrefTemp-Tmin))^2))</f>
        <v>0.7810979247794424</v>
      </c>
      <c r="L4598" s="4">
        <f>IF(A4598="","",K4598*(B4598-B4597))</f>
        <v>8.1364367145581127E-3</v>
      </c>
      <c r="M4598" s="4">
        <f>IF(A4597="","",M4597-L4597)</f>
        <v>131.04357114908143</v>
      </c>
      <c r="N4598" s="1" t="s">
        <v>866</v>
      </c>
      <c r="O4598" s="1" t="s">
        <v>868</v>
      </c>
      <c r="P4598" s="1" t="s">
        <v>869</v>
      </c>
      <c r="Q4598" s="1">
        <v>4008</v>
      </c>
      <c r="R4598" s="1" t="s">
        <v>863</v>
      </c>
      <c r="S4598" s="1">
        <v>97.42</v>
      </c>
    </row>
    <row r="4599" spans="1:19" hidden="1" x14ac:dyDescent="0.3">
      <c r="A4599" s="1" t="s">
        <v>922</v>
      </c>
      <c r="B4599" s="2" t="s">
        <v>412</v>
      </c>
      <c r="C4599" s="1">
        <f t="shared" si="408"/>
        <v>1.0416666671517305E-2</v>
      </c>
      <c r="D4599" s="1">
        <v>4</v>
      </c>
      <c r="E4599" s="1">
        <v>-0.96</v>
      </c>
      <c r="F4599" s="1">
        <f>IF(A4599="","",IF(E4599&lt;MinTemp,0,E4599*M_a+M_b))</f>
        <v>6.8712600000000013E-2</v>
      </c>
      <c r="G4599" s="1">
        <f>IF(A4599="","",F4599^2)</f>
        <v>4.7214213987600015E-3</v>
      </c>
      <c r="H4599" s="1">
        <f t="shared" si="409"/>
        <v>2.0518997821642767E-3</v>
      </c>
      <c r="I4599" s="4">
        <f>IF(A4599="","",H4599*24*(B4599-B4598))</f>
        <v>5.1297494577994169E-4</v>
      </c>
      <c r="J4599" s="4">
        <f>IF(A4599="","",MIN(J4598+I4599,Max_logcfu))</f>
        <v>3.99</v>
      </c>
      <c r="K4599" s="1" cm="1">
        <f t="array" ref="K4599">IF(A4599="","",IF(E4599&lt;MinTemp,0,((E4599-Tmin)/(PrefTemp-Tmin))^2))</f>
        <v>0.7810979247794424</v>
      </c>
      <c r="L4599" s="4">
        <f>IF(A4599="","",K4599*(B4599-B4598))</f>
        <v>8.1364367202413478E-3</v>
      </c>
      <c r="M4599" s="4">
        <f>IF(A4598="","",M4598-L4598)</f>
        <v>131.03543471236688</v>
      </c>
      <c r="N4599" s="1" t="s">
        <v>866</v>
      </c>
      <c r="O4599" s="1" t="s">
        <v>868</v>
      </c>
      <c r="P4599" s="1" t="s">
        <v>869</v>
      </c>
      <c r="Q4599" s="1">
        <v>4008</v>
      </c>
      <c r="R4599" s="1" t="s">
        <v>863</v>
      </c>
      <c r="S4599" s="1">
        <v>97.42</v>
      </c>
    </row>
    <row r="4600" spans="1:19" hidden="1" x14ac:dyDescent="0.3">
      <c r="A4600" s="1" t="s">
        <v>922</v>
      </c>
      <c r="B4600" s="2" t="s">
        <v>413</v>
      </c>
      <c r="C4600" s="1">
        <f t="shared" si="408"/>
        <v>1.0416666664241347E-2</v>
      </c>
      <c r="D4600" s="1">
        <v>4</v>
      </c>
      <c r="E4600" s="1">
        <v>-0.96</v>
      </c>
      <c r="F4600" s="1">
        <f>IF(A4600="","",IF(E4600&lt;MinTemp,0,E4600*M_a+M_b))</f>
        <v>6.8712600000000013E-2</v>
      </c>
      <c r="G4600" s="1">
        <f>IF(A4600="","",F4600^2)</f>
        <v>4.7214213987600015E-3</v>
      </c>
      <c r="H4600" s="1">
        <f t="shared" si="409"/>
        <v>2.0518997821642767E-3</v>
      </c>
      <c r="I4600" s="4">
        <f>IF(A4600="","",H4600*24*(B4600-B4599))</f>
        <v>5.1297494542163282E-4</v>
      </c>
      <c r="J4600" s="4">
        <f>IF(A4600="","",MIN(J4599+I4600,Max_logcfu))</f>
        <v>3.99</v>
      </c>
      <c r="K4600" s="1" cm="1">
        <f t="array" ref="K4600">IF(A4600="","",IF(E4600&lt;MinTemp,0,((E4600-Tmin)/(PrefTemp-Tmin))^2))</f>
        <v>0.7810979247794424</v>
      </c>
      <c r="L4600" s="4">
        <f>IF(A4600="","",K4600*(B4600-B4599))</f>
        <v>8.1364367145581127E-3</v>
      </c>
      <c r="M4600" s="4">
        <f>IF(A4599="","",M4599-L4599)</f>
        <v>131.02729827564664</v>
      </c>
      <c r="N4600" s="1" t="s">
        <v>866</v>
      </c>
      <c r="O4600" s="1" t="s">
        <v>868</v>
      </c>
      <c r="P4600" s="1" t="s">
        <v>869</v>
      </c>
      <c r="Q4600" s="1">
        <v>4008</v>
      </c>
      <c r="R4600" s="1" t="s">
        <v>863</v>
      </c>
      <c r="S4600" s="1">
        <v>97.42</v>
      </c>
    </row>
    <row r="4601" spans="1:19" hidden="1" x14ac:dyDescent="0.3">
      <c r="A4601" s="1" t="s">
        <v>922</v>
      </c>
      <c r="B4601" s="2" t="s">
        <v>414</v>
      </c>
      <c r="C4601" s="1">
        <f t="shared" si="408"/>
        <v>1.0416666664241347E-2</v>
      </c>
      <c r="D4601" s="1">
        <v>4</v>
      </c>
      <c r="E4601" s="1">
        <v>-0.99</v>
      </c>
      <c r="F4601" s="1">
        <f>IF(A4601="","",IF(E4601&lt;MinTemp,0,E4601*M_a+M_b))</f>
        <v>6.8123400000000001E-2</v>
      </c>
      <c r="G4601" s="1">
        <f>IF(A4601="","",F4601^2)</f>
        <v>4.64079762756E-3</v>
      </c>
      <c r="H4601" s="1">
        <f t="shared" si="409"/>
        <v>2.0168612027640156E-3</v>
      </c>
      <c r="I4601" s="4">
        <f>IF(A4601="","",H4601*24*(B4601-B4600))</f>
        <v>5.0421530057360715E-4</v>
      </c>
      <c r="J4601" s="4">
        <f>IF(A4601="","",MIN(J4600+I4601,Max_logcfu))</f>
        <v>3.99</v>
      </c>
      <c r="K4601" s="1" cm="1">
        <f t="array" ref="K4601">IF(A4601="","",IF(E4601&lt;MinTemp,0,((E4601-Tmin)/(PrefTemp-Tmin))^2))</f>
        <v>0.76775976767515353</v>
      </c>
      <c r="L4601" s="4">
        <f>IF(A4601="","",K4601*(B4601-B4600))</f>
        <v>7.9974975780874539E-3</v>
      </c>
      <c r="M4601" s="4">
        <f>IF(A4600="","",M4600-L4600)</f>
        <v>131.01916183893209</v>
      </c>
      <c r="N4601" s="1" t="s">
        <v>866</v>
      </c>
      <c r="O4601" s="1" t="s">
        <v>868</v>
      </c>
      <c r="P4601" s="1" t="s">
        <v>869</v>
      </c>
      <c r="Q4601" s="1">
        <v>4008</v>
      </c>
      <c r="R4601" s="1" t="s">
        <v>863</v>
      </c>
      <c r="S4601" s="1">
        <v>97.42</v>
      </c>
    </row>
    <row r="4602" spans="1:19" hidden="1" x14ac:dyDescent="0.3">
      <c r="A4602" s="1" t="s">
        <v>922</v>
      </c>
      <c r="B4602" s="2" t="s">
        <v>415</v>
      </c>
      <c r="C4602" s="1">
        <f t="shared" si="408"/>
        <v>1.0416666671517305E-2</v>
      </c>
      <c r="D4602" s="1">
        <v>4</v>
      </c>
      <c r="E4602" s="1">
        <v>-0.96</v>
      </c>
      <c r="F4602" s="1">
        <f>IF(A4602="","",IF(E4602&lt;MinTemp,0,E4602*M_a+M_b))</f>
        <v>6.8712600000000013E-2</v>
      </c>
      <c r="G4602" s="1">
        <f>IF(A4602="","",F4602^2)</f>
        <v>4.7214213987600015E-3</v>
      </c>
      <c r="H4602" s="1">
        <f t="shared" si="409"/>
        <v>2.0518997821642767E-3</v>
      </c>
      <c r="I4602" s="4">
        <f>IF(A4602="","",H4602*24*(B4602-B4601))</f>
        <v>5.1297494577994169E-4</v>
      </c>
      <c r="J4602" s="4">
        <f>IF(A4602="","",MIN(J4601+I4602,Max_logcfu))</f>
        <v>3.99</v>
      </c>
      <c r="K4602" s="1" cm="1">
        <f t="array" ref="K4602">IF(A4602="","",IF(E4602&lt;MinTemp,0,((E4602-Tmin)/(PrefTemp-Tmin))^2))</f>
        <v>0.7810979247794424</v>
      </c>
      <c r="L4602" s="4">
        <f>IF(A4602="","",K4602*(B4602-B4601))</f>
        <v>8.1364367202413478E-3</v>
      </c>
      <c r="M4602" s="4">
        <f>IF(A4601="","",M4601-L4601)</f>
        <v>131.011164341354</v>
      </c>
      <c r="N4602" s="1" t="s">
        <v>866</v>
      </c>
      <c r="O4602" s="1" t="s">
        <v>868</v>
      </c>
      <c r="P4602" s="1" t="s">
        <v>869</v>
      </c>
      <c r="Q4602" s="1">
        <v>4008</v>
      </c>
      <c r="R4602" s="1" t="s">
        <v>863</v>
      </c>
      <c r="S4602" s="1">
        <v>97.42</v>
      </c>
    </row>
    <row r="4603" spans="1:19" hidden="1" x14ac:dyDescent="0.3">
      <c r="A4603" s="1" t="s">
        <v>922</v>
      </c>
      <c r="B4603" s="2" t="s">
        <v>416</v>
      </c>
      <c r="C4603" s="1">
        <f t="shared" si="408"/>
        <v>1.0416666664241347E-2</v>
      </c>
      <c r="D4603" s="1">
        <v>4</v>
      </c>
      <c r="E4603" s="1">
        <v>-0.93</v>
      </c>
      <c r="F4603" s="1">
        <f>IF(A4603="","",IF(E4603&lt;MinTemp,0,E4603*M_a+M_b))</f>
        <v>6.9301799999999997E-2</v>
      </c>
      <c r="G4603" s="1">
        <f>IF(A4603="","",F4603^2)</f>
        <v>4.8027394832399995E-3</v>
      </c>
      <c r="H4603" s="1">
        <f t="shared" si="409"/>
        <v>2.0872401057105603E-3</v>
      </c>
      <c r="I4603" s="4">
        <f>IF(A4603="","",H4603*24*(B4603-B4602))</f>
        <v>5.2181002630614665E-4</v>
      </c>
      <c r="J4603" s="4">
        <f>IF(A4603="","",MIN(J4602+I4603,Max_logcfu))</f>
        <v>3.99</v>
      </c>
      <c r="K4603" s="1" cm="1">
        <f t="array" ref="K4603">IF(A4603="","",IF(E4603&lt;MinTemp,0,((E4603-Tmin)/(PrefTemp-Tmin))^2))</f>
        <v>0.79455094700936846</v>
      </c>
      <c r="L4603" s="4">
        <f>IF(A4603="","",K4603*(B4603-B4602))</f>
        <v>8.2765723627538819E-3</v>
      </c>
      <c r="M4603" s="4">
        <f>IF(A4602="","",M4602-L4602)</f>
        <v>131.00302790463377</v>
      </c>
      <c r="N4603" s="1" t="s">
        <v>866</v>
      </c>
      <c r="O4603" s="1" t="s">
        <v>868</v>
      </c>
      <c r="P4603" s="1" t="s">
        <v>869</v>
      </c>
      <c r="Q4603" s="1">
        <v>4008</v>
      </c>
      <c r="R4603" s="1" t="s">
        <v>863</v>
      </c>
      <c r="S4603" s="1">
        <v>97.42</v>
      </c>
    </row>
    <row r="4604" spans="1:19" hidden="1" x14ac:dyDescent="0.3">
      <c r="A4604" s="1" t="s">
        <v>922</v>
      </c>
      <c r="B4604" s="2" t="s">
        <v>417</v>
      </c>
      <c r="C4604" s="1">
        <f t="shared" si="408"/>
        <v>1.0416666664241347E-2</v>
      </c>
      <c r="D4604" s="1">
        <v>4</v>
      </c>
      <c r="E4604" s="1">
        <v>-0.82</v>
      </c>
      <c r="F4604" s="1">
        <f>IF(A4604="","",IF(E4604&lt;MinTemp,0,E4604*M_a+M_b))</f>
        <v>7.1462200000000003E-2</v>
      </c>
      <c r="G4604" s="1">
        <f>IF(A4604="","",F4604^2)</f>
        <v>5.1068460288400007E-3</v>
      </c>
      <c r="H4604" s="1">
        <f t="shared" si="409"/>
        <v>2.2194028808518035E-3</v>
      </c>
      <c r="I4604" s="4">
        <f>IF(A4604="","",H4604*24*(B4604-B4603))</f>
        <v>5.548507200837646E-4</v>
      </c>
      <c r="J4604" s="4">
        <f>IF(A4604="","",MIN(J4603+I4604,Max_logcfu))</f>
        <v>3.99</v>
      </c>
      <c r="K4604" s="1" cm="1">
        <f t="array" ref="K4604">IF(A4604="","",IF(E4604&lt;MinTemp,0,((E4604-Tmin)/(PrefTemp-Tmin))^2))</f>
        <v>0.84486143014954962</v>
      </c>
      <c r="L4604" s="4">
        <f>IF(A4604="","",K4604*(B4604-B4603))</f>
        <v>8.8006398953420824E-3</v>
      </c>
      <c r="M4604" s="4">
        <f>IF(A4603="","",M4603-L4603)</f>
        <v>130.99475133227102</v>
      </c>
      <c r="N4604" s="1" t="s">
        <v>866</v>
      </c>
      <c r="O4604" s="1" t="s">
        <v>868</v>
      </c>
      <c r="P4604" s="1" t="s">
        <v>869</v>
      </c>
      <c r="Q4604" s="1">
        <v>4008</v>
      </c>
      <c r="R4604" s="1" t="s">
        <v>863</v>
      </c>
      <c r="S4604" s="1">
        <v>97.42</v>
      </c>
    </row>
    <row r="4605" spans="1:19" hidden="1" x14ac:dyDescent="0.3">
      <c r="A4605" s="1" t="s">
        <v>922</v>
      </c>
      <c r="B4605" s="2" t="s">
        <v>418</v>
      </c>
      <c r="C4605" s="1">
        <f t="shared" si="408"/>
        <v>1.0416666671517305E-2</v>
      </c>
      <c r="D4605" s="1">
        <v>4</v>
      </c>
      <c r="E4605" s="1">
        <v>-0.69</v>
      </c>
      <c r="F4605" s="1">
        <f>IF(A4605="","",IF(E4605&lt;MinTemp,0,E4605*M_a+M_b))</f>
        <v>7.4015400000000009E-2</v>
      </c>
      <c r="G4605" s="1">
        <f>IF(A4605="","",F4605^2)</f>
        <v>5.4782794371600017E-3</v>
      </c>
      <c r="H4605" s="1">
        <f t="shared" si="409"/>
        <v>2.3808254833376798E-3</v>
      </c>
      <c r="I4605" s="4">
        <f>IF(A4605="","",H4605*24*(B4605-B4604))</f>
        <v>5.9520637111158453E-4</v>
      </c>
      <c r="J4605" s="4">
        <f>IF(A4605="","",MIN(J4604+I4605,Max_logcfu))</f>
        <v>3.99</v>
      </c>
      <c r="K4605" s="1" cm="1">
        <f t="array" ref="K4605">IF(A4605="","",IF(E4605&lt;MinTemp,0,((E4605-Tmin)/(PrefTemp-Tmin))^2))</f>
        <v>0.90631026937171777</v>
      </c>
      <c r="L4605" s="4">
        <f>IF(A4605="","",K4605*(B4605-B4604))</f>
        <v>9.4407319770182432E-3</v>
      </c>
      <c r="M4605" s="4">
        <f>IF(A4604="","",M4604-L4604)</f>
        <v>130.98595069237567</v>
      </c>
      <c r="N4605" s="1" t="s">
        <v>866</v>
      </c>
      <c r="O4605" s="1" t="s">
        <v>868</v>
      </c>
      <c r="P4605" s="1" t="s">
        <v>869</v>
      </c>
      <c r="Q4605" s="1">
        <v>4008</v>
      </c>
      <c r="R4605" s="1" t="s">
        <v>863</v>
      </c>
      <c r="S4605" s="1">
        <v>97.42</v>
      </c>
    </row>
    <row r="4606" spans="1:19" hidden="1" x14ac:dyDescent="0.3">
      <c r="A4606" s="1" t="s">
        <v>922</v>
      </c>
      <c r="B4606" s="2" t="s">
        <v>419</v>
      </c>
      <c r="C4606" s="1">
        <f t="shared" si="408"/>
        <v>1.0416666664241347E-2</v>
      </c>
      <c r="D4606" s="1">
        <v>4</v>
      </c>
      <c r="E4606" s="1">
        <v>-0.57999999999999996</v>
      </c>
      <c r="F4606" s="1">
        <f>IF(A4606="","",IF(E4606&lt;MinTemp,0,E4606*M_a+M_b))</f>
        <v>7.6175800000000002E-2</v>
      </c>
      <c r="G4606" s="1">
        <f>IF(A4606="","",F4606^2)</f>
        <v>5.8027525056399999E-3</v>
      </c>
      <c r="H4606" s="1">
        <f t="shared" si="409"/>
        <v>2.5218394200956103E-3</v>
      </c>
      <c r="I4606" s="4">
        <f>IF(A4606="","",H4606*24*(B4606-B4605))</f>
        <v>6.3045985487711212E-4</v>
      </c>
      <c r="J4606" s="4">
        <f>IF(A4606="","",MIN(J4605+I4606,Max_logcfu))</f>
        <v>3.99</v>
      </c>
      <c r="K4606" s="1" cm="1">
        <f t="array" ref="K4606">IF(A4606="","",IF(E4606&lt;MinTemp,0,((E4606-Tmin)/(PrefTemp-Tmin))^2))</f>
        <v>0.95999012953059037</v>
      </c>
      <c r="L4606" s="4">
        <f>IF(A4606="","",K4606*(B4606-B4605))</f>
        <v>9.9998971802820347E-3</v>
      </c>
      <c r="M4606" s="4">
        <f>IF(A4605="","",M4605-L4605)</f>
        <v>130.97650996039866</v>
      </c>
      <c r="N4606" s="1" t="s">
        <v>866</v>
      </c>
      <c r="O4606" s="1" t="s">
        <v>868</v>
      </c>
      <c r="P4606" s="1" t="s">
        <v>869</v>
      </c>
      <c r="Q4606" s="1">
        <v>4008</v>
      </c>
      <c r="R4606" s="1" t="s">
        <v>863</v>
      </c>
      <c r="S4606" s="1">
        <v>97.42</v>
      </c>
    </row>
    <row r="4607" spans="1:19" hidden="1" x14ac:dyDescent="0.3">
      <c r="A4607" s="1" t="s">
        <v>922</v>
      </c>
      <c r="B4607" s="2" t="s">
        <v>420</v>
      </c>
      <c r="C4607" s="1">
        <f t="shared" si="408"/>
        <v>1.0416666664241347E-2</v>
      </c>
      <c r="D4607" s="1">
        <v>4</v>
      </c>
      <c r="E4607" s="1">
        <v>-0.47</v>
      </c>
      <c r="F4607" s="1">
        <f>IF(A4607="","",IF(E4607&lt;MinTemp,0,E4607*M_a+M_b))</f>
        <v>7.8336200000000009E-2</v>
      </c>
      <c r="G4607" s="1">
        <f>IF(A4607="","",F4607^2)</f>
        <v>6.1365602304400014E-3</v>
      </c>
      <c r="H4607" s="1">
        <f t="shared" si="409"/>
        <v>2.6669101392611913E-3</v>
      </c>
      <c r="I4607" s="4">
        <f>IF(A4607="","",H4607*24*(B4607-B4606))</f>
        <v>6.6672753466006328E-4</v>
      </c>
      <c r="J4607" s="4">
        <f>IF(A4607="","",MIN(J4606+I4607,Max_logcfu))</f>
        <v>3.99</v>
      </c>
      <c r="K4607" s="1" cm="1">
        <f t="array" ref="K4607">IF(A4607="","",IF(E4607&lt;MinTemp,0,((E4607-Tmin)/(PrefTemp-Tmin))^2))</f>
        <v>1.015214287489697</v>
      </c>
      <c r="L4607" s="4">
        <f>IF(A4607="","",K4607*(B4607-B4606))</f>
        <v>1.0575148825555459E-2</v>
      </c>
      <c r="M4607" s="4">
        <f>IF(A4606="","",M4606-L4606)</f>
        <v>130.96651006321838</v>
      </c>
      <c r="N4607" s="1" t="s">
        <v>866</v>
      </c>
      <c r="O4607" s="1" t="s">
        <v>868</v>
      </c>
      <c r="P4607" s="1" t="s">
        <v>869</v>
      </c>
      <c r="Q4607" s="1">
        <v>4008</v>
      </c>
      <c r="R4607" s="1" t="s">
        <v>863</v>
      </c>
      <c r="S4607" s="1">
        <v>97.42</v>
      </c>
    </row>
    <row r="4608" spans="1:19" hidden="1" x14ac:dyDescent="0.3">
      <c r="A4608" s="1" t="s">
        <v>922</v>
      </c>
      <c r="B4608" s="2" t="s">
        <v>421</v>
      </c>
      <c r="C4608" s="1">
        <f t="shared" si="408"/>
        <v>1.0416666671517305E-2</v>
      </c>
      <c r="D4608" s="1">
        <v>4</v>
      </c>
      <c r="E4608" s="1">
        <v>-0.36</v>
      </c>
      <c r="F4608" s="1">
        <f>IF(A4608="","",IF(E4608&lt;MinTemp,0,E4608*M_a+M_b))</f>
        <v>8.0496600000000001E-2</v>
      </c>
      <c r="G4608" s="1">
        <f>IF(A4608="","",F4608^2)</f>
        <v>6.4797026115600001E-3</v>
      </c>
      <c r="H4608" s="1">
        <f t="shared" si="409"/>
        <v>2.8160376408344198E-3</v>
      </c>
      <c r="I4608" s="4">
        <f>IF(A4608="","",H4608*24*(B4608-B4607))</f>
        <v>7.0400941053643483E-4</v>
      </c>
      <c r="J4608" s="4">
        <f>IF(A4608="","",MIN(J4607+I4608,Max_logcfu))</f>
        <v>3.99</v>
      </c>
      <c r="K4608" s="1" cm="1">
        <f t="array" ref="K4608">IF(A4608="","",IF(E4608&lt;MinTemp,0,((E4608-Tmin)/(PrefTemp-Tmin))^2))</f>
        <v>1.0719827432490365</v>
      </c>
      <c r="L4608" s="4">
        <f>IF(A4608="","",K4608*(B4608-B4607))</f>
        <v>1.1166486914043931E-2</v>
      </c>
      <c r="M4608" s="4">
        <f>IF(A4607="","",M4607-L4607)</f>
        <v>130.95593491439283</v>
      </c>
      <c r="N4608" s="1" t="s">
        <v>866</v>
      </c>
      <c r="O4608" s="1" t="s">
        <v>868</v>
      </c>
      <c r="P4608" s="1" t="s">
        <v>869</v>
      </c>
      <c r="Q4608" s="1">
        <v>4008</v>
      </c>
      <c r="R4608" s="1" t="s">
        <v>863</v>
      </c>
      <c r="S4608" s="1">
        <v>97.42</v>
      </c>
    </row>
    <row r="4609" spans="1:19" hidden="1" x14ac:dyDescent="0.3">
      <c r="A4609" s="1" t="s">
        <v>922</v>
      </c>
      <c r="B4609" s="2" t="s">
        <v>422</v>
      </c>
      <c r="C4609" s="1">
        <f t="shared" si="408"/>
        <v>1.0416666664241347E-2</v>
      </c>
      <c r="D4609" s="1">
        <v>4</v>
      </c>
      <c r="E4609" s="1">
        <v>-0.27</v>
      </c>
      <c r="F4609" s="1">
        <f>IF(A4609="","",IF(E4609&lt;MinTemp,0,E4609*M_a+M_b))</f>
        <v>8.226420000000001E-2</v>
      </c>
      <c r="G4609" s="1">
        <f>IF(A4609="","",F4609^2)</f>
        <v>6.7673986016400017E-3</v>
      </c>
      <c r="H4609" s="1">
        <f t="shared" si="409"/>
        <v>2.9410684926727514E-3</v>
      </c>
      <c r="I4609" s="4">
        <f>IF(A4609="","",H4609*24*(B4609-B4608))</f>
        <v>7.3526712299699514E-4</v>
      </c>
      <c r="J4609" s="4">
        <f>IF(A4609="","",MIN(J4608+I4609,Max_logcfu))</f>
        <v>3.99</v>
      </c>
      <c r="K4609" s="1" cm="1">
        <f t="array" ref="K4609">IF(A4609="","",IF(E4609&lt;MinTemp,0,((E4609-Tmin)/(PrefTemp-Tmin))^2))</f>
        <v>1.1195783128539596</v>
      </c>
      <c r="L4609" s="4">
        <f>IF(A4609="","",K4609*(B4609-B4608))</f>
        <v>1.1662274089513411E-2</v>
      </c>
      <c r="M4609" s="4">
        <f>IF(A4608="","",M4608-L4608)</f>
        <v>130.94476842747878</v>
      </c>
      <c r="N4609" s="1" t="s">
        <v>866</v>
      </c>
      <c r="O4609" s="1" t="s">
        <v>868</v>
      </c>
      <c r="P4609" s="1" t="s">
        <v>869</v>
      </c>
      <c r="Q4609" s="1">
        <v>4008</v>
      </c>
      <c r="R4609" s="1" t="s">
        <v>863</v>
      </c>
      <c r="S4609" s="1">
        <v>97.42</v>
      </c>
    </row>
    <row r="4610" spans="1:19" hidden="1" x14ac:dyDescent="0.3">
      <c r="A4610" s="1" t="s">
        <v>922</v>
      </c>
      <c r="B4610" s="2" t="s">
        <v>423</v>
      </c>
      <c r="C4610" s="1">
        <f t="shared" ref="C4610:C4673" si="410">IF(A4610="","",B4610-B4609)</f>
        <v>1.0416666664241347E-2</v>
      </c>
      <c r="D4610" s="1">
        <v>4</v>
      </c>
      <c r="E4610" s="1">
        <v>-0.13</v>
      </c>
      <c r="F4610" s="1">
        <f>IF(A4610="","",IF(E4610&lt;MinTemp,0,E4610*M_a+M_b))</f>
        <v>8.50138E-2</v>
      </c>
      <c r="G4610" s="1">
        <f>IF(A4610="","",F4610^2)</f>
        <v>7.2273461904399997E-3</v>
      </c>
      <c r="H4610" s="1">
        <f t="shared" si="409"/>
        <v>3.1409587963667968E-3</v>
      </c>
      <c r="I4610" s="4">
        <f>IF(A4610="","",H4610*24*(B4610-B4609))</f>
        <v>7.8523969890887139E-4</v>
      </c>
      <c r="J4610" s="4">
        <f>IF(A4610="","",MIN(J4609+I4610,Max_logcfu))</f>
        <v>3.99</v>
      </c>
      <c r="K4610" s="1" cm="1">
        <f t="array" ref="K4610">IF(A4610="","",IF(E4610&lt;MinTemp,0,((E4610-Tmin)/(PrefTemp-Tmin))^2))</f>
        <v>1.1956706750424619</v>
      </c>
      <c r="L4610" s="4">
        <f>IF(A4610="","",K4610*(B4610-B4609))</f>
        <v>1.2454902862125762E-2</v>
      </c>
      <c r="M4610" s="4">
        <f>IF(A4609="","",M4609-L4609)</f>
        <v>130.93310615338928</v>
      </c>
      <c r="N4610" s="1" t="s">
        <v>866</v>
      </c>
      <c r="O4610" s="1" t="s">
        <v>868</v>
      </c>
      <c r="P4610" s="1" t="s">
        <v>869</v>
      </c>
      <c r="Q4610" s="1">
        <v>4008</v>
      </c>
      <c r="R4610" s="1" t="s">
        <v>863</v>
      </c>
      <c r="S4610" s="1">
        <v>97.42</v>
      </c>
    </row>
    <row r="4611" spans="1:19" hidden="1" x14ac:dyDescent="0.3">
      <c r="A4611" s="1" t="s">
        <v>922</v>
      </c>
      <c r="B4611" s="2" t="s">
        <v>424</v>
      </c>
      <c r="C4611" s="1">
        <f t="shared" si="410"/>
        <v>1.0416666671517305E-2</v>
      </c>
      <c r="D4611" s="1">
        <v>4</v>
      </c>
      <c r="E4611" s="1">
        <v>-0.04</v>
      </c>
      <c r="F4611" s="1">
        <f>IF(A4611="","",IF(E4611&lt;MinTemp,0,E4611*M_a+M_b))</f>
        <v>8.6781400000000009E-2</v>
      </c>
      <c r="G4611" s="1">
        <f>IF(A4611="","",F4611^2)</f>
        <v>7.5310113859600016E-3</v>
      </c>
      <c r="H4611" s="1">
        <f t="shared" si="409"/>
        <v>3.2729297635636684E-3</v>
      </c>
      <c r="I4611" s="4">
        <f>IF(A4611="","",H4611*24*(B4611-B4610))</f>
        <v>8.1823244127193632E-4</v>
      </c>
      <c r="J4611" s="4">
        <f>IF(A4611="","",MIN(J4610+I4611,Max_logcfu))</f>
        <v>3.99</v>
      </c>
      <c r="K4611" s="1" cm="1">
        <f t="array" ref="K4611">IF(A4611="","",IF(E4611&lt;MinTemp,0,((E4611-Tmin)/(PrefTemp-Tmin))^2))</f>
        <v>1.2459081425370409</v>
      </c>
      <c r="L4611" s="4">
        <f>IF(A4611="","",K4611*(B4611-B4610))</f>
        <v>1.2978209824137625E-2</v>
      </c>
      <c r="M4611" s="4">
        <f>IF(A4610="","",M4610-L4610)</f>
        <v>130.92065125052716</v>
      </c>
      <c r="N4611" s="1" t="s">
        <v>866</v>
      </c>
      <c r="O4611" s="1" t="s">
        <v>868</v>
      </c>
      <c r="P4611" s="1" t="s">
        <v>869</v>
      </c>
      <c r="Q4611" s="1">
        <v>4008</v>
      </c>
      <c r="R4611" s="1" t="s">
        <v>863</v>
      </c>
      <c r="S4611" s="1">
        <v>97.42</v>
      </c>
    </row>
    <row r="4612" spans="1:19" hidden="1" x14ac:dyDescent="0.3">
      <c r="A4612" s="1" t="s">
        <v>922</v>
      </c>
      <c r="B4612" s="2" t="s">
        <v>425</v>
      </c>
      <c r="C4612" s="1">
        <f t="shared" si="410"/>
        <v>1.0416666664241347E-2</v>
      </c>
      <c r="D4612" s="1">
        <v>4</v>
      </c>
      <c r="E4612" s="1">
        <v>0.08</v>
      </c>
      <c r="F4612" s="1">
        <f>IF(A4612="","",IF(E4612&lt;MinTemp,0,E4612*M_a+M_b))</f>
        <v>8.9138200000000001E-2</v>
      </c>
      <c r="G4612" s="1">
        <f>IF(A4612="","",F4612^2)</f>
        <v>7.9456186992400007E-3</v>
      </c>
      <c r="H4612" s="1">
        <f t="shared" si="409"/>
        <v>3.4531154712038243E-3</v>
      </c>
      <c r="I4612" s="4">
        <f>IF(A4612="","",H4612*24*(B4612-B4611))</f>
        <v>8.6327886759995833E-4</v>
      </c>
      <c r="J4612" s="4">
        <f>IF(A4612="","",MIN(J4611+I4612,Max_logcfu))</f>
        <v>3.99</v>
      </c>
      <c r="K4612" s="1" cm="1">
        <f t="array" ref="K4612">IF(A4612="","",IF(E4612&lt;MinTemp,0,((E4612-Tmin)/(PrefTemp-Tmin))^2))</f>
        <v>1.3144995442887342</v>
      </c>
      <c r="L4612" s="4">
        <f>IF(A4612="","",K4612*(B4612-B4611))</f>
        <v>1.36927035831529E-2</v>
      </c>
      <c r="M4612" s="4">
        <f>IF(A4611="","",M4611-L4611)</f>
        <v>130.90767304070303</v>
      </c>
      <c r="N4612" s="1" t="s">
        <v>866</v>
      </c>
      <c r="O4612" s="1" t="s">
        <v>868</v>
      </c>
      <c r="P4612" s="1" t="s">
        <v>869</v>
      </c>
      <c r="Q4612" s="1">
        <v>4008</v>
      </c>
      <c r="R4612" s="1" t="s">
        <v>863</v>
      </c>
      <c r="S4612" s="1">
        <v>97.42</v>
      </c>
    </row>
    <row r="4613" spans="1:19" hidden="1" x14ac:dyDescent="0.3">
      <c r="A4613" s="1" t="s">
        <v>922</v>
      </c>
      <c r="B4613" s="2" t="s">
        <v>426</v>
      </c>
      <c r="C4613" s="1">
        <f t="shared" si="410"/>
        <v>1.0416666664241347E-2</v>
      </c>
      <c r="D4613" s="1">
        <v>4</v>
      </c>
      <c r="E4613" s="1">
        <v>0.17</v>
      </c>
      <c r="F4613" s="1">
        <f>IF(A4613="","",IF(E4613&lt;MinTemp,0,E4613*M_a+M_b))</f>
        <v>9.0905800000000009E-2</v>
      </c>
      <c r="G4613" s="1">
        <f>IF(A4613="","",F4613^2)</f>
        <v>8.2638644736400015E-3</v>
      </c>
      <c r="H4613" s="1">
        <f t="shared" si="409"/>
        <v>3.5914230654671884E-3</v>
      </c>
      <c r="I4613" s="4">
        <f>IF(A4613="","",H4613*24*(B4613-B4612))</f>
        <v>8.9785576615774871E-4</v>
      </c>
      <c r="J4613" s="4">
        <f>IF(A4613="","",MIN(J4612+I4613,Max_logcfu))</f>
        <v>3.99</v>
      </c>
      <c r="K4613" s="1" cm="1">
        <f t="array" ref="K4613">IF(A4613="","",IF(E4613&lt;MinTemp,0,((E4613-Tmin)/(PrefTemp-Tmin))^2))</f>
        <v>1.3671491794216948</v>
      </c>
      <c r="L4613" s="4">
        <f>IF(A4613="","",K4613*(B4613-B4612))</f>
        <v>1.4241137282326882E-2</v>
      </c>
      <c r="M4613" s="4">
        <f>IF(A4612="","",M4612-L4612)</f>
        <v>130.89398033711987</v>
      </c>
      <c r="N4613" s="1" t="s">
        <v>866</v>
      </c>
      <c r="O4613" s="1" t="s">
        <v>868</v>
      </c>
      <c r="P4613" s="1" t="s">
        <v>869</v>
      </c>
      <c r="Q4613" s="1">
        <v>4008</v>
      </c>
      <c r="R4613" s="1" t="s">
        <v>863</v>
      </c>
      <c r="S4613" s="1">
        <v>97.42</v>
      </c>
    </row>
    <row r="4614" spans="1:19" hidden="1" x14ac:dyDescent="0.3">
      <c r="A4614" s="1" t="s">
        <v>922</v>
      </c>
      <c r="B4614" s="2" t="s">
        <v>427</v>
      </c>
      <c r="C4614" s="1">
        <f t="shared" si="410"/>
        <v>1.0416666671517305E-2</v>
      </c>
      <c r="D4614" s="1">
        <v>4</v>
      </c>
      <c r="E4614" s="1">
        <v>0.28000000000000003</v>
      </c>
      <c r="F4614" s="1">
        <f>IF(A4614="","",IF(E4614&lt;MinTemp,0,E4614*M_a+M_b))</f>
        <v>9.3066200000000002E-2</v>
      </c>
      <c r="G4614" s="1">
        <f>IF(A4614="","",F4614^2)</f>
        <v>8.6613175824400007E-3</v>
      </c>
      <c r="H4614" s="1">
        <f t="shared" si="409"/>
        <v>3.7641536646849196E-3</v>
      </c>
      <c r="I4614" s="4">
        <f>IF(A4614="","",H4614*24*(B4614-B4613))</f>
        <v>9.4103841660943515E-4</v>
      </c>
      <c r="J4614" s="4">
        <f>IF(A4614="","",MIN(J4613+I4614,Max_logcfu))</f>
        <v>3.99</v>
      </c>
      <c r="K4614" s="1" cm="1">
        <f t="array" ref="K4614">IF(A4614="","",IF(E4614&lt;MinTemp,0,((E4614-Tmin)/(PrefTemp-Tmin))^2))</f>
        <v>1.4329026405642127</v>
      </c>
      <c r="L4614" s="4">
        <f>IF(A4614="","",K4614*(B4614-B4613))</f>
        <v>1.4926069179494374E-2</v>
      </c>
      <c r="M4614" s="4">
        <f>IF(A4613="","",M4613-L4613)</f>
        <v>130.87973919983753</v>
      </c>
      <c r="N4614" s="1" t="s">
        <v>866</v>
      </c>
      <c r="O4614" s="1" t="s">
        <v>868</v>
      </c>
      <c r="P4614" s="1" t="s">
        <v>869</v>
      </c>
      <c r="Q4614" s="1">
        <v>4008</v>
      </c>
      <c r="R4614" s="1" t="s">
        <v>863</v>
      </c>
      <c r="S4614" s="1">
        <v>97.42</v>
      </c>
    </row>
    <row r="4615" spans="1:19" hidden="1" x14ac:dyDescent="0.3">
      <c r="A4615" s="1" t="s">
        <v>922</v>
      </c>
      <c r="B4615" s="2" t="s">
        <v>428</v>
      </c>
      <c r="C4615" s="1">
        <f t="shared" si="410"/>
        <v>1.0416666664241347E-2</v>
      </c>
      <c r="D4615" s="1">
        <v>4</v>
      </c>
      <c r="E4615" s="1">
        <v>0.39</v>
      </c>
      <c r="F4615" s="1">
        <f>IF(A4615="","",IF(E4615&lt;MinTemp,0,E4615*M_a+M_b))</f>
        <v>9.5226600000000008E-2</v>
      </c>
      <c r="G4615" s="1">
        <f>IF(A4615="","",F4615^2)</f>
        <v>9.0681053475600015E-3</v>
      </c>
      <c r="H4615" s="1">
        <f t="shared" si="409"/>
        <v>3.9409410463103001E-3</v>
      </c>
      <c r="I4615" s="4">
        <f>IF(A4615="","",H4615*24*(B4615-B4614))</f>
        <v>9.8523526134818213E-4</v>
      </c>
      <c r="J4615" s="4">
        <f>IF(A4615="","",MIN(J4614+I4615,Max_logcfu))</f>
        <v>3.99</v>
      </c>
      <c r="K4615" s="1" cm="1">
        <f t="array" ref="K4615">IF(A4615="","",IF(E4615&lt;MinTemp,0,((E4615-Tmin)/(PrefTemp-Tmin))^2))</f>
        <v>1.5002003995069642</v>
      </c>
      <c r="L4615" s="4">
        <f>IF(A4615="","",K4615*(B4615-B4614))</f>
        <v>1.5627087491225745E-2</v>
      </c>
      <c r="M4615" s="4">
        <f>IF(A4614="","",M4614-L4614)</f>
        <v>130.86481313065804</v>
      </c>
      <c r="N4615" s="1" t="s">
        <v>866</v>
      </c>
      <c r="O4615" s="1" t="s">
        <v>868</v>
      </c>
      <c r="P4615" s="1" t="s">
        <v>869</v>
      </c>
      <c r="Q4615" s="1">
        <v>4008</v>
      </c>
      <c r="R4615" s="1" t="s">
        <v>863</v>
      </c>
      <c r="S4615" s="1">
        <v>97.42</v>
      </c>
    </row>
    <row r="4616" spans="1:19" hidden="1" x14ac:dyDescent="0.3">
      <c r="A4616" s="1" t="s">
        <v>922</v>
      </c>
      <c r="B4616" s="2" t="s">
        <v>429</v>
      </c>
      <c r="C4616" s="1">
        <f t="shared" si="410"/>
        <v>1.0416666664241347E-2</v>
      </c>
      <c r="D4616" s="1">
        <v>4</v>
      </c>
      <c r="E4616" s="1">
        <v>0.45</v>
      </c>
      <c r="F4616" s="1">
        <f>IF(A4616="","",IF(E4616&lt;MinTemp,0,E4616*M_a+M_b))</f>
        <v>9.6405000000000005E-2</v>
      </c>
      <c r="G4616" s="1">
        <f>IF(A4616="","",F4616^2)</f>
        <v>9.2939240250000006E-3</v>
      </c>
      <c r="H4616" s="1">
        <f t="shared" si="409"/>
        <v>4.0390804106910042E-3</v>
      </c>
      <c r="I4616" s="4">
        <f>IF(A4616="","",H4616*24*(B4616-B4615))</f>
        <v>1.0097701024376457E-3</v>
      </c>
      <c r="J4616" s="4">
        <f>IF(A4616="","",MIN(J4615+I4616,Max_logcfu))</f>
        <v>3.99</v>
      </c>
      <c r="K4616" s="1" cm="1">
        <f t="array" ref="K4616">IF(A4616="","",IF(E4616&lt;MinTemp,0,((E4616-Tmin)/(PrefTemp-Tmin))^2))</f>
        <v>1.5375591703998035</v>
      </c>
      <c r="L4616" s="4">
        <f>IF(A4616="","",K4616*(B4616-B4615))</f>
        <v>1.6016241354602216E-2</v>
      </c>
      <c r="M4616" s="4">
        <f>IF(A4615="","",M4615-L4615)</f>
        <v>130.84918604316681</v>
      </c>
      <c r="N4616" s="1" t="s">
        <v>866</v>
      </c>
      <c r="O4616" s="1" t="s">
        <v>868</v>
      </c>
      <c r="P4616" s="1" t="s">
        <v>869</v>
      </c>
      <c r="Q4616" s="1">
        <v>4008</v>
      </c>
      <c r="R4616" s="1" t="s">
        <v>863</v>
      </c>
      <c r="S4616" s="1">
        <v>97.42</v>
      </c>
    </row>
    <row r="4617" spans="1:19" hidden="1" x14ac:dyDescent="0.3">
      <c r="A4617" s="1" t="s">
        <v>922</v>
      </c>
      <c r="B4617" s="2" t="s">
        <v>430</v>
      </c>
      <c r="C4617" s="1">
        <f t="shared" si="410"/>
        <v>1.0416666671517305E-2</v>
      </c>
      <c r="D4617" s="1">
        <v>4</v>
      </c>
      <c r="E4617" s="1">
        <v>0.36</v>
      </c>
      <c r="F4617" s="1">
        <f>IF(A4617="","",IF(E4617&lt;MinTemp,0,E4617*M_a+M_b))</f>
        <v>9.463740000000001E-2</v>
      </c>
      <c r="G4617" s="1">
        <f>IF(A4617="","",F4617^2)</f>
        <v>8.9562374787600027E-3</v>
      </c>
      <c r="H4617" s="1">
        <f t="shared" si="409"/>
        <v>3.8923239803389841E-3</v>
      </c>
      <c r="I4617" s="4">
        <f>IF(A4617="","",H4617*24*(B4617-B4616))</f>
        <v>9.7308099553787227E-4</v>
      </c>
      <c r="J4617" s="4">
        <f>IF(A4617="","",MIN(J4616+I4617,Max_logcfu))</f>
        <v>3.99</v>
      </c>
      <c r="K4617" s="1" cm="1">
        <f t="array" ref="K4617">IF(A4617="","",IF(E4617&lt;MinTemp,0,((E4617-Tmin)/(PrefTemp-Tmin))^2))</f>
        <v>1.4816933117490008</v>
      </c>
      <c r="L4617" s="4">
        <f>IF(A4617="","",K4617*(B4617-B4616))</f>
        <v>1.5434305337905916E-2</v>
      </c>
      <c r="M4617" s="4">
        <f>IF(A4616="","",M4616-L4616)</f>
        <v>130.8331698018122</v>
      </c>
      <c r="N4617" s="1" t="s">
        <v>866</v>
      </c>
      <c r="O4617" s="1" t="s">
        <v>868</v>
      </c>
      <c r="P4617" s="1" t="s">
        <v>869</v>
      </c>
      <c r="Q4617" s="1">
        <v>4008</v>
      </c>
      <c r="R4617" s="1" t="s">
        <v>863</v>
      </c>
      <c r="S4617" s="1">
        <v>97.42</v>
      </c>
    </row>
    <row r="4618" spans="1:19" hidden="1" x14ac:dyDescent="0.3">
      <c r="A4618" s="1" t="s">
        <v>922</v>
      </c>
      <c r="B4618" s="2" t="s">
        <v>431</v>
      </c>
      <c r="C4618" s="1">
        <f t="shared" si="410"/>
        <v>1.0416666664241347E-2</v>
      </c>
      <c r="D4618" s="1">
        <v>4</v>
      </c>
      <c r="E4618" s="1">
        <v>0.35</v>
      </c>
      <c r="F4618" s="1">
        <f>IF(A4618="","",IF(E4618&lt;MinTemp,0,E4618*M_a+M_b))</f>
        <v>9.4441000000000011E-2</v>
      </c>
      <c r="G4618" s="1">
        <f>IF(A4618="","",F4618^2)</f>
        <v>8.9191024810000019E-3</v>
      </c>
      <c r="H4618" s="1">
        <f t="shared" si="409"/>
        <v>3.8761853459365497E-3</v>
      </c>
      <c r="I4618" s="4">
        <f>IF(A4618="","",H4618*24*(B4618-B4617))</f>
        <v>9.6904633625851376E-4</v>
      </c>
      <c r="J4618" s="4">
        <f>IF(A4618="","",MIN(J4617+I4618,Max_logcfu))</f>
        <v>3.99</v>
      </c>
      <c r="K4618" s="1" cm="1">
        <f t="array" ref="K4618">IF(A4618="","",IF(E4618&lt;MinTemp,0,((E4618-Tmin)/(PrefTemp-Tmin))^2))</f>
        <v>1.4755498080798204</v>
      </c>
      <c r="L4618" s="4">
        <f>IF(A4618="","",K4618*(B4618-B4617))</f>
        <v>1.5370310497252784E-2</v>
      </c>
      <c r="M4618" s="4">
        <f>IF(A4617="","",M4617-L4617)</f>
        <v>130.81773549647428</v>
      </c>
      <c r="N4618" s="1" t="s">
        <v>866</v>
      </c>
      <c r="O4618" s="1" t="s">
        <v>868</v>
      </c>
      <c r="P4618" s="1" t="s">
        <v>869</v>
      </c>
      <c r="Q4618" s="1">
        <v>4008</v>
      </c>
      <c r="R4618" s="1" t="s">
        <v>863</v>
      </c>
      <c r="S4618" s="1">
        <v>97.42</v>
      </c>
    </row>
    <row r="4619" spans="1:19" hidden="1" x14ac:dyDescent="0.3">
      <c r="A4619" s="1" t="s">
        <v>922</v>
      </c>
      <c r="B4619" s="2" t="s">
        <v>432</v>
      </c>
      <c r="C4619" s="1">
        <f t="shared" si="410"/>
        <v>1.0416666664241347E-2</v>
      </c>
      <c r="D4619" s="1">
        <v>4</v>
      </c>
      <c r="E4619" s="1">
        <v>0.03</v>
      </c>
      <c r="F4619" s="1">
        <f>IF(A4619="","",IF(E4619&lt;MinTemp,0,E4619*M_a+M_b))</f>
        <v>8.8156200000000004E-2</v>
      </c>
      <c r="G4619" s="1">
        <f>IF(A4619="","",F4619^2)</f>
        <v>7.7715155984400004E-3</v>
      </c>
      <c r="H4619" s="1">
        <f t="shared" si="409"/>
        <v>3.3774513682920467E-3</v>
      </c>
      <c r="I4619" s="4">
        <f>IF(A4619="","",H4619*24*(B4619-B4618))</f>
        <v>8.4436284187641816E-4</v>
      </c>
      <c r="J4619" s="4">
        <f>IF(A4619="","",MIN(J4618+I4619,Max_logcfu))</f>
        <v>3.99</v>
      </c>
      <c r="K4619" s="1" cm="1">
        <f t="array" ref="K4619">IF(A4619="","",IF(E4619&lt;MinTemp,0,((E4619-Tmin)/(PrefTemp-Tmin))^2))</f>
        <v>1.2856964447034562</v>
      </c>
      <c r="L4619" s="4">
        <f>IF(A4619="","",K4619*(B4619-B4618))</f>
        <v>1.3392671295876112E-2</v>
      </c>
      <c r="M4619" s="4">
        <f>IF(A4618="","",M4618-L4618)</f>
        <v>130.80236518597704</v>
      </c>
      <c r="N4619" s="1" t="s">
        <v>866</v>
      </c>
      <c r="O4619" s="1" t="s">
        <v>868</v>
      </c>
      <c r="P4619" s="1" t="s">
        <v>869</v>
      </c>
      <c r="Q4619" s="1">
        <v>4008</v>
      </c>
      <c r="R4619" s="1" t="s">
        <v>863</v>
      </c>
      <c r="S4619" s="1">
        <v>97.42</v>
      </c>
    </row>
    <row r="4620" spans="1:19" hidden="1" x14ac:dyDescent="0.3">
      <c r="A4620" s="1" t="s">
        <v>922</v>
      </c>
      <c r="B4620" s="2" t="s">
        <v>433</v>
      </c>
      <c r="C4620" s="1">
        <f t="shared" si="410"/>
        <v>1.0416666671517305E-2</v>
      </c>
      <c r="D4620" s="1">
        <v>4</v>
      </c>
      <c r="E4620" s="1">
        <v>-0.22</v>
      </c>
      <c r="F4620" s="1">
        <f>IF(A4620="","",IF(E4620&lt;MinTemp,0,E4620*M_a+M_b))</f>
        <v>8.3246200000000006E-2</v>
      </c>
      <c r="G4620" s="1">
        <f>IF(A4620="","",F4620^2)</f>
        <v>6.9299298144400012E-3</v>
      </c>
      <c r="H4620" s="1">
        <f t="shared" si="409"/>
        <v>3.0117035264841377E-3</v>
      </c>
      <c r="I4620" s="4">
        <f>IF(A4620="","",H4620*24*(B4620-B4619))</f>
        <v>7.5292588197164274E-4</v>
      </c>
      <c r="J4620" s="4">
        <f>IF(A4620="","",MIN(J4619+I4620,Max_logcfu))</f>
        <v>3.99</v>
      </c>
      <c r="K4620" s="1" cm="1">
        <f t="array" ref="K4620">IF(A4620="","",IF(E4620&lt;MinTemp,0,((E4620-Tmin)/(PrefTemp-Tmin))^2))</f>
        <v>1.1464669936786178</v>
      </c>
      <c r="L4620" s="4">
        <f>IF(A4620="","",K4620*(B4620-B4619))</f>
        <v>1.1942364523046698E-2</v>
      </c>
      <c r="M4620" s="4">
        <f>IF(A4619="","",M4619-L4619)</f>
        <v>130.78897251468115</v>
      </c>
      <c r="N4620" s="1" t="s">
        <v>866</v>
      </c>
      <c r="O4620" s="1" t="s">
        <v>868</v>
      </c>
      <c r="P4620" s="1" t="s">
        <v>869</v>
      </c>
      <c r="Q4620" s="1">
        <v>4008</v>
      </c>
      <c r="R4620" s="1" t="s">
        <v>863</v>
      </c>
      <c r="S4620" s="1">
        <v>97.38</v>
      </c>
    </row>
    <row r="4621" spans="1:19" hidden="1" x14ac:dyDescent="0.3">
      <c r="A4621" s="1" t="s">
        <v>922</v>
      </c>
      <c r="B4621" s="2" t="s">
        <v>434</v>
      </c>
      <c r="C4621" s="1">
        <f t="shared" si="410"/>
        <v>1.0416666664241347E-2</v>
      </c>
      <c r="D4621" s="1">
        <v>4</v>
      </c>
      <c r="E4621" s="1">
        <v>-0.38</v>
      </c>
      <c r="F4621" s="1">
        <f>IF(A4621="","",IF(E4621&lt;MinTemp,0,E4621*M_a+M_b))</f>
        <v>8.0103800000000003E-2</v>
      </c>
      <c r="G4621" s="1">
        <f>IF(A4621="","",F4621^2)</f>
        <v>6.4166187744400006E-3</v>
      </c>
      <c r="H4621" s="1">
        <f t="shared" si="409"/>
        <v>2.7886218054932639E-3</v>
      </c>
      <c r="I4621" s="4">
        <f>IF(A4621="","",H4621*24*(B4621-B4620))</f>
        <v>6.9715545121099682E-4</v>
      </c>
      <c r="J4621" s="4">
        <f>IF(A4621="","",MIN(J4620+I4621,Max_logcfu))</f>
        <v>3.99</v>
      </c>
      <c r="K4621" s="1" cm="1">
        <f t="array" ref="K4621">IF(A4621="","",IF(E4621&lt;MinTemp,0,((E4621-Tmin)/(PrefTemp-Tmin))^2))</f>
        <v>1.0615463407126107</v>
      </c>
      <c r="L4621" s="4">
        <f>IF(A4621="","",K4621*(B4621-B4620))</f>
        <v>1.1057774379848439E-2</v>
      </c>
      <c r="M4621" s="4">
        <f>IF(A4620="","",M4620-L4620)</f>
        <v>130.77703015015811</v>
      </c>
      <c r="N4621" s="1" t="s">
        <v>866</v>
      </c>
      <c r="O4621" s="1" t="s">
        <v>868</v>
      </c>
      <c r="P4621" s="1" t="s">
        <v>869</v>
      </c>
      <c r="Q4621" s="1">
        <v>4008</v>
      </c>
      <c r="R4621" s="1" t="s">
        <v>863</v>
      </c>
      <c r="S4621" s="1">
        <v>97.38</v>
      </c>
    </row>
    <row r="4622" spans="1:19" hidden="1" x14ac:dyDescent="0.3">
      <c r="A4622" s="1" t="s">
        <v>922</v>
      </c>
      <c r="B4622" s="2" t="s">
        <v>435</v>
      </c>
      <c r="C4622" s="1">
        <f t="shared" si="410"/>
        <v>1.0416666664241347E-2</v>
      </c>
      <c r="D4622" s="1">
        <v>4</v>
      </c>
      <c r="E4622" s="1">
        <v>-0.49</v>
      </c>
      <c r="F4622" s="1">
        <f>IF(A4622="","",IF(E4622&lt;MinTemp,0,E4622*M_a+M_b))</f>
        <v>7.794340000000001E-2</v>
      </c>
      <c r="G4622" s="1">
        <f>IF(A4622="","",F4622^2)</f>
        <v>6.0751736035600011E-3</v>
      </c>
      <c r="H4622" s="1">
        <f t="shared" si="409"/>
        <v>2.6402319007214257E-3</v>
      </c>
      <c r="I4622" s="4">
        <f>IF(A4622="","",H4622*24*(B4622-B4621))</f>
        <v>6.6005797502667466E-4</v>
      </c>
      <c r="J4622" s="4">
        <f>IF(A4622="","",MIN(J4621+I4622,Max_logcfu))</f>
        <v>3.99</v>
      </c>
      <c r="K4622" s="1" cm="1">
        <f t="array" ref="K4622">IF(A4622="","",IF(E4622&lt;MinTemp,0,((E4622-Tmin)/(PrefTemp-Tmin))^2))</f>
        <v>1.0050586663714947</v>
      </c>
      <c r="L4622" s="4">
        <f>IF(A4622="","",K4622*(B4622-B4621))</f>
        <v>1.0469361105598814E-2</v>
      </c>
      <c r="M4622" s="4">
        <f>IF(A4621="","",M4621-L4621)</f>
        <v>130.76597237577826</v>
      </c>
      <c r="N4622" s="1" t="s">
        <v>866</v>
      </c>
      <c r="O4622" s="1" t="s">
        <v>868</v>
      </c>
      <c r="P4622" s="1" t="s">
        <v>869</v>
      </c>
      <c r="Q4622" s="1">
        <v>4008</v>
      </c>
      <c r="R4622" s="1" t="s">
        <v>863</v>
      </c>
      <c r="S4622" s="1">
        <v>97.38</v>
      </c>
    </row>
    <row r="4623" spans="1:19" hidden="1" x14ac:dyDescent="0.3">
      <c r="A4623" s="1" t="s">
        <v>922</v>
      </c>
      <c r="B4623" s="2" t="s">
        <v>436</v>
      </c>
      <c r="C4623" s="1">
        <f t="shared" si="410"/>
        <v>1.0416666671517305E-2</v>
      </c>
      <c r="D4623" s="1">
        <v>4</v>
      </c>
      <c r="E4623" s="1">
        <v>-0.56999999999999995</v>
      </c>
      <c r="F4623" s="1">
        <f>IF(A4623="","",IF(E4623&lt;MinTemp,0,E4623*M_a+M_b))</f>
        <v>7.6372200000000001E-2</v>
      </c>
      <c r="G4623" s="1">
        <f>IF(A4623="","",F4623^2)</f>
        <v>5.83271293284E-3</v>
      </c>
      <c r="H4623" s="1">
        <f t="shared" si="409"/>
        <v>2.5348600316558016E-3</v>
      </c>
      <c r="I4623" s="4">
        <f>IF(A4623="","",H4623*24*(B4623-B4622))</f>
        <v>6.3371500820904702E-4</v>
      </c>
      <c r="J4623" s="4">
        <f>IF(A4623="","",MIN(J4622+I4623,Max_logcfu))</f>
        <v>3.99</v>
      </c>
      <c r="K4623" s="1" cm="1">
        <f t="array" ref="K4623">IF(A4623="","",IF(E4623&lt;MinTemp,0,((E4623-Tmin)/(PrefTemp-Tmin))^2))</f>
        <v>0.96494669356818563</v>
      </c>
      <c r="L4623" s="4">
        <f>IF(A4623="","",K4623*(B4623-B4622))</f>
        <v>1.0051528062682542E-2</v>
      </c>
      <c r="M4623" s="4">
        <f>IF(A4622="","",M4622-L4622)</f>
        <v>130.75550301467266</v>
      </c>
      <c r="N4623" s="1" t="s">
        <v>866</v>
      </c>
      <c r="O4623" s="1" t="s">
        <v>868</v>
      </c>
      <c r="P4623" s="1" t="s">
        <v>869</v>
      </c>
      <c r="Q4623" s="1">
        <v>4008</v>
      </c>
      <c r="R4623" s="1" t="s">
        <v>863</v>
      </c>
      <c r="S4623" s="1">
        <v>97.38</v>
      </c>
    </row>
    <row r="4624" spans="1:19" hidden="1" x14ac:dyDescent="0.3">
      <c r="A4624" s="1" t="s">
        <v>922</v>
      </c>
      <c r="B4624" s="2" t="s">
        <v>437</v>
      </c>
      <c r="C4624" s="1">
        <f t="shared" si="410"/>
        <v>1.0416666664241347E-2</v>
      </c>
      <c r="D4624" s="1">
        <v>4</v>
      </c>
      <c r="E4624" s="1">
        <v>-0.63</v>
      </c>
      <c r="F4624" s="1">
        <f>IF(A4624="","",IF(E4624&lt;MinTemp,0,E4624*M_a+M_b))</f>
        <v>7.5193800000000005E-2</v>
      </c>
      <c r="G4624" s="1">
        <f>IF(A4624="","",F4624^2)</f>
        <v>5.6541075584400011E-3</v>
      </c>
      <c r="H4624" s="1">
        <f t="shared" si="409"/>
        <v>2.4572392692046941E-3</v>
      </c>
      <c r="I4624" s="4">
        <f>IF(A4624="","",H4624*24*(B4624-B4623))</f>
        <v>6.143098171581434E-4</v>
      </c>
      <c r="J4624" s="4">
        <f>IF(A4624="","",MIN(J4623+I4624,Max_logcfu))</f>
        <v>3.99</v>
      </c>
      <c r="K4624" s="1" cm="1">
        <f t="array" ref="K4624">IF(A4624="","",IF(E4624&lt;MinTemp,0,((E4624-Tmin)/(PrefTemp-Tmin))^2))</f>
        <v>0.93539875121867733</v>
      </c>
      <c r="L4624" s="4">
        <f>IF(A4624="","",K4624*(B4624-B4623))</f>
        <v>9.7437369895925809E-3</v>
      </c>
      <c r="M4624" s="4">
        <f>IF(A4623="","",M4623-L4623)</f>
        <v>130.74545148660997</v>
      </c>
      <c r="N4624" s="1" t="s">
        <v>866</v>
      </c>
      <c r="O4624" s="1" t="s">
        <v>868</v>
      </c>
      <c r="P4624" s="1" t="s">
        <v>869</v>
      </c>
      <c r="Q4624" s="1">
        <v>4008</v>
      </c>
      <c r="R4624" s="1" t="s">
        <v>863</v>
      </c>
      <c r="S4624" s="1">
        <v>97.38</v>
      </c>
    </row>
    <row r="4625" spans="1:19" hidden="1" x14ac:dyDescent="0.3">
      <c r="A4625" s="1" t="s">
        <v>922</v>
      </c>
      <c r="B4625" s="2" t="s">
        <v>438</v>
      </c>
      <c r="C4625" s="1">
        <f t="shared" si="410"/>
        <v>1.0416666664241347E-2</v>
      </c>
      <c r="D4625" s="1">
        <v>4</v>
      </c>
      <c r="E4625" s="1">
        <v>-0.66</v>
      </c>
      <c r="F4625" s="1">
        <f>IF(A4625="","",IF(E4625&lt;MinTemp,0,E4625*M_a+M_b))</f>
        <v>7.4604600000000007E-2</v>
      </c>
      <c r="G4625" s="1">
        <f>IF(A4625="","",F4625^2)</f>
        <v>5.5658463411600015E-3</v>
      </c>
      <c r="H4625" s="1">
        <f t="shared" si="409"/>
        <v>2.4188815041981753E-3</v>
      </c>
      <c r="I4625" s="4">
        <f>IF(A4625="","",H4625*24*(B4625-B4624))</f>
        <v>6.047203759087464E-4</v>
      </c>
      <c r="J4625" s="4">
        <f>IF(A4625="","",MIN(J4624+I4625,Max_logcfu))</f>
        <v>3.99</v>
      </c>
      <c r="K4625" s="1" cm="1">
        <f t="array" ref="K4625">IF(A4625="","",IF(E4625&lt;MinTemp,0,((E4625-Tmin)/(PrefTemp-Tmin))^2))</f>
        <v>0.92079707773237884</v>
      </c>
      <c r="L4625" s="4">
        <f>IF(A4625="","",K4625*(B4625-B4624))</f>
        <v>9.59163622414572E-3</v>
      </c>
      <c r="M4625" s="4">
        <f>IF(A4624="","",M4624-L4624)</f>
        <v>130.73570774962036</v>
      </c>
      <c r="N4625" s="1" t="s">
        <v>866</v>
      </c>
      <c r="O4625" s="1" t="s">
        <v>868</v>
      </c>
      <c r="P4625" s="1" t="s">
        <v>869</v>
      </c>
      <c r="Q4625" s="1">
        <v>4008</v>
      </c>
      <c r="R4625" s="1" t="s">
        <v>863</v>
      </c>
      <c r="S4625" s="1">
        <v>97.38</v>
      </c>
    </row>
    <row r="4626" spans="1:19" hidden="1" x14ac:dyDescent="0.3">
      <c r="A4626" s="1" t="s">
        <v>922</v>
      </c>
      <c r="B4626" s="2" t="s">
        <v>439</v>
      </c>
      <c r="C4626" s="1">
        <f t="shared" si="410"/>
        <v>1.0416666671517305E-2</v>
      </c>
      <c r="D4626" s="1">
        <v>4</v>
      </c>
      <c r="E4626" s="1">
        <v>-0.65</v>
      </c>
      <c r="F4626" s="1">
        <f>IF(A4626="","",IF(E4626&lt;MinTemp,0,E4626*M_a+M_b))</f>
        <v>7.4801000000000006E-2</v>
      </c>
      <c r="G4626" s="1">
        <f>IF(A4626="","",F4626^2)</f>
        <v>5.595189601000001E-3</v>
      </c>
      <c r="H4626" s="1">
        <f t="shared" si="409"/>
        <v>2.4316338987396785E-3</v>
      </c>
      <c r="I4626" s="4">
        <f>IF(A4626="","",H4626*24*(B4626-B4625))</f>
        <v>6.0790847496799906E-4</v>
      </c>
      <c r="J4626" s="4">
        <f>IF(A4626="","",MIN(J4625+I4626,Max_logcfu))</f>
        <v>3.99</v>
      </c>
      <c r="K4626" s="1" cm="1">
        <f t="array" ref="K4626">IF(A4626="","",IF(E4626&lt;MinTemp,0,((E4626-Tmin)/(PrefTemp-Tmin))^2))</f>
        <v>0.92565153943607414</v>
      </c>
      <c r="L4626" s="4">
        <f>IF(A4626="","",K4626*(B4626-B4625))</f>
        <v>9.6422035402824405E-3</v>
      </c>
      <c r="M4626" s="4">
        <f>IF(A4625="","",M4625-L4625)</f>
        <v>130.72611611339622</v>
      </c>
      <c r="N4626" s="1" t="s">
        <v>866</v>
      </c>
      <c r="O4626" s="1" t="s">
        <v>868</v>
      </c>
      <c r="P4626" s="1" t="s">
        <v>869</v>
      </c>
      <c r="Q4626" s="1">
        <v>4008</v>
      </c>
      <c r="R4626" s="1" t="s">
        <v>863</v>
      </c>
      <c r="S4626" s="1">
        <v>97.38</v>
      </c>
    </row>
    <row r="4627" spans="1:19" hidden="1" x14ac:dyDescent="0.3">
      <c r="A4627" s="1" t="s">
        <v>922</v>
      </c>
      <c r="B4627" s="2" t="s">
        <v>440</v>
      </c>
      <c r="C4627" s="1">
        <f t="shared" si="410"/>
        <v>1.0416666664241347E-2</v>
      </c>
      <c r="D4627" s="1">
        <v>4</v>
      </c>
      <c r="E4627" s="1">
        <v>-0.69</v>
      </c>
      <c r="F4627" s="1">
        <f>IF(A4627="","",IF(E4627&lt;MinTemp,0,E4627*M_a+M_b))</f>
        <v>7.4015400000000009E-2</v>
      </c>
      <c r="G4627" s="1">
        <f>IF(A4627="","",F4627^2)</f>
        <v>5.4782794371600017E-3</v>
      </c>
      <c r="H4627" s="1">
        <f t="shared" si="409"/>
        <v>2.3808254833376798E-3</v>
      </c>
      <c r="I4627" s="4">
        <f>IF(A4627="","",H4627*24*(B4627-B4626))</f>
        <v>5.9520637069583767E-4</v>
      </c>
      <c r="J4627" s="4">
        <f>IF(A4627="","",MIN(J4626+I4627,Max_logcfu))</f>
        <v>3.99</v>
      </c>
      <c r="K4627" s="1" cm="1">
        <f t="array" ref="K4627">IF(A4627="","",IF(E4627&lt;MinTemp,0,((E4627-Tmin)/(PrefTemp-Tmin))^2))</f>
        <v>0.90631026937171777</v>
      </c>
      <c r="L4627" s="4">
        <f>IF(A4627="","",K4627*(B4627-B4626))</f>
        <v>9.4407319704239677E-3</v>
      </c>
      <c r="M4627" s="4">
        <f>IF(A4626="","",M4626-L4626)</f>
        <v>130.71647390985592</v>
      </c>
      <c r="N4627" s="1" t="s">
        <v>866</v>
      </c>
      <c r="O4627" s="1" t="s">
        <v>868</v>
      </c>
      <c r="P4627" s="1" t="s">
        <v>869</v>
      </c>
      <c r="Q4627" s="1">
        <v>4008</v>
      </c>
      <c r="R4627" s="1" t="s">
        <v>863</v>
      </c>
      <c r="S4627" s="1">
        <v>97.38</v>
      </c>
    </row>
    <row r="4628" spans="1:19" hidden="1" x14ac:dyDescent="0.3">
      <c r="A4628" s="1" t="s">
        <v>922</v>
      </c>
      <c r="B4628" s="2" t="s">
        <v>441</v>
      </c>
      <c r="C4628" s="1">
        <f t="shared" si="410"/>
        <v>1.0416666664241347E-2</v>
      </c>
      <c r="D4628" s="1">
        <v>4</v>
      </c>
      <c r="E4628" s="1">
        <v>-0.69</v>
      </c>
      <c r="F4628" s="1">
        <f>IF(A4628="","",IF(E4628&lt;MinTemp,0,E4628*M_a+M_b))</f>
        <v>7.4015400000000009E-2</v>
      </c>
      <c r="G4628" s="1">
        <f>IF(A4628="","",F4628^2)</f>
        <v>5.4782794371600017E-3</v>
      </c>
      <c r="H4628" s="1">
        <f t="shared" si="409"/>
        <v>2.3808254833376798E-3</v>
      </c>
      <c r="I4628" s="4">
        <f>IF(A4628="","",H4628*24*(B4628-B4627))</f>
        <v>5.9520637069583767E-4</v>
      </c>
      <c r="J4628" s="4">
        <f>IF(A4628="","",MIN(J4627+I4628,Max_logcfu))</f>
        <v>3.99</v>
      </c>
      <c r="K4628" s="1" cm="1">
        <f t="array" ref="K4628">IF(A4628="","",IF(E4628&lt;MinTemp,0,((E4628-Tmin)/(PrefTemp-Tmin))^2))</f>
        <v>0.90631026937171777</v>
      </c>
      <c r="L4628" s="4">
        <f>IF(A4628="","",K4628*(B4628-B4627))</f>
        <v>9.4407319704239677E-3</v>
      </c>
      <c r="M4628" s="4">
        <f>IF(A4627="","",M4627-L4627)</f>
        <v>130.70703317788551</v>
      </c>
      <c r="N4628" s="1" t="s">
        <v>866</v>
      </c>
      <c r="O4628" s="1" t="s">
        <v>868</v>
      </c>
      <c r="P4628" s="1" t="s">
        <v>869</v>
      </c>
      <c r="Q4628" s="1">
        <v>4008</v>
      </c>
      <c r="R4628" s="1" t="s">
        <v>863</v>
      </c>
      <c r="S4628" s="1">
        <v>97.33</v>
      </c>
    </row>
    <row r="4629" spans="1:19" hidden="1" x14ac:dyDescent="0.3">
      <c r="A4629" s="1" t="s">
        <v>922</v>
      </c>
      <c r="B4629" s="2" t="s">
        <v>442</v>
      </c>
      <c r="C4629" s="1">
        <f t="shared" si="410"/>
        <v>1.0416666671517305E-2</v>
      </c>
      <c r="D4629" s="1">
        <v>4</v>
      </c>
      <c r="E4629" s="1">
        <v>-0.71</v>
      </c>
      <c r="F4629" s="1">
        <f>IF(A4629="","",IF(E4629&lt;MinTemp,0,E4629*M_a+M_b))</f>
        <v>7.362260000000001E-2</v>
      </c>
      <c r="G4629" s="1">
        <f>IF(A4629="","",F4629^2)</f>
        <v>5.4202872307600016E-3</v>
      </c>
      <c r="H4629" s="1">
        <f t="shared" si="409"/>
        <v>2.3556224384006959E-3</v>
      </c>
      <c r="I4629" s="4">
        <f>IF(A4629="","",H4629*24*(B4629-B4628))</f>
        <v>5.8890560987440448E-4</v>
      </c>
      <c r="J4629" s="4">
        <f>IF(A4629="","",MIN(J4628+I4629,Max_logcfu))</f>
        <v>3.99</v>
      </c>
      <c r="K4629" s="1" cm="1">
        <f t="array" ref="K4629">IF(A4629="","",IF(E4629&lt;MinTemp,0,((E4629-Tmin)/(PrefTemp-Tmin))^2))</f>
        <v>0.89671621108996447</v>
      </c>
      <c r="L4629" s="4">
        <f>IF(A4629="","",K4629*(B4629-B4628))</f>
        <v>9.34079386987011E-3</v>
      </c>
      <c r="M4629" s="4">
        <f>IF(A4628="","",M4628-L4628)</f>
        <v>130.69759244591509</v>
      </c>
      <c r="N4629" s="1" t="s">
        <v>866</v>
      </c>
      <c r="O4629" s="1" t="s">
        <v>868</v>
      </c>
      <c r="P4629" s="1" t="s">
        <v>869</v>
      </c>
      <c r="Q4629" s="1">
        <v>4008</v>
      </c>
      <c r="R4629" s="1" t="s">
        <v>863</v>
      </c>
      <c r="S4629" s="1">
        <v>97.33</v>
      </c>
    </row>
    <row r="4630" spans="1:19" hidden="1" x14ac:dyDescent="0.3">
      <c r="A4630" s="1" t="s">
        <v>922</v>
      </c>
      <c r="B4630" s="2" t="s">
        <v>443</v>
      </c>
      <c r="C4630" s="1">
        <f t="shared" si="410"/>
        <v>1.0416666664241347E-2</v>
      </c>
      <c r="D4630" s="1">
        <v>4</v>
      </c>
      <c r="E4630" s="1">
        <v>-0.71</v>
      </c>
      <c r="F4630" s="1">
        <f>IF(A4630="","",IF(E4630&lt;MinTemp,0,E4630*M_a+M_b))</f>
        <v>7.362260000000001E-2</v>
      </c>
      <c r="G4630" s="1">
        <f>IF(A4630="","",F4630^2)</f>
        <v>5.4202872307600016E-3</v>
      </c>
      <c r="H4630" s="1">
        <f t="shared" si="409"/>
        <v>2.3556224384006959E-3</v>
      </c>
      <c r="I4630" s="4">
        <f>IF(A4630="","",H4630*24*(B4630-B4629))</f>
        <v>5.8890560946305872E-4</v>
      </c>
      <c r="J4630" s="4">
        <f>IF(A4630="","",MIN(J4629+I4630,Max_logcfu))</f>
        <v>3.99</v>
      </c>
      <c r="K4630" s="1" cm="1">
        <f t="array" ref="K4630">IF(A4630="","",IF(E4630&lt;MinTemp,0,((E4630-Tmin)/(PrefTemp-Tmin))^2))</f>
        <v>0.89671621108996447</v>
      </c>
      <c r="L4630" s="4">
        <f>IF(A4630="","",K4630*(B4630-B4629))</f>
        <v>9.3407938633456398E-3</v>
      </c>
      <c r="M4630" s="4">
        <f>IF(A4629="","",M4629-L4629)</f>
        <v>130.68825165204521</v>
      </c>
      <c r="N4630" s="1" t="s">
        <v>866</v>
      </c>
      <c r="O4630" s="1" t="s">
        <v>868</v>
      </c>
      <c r="P4630" s="1" t="s">
        <v>869</v>
      </c>
      <c r="Q4630" s="1">
        <v>4008</v>
      </c>
      <c r="R4630" s="1" t="s">
        <v>863</v>
      </c>
      <c r="S4630" s="1">
        <v>97.33</v>
      </c>
    </row>
    <row r="4631" spans="1:19" hidden="1" x14ac:dyDescent="0.3">
      <c r="A4631" s="1" t="s">
        <v>922</v>
      </c>
      <c r="B4631" s="2" t="s">
        <v>444</v>
      </c>
      <c r="C4631" s="1">
        <f t="shared" si="410"/>
        <v>1.0416666664241347E-2</v>
      </c>
      <c r="D4631" s="1">
        <v>4</v>
      </c>
      <c r="E4631" s="1">
        <v>-0.71</v>
      </c>
      <c r="F4631" s="1">
        <f>IF(A4631="","",IF(E4631&lt;MinTemp,0,E4631*M_a+M_b))</f>
        <v>7.362260000000001E-2</v>
      </c>
      <c r="G4631" s="1">
        <f>IF(A4631="","",F4631^2)</f>
        <v>5.4202872307600016E-3</v>
      </c>
      <c r="H4631" s="1">
        <f t="shared" si="409"/>
        <v>2.3556224384006959E-3</v>
      </c>
      <c r="I4631" s="4">
        <f>IF(A4631="","",H4631*24*(B4631-B4630))</f>
        <v>5.8890560946305872E-4</v>
      </c>
      <c r="J4631" s="4">
        <f>IF(A4631="","",MIN(J4630+I4631,Max_logcfu))</f>
        <v>3.99</v>
      </c>
      <c r="K4631" s="1" cm="1">
        <f t="array" ref="K4631">IF(A4631="","",IF(E4631&lt;MinTemp,0,((E4631-Tmin)/(PrefTemp-Tmin))^2))</f>
        <v>0.89671621108996447</v>
      </c>
      <c r="L4631" s="4">
        <f>IF(A4631="","",K4631*(B4631-B4630))</f>
        <v>9.3407938633456398E-3</v>
      </c>
      <c r="M4631" s="4">
        <f>IF(A4630="","",M4630-L4630)</f>
        <v>130.67891085818187</v>
      </c>
      <c r="N4631" s="1" t="s">
        <v>866</v>
      </c>
      <c r="O4631" s="1" t="s">
        <v>868</v>
      </c>
      <c r="P4631" s="1" t="s">
        <v>869</v>
      </c>
      <c r="Q4631" s="1">
        <v>4008</v>
      </c>
      <c r="R4631" s="1" t="s">
        <v>863</v>
      </c>
      <c r="S4631" s="1">
        <v>97.33</v>
      </c>
    </row>
    <row r="4632" spans="1:19" hidden="1" x14ac:dyDescent="0.3">
      <c r="A4632" s="1" t="s">
        <v>922</v>
      </c>
      <c r="B4632" s="2" t="s">
        <v>445</v>
      </c>
      <c r="C4632" s="1">
        <f t="shared" si="410"/>
        <v>1.0416666671517305E-2</v>
      </c>
      <c r="D4632" s="1">
        <v>4</v>
      </c>
      <c r="E4632" s="1">
        <v>-0.72</v>
      </c>
      <c r="F4632" s="1">
        <f>IF(A4632="","",IF(E4632&lt;MinTemp,0,E4632*M_a+M_b))</f>
        <v>7.3426200000000011E-2</v>
      </c>
      <c r="G4632" s="1">
        <f>IF(A4632="","",F4632^2)</f>
        <v>5.3914068464400019E-3</v>
      </c>
      <c r="H4632" s="1">
        <f t="shared" si="409"/>
        <v>2.3430712066232081E-3</v>
      </c>
      <c r="I4632" s="4">
        <f>IF(A4632="","",H4632*24*(B4632-B4631))</f>
        <v>5.8576780192857135E-4</v>
      </c>
      <c r="J4632" s="4">
        <f>IF(A4632="","",MIN(J4631+I4632,Max_logcfu))</f>
        <v>3.99</v>
      </c>
      <c r="K4632" s="1" cm="1">
        <f t="array" ref="K4632">IF(A4632="","",IF(E4632&lt;MinTemp,0,((E4632-Tmin)/(PrefTemp-Tmin))^2))</f>
        <v>0.89193832613669399</v>
      </c>
      <c r="L4632" s="4">
        <f>IF(A4632="","",K4632*(B4632-B4631))</f>
        <v>9.2910242349170322E-3</v>
      </c>
      <c r="M4632" s="4">
        <f>IF(A4631="","",M4631-L4631)</f>
        <v>130.66957006431852</v>
      </c>
      <c r="N4632" s="1" t="s">
        <v>866</v>
      </c>
      <c r="O4632" s="1" t="s">
        <v>868</v>
      </c>
      <c r="P4632" s="1" t="s">
        <v>869</v>
      </c>
      <c r="Q4632" s="1">
        <v>4008</v>
      </c>
      <c r="R4632" s="1" t="s">
        <v>863</v>
      </c>
      <c r="S4632" s="1">
        <v>97.33</v>
      </c>
    </row>
    <row r="4633" spans="1:19" hidden="1" x14ac:dyDescent="0.3">
      <c r="A4633" s="1" t="s">
        <v>922</v>
      </c>
      <c r="B4633" s="2" t="s">
        <v>446</v>
      </c>
      <c r="C4633" s="1">
        <f t="shared" si="410"/>
        <v>1.0416666664241347E-2</v>
      </c>
      <c r="D4633" s="1">
        <v>4</v>
      </c>
      <c r="E4633" s="1">
        <v>-0.72</v>
      </c>
      <c r="F4633" s="1">
        <f>IF(A4633="","",IF(E4633&lt;MinTemp,0,E4633*M_a+M_b))</f>
        <v>7.3426200000000011E-2</v>
      </c>
      <c r="G4633" s="1">
        <f>IF(A4633="","",F4633^2)</f>
        <v>5.3914068464400019E-3</v>
      </c>
      <c r="H4633" s="1">
        <f t="shared" si="409"/>
        <v>2.3430712066232081E-3</v>
      </c>
      <c r="I4633" s="4">
        <f>IF(A4633="","",H4633*24*(B4633-B4632))</f>
        <v>5.857678015194173E-4</v>
      </c>
      <c r="J4633" s="4">
        <f>IF(A4633="","",MIN(J4632+I4633,Max_logcfu))</f>
        <v>3.99</v>
      </c>
      <c r="K4633" s="1" cm="1">
        <f t="array" ref="K4633">IF(A4633="","",IF(E4633&lt;MinTemp,0,((E4633-Tmin)/(PrefTemp-Tmin))^2))</f>
        <v>0.89193832613669399</v>
      </c>
      <c r="L4633" s="4">
        <f>IF(A4633="","",K4633*(B4633-B4632))</f>
        <v>9.2910242284273276E-3</v>
      </c>
      <c r="M4633" s="4">
        <f>IF(A4632="","",M4632-L4632)</f>
        <v>130.66027904008359</v>
      </c>
      <c r="N4633" s="1" t="s">
        <v>866</v>
      </c>
      <c r="O4633" s="1" t="s">
        <v>868</v>
      </c>
      <c r="P4633" s="1" t="s">
        <v>869</v>
      </c>
      <c r="Q4633" s="1">
        <v>4008</v>
      </c>
      <c r="R4633" s="1" t="s">
        <v>863</v>
      </c>
      <c r="S4633" s="1">
        <v>97.33</v>
      </c>
    </row>
    <row r="4634" spans="1:19" hidden="1" x14ac:dyDescent="0.3">
      <c r="A4634" s="1" t="s">
        <v>922</v>
      </c>
      <c r="B4634" s="2" t="s">
        <v>447</v>
      </c>
      <c r="C4634" s="1">
        <f t="shared" si="410"/>
        <v>1.0416666664241347E-2</v>
      </c>
      <c r="D4634" s="1">
        <v>4</v>
      </c>
      <c r="E4634" s="1">
        <v>-0.72</v>
      </c>
      <c r="F4634" s="1">
        <f>IF(A4634="","",IF(E4634&lt;MinTemp,0,E4634*M_a+M_b))</f>
        <v>7.3426200000000011E-2</v>
      </c>
      <c r="G4634" s="1">
        <f>IF(A4634="","",F4634^2)</f>
        <v>5.3914068464400019E-3</v>
      </c>
      <c r="H4634" s="1">
        <f t="shared" si="409"/>
        <v>2.3430712066232081E-3</v>
      </c>
      <c r="I4634" s="4">
        <f>IF(A4634="","",H4634*24*(B4634-B4633))</f>
        <v>5.857678015194173E-4</v>
      </c>
      <c r="J4634" s="4">
        <f>IF(A4634="","",MIN(J4633+I4634,Max_logcfu))</f>
        <v>3.99</v>
      </c>
      <c r="K4634" s="1" cm="1">
        <f t="array" ref="K4634">IF(A4634="","",IF(E4634&lt;MinTemp,0,((E4634-Tmin)/(PrefTemp-Tmin))^2))</f>
        <v>0.89193832613669399</v>
      </c>
      <c r="L4634" s="4">
        <f>IF(A4634="","",K4634*(B4634-B4633))</f>
        <v>9.2910242284273276E-3</v>
      </c>
      <c r="M4634" s="4">
        <f>IF(A4633="","",M4633-L4633)</f>
        <v>130.65098801585518</v>
      </c>
      <c r="N4634" s="1" t="s">
        <v>866</v>
      </c>
      <c r="O4634" s="1" t="s">
        <v>868</v>
      </c>
      <c r="P4634" s="1" t="s">
        <v>869</v>
      </c>
      <c r="Q4634" s="1">
        <v>4008</v>
      </c>
      <c r="R4634" s="1" t="s">
        <v>863</v>
      </c>
      <c r="S4634" s="1">
        <v>97.3</v>
      </c>
    </row>
    <row r="4635" spans="1:19" hidden="1" x14ac:dyDescent="0.3">
      <c r="A4635" s="1" t="s">
        <v>922</v>
      </c>
      <c r="B4635" s="2" t="s">
        <v>448</v>
      </c>
      <c r="C4635" s="1">
        <f t="shared" si="410"/>
        <v>1.0416666671517305E-2</v>
      </c>
      <c r="D4635" s="1">
        <v>4</v>
      </c>
      <c r="E4635" s="1">
        <v>-0.74</v>
      </c>
      <c r="F4635" s="1">
        <f>IF(A4635="","",IF(E4635&lt;MinTemp,0,E4635*M_a+M_b))</f>
        <v>7.3033399999999998E-2</v>
      </c>
      <c r="G4635" s="1">
        <f>IF(A4635="","",F4635^2)</f>
        <v>5.33387751556E-3</v>
      </c>
      <c r="H4635" s="1">
        <f t="shared" si="409"/>
        <v>2.3180693244502387E-3</v>
      </c>
      <c r="I4635" s="4">
        <f>IF(A4635="","",H4635*24*(B4635-B4634))</f>
        <v>5.7951733138241846E-4</v>
      </c>
      <c r="J4635" s="4">
        <f>IF(A4635="","",MIN(J4634+I4635,Max_logcfu))</f>
        <v>3.99</v>
      </c>
      <c r="K4635" s="1" cm="1">
        <f t="array" ref="K4635">IF(A4635="","",IF(E4635&lt;MinTemp,0,((E4635-Tmin)/(PrefTemp-Tmin))^2))</f>
        <v>0.88242084460536518</v>
      </c>
      <c r="L4635" s="4">
        <f>IF(A4635="","",K4635*(B4635-B4634))</f>
        <v>9.1918838022528593E-3</v>
      </c>
      <c r="M4635" s="4">
        <f>IF(A4634="","",M4634-L4634)</f>
        <v>130.64169699162676</v>
      </c>
      <c r="N4635" s="1" t="s">
        <v>866</v>
      </c>
      <c r="O4635" s="1" t="s">
        <v>868</v>
      </c>
      <c r="P4635" s="1" t="s">
        <v>869</v>
      </c>
      <c r="Q4635" s="1">
        <v>4008</v>
      </c>
      <c r="R4635" s="1" t="s">
        <v>863</v>
      </c>
      <c r="S4635" s="1">
        <v>97.3</v>
      </c>
    </row>
    <row r="4636" spans="1:19" hidden="1" x14ac:dyDescent="0.3">
      <c r="A4636" s="1" t="s">
        <v>922</v>
      </c>
      <c r="B4636" s="2" t="s">
        <v>449</v>
      </c>
      <c r="C4636" s="1">
        <f t="shared" si="410"/>
        <v>1.0416666664241347E-2</v>
      </c>
      <c r="D4636" s="1">
        <v>4</v>
      </c>
      <c r="E4636" s="1">
        <v>-0.72</v>
      </c>
      <c r="F4636" s="1">
        <f>IF(A4636="","",IF(E4636&lt;MinTemp,0,E4636*M_a+M_b))</f>
        <v>7.3426200000000011E-2</v>
      </c>
      <c r="G4636" s="1">
        <f>IF(A4636="","",F4636^2)</f>
        <v>5.3914068464400019E-3</v>
      </c>
      <c r="H4636" s="1">
        <f t="shared" si="409"/>
        <v>2.3430712066232081E-3</v>
      </c>
      <c r="I4636" s="4">
        <f>IF(A4636="","",H4636*24*(B4636-B4635))</f>
        <v>5.857678015194173E-4</v>
      </c>
      <c r="J4636" s="4">
        <f>IF(A4636="","",MIN(J4635+I4636,Max_logcfu))</f>
        <v>3.99</v>
      </c>
      <c r="K4636" s="1" cm="1">
        <f t="array" ref="K4636">IF(A4636="","",IF(E4636&lt;MinTemp,0,((E4636-Tmin)/(PrefTemp-Tmin))^2))</f>
        <v>0.89193832613669399</v>
      </c>
      <c r="L4636" s="4">
        <f>IF(A4636="","",K4636*(B4636-B4635))</f>
        <v>9.2910242284273276E-3</v>
      </c>
      <c r="M4636" s="4">
        <f>IF(A4635="","",M4635-L4635)</f>
        <v>130.6325051078245</v>
      </c>
      <c r="N4636" s="1" t="s">
        <v>866</v>
      </c>
      <c r="O4636" s="1" t="s">
        <v>868</v>
      </c>
      <c r="P4636" s="1" t="s">
        <v>869</v>
      </c>
      <c r="Q4636" s="1">
        <v>4008</v>
      </c>
      <c r="R4636" s="1" t="s">
        <v>863</v>
      </c>
      <c r="S4636" s="1">
        <v>97.3</v>
      </c>
    </row>
    <row r="4637" spans="1:19" hidden="1" x14ac:dyDescent="0.3">
      <c r="A4637" s="1" t="s">
        <v>922</v>
      </c>
      <c r="B4637" s="2" t="s">
        <v>450</v>
      </c>
      <c r="C4637" s="1">
        <f t="shared" si="410"/>
        <v>1.0416666664241347E-2</v>
      </c>
      <c r="D4637" s="1">
        <v>4</v>
      </c>
      <c r="E4637" s="1">
        <v>-0.74</v>
      </c>
      <c r="F4637" s="1">
        <f>IF(A4637="","",IF(E4637&lt;MinTemp,0,E4637*M_a+M_b))</f>
        <v>7.3033399999999998E-2</v>
      </c>
      <c r="G4637" s="1">
        <f>IF(A4637="","",F4637^2)</f>
        <v>5.33387751556E-3</v>
      </c>
      <c r="H4637" s="1">
        <f t="shared" si="409"/>
        <v>2.3180693244502387E-3</v>
      </c>
      <c r="I4637" s="4">
        <f>IF(A4637="","",H4637*24*(B4637-B4636))</f>
        <v>5.7951733097763027E-4</v>
      </c>
      <c r="J4637" s="4">
        <f>IF(A4637="","",MIN(J4636+I4637,Max_logcfu))</f>
        <v>3.99</v>
      </c>
      <c r="K4637" s="1" cm="1">
        <f t="array" ref="K4637">IF(A4637="","",IF(E4637&lt;MinTemp,0,((E4637-Tmin)/(PrefTemp-Tmin))^2))</f>
        <v>0.88242084460536518</v>
      </c>
      <c r="L4637" s="4">
        <f>IF(A4637="","",K4637*(B4637-B4636))</f>
        <v>9.1918837958324014E-3</v>
      </c>
      <c r="M4637" s="4">
        <f>IF(A4636="","",M4636-L4636)</f>
        <v>130.62321408359608</v>
      </c>
      <c r="N4637" s="1" t="s">
        <v>866</v>
      </c>
      <c r="O4637" s="1" t="s">
        <v>868</v>
      </c>
      <c r="P4637" s="1" t="s">
        <v>869</v>
      </c>
      <c r="Q4637" s="1">
        <v>4008</v>
      </c>
      <c r="R4637" s="1" t="s">
        <v>863</v>
      </c>
      <c r="S4637" s="1">
        <v>97.3</v>
      </c>
    </row>
    <row r="4638" spans="1:19" hidden="1" x14ac:dyDescent="0.3">
      <c r="A4638" s="1" t="s">
        <v>922</v>
      </c>
      <c r="B4638" s="2" t="s">
        <v>451</v>
      </c>
      <c r="C4638" s="1">
        <f t="shared" si="410"/>
        <v>1.0416666671517305E-2</v>
      </c>
      <c r="D4638" s="1">
        <v>4</v>
      </c>
      <c r="E4638" s="1">
        <v>-0.79</v>
      </c>
      <c r="F4638" s="1">
        <f>IF(A4638="","",IF(E4638&lt;MinTemp,0,E4638*M_a+M_b))</f>
        <v>7.2051400000000002E-2</v>
      </c>
      <c r="G4638" s="1">
        <f>IF(A4638="","",F4638^2)</f>
        <v>5.1914042419599999E-3</v>
      </c>
      <c r="H4638" s="1">
        <f t="shared" ref="H4638:H4701" si="411">IF(A4638="","",G4638/2.301)</f>
        <v>2.2561513437461969E-3</v>
      </c>
      <c r="I4638" s="4">
        <f>IF(A4638="","",H4638*24*(B4638-B4637))</f>
        <v>5.6403783619919982E-4</v>
      </c>
      <c r="J4638" s="4">
        <f>IF(A4638="","",MIN(J4637+I4638,Max_logcfu))</f>
        <v>3.99</v>
      </c>
      <c r="K4638" s="1" cm="1">
        <f t="array" ref="K4638">IF(A4638="","",IF(E4638&lt;MinTemp,0,((E4638-Tmin)/(PrefTemp-Tmin))^2))</f>
        <v>0.85885048963244937</v>
      </c>
      <c r="L4638" s="4">
        <f>IF(A4638="","",K4638*(B4638-B4637))</f>
        <v>8.9463592711706546E-3</v>
      </c>
      <c r="M4638" s="4">
        <f>IF(A4637="","",M4637-L4637)</f>
        <v>130.61402219980025</v>
      </c>
      <c r="N4638" s="1" t="s">
        <v>866</v>
      </c>
      <c r="O4638" s="1" t="s">
        <v>868</v>
      </c>
      <c r="P4638" s="1" t="s">
        <v>869</v>
      </c>
      <c r="Q4638" s="1">
        <v>4008</v>
      </c>
      <c r="R4638" s="1" t="s">
        <v>863</v>
      </c>
      <c r="S4638" s="1">
        <v>97.3</v>
      </c>
    </row>
    <row r="4639" spans="1:19" hidden="1" x14ac:dyDescent="0.3">
      <c r="A4639" s="1" t="s">
        <v>922</v>
      </c>
      <c r="B4639" s="2" t="s">
        <v>452</v>
      </c>
      <c r="C4639" s="1">
        <f t="shared" si="410"/>
        <v>1.0416666664241347E-2</v>
      </c>
      <c r="D4639" s="1">
        <v>4</v>
      </c>
      <c r="E4639" s="1">
        <v>-0.79</v>
      </c>
      <c r="F4639" s="1">
        <f>IF(A4639="","",IF(E4639&lt;MinTemp,0,E4639*M_a+M_b))</f>
        <v>7.2051400000000002E-2</v>
      </c>
      <c r="G4639" s="1">
        <f>IF(A4639="","",F4639^2)</f>
        <v>5.1914042419599999E-3</v>
      </c>
      <c r="H4639" s="1">
        <f t="shared" si="411"/>
        <v>2.2561513437461969E-3</v>
      </c>
      <c r="I4639" s="4">
        <f>IF(A4639="","",H4639*24*(B4639-B4638))</f>
        <v>5.6403783580522395E-4</v>
      </c>
      <c r="J4639" s="4">
        <f>IF(A4639="","",MIN(J4638+I4639,Max_logcfu))</f>
        <v>3.99</v>
      </c>
      <c r="K4639" s="1" cm="1">
        <f t="array" ref="K4639">IF(A4639="","",IF(E4639&lt;MinTemp,0,((E4639-Tmin)/(PrefTemp-Tmin))^2))</f>
        <v>0.85885048963244937</v>
      </c>
      <c r="L4639" s="4">
        <f>IF(A4639="","",K4639*(B4639-B4638))</f>
        <v>8.9463592649216949E-3</v>
      </c>
      <c r="M4639" s="4">
        <f>IF(A4638="","",M4638-L4638)</f>
        <v>130.60507584052908</v>
      </c>
      <c r="N4639" s="1" t="s">
        <v>866</v>
      </c>
      <c r="O4639" s="1" t="s">
        <v>868</v>
      </c>
      <c r="P4639" s="1" t="s">
        <v>869</v>
      </c>
      <c r="Q4639" s="1">
        <v>4008</v>
      </c>
      <c r="R4639" s="1" t="s">
        <v>863</v>
      </c>
      <c r="S4639" s="1">
        <v>97.28</v>
      </c>
    </row>
    <row r="4640" spans="1:19" hidden="1" x14ac:dyDescent="0.3">
      <c r="A4640" s="1" t="s">
        <v>922</v>
      </c>
      <c r="B4640" s="2" t="s">
        <v>453</v>
      </c>
      <c r="C4640" s="1">
        <f t="shared" si="410"/>
        <v>1.0416666664241347E-2</v>
      </c>
      <c r="D4640" s="1">
        <v>4</v>
      </c>
      <c r="E4640" s="1">
        <v>-0.79</v>
      </c>
      <c r="F4640" s="1">
        <f>IF(A4640="","",IF(E4640&lt;MinTemp,0,E4640*M_a+M_b))</f>
        <v>7.2051400000000002E-2</v>
      </c>
      <c r="G4640" s="1">
        <f>IF(A4640="","",F4640^2)</f>
        <v>5.1914042419599999E-3</v>
      </c>
      <c r="H4640" s="1">
        <f t="shared" si="411"/>
        <v>2.2561513437461969E-3</v>
      </c>
      <c r="I4640" s="4">
        <f>IF(A4640="","",H4640*24*(B4640-B4639))</f>
        <v>5.6403783580522395E-4</v>
      </c>
      <c r="J4640" s="4">
        <f>IF(A4640="","",MIN(J4639+I4640,Max_logcfu))</f>
        <v>3.99</v>
      </c>
      <c r="K4640" s="1" cm="1">
        <f t="array" ref="K4640">IF(A4640="","",IF(E4640&lt;MinTemp,0,((E4640-Tmin)/(PrefTemp-Tmin))^2))</f>
        <v>0.85885048963244937</v>
      </c>
      <c r="L4640" s="4">
        <f>IF(A4640="","",K4640*(B4640-B4639))</f>
        <v>8.9463592649216949E-3</v>
      </c>
      <c r="M4640" s="4">
        <f>IF(A4639="","",M4639-L4639)</f>
        <v>130.59612948126417</v>
      </c>
      <c r="N4640" s="1" t="s">
        <v>866</v>
      </c>
      <c r="O4640" s="1" t="s">
        <v>868</v>
      </c>
      <c r="P4640" s="1" t="s">
        <v>869</v>
      </c>
      <c r="Q4640" s="1">
        <v>4008</v>
      </c>
      <c r="R4640" s="1" t="s">
        <v>863</v>
      </c>
      <c r="S4640" s="1">
        <v>97.28</v>
      </c>
    </row>
    <row r="4641" spans="1:19" hidden="1" x14ac:dyDescent="0.3">
      <c r="A4641" s="1" t="s">
        <v>922</v>
      </c>
      <c r="B4641" s="2" t="s">
        <v>454</v>
      </c>
      <c r="C4641" s="1">
        <f t="shared" si="410"/>
        <v>1.0416666671517305E-2</v>
      </c>
      <c r="D4641" s="1">
        <v>4</v>
      </c>
      <c r="E4641" s="1">
        <v>-0.8</v>
      </c>
      <c r="F4641" s="1">
        <f>IF(A4641="","",IF(E4641&lt;MinTemp,0,E4641*M_a+M_b))</f>
        <v>7.1855000000000002E-2</v>
      </c>
      <c r="G4641" s="1">
        <f>IF(A4641="","",F4641^2)</f>
        <v>5.1631410249999999E-3</v>
      </c>
      <c r="H4641" s="1">
        <f t="shared" si="411"/>
        <v>2.2438683289873968E-3</v>
      </c>
      <c r="I4641" s="4">
        <f>IF(A4641="","",H4641*24*(B4641-B4640))</f>
        <v>5.6096708250806982E-4</v>
      </c>
      <c r="J4641" s="4">
        <f>IF(A4641="","",MIN(J4640+I4641,Max_logcfu))</f>
        <v>3.99</v>
      </c>
      <c r="K4641" s="1" cm="1">
        <f t="array" ref="K4641">IF(A4641="","",IF(E4641&lt;MinTemp,0,((E4641-Tmin)/(PrefTemp-Tmin))^2))</f>
        <v>0.85417470701307885</v>
      </c>
      <c r="L4641" s="4">
        <f>IF(A4641="","",K4641*(B4641-B4640))</f>
        <v>8.8976532021961974E-3</v>
      </c>
      <c r="M4641" s="4">
        <f>IF(A4640="","",M4640-L4640)</f>
        <v>130.58718312199926</v>
      </c>
      <c r="N4641" s="1" t="s">
        <v>866</v>
      </c>
      <c r="O4641" s="1" t="s">
        <v>868</v>
      </c>
      <c r="P4641" s="1" t="s">
        <v>869</v>
      </c>
      <c r="Q4641" s="1">
        <v>4008</v>
      </c>
      <c r="R4641" s="1" t="s">
        <v>863</v>
      </c>
      <c r="S4641" s="1">
        <v>97.28</v>
      </c>
    </row>
    <row r="4642" spans="1:19" hidden="1" x14ac:dyDescent="0.3">
      <c r="A4642" s="1" t="s">
        <v>922</v>
      </c>
      <c r="B4642" s="2" t="s">
        <v>455</v>
      </c>
      <c r="C4642" s="1">
        <f t="shared" si="410"/>
        <v>1.0416666664241347E-2</v>
      </c>
      <c r="D4642" s="1">
        <v>4</v>
      </c>
      <c r="E4642" s="1">
        <v>-0.52</v>
      </c>
      <c r="F4642" s="1">
        <f>IF(A4642="","",IF(E4642&lt;MinTemp,0,E4642*M_a+M_b))</f>
        <v>7.7354200000000012E-2</v>
      </c>
      <c r="G4642" s="1">
        <f>IF(A4642="","",F4642^2)</f>
        <v>5.983672257640002E-3</v>
      </c>
      <c r="H4642" s="1">
        <f t="shared" si="411"/>
        <v>2.6004659963667978E-3</v>
      </c>
      <c r="I4642" s="4">
        <f>IF(A4642="","",H4642*24*(B4642-B4641))</f>
        <v>6.5011649894033236E-4</v>
      </c>
      <c r="J4642" s="4">
        <f>IF(A4642="","",MIN(J4641+I4642,Max_logcfu))</f>
        <v>3.99</v>
      </c>
      <c r="K4642" s="1" cm="1">
        <f t="array" ref="K4642">IF(A4642="","",IF(E4642&lt;MinTemp,0,((E4642-Tmin)/(PrefTemp-Tmin))^2))</f>
        <v>0.98992095563222282</v>
      </c>
      <c r="L4642" s="4">
        <f>IF(A4642="","",K4642*(B4642-B4641))</f>
        <v>1.0311676618768114E-2</v>
      </c>
      <c r="M4642" s="4">
        <f>IF(A4641="","",M4641-L4641)</f>
        <v>130.57828546879708</v>
      </c>
      <c r="N4642" s="1" t="s">
        <v>866</v>
      </c>
      <c r="O4642" s="1" t="s">
        <v>868</v>
      </c>
      <c r="P4642" s="1" t="s">
        <v>869</v>
      </c>
      <c r="Q4642" s="1">
        <v>4008</v>
      </c>
      <c r="R4642" s="1" t="s">
        <v>863</v>
      </c>
      <c r="S4642" s="1">
        <v>97.28</v>
      </c>
    </row>
    <row r="4643" spans="1:19" hidden="1" x14ac:dyDescent="0.3">
      <c r="A4643" s="1" t="s">
        <v>922</v>
      </c>
      <c r="B4643" s="2" t="s">
        <v>456</v>
      </c>
      <c r="C4643" s="1">
        <f t="shared" si="410"/>
        <v>1.0416666664241347E-2</v>
      </c>
      <c r="D4643" s="1">
        <v>4</v>
      </c>
      <c r="E4643" s="1">
        <v>-0.6</v>
      </c>
      <c r="F4643" s="1">
        <f>IF(A4643="","",IF(E4643&lt;MinTemp,0,E4643*M_a+M_b))</f>
        <v>7.5783000000000003E-2</v>
      </c>
      <c r="G4643" s="1">
        <f>IF(A4643="","",F4643^2)</f>
        <v>5.7430630890000006E-3</v>
      </c>
      <c r="H4643" s="1">
        <f t="shared" si="411"/>
        <v>2.4958987783572362E-3</v>
      </c>
      <c r="I4643" s="4">
        <f>IF(A4643="","",H4643*24*(B4643-B4642))</f>
        <v>6.2397469444402866E-4</v>
      </c>
      <c r="J4643" s="4">
        <f>IF(A4643="","",MIN(J4642+I4643,Max_logcfu))</f>
        <v>3.99</v>
      </c>
      <c r="K4643" s="1" cm="1">
        <f t="array" ref="K4643">IF(A4643="","",IF(E4643&lt;MinTemp,0,((E4643-Tmin)/(PrefTemp-Tmin))^2))</f>
        <v>0.95011528983061277</v>
      </c>
      <c r="L4643" s="4">
        <f>IF(A4643="","",K4643*(B4643-B4642))</f>
        <v>9.8970342667645504E-3</v>
      </c>
      <c r="M4643" s="4">
        <f>IF(A4642="","",M4642-L4642)</f>
        <v>130.56797379217832</v>
      </c>
      <c r="N4643" s="1" t="s">
        <v>866</v>
      </c>
      <c r="O4643" s="1" t="s">
        <v>868</v>
      </c>
      <c r="P4643" s="1" t="s">
        <v>869</v>
      </c>
      <c r="Q4643" s="1">
        <v>4008</v>
      </c>
      <c r="R4643" s="1" t="s">
        <v>863</v>
      </c>
      <c r="S4643" s="1">
        <v>97.26</v>
      </c>
    </row>
    <row r="4644" spans="1:19" hidden="1" x14ac:dyDescent="0.3">
      <c r="A4644" s="1" t="s">
        <v>922</v>
      </c>
      <c r="B4644" s="2" t="s">
        <v>457</v>
      </c>
      <c r="C4644" s="1">
        <f t="shared" si="410"/>
        <v>1.0416666671517305E-2</v>
      </c>
      <c r="D4644" s="1">
        <v>4</v>
      </c>
      <c r="E4644" s="1">
        <v>-0.72</v>
      </c>
      <c r="F4644" s="1">
        <f>IF(A4644="","",IF(E4644&lt;MinTemp,0,E4644*M_a+M_b))</f>
        <v>7.3426200000000011E-2</v>
      </c>
      <c r="G4644" s="1">
        <f>IF(A4644="","",F4644^2)</f>
        <v>5.3914068464400019E-3</v>
      </c>
      <c r="H4644" s="1">
        <f t="shared" si="411"/>
        <v>2.3430712066232081E-3</v>
      </c>
      <c r="I4644" s="4">
        <f>IF(A4644="","",H4644*24*(B4644-B4643))</f>
        <v>5.8576780192857135E-4</v>
      </c>
      <c r="J4644" s="4">
        <f>IF(A4644="","",MIN(J4643+I4644,Max_logcfu))</f>
        <v>3.99</v>
      </c>
      <c r="K4644" s="1" cm="1">
        <f t="array" ref="K4644">IF(A4644="","",IF(E4644&lt;MinTemp,0,((E4644-Tmin)/(PrefTemp-Tmin))^2))</f>
        <v>0.89193832613669399</v>
      </c>
      <c r="L4644" s="4">
        <f>IF(A4644="","",K4644*(B4644-B4643))</f>
        <v>9.2910242349170322E-3</v>
      </c>
      <c r="M4644" s="4">
        <f>IF(A4643="","",M4643-L4643)</f>
        <v>130.55807675791155</v>
      </c>
      <c r="N4644" s="1" t="s">
        <v>866</v>
      </c>
      <c r="O4644" s="1" t="s">
        <v>868</v>
      </c>
      <c r="P4644" s="1" t="s">
        <v>869</v>
      </c>
      <c r="Q4644" s="1">
        <v>4008</v>
      </c>
      <c r="R4644" s="1" t="s">
        <v>863</v>
      </c>
      <c r="S4644" s="1">
        <v>97.26</v>
      </c>
    </row>
    <row r="4645" spans="1:19" hidden="1" x14ac:dyDescent="0.3">
      <c r="A4645" s="1" t="s">
        <v>922</v>
      </c>
      <c r="B4645" s="2" t="s">
        <v>458</v>
      </c>
      <c r="C4645" s="1">
        <f t="shared" si="410"/>
        <v>1.0416666664241347E-2</v>
      </c>
      <c r="D4645" s="1">
        <v>4</v>
      </c>
      <c r="E4645" s="1">
        <v>-0.8</v>
      </c>
      <c r="F4645" s="1">
        <f>IF(A4645="","",IF(E4645&lt;MinTemp,0,E4645*M_a+M_b))</f>
        <v>7.1855000000000002E-2</v>
      </c>
      <c r="G4645" s="1">
        <f>IF(A4645="","",F4645^2)</f>
        <v>5.1631410249999999E-3</v>
      </c>
      <c r="H4645" s="1">
        <f t="shared" si="411"/>
        <v>2.2438683289873968E-3</v>
      </c>
      <c r="I4645" s="4">
        <f>IF(A4645="","",H4645*24*(B4645-B4644))</f>
        <v>5.6096708211623883E-4</v>
      </c>
      <c r="J4645" s="4">
        <f>IF(A4645="","",MIN(J4644+I4645,Max_logcfu))</f>
        <v>3.99</v>
      </c>
      <c r="K4645" s="1" cm="1">
        <f t="array" ref="K4645">IF(A4645="","",IF(E4645&lt;MinTemp,0,((E4645-Tmin)/(PrefTemp-Tmin))^2))</f>
        <v>0.85417470701307885</v>
      </c>
      <c r="L4645" s="4">
        <f>IF(A4645="","",K4645*(B4645-B4644))</f>
        <v>8.8976531959812592E-3</v>
      </c>
      <c r="M4645" s="4">
        <f>IF(A4644="","",M4644-L4644)</f>
        <v>130.54878573367662</v>
      </c>
      <c r="N4645" s="1" t="s">
        <v>866</v>
      </c>
      <c r="O4645" s="1" t="s">
        <v>868</v>
      </c>
      <c r="P4645" s="1" t="s">
        <v>869</v>
      </c>
      <c r="Q4645" s="1">
        <v>4008</v>
      </c>
      <c r="R4645" s="1" t="s">
        <v>863</v>
      </c>
      <c r="S4645" s="1">
        <v>97.26</v>
      </c>
    </row>
    <row r="4646" spans="1:19" hidden="1" x14ac:dyDescent="0.3">
      <c r="A4646" s="1" t="s">
        <v>922</v>
      </c>
      <c r="B4646" s="2" t="s">
        <v>459</v>
      </c>
      <c r="C4646" s="1">
        <f t="shared" si="410"/>
        <v>1.0416666664241347E-2</v>
      </c>
      <c r="D4646" s="1">
        <v>4</v>
      </c>
      <c r="E4646" s="1">
        <v>-0.83</v>
      </c>
      <c r="F4646" s="1">
        <f>IF(A4646="","",IF(E4646&lt;MinTemp,0,E4646*M_a+M_b))</f>
        <v>7.1265800000000004E-2</v>
      </c>
      <c r="G4646" s="1">
        <f>IF(A4646="","",F4646^2)</f>
        <v>5.0788142496400006E-3</v>
      </c>
      <c r="H4646" s="1">
        <f t="shared" si="411"/>
        <v>2.2072204474750108E-3</v>
      </c>
      <c r="I4646" s="4">
        <f>IF(A4646="","",H4646*24*(B4646-B4645))</f>
        <v>5.518051117402755E-4</v>
      </c>
      <c r="J4646" s="4">
        <f>IF(A4646="","",MIN(J4645+I4646,Max_logcfu))</f>
        <v>3.99</v>
      </c>
      <c r="K4646" s="1" cm="1">
        <f t="array" ref="K4646">IF(A4646="","",IF(E4646&lt;MinTemp,0,((E4646-Tmin)/(PrefTemp-Tmin))^2))</f>
        <v>0.84022393590539124</v>
      </c>
      <c r="L4646" s="4">
        <f>IF(A4646="","",K4646*(B4646-B4645))</f>
        <v>8.7523326636433467E-3</v>
      </c>
      <c r="M4646" s="4">
        <f>IF(A4645="","",M4645-L4645)</f>
        <v>130.53988808048064</v>
      </c>
      <c r="N4646" s="1" t="s">
        <v>866</v>
      </c>
      <c r="O4646" s="1" t="s">
        <v>868</v>
      </c>
      <c r="P4646" s="1" t="s">
        <v>869</v>
      </c>
      <c r="Q4646" s="1">
        <v>4008</v>
      </c>
      <c r="R4646" s="1" t="s">
        <v>863</v>
      </c>
      <c r="S4646" s="1">
        <v>97.26</v>
      </c>
    </row>
    <row r="4647" spans="1:19" hidden="1" x14ac:dyDescent="0.3">
      <c r="A4647" s="1" t="s">
        <v>922</v>
      </c>
      <c r="B4647" s="2" t="s">
        <v>460</v>
      </c>
      <c r="C4647" s="1">
        <f t="shared" si="410"/>
        <v>1.0416666671517305E-2</v>
      </c>
      <c r="D4647" s="1">
        <v>4</v>
      </c>
      <c r="E4647" s="1">
        <v>-0.83</v>
      </c>
      <c r="F4647" s="1">
        <f>IF(A4647="","",IF(E4647&lt;MinTemp,0,E4647*M_a+M_b))</f>
        <v>7.1265800000000004E-2</v>
      </c>
      <c r="G4647" s="1">
        <f>IF(A4647="","",F4647^2)</f>
        <v>5.0788142496400006E-3</v>
      </c>
      <c r="H4647" s="1">
        <f t="shared" si="411"/>
        <v>2.2072204474750108E-3</v>
      </c>
      <c r="I4647" s="4">
        <f>IF(A4647="","",H4647*24*(B4647-B4646))</f>
        <v>5.5180511212570699E-4</v>
      </c>
      <c r="J4647" s="4">
        <f>IF(A4647="","",MIN(J4646+I4647,Max_logcfu))</f>
        <v>3.99</v>
      </c>
      <c r="K4647" s="1" cm="1">
        <f t="array" ref="K4647">IF(A4647="","",IF(E4647&lt;MinTemp,0,((E4647-Tmin)/(PrefTemp-Tmin))^2))</f>
        <v>0.84022393590539124</v>
      </c>
      <c r="L4647" s="4">
        <f>IF(A4647="","",K4647*(B4647-B4646))</f>
        <v>8.7523326697567811E-3</v>
      </c>
      <c r="M4647" s="4">
        <f>IF(A4646="","",M4646-L4646)</f>
        <v>130.53113574781699</v>
      </c>
      <c r="N4647" s="1" t="s">
        <v>866</v>
      </c>
      <c r="O4647" s="1" t="s">
        <v>868</v>
      </c>
      <c r="P4647" s="1" t="s">
        <v>869</v>
      </c>
      <c r="Q4647" s="1">
        <v>4008</v>
      </c>
      <c r="R4647" s="1" t="s">
        <v>863</v>
      </c>
      <c r="S4647" s="1">
        <v>97.26</v>
      </c>
    </row>
    <row r="4648" spans="1:19" hidden="1" x14ac:dyDescent="0.3">
      <c r="A4648" s="1" t="s">
        <v>922</v>
      </c>
      <c r="B4648" s="2" t="s">
        <v>461</v>
      </c>
      <c r="C4648" s="1">
        <f t="shared" si="410"/>
        <v>1.0416666664241347E-2</v>
      </c>
      <c r="D4648" s="1">
        <v>4</v>
      </c>
      <c r="E4648" s="1">
        <v>-0.86</v>
      </c>
      <c r="F4648" s="1">
        <f>IF(A4648="","",IF(E4648&lt;MinTemp,0,E4648*M_a+M_b))</f>
        <v>7.0676600000000006E-2</v>
      </c>
      <c r="G4648" s="1">
        <f>IF(A4648="","",F4648^2)</f>
        <v>4.9951817875600012E-3</v>
      </c>
      <c r="H4648" s="1">
        <f t="shared" si="411"/>
        <v>2.170874310108649E-3</v>
      </c>
      <c r="I4648" s="4">
        <f>IF(A4648="","",H4648*24*(B4648-B4647))</f>
        <v>5.4271857740080076E-4</v>
      </c>
      <c r="J4648" s="4">
        <f>IF(A4648="","",MIN(J4647+I4648,Max_logcfu))</f>
        <v>3.99</v>
      </c>
      <c r="K4648" s="1" cm="1">
        <f t="array" ref="K4648">IF(A4648="","",IF(E4648&lt;MinTemp,0,((E4648-Tmin)/(PrefTemp-Tmin))^2))</f>
        <v>0.82638802992334115</v>
      </c>
      <c r="L4648" s="4">
        <f>IF(A4648="","",K4648*(B4648-B4647))</f>
        <v>8.6082086430305481E-3</v>
      </c>
      <c r="M4648" s="4">
        <f>IF(A4647="","",M4647-L4647)</f>
        <v>130.52238341514723</v>
      </c>
      <c r="N4648" s="1" t="s">
        <v>866</v>
      </c>
      <c r="O4648" s="1" t="s">
        <v>868</v>
      </c>
      <c r="P4648" s="1" t="s">
        <v>869</v>
      </c>
      <c r="Q4648" s="1">
        <v>4008</v>
      </c>
      <c r="R4648" s="1" t="s">
        <v>863</v>
      </c>
      <c r="S4648" s="1">
        <v>97.26</v>
      </c>
    </row>
    <row r="4649" spans="1:19" hidden="1" x14ac:dyDescent="0.3">
      <c r="A4649" s="1" t="s">
        <v>922</v>
      </c>
      <c r="B4649" s="2" t="s">
        <v>462</v>
      </c>
      <c r="C4649" s="1">
        <f t="shared" si="410"/>
        <v>1.0416666664241347E-2</v>
      </c>
      <c r="D4649" s="1">
        <v>4</v>
      </c>
      <c r="E4649" s="1">
        <v>-0.86</v>
      </c>
      <c r="F4649" s="1">
        <f>IF(A4649="","",IF(E4649&lt;MinTemp,0,E4649*M_a+M_b))</f>
        <v>7.0676600000000006E-2</v>
      </c>
      <c r="G4649" s="1">
        <f>IF(A4649="","",F4649^2)</f>
        <v>4.9951817875600012E-3</v>
      </c>
      <c r="H4649" s="1">
        <f t="shared" si="411"/>
        <v>2.170874310108649E-3</v>
      </c>
      <c r="I4649" s="4">
        <f>IF(A4649="","",H4649*24*(B4649-B4648))</f>
        <v>5.4271857740080076E-4</v>
      </c>
      <c r="J4649" s="4">
        <f>IF(A4649="","",MIN(J4648+I4649,Max_logcfu))</f>
        <v>3.99</v>
      </c>
      <c r="K4649" s="1" cm="1">
        <f t="array" ref="K4649">IF(A4649="","",IF(E4649&lt;MinTemp,0,((E4649-Tmin)/(PrefTemp-Tmin))^2))</f>
        <v>0.82638802992334115</v>
      </c>
      <c r="L4649" s="4">
        <f>IF(A4649="","",K4649*(B4649-B4648))</f>
        <v>8.6082086430305481E-3</v>
      </c>
      <c r="M4649" s="4">
        <f>IF(A4648="","",M4648-L4648)</f>
        <v>130.51377520650419</v>
      </c>
      <c r="N4649" s="1" t="s">
        <v>866</v>
      </c>
      <c r="O4649" s="1" t="s">
        <v>868</v>
      </c>
      <c r="P4649" s="1" t="s">
        <v>869</v>
      </c>
      <c r="Q4649" s="1">
        <v>4008</v>
      </c>
      <c r="R4649" s="1" t="s">
        <v>863</v>
      </c>
      <c r="S4649" s="1">
        <v>97.26</v>
      </c>
    </row>
    <row r="4650" spans="1:19" hidden="1" x14ac:dyDescent="0.3">
      <c r="A4650" s="1" t="s">
        <v>922</v>
      </c>
      <c r="B4650" s="2" t="s">
        <v>463</v>
      </c>
      <c r="C4650" s="1">
        <f t="shared" si="410"/>
        <v>1.0416666671517305E-2</v>
      </c>
      <c r="D4650" s="1">
        <v>4</v>
      </c>
      <c r="E4650" s="1">
        <v>-0.9</v>
      </c>
      <c r="F4650" s="1">
        <f>IF(A4650="","",IF(E4650&lt;MinTemp,0,E4650*M_a+M_b))</f>
        <v>6.9891000000000009E-2</v>
      </c>
      <c r="G4650" s="1">
        <f>IF(A4650="","",F4650^2)</f>
        <v>4.8847518810000009E-3</v>
      </c>
      <c r="H4650" s="1">
        <f t="shared" si="411"/>
        <v>2.1228821734028684E-3</v>
      </c>
      <c r="I4650" s="4">
        <f>IF(A4650="","",H4650*24*(B4650-B4649))</f>
        <v>5.3072054359785319E-4</v>
      </c>
      <c r="J4650" s="4">
        <f>IF(A4650="","",MIN(J4649+I4650,Max_logcfu))</f>
        <v>3.99</v>
      </c>
      <c r="K4650" s="1" cm="1">
        <f t="array" ref="K4650">IF(A4650="","",IF(E4650&lt;MinTemp,0,((E4650-Tmin)/(PrefTemp-Tmin))^2))</f>
        <v>0.80811883436493193</v>
      </c>
      <c r="L4650" s="4">
        <f>IF(A4650="","",K4650*(B4650-B4649))</f>
        <v>8.4179045285545998E-3</v>
      </c>
      <c r="M4650" s="4">
        <f>IF(A4649="","",M4649-L4649)</f>
        <v>130.50516699786115</v>
      </c>
      <c r="N4650" s="1" t="s">
        <v>866</v>
      </c>
      <c r="O4650" s="1" t="s">
        <v>868</v>
      </c>
      <c r="P4650" s="1" t="s">
        <v>869</v>
      </c>
      <c r="Q4650" s="1">
        <v>4008</v>
      </c>
      <c r="R4650" s="1" t="s">
        <v>863</v>
      </c>
      <c r="S4650" s="1">
        <v>97.2</v>
      </c>
    </row>
    <row r="4651" spans="1:19" hidden="1" x14ac:dyDescent="0.3">
      <c r="A4651" s="1" t="s">
        <v>922</v>
      </c>
      <c r="B4651" s="2" t="s">
        <v>464</v>
      </c>
      <c r="C4651" s="1">
        <f t="shared" si="410"/>
        <v>1.0416666664241347E-2</v>
      </c>
      <c r="D4651" s="1">
        <v>4</v>
      </c>
      <c r="E4651" s="1">
        <v>-0.91</v>
      </c>
      <c r="F4651" s="1">
        <f>IF(A4651="","",IF(E4651&lt;MinTemp,0,E4651*M_a+M_b))</f>
        <v>6.9694600000000009E-2</v>
      </c>
      <c r="G4651" s="1">
        <f>IF(A4651="","",F4651^2)</f>
        <v>4.8573372691600013E-3</v>
      </c>
      <c r="H4651" s="1">
        <f t="shared" si="411"/>
        <v>2.1109679570447638E-3</v>
      </c>
      <c r="I4651" s="4">
        <f>IF(A4651="","",H4651*24*(B4651-B4650))</f>
        <v>5.2774198913831648E-4</v>
      </c>
      <c r="J4651" s="4">
        <f>IF(A4651="","",MIN(J4650+I4651,Max_logcfu))</f>
        <v>3.99</v>
      </c>
      <c r="K4651" s="1" cm="1">
        <f t="array" ref="K4651">IF(A4651="","",IF(E4651&lt;MinTemp,0,((E4651-Tmin)/(PrefTemp-Tmin))^2))</f>
        <v>0.80358344245467339</v>
      </c>
      <c r="L4651" s="4">
        <f>IF(A4651="","",K4651*(B4651-B4650))</f>
        <v>8.3706608569539022E-3</v>
      </c>
      <c r="M4651" s="4">
        <f>IF(A4650="","",M4650-L4650)</f>
        <v>130.4967490933326</v>
      </c>
      <c r="N4651" s="1" t="s">
        <v>866</v>
      </c>
      <c r="O4651" s="1" t="s">
        <v>868</v>
      </c>
      <c r="P4651" s="1" t="s">
        <v>869</v>
      </c>
      <c r="Q4651" s="1">
        <v>4008</v>
      </c>
      <c r="R4651" s="1" t="s">
        <v>863</v>
      </c>
      <c r="S4651" s="1">
        <v>97.2</v>
      </c>
    </row>
    <row r="4652" spans="1:19" hidden="1" x14ac:dyDescent="0.3">
      <c r="A4652" s="1" t="s">
        <v>922</v>
      </c>
      <c r="B4652" s="2" t="s">
        <v>465</v>
      </c>
      <c r="C4652" s="1">
        <f t="shared" si="410"/>
        <v>1.0416666664241347E-2</v>
      </c>
      <c r="D4652" s="1">
        <v>4</v>
      </c>
      <c r="E4652" s="1">
        <v>-0.91</v>
      </c>
      <c r="F4652" s="1">
        <f>IF(A4652="","",IF(E4652&lt;MinTemp,0,E4652*M_a+M_b))</f>
        <v>6.9694600000000009E-2</v>
      </c>
      <c r="G4652" s="1">
        <f>IF(A4652="","",F4652^2)</f>
        <v>4.8573372691600013E-3</v>
      </c>
      <c r="H4652" s="1">
        <f t="shared" si="411"/>
        <v>2.1109679570447638E-3</v>
      </c>
      <c r="I4652" s="4">
        <f>IF(A4652="","",H4652*24*(B4652-B4651))</f>
        <v>5.2774198913831648E-4</v>
      </c>
      <c r="J4652" s="4">
        <f>IF(A4652="","",MIN(J4651+I4652,Max_logcfu))</f>
        <v>3.99</v>
      </c>
      <c r="K4652" s="1" cm="1">
        <f t="array" ref="K4652">IF(A4652="","",IF(E4652&lt;MinTemp,0,((E4652-Tmin)/(PrefTemp-Tmin))^2))</f>
        <v>0.80358344245467339</v>
      </c>
      <c r="L4652" s="4">
        <f>IF(A4652="","",K4652*(B4652-B4651))</f>
        <v>8.3706608569539022E-3</v>
      </c>
      <c r="M4652" s="4">
        <f>IF(A4651="","",M4651-L4651)</f>
        <v>130.48837843247566</v>
      </c>
      <c r="N4652" s="1" t="s">
        <v>866</v>
      </c>
      <c r="O4652" s="1" t="s">
        <v>868</v>
      </c>
      <c r="P4652" s="1" t="s">
        <v>869</v>
      </c>
      <c r="Q4652" s="1">
        <v>4008</v>
      </c>
      <c r="R4652" s="1" t="s">
        <v>863</v>
      </c>
      <c r="S4652" s="1">
        <v>97.2</v>
      </c>
    </row>
    <row r="4653" spans="1:19" hidden="1" x14ac:dyDescent="0.3">
      <c r="A4653" s="1" t="s">
        <v>922</v>
      </c>
      <c r="B4653" s="2" t="s">
        <v>466</v>
      </c>
      <c r="C4653" s="1">
        <f t="shared" si="410"/>
        <v>1.0416666671517305E-2</v>
      </c>
      <c r="D4653" s="1">
        <v>4</v>
      </c>
      <c r="E4653" s="1">
        <v>-0.94</v>
      </c>
      <c r="F4653" s="1">
        <f>IF(A4653="","",IF(E4653&lt;MinTemp,0,E4653*M_a+M_b))</f>
        <v>6.9105400000000011E-2</v>
      </c>
      <c r="G4653" s="1">
        <f>IF(A4653="","",F4653^2)</f>
        <v>4.7755563091600017E-3</v>
      </c>
      <c r="H4653" s="1">
        <f t="shared" si="411"/>
        <v>2.075426470734464E-3</v>
      </c>
      <c r="I4653" s="4">
        <f>IF(A4653="","",H4653*24*(B4653-B4652))</f>
        <v>5.1885661792522753E-4</v>
      </c>
      <c r="J4653" s="4">
        <f>IF(A4653="","",MIN(J4652+I4653,Max_logcfu))</f>
        <v>3.99</v>
      </c>
      <c r="K4653" s="1" cm="1">
        <f t="array" ref="K4653">IF(A4653="","",IF(E4653&lt;MinTemp,0,((E4653-Tmin)/(PrefTemp-Tmin))^2))</f>
        <v>0.7900538434743225</v>
      </c>
      <c r="L4653" s="4">
        <f>IF(A4653="","",K4653*(B4653-B4652))</f>
        <v>8.2297275400231244E-3</v>
      </c>
      <c r="M4653" s="4">
        <f>IF(A4652="","",M4652-L4652)</f>
        <v>130.48000777161872</v>
      </c>
      <c r="N4653" s="1" t="s">
        <v>866</v>
      </c>
      <c r="O4653" s="1" t="s">
        <v>868</v>
      </c>
      <c r="P4653" s="1" t="s">
        <v>869</v>
      </c>
      <c r="Q4653" s="1">
        <v>4008</v>
      </c>
      <c r="R4653" s="1" t="s">
        <v>863</v>
      </c>
      <c r="S4653" s="1">
        <v>97.2</v>
      </c>
    </row>
    <row r="4654" spans="1:19" hidden="1" x14ac:dyDescent="0.3">
      <c r="A4654" s="1" t="s">
        <v>922</v>
      </c>
      <c r="B4654" s="2" t="s">
        <v>467</v>
      </c>
      <c r="C4654" s="1">
        <f t="shared" si="410"/>
        <v>1.0416666664241347E-2</v>
      </c>
      <c r="D4654" s="1">
        <v>4</v>
      </c>
      <c r="E4654" s="1">
        <v>-0.96</v>
      </c>
      <c r="F4654" s="1">
        <f>IF(A4654="","",IF(E4654&lt;MinTemp,0,E4654*M_a+M_b))</f>
        <v>6.8712600000000013E-2</v>
      </c>
      <c r="G4654" s="1">
        <f>IF(A4654="","",F4654^2)</f>
        <v>4.7214213987600015E-3</v>
      </c>
      <c r="H4654" s="1">
        <f t="shared" si="411"/>
        <v>2.0518997821642767E-3</v>
      </c>
      <c r="I4654" s="4">
        <f>IF(A4654="","",H4654*24*(B4654-B4653))</f>
        <v>5.1297494542163282E-4</v>
      </c>
      <c r="J4654" s="4">
        <f>IF(A4654="","",MIN(J4653+I4654,Max_logcfu))</f>
        <v>3.99</v>
      </c>
      <c r="K4654" s="1" cm="1">
        <f t="array" ref="K4654">IF(A4654="","",IF(E4654&lt;MinTemp,0,((E4654-Tmin)/(PrefTemp-Tmin))^2))</f>
        <v>0.7810979247794424</v>
      </c>
      <c r="L4654" s="4">
        <f>IF(A4654="","",K4654*(B4654-B4653))</f>
        <v>8.1364367145581127E-3</v>
      </c>
      <c r="M4654" s="4">
        <f>IF(A4653="","",M4653-L4653)</f>
        <v>130.47177804407869</v>
      </c>
      <c r="N4654" s="1" t="s">
        <v>866</v>
      </c>
      <c r="O4654" s="1" t="s">
        <v>868</v>
      </c>
      <c r="P4654" s="1" t="s">
        <v>869</v>
      </c>
      <c r="Q4654" s="1">
        <v>4008</v>
      </c>
      <c r="R4654" s="1" t="s">
        <v>863</v>
      </c>
      <c r="S4654" s="1">
        <v>97.2</v>
      </c>
    </row>
    <row r="4655" spans="1:19" hidden="1" x14ac:dyDescent="0.3">
      <c r="A4655" s="1" t="s">
        <v>922</v>
      </c>
      <c r="B4655" s="2" t="s">
        <v>468</v>
      </c>
      <c r="C4655" s="1">
        <f t="shared" si="410"/>
        <v>1.0416666664241347E-2</v>
      </c>
      <c r="D4655" s="1">
        <v>4</v>
      </c>
      <c r="E4655" s="1">
        <v>-0.93</v>
      </c>
      <c r="F4655" s="1">
        <f>IF(A4655="","",IF(E4655&lt;MinTemp,0,E4655*M_a+M_b))</f>
        <v>6.9301799999999997E-2</v>
      </c>
      <c r="G4655" s="1">
        <f>IF(A4655="","",F4655^2)</f>
        <v>4.8027394832399995E-3</v>
      </c>
      <c r="H4655" s="1">
        <f t="shared" si="411"/>
        <v>2.0872401057105603E-3</v>
      </c>
      <c r="I4655" s="4">
        <f>IF(A4655="","",H4655*24*(B4655-B4654))</f>
        <v>5.2181002630614665E-4</v>
      </c>
      <c r="J4655" s="4">
        <f>IF(A4655="","",MIN(J4654+I4655,Max_logcfu))</f>
        <v>3.99</v>
      </c>
      <c r="K4655" s="1" cm="1">
        <f t="array" ref="K4655">IF(A4655="","",IF(E4655&lt;MinTemp,0,((E4655-Tmin)/(PrefTemp-Tmin))^2))</f>
        <v>0.79455094700936846</v>
      </c>
      <c r="L4655" s="4">
        <f>IF(A4655="","",K4655*(B4655-B4654))</f>
        <v>8.2765723627538819E-3</v>
      </c>
      <c r="M4655" s="4">
        <f>IF(A4654="","",M4654-L4654)</f>
        <v>130.46364160736414</v>
      </c>
      <c r="N4655" s="1" t="s">
        <v>866</v>
      </c>
      <c r="O4655" s="1" t="s">
        <v>868</v>
      </c>
      <c r="P4655" s="1" t="s">
        <v>869</v>
      </c>
      <c r="Q4655" s="1">
        <v>4008</v>
      </c>
      <c r="R4655" s="1" t="s">
        <v>863</v>
      </c>
      <c r="S4655" s="1">
        <v>97.2</v>
      </c>
    </row>
    <row r="4656" spans="1:19" hidden="1" x14ac:dyDescent="0.3">
      <c r="A4656" s="1" t="s">
        <v>922</v>
      </c>
      <c r="B4656" s="2" t="s">
        <v>469</v>
      </c>
      <c r="C4656" s="1">
        <f t="shared" si="410"/>
        <v>1.0416666671517305E-2</v>
      </c>
      <c r="D4656" s="1">
        <v>4</v>
      </c>
      <c r="E4656" s="1">
        <v>-0.93</v>
      </c>
      <c r="F4656" s="1">
        <f>IF(A4656="","",IF(E4656&lt;MinTemp,0,E4656*M_a+M_b))</f>
        <v>6.9301799999999997E-2</v>
      </c>
      <c r="G4656" s="1">
        <f>IF(A4656="","",F4656^2)</f>
        <v>4.8027394832399995E-3</v>
      </c>
      <c r="H4656" s="1">
        <f t="shared" si="411"/>
        <v>2.0872401057105603E-3</v>
      </c>
      <c r="I4656" s="4">
        <f>IF(A4656="","",H4656*24*(B4656-B4655))</f>
        <v>5.218100266706268E-4</v>
      </c>
      <c r="J4656" s="4">
        <f>IF(A4656="","",MIN(J4655+I4656,Max_logcfu))</f>
        <v>3.99</v>
      </c>
      <c r="K4656" s="1" cm="1">
        <f t="array" ref="K4656">IF(A4656="","",IF(E4656&lt;MinTemp,0,((E4656-Tmin)/(PrefTemp-Tmin))^2))</f>
        <v>0.79455094700936846</v>
      </c>
      <c r="L4656" s="4">
        <f>IF(A4656="","",K4656*(B4656-B4655))</f>
        <v>8.2765723685350005E-3</v>
      </c>
      <c r="M4656" s="4">
        <f>IF(A4655="","",M4655-L4655)</f>
        <v>130.45536503500139</v>
      </c>
      <c r="N4656" s="1" t="s">
        <v>866</v>
      </c>
      <c r="O4656" s="1" t="s">
        <v>868</v>
      </c>
      <c r="P4656" s="1" t="s">
        <v>869</v>
      </c>
      <c r="Q4656" s="1">
        <v>4008</v>
      </c>
      <c r="R4656" s="1" t="s">
        <v>863</v>
      </c>
      <c r="S4656" s="1">
        <v>97.2</v>
      </c>
    </row>
    <row r="4657" spans="1:19" hidden="1" x14ac:dyDescent="0.3">
      <c r="A4657" s="1" t="s">
        <v>922</v>
      </c>
      <c r="B4657" s="2" t="s">
        <v>470</v>
      </c>
      <c r="C4657" s="1">
        <f t="shared" si="410"/>
        <v>1.0416666664241347E-2</v>
      </c>
      <c r="D4657" s="1">
        <v>4</v>
      </c>
      <c r="E4657" s="1">
        <v>-0.94</v>
      </c>
      <c r="F4657" s="1">
        <f>IF(A4657="","",IF(E4657&lt;MinTemp,0,E4657*M_a+M_b))</f>
        <v>6.9105400000000011E-2</v>
      </c>
      <c r="G4657" s="1">
        <f>IF(A4657="","",F4657^2)</f>
        <v>4.7755563091600017E-3</v>
      </c>
      <c r="H4657" s="1">
        <f t="shared" si="411"/>
        <v>2.075426470734464E-3</v>
      </c>
      <c r="I4657" s="4">
        <f>IF(A4657="","",H4657*24*(B4657-B4656))</f>
        <v>5.1885661756281029E-4</v>
      </c>
      <c r="J4657" s="4">
        <f>IF(A4657="","",MIN(J4656+I4657,Max_logcfu))</f>
        <v>3.99</v>
      </c>
      <c r="K4657" s="1" cm="1">
        <f t="array" ref="K4657">IF(A4657="","",IF(E4657&lt;MinTemp,0,((E4657-Tmin)/(PrefTemp-Tmin))^2))</f>
        <v>0.7900538434743225</v>
      </c>
      <c r="L4657" s="4">
        <f>IF(A4657="","",K4657*(B4657-B4656))</f>
        <v>8.2297275342747261E-3</v>
      </c>
      <c r="M4657" s="4">
        <f>IF(A4656="","",M4656-L4656)</f>
        <v>130.44708846263285</v>
      </c>
      <c r="N4657" s="1" t="s">
        <v>866</v>
      </c>
      <c r="O4657" s="1" t="s">
        <v>868</v>
      </c>
      <c r="P4657" s="1" t="s">
        <v>869</v>
      </c>
      <c r="Q4657" s="1">
        <v>4008</v>
      </c>
      <c r="R4657" s="1" t="s">
        <v>863</v>
      </c>
      <c r="S4657" s="1">
        <v>97.17</v>
      </c>
    </row>
    <row r="4658" spans="1:19" hidden="1" x14ac:dyDescent="0.3">
      <c r="A4658" s="1" t="s">
        <v>922</v>
      </c>
      <c r="B4658" s="2" t="s">
        <v>471</v>
      </c>
      <c r="C4658" s="1">
        <f t="shared" si="410"/>
        <v>1.0416666664241347E-2</v>
      </c>
      <c r="D4658" s="1">
        <v>4</v>
      </c>
      <c r="E4658" s="1">
        <v>-0.93</v>
      </c>
      <c r="F4658" s="1">
        <f>IF(A4658="","",IF(E4658&lt;MinTemp,0,E4658*M_a+M_b))</f>
        <v>6.9301799999999997E-2</v>
      </c>
      <c r="G4658" s="1">
        <f>IF(A4658="","",F4658^2)</f>
        <v>4.8027394832399995E-3</v>
      </c>
      <c r="H4658" s="1">
        <f t="shared" si="411"/>
        <v>2.0872401057105603E-3</v>
      </c>
      <c r="I4658" s="4">
        <f>IF(A4658="","",H4658*24*(B4658-B4657))</f>
        <v>5.2181002630614665E-4</v>
      </c>
      <c r="J4658" s="4">
        <f>IF(A4658="","",MIN(J4657+I4658,Max_logcfu))</f>
        <v>3.99</v>
      </c>
      <c r="K4658" s="1" cm="1">
        <f t="array" ref="K4658">IF(A4658="","",IF(E4658&lt;MinTemp,0,((E4658-Tmin)/(PrefTemp-Tmin))^2))</f>
        <v>0.79455094700936846</v>
      </c>
      <c r="L4658" s="4">
        <f>IF(A4658="","",K4658*(B4658-B4657))</f>
        <v>8.2765723627538819E-3</v>
      </c>
      <c r="M4658" s="4">
        <f>IF(A4657="","",M4657-L4657)</f>
        <v>130.43885873509856</v>
      </c>
      <c r="N4658" s="1" t="s">
        <v>866</v>
      </c>
      <c r="O4658" s="1" t="s">
        <v>868</v>
      </c>
      <c r="P4658" s="1" t="s">
        <v>869</v>
      </c>
      <c r="Q4658" s="1">
        <v>4008</v>
      </c>
      <c r="R4658" s="1" t="s">
        <v>863</v>
      </c>
      <c r="S4658" s="1">
        <v>97.17</v>
      </c>
    </row>
    <row r="4659" spans="1:19" hidden="1" x14ac:dyDescent="0.3">
      <c r="A4659" s="1" t="s">
        <v>922</v>
      </c>
      <c r="B4659" s="2" t="s">
        <v>472</v>
      </c>
      <c r="C4659" s="1">
        <f t="shared" si="410"/>
        <v>1.0416666671517305E-2</v>
      </c>
      <c r="D4659" s="1">
        <v>4</v>
      </c>
      <c r="E4659" s="1">
        <v>-0.96</v>
      </c>
      <c r="F4659" s="1">
        <f>IF(A4659="","",IF(E4659&lt;MinTemp,0,E4659*M_a+M_b))</f>
        <v>6.8712600000000013E-2</v>
      </c>
      <c r="G4659" s="1">
        <f>IF(A4659="","",F4659^2)</f>
        <v>4.7214213987600015E-3</v>
      </c>
      <c r="H4659" s="1">
        <f t="shared" si="411"/>
        <v>2.0518997821642767E-3</v>
      </c>
      <c r="I4659" s="4">
        <f>IF(A4659="","",H4659*24*(B4659-B4658))</f>
        <v>5.1297494577994169E-4</v>
      </c>
      <c r="J4659" s="4">
        <f>IF(A4659="","",MIN(J4658+I4659,Max_logcfu))</f>
        <v>3.99</v>
      </c>
      <c r="K4659" s="1" cm="1">
        <f t="array" ref="K4659">IF(A4659="","",IF(E4659&lt;MinTemp,0,((E4659-Tmin)/(PrefTemp-Tmin))^2))</f>
        <v>0.7810979247794424</v>
      </c>
      <c r="L4659" s="4">
        <f>IF(A4659="","",K4659*(B4659-B4658))</f>
        <v>8.1364367202413478E-3</v>
      </c>
      <c r="M4659" s="4">
        <f>IF(A4658="","",M4658-L4658)</f>
        <v>130.43058216273582</v>
      </c>
      <c r="N4659" s="1" t="s">
        <v>866</v>
      </c>
      <c r="O4659" s="1" t="s">
        <v>868</v>
      </c>
      <c r="P4659" s="1" t="s">
        <v>869</v>
      </c>
      <c r="Q4659" s="1">
        <v>4008</v>
      </c>
      <c r="R4659" s="1" t="s">
        <v>863</v>
      </c>
      <c r="S4659" s="1">
        <v>97.17</v>
      </c>
    </row>
    <row r="4660" spans="1:19" hidden="1" x14ac:dyDescent="0.3">
      <c r="A4660" s="1" t="s">
        <v>922</v>
      </c>
      <c r="B4660" s="2" t="s">
        <v>473</v>
      </c>
      <c r="C4660" s="1">
        <f t="shared" si="410"/>
        <v>1.0416666664241347E-2</v>
      </c>
      <c r="D4660" s="1">
        <v>4</v>
      </c>
      <c r="E4660" s="1">
        <v>-0.97</v>
      </c>
      <c r="F4660" s="1">
        <f>IF(A4660="","",IF(E4660&lt;MinTemp,0,E4660*M_a+M_b))</f>
        <v>6.8516199999999999E-2</v>
      </c>
      <c r="G4660" s="1">
        <f>IF(A4660="","",F4660^2)</f>
        <v>4.6944696624400001E-3</v>
      </c>
      <c r="H4660" s="1">
        <f t="shared" si="411"/>
        <v>2.0401867285701866E-3</v>
      </c>
      <c r="I4660" s="4">
        <f>IF(A4660="","",H4660*24*(B4660-B4659))</f>
        <v>5.1004668202379215E-4</v>
      </c>
      <c r="J4660" s="4">
        <f>IF(A4660="","",MIN(J4659+I4660,Max_logcfu))</f>
        <v>3.99</v>
      </c>
      <c r="K4660" s="1" cm="1">
        <f t="array" ref="K4660">IF(A4660="","",IF(E4660&lt;MinTemp,0,((E4660-Tmin)/(PrefTemp-Tmin))^2))</f>
        <v>0.7766391096196088</v>
      </c>
      <c r="L4660" s="4">
        <f>IF(A4660="","",K4660*(B4660-B4659))</f>
        <v>8.0899907233206603E-3</v>
      </c>
      <c r="M4660" s="4">
        <f>IF(A4659="","",M4659-L4659)</f>
        <v>130.42244572601558</v>
      </c>
      <c r="N4660" s="1" t="s">
        <v>866</v>
      </c>
      <c r="O4660" s="1" t="s">
        <v>868</v>
      </c>
      <c r="P4660" s="1" t="s">
        <v>869</v>
      </c>
      <c r="Q4660" s="1">
        <v>4008</v>
      </c>
      <c r="R4660" s="1" t="s">
        <v>863</v>
      </c>
      <c r="S4660" s="1">
        <v>97.17</v>
      </c>
    </row>
    <row r="4661" spans="1:19" hidden="1" x14ac:dyDescent="0.3">
      <c r="A4661" s="1" t="s">
        <v>922</v>
      </c>
      <c r="B4661" s="2" t="s">
        <v>474</v>
      </c>
      <c r="C4661" s="1">
        <f t="shared" si="410"/>
        <v>1.0416666664241347E-2</v>
      </c>
      <c r="D4661" s="1">
        <v>4</v>
      </c>
      <c r="E4661" s="1">
        <v>-0.97</v>
      </c>
      <c r="F4661" s="1">
        <f>IF(A4661="","",IF(E4661&lt;MinTemp,0,E4661*M_a+M_b))</f>
        <v>6.8516199999999999E-2</v>
      </c>
      <c r="G4661" s="1">
        <f>IF(A4661="","",F4661^2)</f>
        <v>4.6944696624400001E-3</v>
      </c>
      <c r="H4661" s="1">
        <f t="shared" si="411"/>
        <v>2.0401867285701866E-3</v>
      </c>
      <c r="I4661" s="4">
        <f>IF(A4661="","",H4661*24*(B4661-B4660))</f>
        <v>5.1004668202379215E-4</v>
      </c>
      <c r="J4661" s="4">
        <f>IF(A4661="","",MIN(J4660+I4661,Max_logcfu))</f>
        <v>3.99</v>
      </c>
      <c r="K4661" s="1" cm="1">
        <f t="array" ref="K4661">IF(A4661="","",IF(E4661&lt;MinTemp,0,((E4661-Tmin)/(PrefTemp-Tmin))^2))</f>
        <v>0.7766391096196088</v>
      </c>
      <c r="L4661" s="4">
        <f>IF(A4661="","",K4661*(B4661-B4660))</f>
        <v>8.0899907233206603E-3</v>
      </c>
      <c r="M4661" s="4">
        <f>IF(A4660="","",M4660-L4660)</f>
        <v>130.41435573529225</v>
      </c>
      <c r="N4661" s="1" t="s">
        <v>866</v>
      </c>
      <c r="O4661" s="1" t="s">
        <v>868</v>
      </c>
      <c r="P4661" s="1" t="s">
        <v>869</v>
      </c>
      <c r="Q4661" s="1">
        <v>4008</v>
      </c>
      <c r="R4661" s="1" t="s">
        <v>863</v>
      </c>
      <c r="S4661" s="1">
        <v>97.17</v>
      </c>
    </row>
    <row r="4662" spans="1:19" hidden="1" x14ac:dyDescent="0.3">
      <c r="A4662" s="1" t="s">
        <v>922</v>
      </c>
      <c r="B4662" s="2" t="s">
        <v>475</v>
      </c>
      <c r="C4662" s="1">
        <f t="shared" si="410"/>
        <v>1.0416666671517305E-2</v>
      </c>
      <c r="D4662" s="1">
        <v>4</v>
      </c>
      <c r="E4662" s="1">
        <v>-0.96</v>
      </c>
      <c r="F4662" s="1">
        <f>IF(A4662="","",IF(E4662&lt;MinTemp,0,E4662*M_a+M_b))</f>
        <v>6.8712600000000013E-2</v>
      </c>
      <c r="G4662" s="1">
        <f>IF(A4662="","",F4662^2)</f>
        <v>4.7214213987600015E-3</v>
      </c>
      <c r="H4662" s="1">
        <f t="shared" si="411"/>
        <v>2.0518997821642767E-3</v>
      </c>
      <c r="I4662" s="4">
        <f>IF(A4662="","",H4662*24*(B4662-B4661))</f>
        <v>5.1297494577994169E-4</v>
      </c>
      <c r="J4662" s="4">
        <f>IF(A4662="","",MIN(J4661+I4662,Max_logcfu))</f>
        <v>3.99</v>
      </c>
      <c r="K4662" s="1" cm="1">
        <f t="array" ref="K4662">IF(A4662="","",IF(E4662&lt;MinTemp,0,((E4662-Tmin)/(PrefTemp-Tmin))^2))</f>
        <v>0.7810979247794424</v>
      </c>
      <c r="L4662" s="4">
        <f>IF(A4662="","",K4662*(B4662-B4661))</f>
        <v>8.1364367202413478E-3</v>
      </c>
      <c r="M4662" s="4">
        <f>IF(A4661="","",M4661-L4661)</f>
        <v>130.40626574456891</v>
      </c>
      <c r="N4662" s="1" t="s">
        <v>866</v>
      </c>
      <c r="O4662" s="1" t="s">
        <v>868</v>
      </c>
      <c r="P4662" s="1" t="s">
        <v>869</v>
      </c>
      <c r="Q4662" s="1">
        <v>4008</v>
      </c>
      <c r="R4662" s="1" t="s">
        <v>863</v>
      </c>
      <c r="S4662" s="1">
        <v>97.11</v>
      </c>
    </row>
    <row r="4663" spans="1:19" hidden="1" x14ac:dyDescent="0.3">
      <c r="A4663" s="1" t="s">
        <v>922</v>
      </c>
      <c r="B4663" s="2" t="s">
        <v>476</v>
      </c>
      <c r="C4663" s="1">
        <f t="shared" si="410"/>
        <v>1.0416666664241347E-2</v>
      </c>
      <c r="D4663" s="1">
        <v>4</v>
      </c>
      <c r="E4663" s="1">
        <v>-0.96</v>
      </c>
      <c r="F4663" s="1">
        <f>IF(A4663="","",IF(E4663&lt;MinTemp,0,E4663*M_a+M_b))</f>
        <v>6.8712600000000013E-2</v>
      </c>
      <c r="G4663" s="1">
        <f>IF(A4663="","",F4663^2)</f>
        <v>4.7214213987600015E-3</v>
      </c>
      <c r="H4663" s="1">
        <f t="shared" si="411"/>
        <v>2.0518997821642767E-3</v>
      </c>
      <c r="I4663" s="4">
        <f>IF(A4663="","",H4663*24*(B4663-B4662))</f>
        <v>5.1297494542163282E-4</v>
      </c>
      <c r="J4663" s="4">
        <f>IF(A4663="","",MIN(J4662+I4663,Max_logcfu))</f>
        <v>3.99</v>
      </c>
      <c r="K4663" s="1" cm="1">
        <f t="array" ref="K4663">IF(A4663="","",IF(E4663&lt;MinTemp,0,((E4663-Tmin)/(PrefTemp-Tmin))^2))</f>
        <v>0.7810979247794424</v>
      </c>
      <c r="L4663" s="4">
        <f>IF(A4663="","",K4663*(B4663-B4662))</f>
        <v>8.1364367145581127E-3</v>
      </c>
      <c r="M4663" s="4">
        <f>IF(A4662="","",M4662-L4662)</f>
        <v>130.39812930784868</v>
      </c>
      <c r="N4663" s="1" t="s">
        <v>866</v>
      </c>
      <c r="O4663" s="1" t="s">
        <v>868</v>
      </c>
      <c r="P4663" s="1" t="s">
        <v>869</v>
      </c>
      <c r="Q4663" s="1">
        <v>4008</v>
      </c>
      <c r="R4663" s="1" t="s">
        <v>863</v>
      </c>
      <c r="S4663" s="1">
        <v>97.11</v>
      </c>
    </row>
    <row r="4664" spans="1:19" hidden="1" x14ac:dyDescent="0.3">
      <c r="A4664" s="1" t="s">
        <v>922</v>
      </c>
      <c r="B4664" s="2" t="s">
        <v>477</v>
      </c>
      <c r="C4664" s="1">
        <f t="shared" si="410"/>
        <v>1.0416666664241347E-2</v>
      </c>
      <c r="D4664" s="1">
        <v>4</v>
      </c>
      <c r="E4664" s="1">
        <v>-0.97</v>
      </c>
      <c r="F4664" s="1">
        <f>IF(A4664="","",IF(E4664&lt;MinTemp,0,E4664*M_a+M_b))</f>
        <v>6.8516199999999999E-2</v>
      </c>
      <c r="G4664" s="1">
        <f>IF(A4664="","",F4664^2)</f>
        <v>4.6944696624400001E-3</v>
      </c>
      <c r="H4664" s="1">
        <f t="shared" si="411"/>
        <v>2.0401867285701866E-3</v>
      </c>
      <c r="I4664" s="4">
        <f>IF(A4664="","",H4664*24*(B4664-B4663))</f>
        <v>5.1004668202379215E-4</v>
      </c>
      <c r="J4664" s="4">
        <f>IF(A4664="","",MIN(J4663+I4664,Max_logcfu))</f>
        <v>3.99</v>
      </c>
      <c r="K4664" s="1" cm="1">
        <f t="array" ref="K4664">IF(A4664="","",IF(E4664&lt;MinTemp,0,((E4664-Tmin)/(PrefTemp-Tmin))^2))</f>
        <v>0.7766391096196088</v>
      </c>
      <c r="L4664" s="4">
        <f>IF(A4664="","",K4664*(B4664-B4663))</f>
        <v>8.0899907233206603E-3</v>
      </c>
      <c r="M4664" s="4">
        <f>IF(A4663="","",M4663-L4663)</f>
        <v>130.38999287113413</v>
      </c>
      <c r="N4664" s="1" t="s">
        <v>866</v>
      </c>
      <c r="O4664" s="1" t="s">
        <v>868</v>
      </c>
      <c r="P4664" s="1" t="s">
        <v>869</v>
      </c>
      <c r="Q4664" s="1">
        <v>4008</v>
      </c>
      <c r="R4664" s="1" t="s">
        <v>863</v>
      </c>
      <c r="S4664" s="1">
        <v>97.11</v>
      </c>
    </row>
    <row r="4665" spans="1:19" hidden="1" x14ac:dyDescent="0.3">
      <c r="A4665" s="1" t="s">
        <v>922</v>
      </c>
      <c r="B4665" s="2" t="s">
        <v>478</v>
      </c>
      <c r="C4665" s="1">
        <f t="shared" si="410"/>
        <v>1.0416666671517305E-2</v>
      </c>
      <c r="D4665" s="1">
        <v>4</v>
      </c>
      <c r="E4665" s="1">
        <v>-0.97</v>
      </c>
      <c r="F4665" s="1">
        <f>IF(A4665="","",IF(E4665&lt;MinTemp,0,E4665*M_a+M_b))</f>
        <v>6.8516199999999999E-2</v>
      </c>
      <c r="G4665" s="1">
        <f>IF(A4665="","",F4665^2)</f>
        <v>4.6944696624400001E-3</v>
      </c>
      <c r="H4665" s="1">
        <f t="shared" si="411"/>
        <v>2.0401867285701866E-3</v>
      </c>
      <c r="I4665" s="4">
        <f>IF(A4665="","",H4665*24*(B4665-B4664))</f>
        <v>5.1004668238005567E-4</v>
      </c>
      <c r="J4665" s="4">
        <f>IF(A4665="","",MIN(J4664+I4665,Max_logcfu))</f>
        <v>3.99</v>
      </c>
      <c r="K4665" s="1" cm="1">
        <f t="array" ref="K4665">IF(A4665="","",IF(E4665&lt;MinTemp,0,((E4665-Tmin)/(PrefTemp-Tmin))^2))</f>
        <v>0.7766391096196088</v>
      </c>
      <c r="L4665" s="4">
        <f>IF(A4665="","",K4665*(B4665-B4664))</f>
        <v>8.0899907289714544E-3</v>
      </c>
      <c r="M4665" s="4">
        <f>IF(A4664="","",M4664-L4664)</f>
        <v>130.38190288041079</v>
      </c>
      <c r="N4665" s="1" t="s">
        <v>866</v>
      </c>
      <c r="O4665" s="1" t="s">
        <v>868</v>
      </c>
      <c r="P4665" s="1" t="s">
        <v>869</v>
      </c>
      <c r="Q4665" s="1">
        <v>4008</v>
      </c>
      <c r="R4665" s="1" t="s">
        <v>863</v>
      </c>
      <c r="S4665" s="1">
        <v>97.11</v>
      </c>
    </row>
    <row r="4666" spans="1:19" hidden="1" x14ac:dyDescent="0.3">
      <c r="A4666" s="1" t="s">
        <v>922</v>
      </c>
      <c r="B4666" s="2" t="s">
        <v>479</v>
      </c>
      <c r="C4666" s="1">
        <f t="shared" si="410"/>
        <v>1.0416666664241347E-2</v>
      </c>
      <c r="D4666" s="1">
        <v>4</v>
      </c>
      <c r="E4666" s="1">
        <v>-0.69</v>
      </c>
      <c r="F4666" s="1">
        <f>IF(A4666="","",IF(E4666&lt;MinTemp,0,E4666*M_a+M_b))</f>
        <v>7.4015400000000009E-2</v>
      </c>
      <c r="G4666" s="1">
        <f>IF(A4666="","",F4666^2)</f>
        <v>5.4782794371600017E-3</v>
      </c>
      <c r="H4666" s="1">
        <f t="shared" si="411"/>
        <v>2.3808254833376798E-3</v>
      </c>
      <c r="I4666" s="4">
        <f>IF(A4666="","",H4666*24*(B4666-B4665))</f>
        <v>5.9520637069583767E-4</v>
      </c>
      <c r="J4666" s="4">
        <f>IF(A4666="","",MIN(J4665+I4666,Max_logcfu))</f>
        <v>3.99</v>
      </c>
      <c r="K4666" s="1" cm="1">
        <f t="array" ref="K4666">IF(A4666="","",IF(E4666&lt;MinTemp,0,((E4666-Tmin)/(PrefTemp-Tmin))^2))</f>
        <v>0.90631026937171777</v>
      </c>
      <c r="L4666" s="4">
        <f>IF(A4666="","",K4666*(B4666-B4665))</f>
        <v>9.4407319704239677E-3</v>
      </c>
      <c r="M4666" s="4">
        <f>IF(A4665="","",M4665-L4665)</f>
        <v>130.37381288968183</v>
      </c>
      <c r="N4666" s="1" t="s">
        <v>866</v>
      </c>
      <c r="O4666" s="1" t="s">
        <v>868</v>
      </c>
      <c r="P4666" s="1" t="s">
        <v>869</v>
      </c>
      <c r="Q4666" s="1">
        <v>4008</v>
      </c>
      <c r="R4666" s="1" t="s">
        <v>863</v>
      </c>
      <c r="S4666" s="1">
        <v>97.11</v>
      </c>
    </row>
    <row r="4667" spans="1:19" hidden="1" x14ac:dyDescent="0.3">
      <c r="A4667" s="1" t="s">
        <v>922</v>
      </c>
      <c r="B4667" s="2" t="s">
        <v>480</v>
      </c>
      <c r="C4667" s="1">
        <f t="shared" si="410"/>
        <v>1.0416666664241347E-2</v>
      </c>
      <c r="D4667" s="1">
        <v>4</v>
      </c>
      <c r="E4667" s="1">
        <v>-0.79</v>
      </c>
      <c r="F4667" s="1">
        <f>IF(A4667="","",IF(E4667&lt;MinTemp,0,E4667*M_a+M_b))</f>
        <v>7.2051400000000002E-2</v>
      </c>
      <c r="G4667" s="1">
        <f>IF(A4667="","",F4667^2)</f>
        <v>5.1914042419599999E-3</v>
      </c>
      <c r="H4667" s="1">
        <f t="shared" si="411"/>
        <v>2.2561513437461969E-3</v>
      </c>
      <c r="I4667" s="4">
        <f>IF(A4667="","",H4667*24*(B4667-B4666))</f>
        <v>5.6403783580522395E-4</v>
      </c>
      <c r="J4667" s="4">
        <f>IF(A4667="","",MIN(J4666+I4667,Max_logcfu))</f>
        <v>3.99</v>
      </c>
      <c r="K4667" s="1" cm="1">
        <f t="array" ref="K4667">IF(A4667="","",IF(E4667&lt;MinTemp,0,((E4667-Tmin)/(PrefTemp-Tmin))^2))</f>
        <v>0.85885048963244937</v>
      </c>
      <c r="L4667" s="4">
        <f>IF(A4667="","",K4667*(B4667-B4666))</f>
        <v>8.9463592649216949E-3</v>
      </c>
      <c r="M4667" s="4">
        <f>IF(A4666="","",M4666-L4666)</f>
        <v>130.36437215771141</v>
      </c>
      <c r="N4667" s="1" t="s">
        <v>866</v>
      </c>
      <c r="O4667" s="1" t="s">
        <v>868</v>
      </c>
      <c r="P4667" s="1" t="s">
        <v>869</v>
      </c>
      <c r="Q4667" s="1">
        <v>4008</v>
      </c>
      <c r="R4667" s="1" t="s">
        <v>863</v>
      </c>
      <c r="S4667" s="1">
        <v>97.09</v>
      </c>
    </row>
    <row r="4668" spans="1:19" hidden="1" x14ac:dyDescent="0.3">
      <c r="A4668" s="1" t="s">
        <v>922</v>
      </c>
      <c r="B4668" s="2" t="s">
        <v>481</v>
      </c>
      <c r="C4668" s="1">
        <f t="shared" si="410"/>
        <v>1.0416666671517305E-2</v>
      </c>
      <c r="D4668" s="1">
        <v>5</v>
      </c>
      <c r="E4668" s="1">
        <v>-0.86</v>
      </c>
      <c r="F4668" s="1">
        <f>IF(A4668="","",IF(E4668&lt;MinTemp,0,E4668*M_a+M_b))</f>
        <v>7.0676600000000006E-2</v>
      </c>
      <c r="G4668" s="1">
        <f>IF(A4668="","",F4668^2)</f>
        <v>4.9951817875600012E-3</v>
      </c>
      <c r="H4668" s="1">
        <f t="shared" si="411"/>
        <v>2.170874310108649E-3</v>
      </c>
      <c r="I4668" s="4">
        <f>IF(A4668="","",H4668*24*(B4668-B4667))</f>
        <v>5.4271857777988533E-4</v>
      </c>
      <c r="J4668" s="4">
        <f>IF(A4668="","",MIN(J4667+I4668,Max_logcfu))</f>
        <v>3.99</v>
      </c>
      <c r="K4668" s="1" cm="1">
        <f t="array" ref="K4668">IF(A4668="","",IF(E4668&lt;MinTemp,0,((E4668-Tmin)/(PrefTemp-Tmin))^2))</f>
        <v>0.82638802992334115</v>
      </c>
      <c r="L4668" s="4">
        <f>IF(A4668="","",K4668*(B4668-B4667))</f>
        <v>8.608208649043313E-3</v>
      </c>
      <c r="M4668" s="4">
        <f>IF(A4667="","",M4667-L4667)</f>
        <v>130.3554257984465</v>
      </c>
      <c r="N4668" s="1" t="s">
        <v>866</v>
      </c>
      <c r="O4668" s="1" t="s">
        <v>868</v>
      </c>
      <c r="P4668" s="1" t="s">
        <v>869</v>
      </c>
      <c r="Q4668" s="1">
        <v>4008</v>
      </c>
      <c r="R4668" s="1" t="s">
        <v>863</v>
      </c>
      <c r="S4668" s="1">
        <v>97.09</v>
      </c>
    </row>
    <row r="4669" spans="1:19" hidden="1" x14ac:dyDescent="0.3">
      <c r="A4669" s="1" t="s">
        <v>922</v>
      </c>
      <c r="B4669" s="2" t="s">
        <v>482</v>
      </c>
      <c r="C4669" s="1">
        <f t="shared" si="410"/>
        <v>1.0416666664241347E-2</v>
      </c>
      <c r="D4669" s="1">
        <v>5</v>
      </c>
      <c r="E4669" s="1">
        <v>-0.93</v>
      </c>
      <c r="F4669" s="1">
        <f>IF(A4669="","",IF(E4669&lt;MinTemp,0,E4669*M_a+M_b))</f>
        <v>6.9301799999999997E-2</v>
      </c>
      <c r="G4669" s="1">
        <f>IF(A4669="","",F4669^2)</f>
        <v>4.8027394832399995E-3</v>
      </c>
      <c r="H4669" s="1">
        <f t="shared" si="411"/>
        <v>2.0872401057105603E-3</v>
      </c>
      <c r="I4669" s="4">
        <f>IF(A4669="","",H4669*24*(B4669-B4668))</f>
        <v>5.2181002630614665E-4</v>
      </c>
      <c r="J4669" s="4">
        <f>IF(A4669="","",MIN(J4668+I4669,Max_logcfu))</f>
        <v>3.99</v>
      </c>
      <c r="K4669" s="1" cm="1">
        <f t="array" ref="K4669">IF(A4669="","",IF(E4669&lt;MinTemp,0,((E4669-Tmin)/(PrefTemp-Tmin))^2))</f>
        <v>0.79455094700936846</v>
      </c>
      <c r="L4669" s="4">
        <f>IF(A4669="","",K4669*(B4669-B4668))</f>
        <v>8.2765723627538819E-3</v>
      </c>
      <c r="M4669" s="4">
        <f>IF(A4668="","",M4668-L4668)</f>
        <v>130.34681758979747</v>
      </c>
      <c r="N4669" s="1" t="s">
        <v>866</v>
      </c>
      <c r="O4669" s="1" t="s">
        <v>868</v>
      </c>
      <c r="P4669" s="1" t="s">
        <v>869</v>
      </c>
      <c r="Q4669" s="1">
        <v>4008</v>
      </c>
      <c r="R4669" s="1" t="s">
        <v>863</v>
      </c>
      <c r="S4669" s="1">
        <v>97.09</v>
      </c>
    </row>
    <row r="4670" spans="1:19" hidden="1" x14ac:dyDescent="0.3">
      <c r="A4670" s="1" t="s">
        <v>922</v>
      </c>
      <c r="B4670" s="2" t="s">
        <v>483</v>
      </c>
      <c r="C4670" s="1">
        <f t="shared" si="410"/>
        <v>1.0416666664241347E-2</v>
      </c>
      <c r="D4670" s="1">
        <v>5</v>
      </c>
      <c r="E4670" s="1">
        <v>-0.94</v>
      </c>
      <c r="F4670" s="1">
        <f>IF(A4670="","",IF(E4670&lt;MinTemp,0,E4670*M_a+M_b))</f>
        <v>6.9105400000000011E-2</v>
      </c>
      <c r="G4670" s="1">
        <f>IF(A4670="","",F4670^2)</f>
        <v>4.7755563091600017E-3</v>
      </c>
      <c r="H4670" s="1">
        <f t="shared" si="411"/>
        <v>2.075426470734464E-3</v>
      </c>
      <c r="I4670" s="4">
        <f>IF(A4670="","",H4670*24*(B4670-B4669))</f>
        <v>5.1885661756281029E-4</v>
      </c>
      <c r="J4670" s="4">
        <f>IF(A4670="","",MIN(J4669+I4670,Max_logcfu))</f>
        <v>3.99</v>
      </c>
      <c r="K4670" s="1" cm="1">
        <f t="array" ref="K4670">IF(A4670="","",IF(E4670&lt;MinTemp,0,((E4670-Tmin)/(PrefTemp-Tmin))^2))</f>
        <v>0.7900538434743225</v>
      </c>
      <c r="L4670" s="4">
        <f>IF(A4670="","",K4670*(B4670-B4669))</f>
        <v>8.2297275342747261E-3</v>
      </c>
      <c r="M4670" s="4">
        <f>IF(A4669="","",M4669-L4669)</f>
        <v>130.33854101743472</v>
      </c>
      <c r="N4670" s="1" t="s">
        <v>866</v>
      </c>
      <c r="O4670" s="1" t="s">
        <v>868</v>
      </c>
      <c r="P4670" s="1" t="s">
        <v>869</v>
      </c>
      <c r="Q4670" s="1">
        <v>4008</v>
      </c>
      <c r="R4670" s="1" t="s">
        <v>863</v>
      </c>
      <c r="S4670" s="1">
        <v>97.09</v>
      </c>
    </row>
    <row r="4671" spans="1:19" hidden="1" x14ac:dyDescent="0.3">
      <c r="A4671" s="1" t="s">
        <v>922</v>
      </c>
      <c r="B4671" s="2" t="s">
        <v>484</v>
      </c>
      <c r="C4671" s="1">
        <f t="shared" si="410"/>
        <v>1.0416666671517305E-2</v>
      </c>
      <c r="D4671" s="1">
        <v>5</v>
      </c>
      <c r="E4671" s="1">
        <v>-0.97</v>
      </c>
      <c r="F4671" s="1">
        <f>IF(A4671="","",IF(E4671&lt;MinTemp,0,E4671*M_a+M_b))</f>
        <v>6.8516199999999999E-2</v>
      </c>
      <c r="G4671" s="1">
        <f>IF(A4671="","",F4671^2)</f>
        <v>4.6944696624400001E-3</v>
      </c>
      <c r="H4671" s="1">
        <f t="shared" si="411"/>
        <v>2.0401867285701866E-3</v>
      </c>
      <c r="I4671" s="4">
        <f>IF(A4671="","",H4671*24*(B4671-B4670))</f>
        <v>5.1004668238005567E-4</v>
      </c>
      <c r="J4671" s="4">
        <f>IF(A4671="","",MIN(J4670+I4671,Max_logcfu))</f>
        <v>3.99</v>
      </c>
      <c r="K4671" s="1" cm="1">
        <f t="array" ref="K4671">IF(A4671="","",IF(E4671&lt;MinTemp,0,((E4671-Tmin)/(PrefTemp-Tmin))^2))</f>
        <v>0.7766391096196088</v>
      </c>
      <c r="L4671" s="4">
        <f>IF(A4671="","",K4671*(B4671-B4670))</f>
        <v>8.0899907289714544E-3</v>
      </c>
      <c r="M4671" s="4">
        <f>IF(A4670="","",M4670-L4670)</f>
        <v>130.33031128990044</v>
      </c>
      <c r="N4671" s="1" t="s">
        <v>866</v>
      </c>
      <c r="O4671" s="1" t="s">
        <v>868</v>
      </c>
      <c r="P4671" s="1" t="s">
        <v>869</v>
      </c>
      <c r="Q4671" s="1">
        <v>4008</v>
      </c>
      <c r="R4671" s="1" t="s">
        <v>863</v>
      </c>
      <c r="S4671" s="1">
        <v>97.09</v>
      </c>
    </row>
    <row r="4672" spans="1:19" hidden="1" x14ac:dyDescent="0.3">
      <c r="A4672" s="1" t="s">
        <v>922</v>
      </c>
      <c r="B4672" s="2" t="s">
        <v>485</v>
      </c>
      <c r="C4672" s="1">
        <f t="shared" si="410"/>
        <v>1.0416666664241347E-2</v>
      </c>
      <c r="D4672" s="1">
        <v>5</v>
      </c>
      <c r="E4672" s="1">
        <v>-0.97</v>
      </c>
      <c r="F4672" s="1">
        <f>IF(A4672="","",IF(E4672&lt;MinTemp,0,E4672*M_a+M_b))</f>
        <v>6.8516199999999999E-2</v>
      </c>
      <c r="G4672" s="1">
        <f>IF(A4672="","",F4672^2)</f>
        <v>4.6944696624400001E-3</v>
      </c>
      <c r="H4672" s="1">
        <f t="shared" si="411"/>
        <v>2.0401867285701866E-3</v>
      </c>
      <c r="I4672" s="4">
        <f>IF(A4672="","",H4672*24*(B4672-B4671))</f>
        <v>5.1004668202379215E-4</v>
      </c>
      <c r="J4672" s="4">
        <f>IF(A4672="","",MIN(J4671+I4672,Max_logcfu))</f>
        <v>3.99</v>
      </c>
      <c r="K4672" s="1" cm="1">
        <f t="array" ref="K4672">IF(A4672="","",IF(E4672&lt;MinTemp,0,((E4672-Tmin)/(PrefTemp-Tmin))^2))</f>
        <v>0.7766391096196088</v>
      </c>
      <c r="L4672" s="4">
        <f>IF(A4672="","",K4672*(B4672-B4671))</f>
        <v>8.0899907233206603E-3</v>
      </c>
      <c r="M4672" s="4">
        <f>IF(A4671="","",M4671-L4671)</f>
        <v>130.32222129917147</v>
      </c>
      <c r="N4672" s="1" t="s">
        <v>866</v>
      </c>
      <c r="O4672" s="1" t="s">
        <v>868</v>
      </c>
      <c r="P4672" s="1" t="s">
        <v>869</v>
      </c>
      <c r="Q4672" s="1">
        <v>4008</v>
      </c>
      <c r="R4672" s="1" t="s">
        <v>863</v>
      </c>
      <c r="S4672" s="1">
        <v>97.06</v>
      </c>
    </row>
    <row r="4673" spans="1:19" hidden="1" x14ac:dyDescent="0.3">
      <c r="A4673" s="1" t="s">
        <v>922</v>
      </c>
      <c r="B4673" s="2" t="s">
        <v>486</v>
      </c>
      <c r="C4673" s="1">
        <f t="shared" si="410"/>
        <v>1.0416666664241347E-2</v>
      </c>
      <c r="D4673" s="1">
        <v>5</v>
      </c>
      <c r="E4673" s="1">
        <v>-0.99</v>
      </c>
      <c r="F4673" s="1">
        <f>IF(A4673="","",IF(E4673&lt;MinTemp,0,E4673*M_a+M_b))</f>
        <v>6.8123400000000001E-2</v>
      </c>
      <c r="G4673" s="1">
        <f>IF(A4673="","",F4673^2)</f>
        <v>4.64079762756E-3</v>
      </c>
      <c r="H4673" s="1">
        <f t="shared" si="411"/>
        <v>2.0168612027640156E-3</v>
      </c>
      <c r="I4673" s="4">
        <f>IF(A4673="","",H4673*24*(B4673-B4672))</f>
        <v>5.0421530057360715E-4</v>
      </c>
      <c r="J4673" s="4">
        <f>IF(A4673="","",MIN(J4672+I4673,Max_logcfu))</f>
        <v>3.99</v>
      </c>
      <c r="K4673" s="1" cm="1">
        <f t="array" ref="K4673">IF(A4673="","",IF(E4673&lt;MinTemp,0,((E4673-Tmin)/(PrefTemp-Tmin))^2))</f>
        <v>0.76775976767515353</v>
      </c>
      <c r="L4673" s="4">
        <f>IF(A4673="","",K4673*(B4673-B4672))</f>
        <v>7.9974975780874539E-3</v>
      </c>
      <c r="M4673" s="4">
        <f>IF(A4672="","",M4672-L4672)</f>
        <v>130.31413130844814</v>
      </c>
      <c r="N4673" s="1" t="s">
        <v>866</v>
      </c>
      <c r="O4673" s="1" t="s">
        <v>868</v>
      </c>
      <c r="P4673" s="1" t="s">
        <v>869</v>
      </c>
      <c r="Q4673" s="1">
        <v>4008</v>
      </c>
      <c r="R4673" s="1" t="s">
        <v>863</v>
      </c>
      <c r="S4673" s="1">
        <v>97.06</v>
      </c>
    </row>
    <row r="4674" spans="1:19" hidden="1" x14ac:dyDescent="0.3">
      <c r="A4674" s="1" t="s">
        <v>922</v>
      </c>
      <c r="B4674" s="2" t="s">
        <v>487</v>
      </c>
      <c r="C4674" s="1">
        <f t="shared" ref="C4674:C4737" si="412">IF(A4674="","",B4674-B4673)</f>
        <v>1.0416666671517305E-2</v>
      </c>
      <c r="D4674" s="1">
        <v>5</v>
      </c>
      <c r="E4674" s="1">
        <v>-1</v>
      </c>
      <c r="F4674" s="1">
        <f>IF(A4674="","",IF(E4674&lt;MinTemp,0,E4674*M_a+M_b))</f>
        <v>6.7927000000000001E-2</v>
      </c>
      <c r="G4674" s="1">
        <f>IF(A4674="","",F4674^2)</f>
        <v>4.6140773290000003E-3</v>
      </c>
      <c r="H4674" s="1">
        <f t="shared" si="411"/>
        <v>2.0052487305519339E-3</v>
      </c>
      <c r="I4674" s="4">
        <f>IF(A4674="","",H4674*24*(B4674-B4673))</f>
        <v>5.013121828714251E-4</v>
      </c>
      <c r="J4674" s="4">
        <f>IF(A4674="","",MIN(J4673+I4674,Max_logcfu))</f>
        <v>3.99</v>
      </c>
      <c r="K4674" s="1" cm="1">
        <f t="array" ref="K4674">IF(A4674="","",IF(E4674&lt;MinTemp,0,((E4674-Tmin)/(PrefTemp-Tmin))^2))</f>
        <v>0.76333924089053207</v>
      </c>
      <c r="L4674" s="4">
        <f>IF(A4674="","",K4674*(B4674-B4673))</f>
        <v>7.9514504296457258E-3</v>
      </c>
      <c r="M4674" s="4">
        <f>IF(A4673="","",M4673-L4673)</f>
        <v>130.30613381087005</v>
      </c>
      <c r="N4674" s="1" t="s">
        <v>866</v>
      </c>
      <c r="O4674" s="1" t="s">
        <v>868</v>
      </c>
      <c r="P4674" s="1" t="s">
        <v>869</v>
      </c>
      <c r="Q4674" s="1">
        <v>4008</v>
      </c>
      <c r="R4674" s="1" t="s">
        <v>863</v>
      </c>
      <c r="S4674" s="1">
        <v>97.06</v>
      </c>
    </row>
    <row r="4675" spans="1:19" hidden="1" x14ac:dyDescent="0.3">
      <c r="A4675" s="1" t="s">
        <v>922</v>
      </c>
      <c r="B4675" s="2" t="s">
        <v>488</v>
      </c>
      <c r="C4675" s="1">
        <f t="shared" si="412"/>
        <v>1.0416666664241347E-2</v>
      </c>
      <c r="D4675" s="1">
        <v>5</v>
      </c>
      <c r="E4675" s="1">
        <v>-0.99</v>
      </c>
      <c r="F4675" s="1">
        <f>IF(A4675="","",IF(E4675&lt;MinTemp,0,E4675*M_a+M_b))</f>
        <v>6.8123400000000001E-2</v>
      </c>
      <c r="G4675" s="1">
        <f>IF(A4675="","",F4675^2)</f>
        <v>4.64079762756E-3</v>
      </c>
      <c r="H4675" s="1">
        <f t="shared" si="411"/>
        <v>2.0168612027640156E-3</v>
      </c>
      <c r="I4675" s="4">
        <f>IF(A4675="","",H4675*24*(B4675-B4674))</f>
        <v>5.0421530057360715E-4</v>
      </c>
      <c r="J4675" s="4">
        <f>IF(A4675="","",MIN(J4674+I4675,Max_logcfu))</f>
        <v>3.99</v>
      </c>
      <c r="K4675" s="1" cm="1">
        <f t="array" ref="K4675">IF(A4675="","",IF(E4675&lt;MinTemp,0,((E4675-Tmin)/(PrefTemp-Tmin))^2))</f>
        <v>0.76775976767515353</v>
      </c>
      <c r="L4675" s="4">
        <f>IF(A4675="","",K4675*(B4675-B4674))</f>
        <v>7.9974975780874539E-3</v>
      </c>
      <c r="M4675" s="4">
        <f>IF(A4674="","",M4674-L4674)</f>
        <v>130.29818236044039</v>
      </c>
      <c r="N4675" s="1" t="s">
        <v>866</v>
      </c>
      <c r="O4675" s="1" t="s">
        <v>868</v>
      </c>
      <c r="P4675" s="1" t="s">
        <v>869</v>
      </c>
      <c r="Q4675" s="1">
        <v>4008</v>
      </c>
      <c r="R4675" s="1" t="s">
        <v>863</v>
      </c>
      <c r="S4675" s="1">
        <v>97.06</v>
      </c>
    </row>
    <row r="4676" spans="1:19" hidden="1" x14ac:dyDescent="0.3">
      <c r="A4676" s="1" t="s">
        <v>922</v>
      </c>
      <c r="B4676" s="2" t="s">
        <v>489</v>
      </c>
      <c r="C4676" s="1">
        <f t="shared" si="412"/>
        <v>1.0416666664241347E-2</v>
      </c>
      <c r="D4676" s="1">
        <v>5</v>
      </c>
      <c r="E4676" s="1">
        <v>-1.02</v>
      </c>
      <c r="F4676" s="1">
        <f>IF(A4676="","",IF(E4676&lt;MinTemp,0,E4676*M_a+M_b))</f>
        <v>6.7534200000000003E-2</v>
      </c>
      <c r="G4676" s="1">
        <f>IF(A4676="","",F4676^2)</f>
        <v>4.56086816964E-3</v>
      </c>
      <c r="H4676" s="1">
        <f t="shared" si="411"/>
        <v>1.9821243675097783E-3</v>
      </c>
      <c r="I4676" s="4">
        <f>IF(A4676="","",H4676*24*(B4676-B4675))</f>
        <v>4.9553109176206974E-4</v>
      </c>
      <c r="J4676" s="4">
        <f>IF(A4676="","",MIN(J4675+I4676,Max_logcfu))</f>
        <v>3.99</v>
      </c>
      <c r="K4676" s="1" cm="1">
        <f t="array" ref="K4676">IF(A4676="","",IF(E4676&lt;MinTemp,0,((E4676-Tmin)/(PrefTemp-Tmin))^2))</f>
        <v>0.75453647569650184</v>
      </c>
      <c r="L4676" s="4">
        <f>IF(A4676="","",K4676*(B4676-B4675))</f>
        <v>7.859754953341902E-3</v>
      </c>
      <c r="M4676" s="4">
        <f>IF(A4675="","",M4675-L4675)</f>
        <v>130.2901848628623</v>
      </c>
      <c r="N4676" s="1" t="s">
        <v>866</v>
      </c>
      <c r="O4676" s="1" t="s">
        <v>868</v>
      </c>
      <c r="P4676" s="1" t="s">
        <v>869</v>
      </c>
      <c r="Q4676" s="1">
        <v>4008</v>
      </c>
      <c r="R4676" s="1" t="s">
        <v>863</v>
      </c>
      <c r="S4676" s="1">
        <v>97.06</v>
      </c>
    </row>
    <row r="4677" spans="1:19" hidden="1" x14ac:dyDescent="0.3">
      <c r="A4677" s="1" t="s">
        <v>922</v>
      </c>
      <c r="B4677" s="2" t="s">
        <v>490</v>
      </c>
      <c r="C4677" s="1">
        <f t="shared" si="412"/>
        <v>1.0416666671517305E-2</v>
      </c>
      <c r="D4677" s="1">
        <v>5</v>
      </c>
      <c r="E4677" s="1">
        <v>-1.05</v>
      </c>
      <c r="F4677" s="1">
        <f>IF(A4677="","",IF(E4677&lt;MinTemp,0,E4677*M_a+M_b))</f>
        <v>6.6945000000000005E-2</v>
      </c>
      <c r="G4677" s="1">
        <f>IF(A4677="","",F4677^2)</f>
        <v>4.4816330250000008E-3</v>
      </c>
      <c r="H4677" s="1">
        <f t="shared" si="411"/>
        <v>1.9476892764015647E-3</v>
      </c>
      <c r="I4677" s="4">
        <f>IF(A4677="","",H4677*24*(B4677-B4676))</f>
        <v>4.8692231932713205E-4</v>
      </c>
      <c r="J4677" s="4">
        <f>IF(A4677="","",MIN(J4676+I4677,Max_logcfu))</f>
        <v>3.99</v>
      </c>
      <c r="K4677" s="1" cm="1">
        <f t="array" ref="K4677">IF(A4677="","",IF(E4677&lt;MinTemp,0,((E4677-Tmin)/(PrefTemp-Tmin))^2))</f>
        <v>0.74142804884348734</v>
      </c>
      <c r="L4677" s="4">
        <f>IF(A4677="","",K4677*(B4677-B4676))</f>
        <v>7.7232088457160593E-3</v>
      </c>
      <c r="M4677" s="4">
        <f>IF(A4676="","",M4676-L4676)</f>
        <v>130.28232510790897</v>
      </c>
      <c r="N4677" s="1" t="s">
        <v>866</v>
      </c>
      <c r="O4677" s="1" t="s">
        <v>868</v>
      </c>
      <c r="P4677" s="1" t="s">
        <v>869</v>
      </c>
      <c r="Q4677" s="1">
        <v>4008</v>
      </c>
      <c r="R4677" s="1" t="s">
        <v>863</v>
      </c>
      <c r="S4677" s="1">
        <v>97.06</v>
      </c>
    </row>
    <row r="4678" spans="1:19" hidden="1" x14ac:dyDescent="0.3">
      <c r="A4678" s="1" t="s">
        <v>922</v>
      </c>
      <c r="B4678" s="2" t="s">
        <v>491</v>
      </c>
      <c r="C4678" s="1">
        <f t="shared" si="412"/>
        <v>1.0416666664241347E-2</v>
      </c>
      <c r="D4678" s="1">
        <v>5</v>
      </c>
      <c r="E4678" s="1">
        <v>-1.02</v>
      </c>
      <c r="F4678" s="1">
        <f>IF(A4678="","",IF(E4678&lt;MinTemp,0,E4678*M_a+M_b))</f>
        <v>6.7534200000000003E-2</v>
      </c>
      <c r="G4678" s="1">
        <f>IF(A4678="","",F4678^2)</f>
        <v>4.56086816964E-3</v>
      </c>
      <c r="H4678" s="1">
        <f t="shared" si="411"/>
        <v>1.9821243675097783E-3</v>
      </c>
      <c r="I4678" s="4">
        <f>IF(A4678="","",H4678*24*(B4678-B4677))</f>
        <v>4.9553109176206974E-4</v>
      </c>
      <c r="J4678" s="4">
        <f>IF(A4678="","",MIN(J4677+I4678,Max_logcfu))</f>
        <v>3.99</v>
      </c>
      <c r="K4678" s="1" cm="1">
        <f t="array" ref="K4678">IF(A4678="","",IF(E4678&lt;MinTemp,0,((E4678-Tmin)/(PrefTemp-Tmin))^2))</f>
        <v>0.75453647569650184</v>
      </c>
      <c r="L4678" s="4">
        <f>IF(A4678="","",K4678*(B4678-B4677))</f>
        <v>7.859754953341902E-3</v>
      </c>
      <c r="M4678" s="4">
        <f>IF(A4677="","",M4677-L4677)</f>
        <v>130.27460189906327</v>
      </c>
      <c r="N4678" s="1" t="s">
        <v>866</v>
      </c>
      <c r="O4678" s="1" t="s">
        <v>868</v>
      </c>
      <c r="P4678" s="1" t="s">
        <v>869</v>
      </c>
      <c r="Q4678" s="1">
        <v>4008</v>
      </c>
      <c r="R4678" s="1" t="s">
        <v>863</v>
      </c>
      <c r="S4678" s="1">
        <v>97.01</v>
      </c>
    </row>
    <row r="4679" spans="1:19" hidden="1" x14ac:dyDescent="0.3">
      <c r="A4679" s="1" t="s">
        <v>922</v>
      </c>
      <c r="B4679" s="2" t="s">
        <v>492</v>
      </c>
      <c r="C4679" s="1">
        <f t="shared" si="412"/>
        <v>1.0416666664241347E-2</v>
      </c>
      <c r="D4679" s="1">
        <v>5</v>
      </c>
      <c r="E4679" s="1">
        <v>-1.05</v>
      </c>
      <c r="F4679" s="1">
        <f>IF(A4679="","",IF(E4679&lt;MinTemp,0,E4679*M_a+M_b))</f>
        <v>6.6945000000000005E-2</v>
      </c>
      <c r="G4679" s="1">
        <f>IF(A4679="","",F4679^2)</f>
        <v>4.4816330250000008E-3</v>
      </c>
      <c r="H4679" s="1">
        <f t="shared" si="411"/>
        <v>1.9476892764015647E-3</v>
      </c>
      <c r="I4679" s="4">
        <f>IF(A4679="","",H4679*24*(B4679-B4678))</f>
        <v>4.8692231898702076E-4</v>
      </c>
      <c r="J4679" s="4">
        <f>IF(A4679="","",MIN(J4678+I4679,Max_logcfu))</f>
        <v>3.99</v>
      </c>
      <c r="K4679" s="1" cm="1">
        <f t="array" ref="K4679">IF(A4679="","",IF(E4679&lt;MinTemp,0,((E4679-Tmin)/(PrefTemp-Tmin))^2))</f>
        <v>0.74142804884348734</v>
      </c>
      <c r="L4679" s="4">
        <f>IF(A4679="","",K4679*(B4679-B4678))</f>
        <v>7.7232088403214605E-3</v>
      </c>
      <c r="M4679" s="4">
        <f>IF(A4678="","",M4678-L4678)</f>
        <v>130.26674214410994</v>
      </c>
      <c r="N4679" s="1" t="s">
        <v>866</v>
      </c>
      <c r="O4679" s="1" t="s">
        <v>868</v>
      </c>
      <c r="P4679" s="1" t="s">
        <v>869</v>
      </c>
      <c r="Q4679" s="1">
        <v>4008</v>
      </c>
      <c r="R4679" s="1" t="s">
        <v>863</v>
      </c>
      <c r="S4679" s="1">
        <v>97.01</v>
      </c>
    </row>
    <row r="4680" spans="1:19" hidden="1" x14ac:dyDescent="0.3">
      <c r="A4680" s="1" t="s">
        <v>922</v>
      </c>
      <c r="B4680" s="2" t="s">
        <v>493</v>
      </c>
      <c r="C4680" s="1">
        <f t="shared" si="412"/>
        <v>1.0416666671517305E-2</v>
      </c>
      <c r="D4680" s="1">
        <v>5</v>
      </c>
      <c r="E4680" s="1">
        <v>-1.07</v>
      </c>
      <c r="F4680" s="1">
        <f>IF(A4680="","",IF(E4680&lt;MinTemp,0,E4680*M_a+M_b))</f>
        <v>6.6552200000000006E-2</v>
      </c>
      <c r="G4680" s="1">
        <f>IF(A4680="","",F4680^2)</f>
        <v>4.4291953248400007E-3</v>
      </c>
      <c r="H4680" s="1">
        <f t="shared" si="411"/>
        <v>1.9249001846327685E-3</v>
      </c>
      <c r="I4680" s="4">
        <f>IF(A4680="","",H4680*24*(B4680-B4679))</f>
        <v>4.8122504638228002E-4</v>
      </c>
      <c r="J4680" s="4">
        <f>IF(A4680="","",MIN(J4679+I4680,Max_logcfu))</f>
        <v>3.99</v>
      </c>
      <c r="K4680" s="1" cm="1">
        <f t="array" ref="K4680">IF(A4680="","",IF(E4680&lt;MinTemp,0,((E4680-Tmin)/(PrefTemp-Tmin))^2))</f>
        <v>0.73275291156683131</v>
      </c>
      <c r="L4680" s="4">
        <f>IF(A4680="","",K4680*(B4680-B4679))</f>
        <v>7.6328428323754792E-3</v>
      </c>
      <c r="M4680" s="4">
        <f>IF(A4679="","",M4679-L4679)</f>
        <v>130.25901893526961</v>
      </c>
      <c r="N4680" s="1" t="s">
        <v>866</v>
      </c>
      <c r="O4680" s="1" t="s">
        <v>868</v>
      </c>
      <c r="P4680" s="1" t="s">
        <v>869</v>
      </c>
      <c r="Q4680" s="1">
        <v>4008</v>
      </c>
      <c r="R4680" s="1" t="s">
        <v>863</v>
      </c>
      <c r="S4680" s="1">
        <v>97.01</v>
      </c>
    </row>
    <row r="4681" spans="1:19" hidden="1" x14ac:dyDescent="0.3">
      <c r="A4681" s="1" t="s">
        <v>922</v>
      </c>
      <c r="B4681" s="2" t="s">
        <v>494</v>
      </c>
      <c r="C4681" s="1">
        <f t="shared" si="412"/>
        <v>1.0416666664241347E-2</v>
      </c>
      <c r="D4681" s="1">
        <v>5</v>
      </c>
      <c r="E4681" s="1">
        <v>-1.02</v>
      </c>
      <c r="F4681" s="1">
        <f>IF(A4681="","",IF(E4681&lt;MinTemp,0,E4681*M_a+M_b))</f>
        <v>6.7534200000000003E-2</v>
      </c>
      <c r="G4681" s="1">
        <f>IF(A4681="","",F4681^2)</f>
        <v>4.56086816964E-3</v>
      </c>
      <c r="H4681" s="1">
        <f t="shared" si="411"/>
        <v>1.9821243675097783E-3</v>
      </c>
      <c r="I4681" s="4">
        <f>IF(A4681="","",H4681*24*(B4681-B4680))</f>
        <v>4.9553109176206974E-4</v>
      </c>
      <c r="J4681" s="4">
        <f>IF(A4681="","",MIN(J4680+I4681,Max_logcfu))</f>
        <v>3.99</v>
      </c>
      <c r="K4681" s="1" cm="1">
        <f t="array" ref="K4681">IF(A4681="","",IF(E4681&lt;MinTemp,0,((E4681-Tmin)/(PrefTemp-Tmin))^2))</f>
        <v>0.75453647569650184</v>
      </c>
      <c r="L4681" s="4">
        <f>IF(A4681="","",K4681*(B4681-B4680))</f>
        <v>7.859754953341902E-3</v>
      </c>
      <c r="M4681" s="4">
        <f>IF(A4680="","",M4680-L4680)</f>
        <v>130.25138609243723</v>
      </c>
      <c r="N4681" s="1" t="s">
        <v>866</v>
      </c>
      <c r="O4681" s="1" t="s">
        <v>868</v>
      </c>
      <c r="P4681" s="1" t="s">
        <v>869</v>
      </c>
      <c r="Q4681" s="1">
        <v>4008</v>
      </c>
      <c r="R4681" s="1" t="s">
        <v>863</v>
      </c>
      <c r="S4681" s="1">
        <v>97.01</v>
      </c>
    </row>
    <row r="4682" spans="1:19" hidden="1" x14ac:dyDescent="0.3">
      <c r="A4682" s="1" t="s">
        <v>922</v>
      </c>
      <c r="B4682" s="2" t="s">
        <v>495</v>
      </c>
      <c r="C4682" s="1">
        <f t="shared" si="412"/>
        <v>1.0416666664241347E-2</v>
      </c>
      <c r="D4682" s="1">
        <v>5</v>
      </c>
      <c r="E4682" s="1">
        <v>-1.02</v>
      </c>
      <c r="F4682" s="1">
        <f>IF(A4682="","",IF(E4682&lt;MinTemp,0,E4682*M_a+M_b))</f>
        <v>6.7534200000000003E-2</v>
      </c>
      <c r="G4682" s="1">
        <f>IF(A4682="","",F4682^2)</f>
        <v>4.56086816964E-3</v>
      </c>
      <c r="H4682" s="1">
        <f t="shared" si="411"/>
        <v>1.9821243675097783E-3</v>
      </c>
      <c r="I4682" s="4">
        <f>IF(A4682="","",H4682*24*(B4682-B4681))</f>
        <v>4.9553109176206974E-4</v>
      </c>
      <c r="J4682" s="4">
        <f>IF(A4682="","",MIN(J4681+I4682,Max_logcfu))</f>
        <v>3.99</v>
      </c>
      <c r="K4682" s="1" cm="1">
        <f t="array" ref="K4682">IF(A4682="","",IF(E4682&lt;MinTemp,0,((E4682-Tmin)/(PrefTemp-Tmin))^2))</f>
        <v>0.75453647569650184</v>
      </c>
      <c r="L4682" s="4">
        <f>IF(A4682="","",K4682*(B4682-B4681))</f>
        <v>7.859754953341902E-3</v>
      </c>
      <c r="M4682" s="4">
        <f>IF(A4681="","",M4681-L4681)</f>
        <v>130.2435263374839</v>
      </c>
      <c r="N4682" s="1" t="s">
        <v>866</v>
      </c>
      <c r="O4682" s="1" t="s">
        <v>868</v>
      </c>
      <c r="P4682" s="1" t="s">
        <v>869</v>
      </c>
      <c r="Q4682" s="1">
        <v>4008</v>
      </c>
      <c r="R4682" s="1" t="s">
        <v>863</v>
      </c>
      <c r="S4682" s="1">
        <v>97.01</v>
      </c>
    </row>
    <row r="4683" spans="1:19" hidden="1" x14ac:dyDescent="0.3">
      <c r="A4683" s="1" t="s">
        <v>922</v>
      </c>
      <c r="B4683" s="2" t="s">
        <v>496</v>
      </c>
      <c r="C4683" s="1">
        <f t="shared" si="412"/>
        <v>1.0416666671517305E-2</v>
      </c>
      <c r="D4683" s="1">
        <v>5</v>
      </c>
      <c r="E4683" s="1">
        <v>-1.04</v>
      </c>
      <c r="F4683" s="1">
        <f>IF(A4683="","",IF(E4683&lt;MinTemp,0,E4683*M_a+M_b))</f>
        <v>6.7141400000000004E-2</v>
      </c>
      <c r="G4683" s="1">
        <f>IF(A4683="","",F4683^2)</f>
        <v>4.5079675939600009E-3</v>
      </c>
      <c r="H4683" s="1">
        <f t="shared" si="411"/>
        <v>1.9591341129769667E-3</v>
      </c>
      <c r="I4683" s="4">
        <f>IF(A4683="","",H4683*24*(B4683-B4682))</f>
        <v>4.8978352847231488E-4</v>
      </c>
      <c r="J4683" s="4">
        <f>IF(A4683="","",MIN(J4682+I4683,Max_logcfu))</f>
        <v>3.99</v>
      </c>
      <c r="K4683" s="1" cm="1">
        <f t="array" ref="K4683">IF(A4683="","",IF(E4683&lt;MinTemp,0,((E4683-Tmin)/(PrefTemp-Tmin))^2))</f>
        <v>0.7457847616694212</v>
      </c>
      <c r="L4683" s="4">
        <f>IF(A4683="","",K4683*(B4683-B4682))</f>
        <v>7.7685912710073364E-3</v>
      </c>
      <c r="M4683" s="4">
        <f>IF(A4682="","",M4682-L4682)</f>
        <v>130.23566658253057</v>
      </c>
      <c r="N4683" s="1" t="s">
        <v>866</v>
      </c>
      <c r="O4683" s="1" t="s">
        <v>868</v>
      </c>
      <c r="P4683" s="1" t="s">
        <v>869</v>
      </c>
      <c r="Q4683" s="1">
        <v>4008</v>
      </c>
      <c r="R4683" s="1" t="s">
        <v>863</v>
      </c>
      <c r="S4683" s="1">
        <v>97.01</v>
      </c>
    </row>
    <row r="4684" spans="1:19" hidden="1" x14ac:dyDescent="0.3">
      <c r="A4684" s="1" t="s">
        <v>922</v>
      </c>
      <c r="B4684" s="2" t="s">
        <v>497</v>
      </c>
      <c r="C4684" s="1">
        <f t="shared" si="412"/>
        <v>1.0416666664241347E-2</v>
      </c>
      <c r="D4684" s="1">
        <v>5</v>
      </c>
      <c r="E4684" s="1">
        <v>-1.05</v>
      </c>
      <c r="F4684" s="1">
        <f>IF(A4684="","",IF(E4684&lt;MinTemp,0,E4684*M_a+M_b))</f>
        <v>6.6945000000000005E-2</v>
      </c>
      <c r="G4684" s="1">
        <f>IF(A4684="","",F4684^2)</f>
        <v>4.4816330250000008E-3</v>
      </c>
      <c r="H4684" s="1">
        <f t="shared" si="411"/>
        <v>1.9476892764015647E-3</v>
      </c>
      <c r="I4684" s="4">
        <f>IF(A4684="","",H4684*24*(B4684-B4683))</f>
        <v>4.8692231898702076E-4</v>
      </c>
      <c r="J4684" s="4">
        <f>IF(A4684="","",MIN(J4683+I4684,Max_logcfu))</f>
        <v>3.99</v>
      </c>
      <c r="K4684" s="1" cm="1">
        <f t="array" ref="K4684">IF(A4684="","",IF(E4684&lt;MinTemp,0,((E4684-Tmin)/(PrefTemp-Tmin))^2))</f>
        <v>0.74142804884348734</v>
      </c>
      <c r="L4684" s="4">
        <f>IF(A4684="","",K4684*(B4684-B4683))</f>
        <v>7.7232088403214605E-3</v>
      </c>
      <c r="M4684" s="4">
        <f>IF(A4683="","",M4683-L4683)</f>
        <v>130.22789799125957</v>
      </c>
      <c r="N4684" s="1" t="s">
        <v>866</v>
      </c>
      <c r="O4684" s="1" t="s">
        <v>868</v>
      </c>
      <c r="P4684" s="1" t="s">
        <v>869</v>
      </c>
      <c r="Q4684" s="1">
        <v>4008</v>
      </c>
      <c r="R4684" s="1" t="s">
        <v>863</v>
      </c>
      <c r="S4684" s="1">
        <v>96.99</v>
      </c>
    </row>
    <row r="4685" spans="1:19" hidden="1" x14ac:dyDescent="0.3">
      <c r="A4685" s="1" t="s">
        <v>922</v>
      </c>
      <c r="B4685" s="2" t="s">
        <v>498</v>
      </c>
      <c r="C4685" s="1">
        <f t="shared" si="412"/>
        <v>1.0416666664241347E-2</v>
      </c>
      <c r="D4685" s="1">
        <v>5</v>
      </c>
      <c r="E4685" s="1">
        <v>-1.05</v>
      </c>
      <c r="F4685" s="1">
        <f>IF(A4685="","",IF(E4685&lt;MinTemp,0,E4685*M_a+M_b))</f>
        <v>6.6945000000000005E-2</v>
      </c>
      <c r="G4685" s="1">
        <f>IF(A4685="","",F4685^2)</f>
        <v>4.4816330250000008E-3</v>
      </c>
      <c r="H4685" s="1">
        <f t="shared" si="411"/>
        <v>1.9476892764015647E-3</v>
      </c>
      <c r="I4685" s="4">
        <f>IF(A4685="","",H4685*24*(B4685-B4684))</f>
        <v>4.8692231898702076E-4</v>
      </c>
      <c r="J4685" s="4">
        <f>IF(A4685="","",MIN(J4684+I4685,Max_logcfu))</f>
        <v>3.99</v>
      </c>
      <c r="K4685" s="1" cm="1">
        <f t="array" ref="K4685">IF(A4685="","",IF(E4685&lt;MinTemp,0,((E4685-Tmin)/(PrefTemp-Tmin))^2))</f>
        <v>0.74142804884348734</v>
      </c>
      <c r="L4685" s="4">
        <f>IF(A4685="","",K4685*(B4685-B4684))</f>
        <v>7.7232088403214605E-3</v>
      </c>
      <c r="M4685" s="4">
        <f>IF(A4684="","",M4684-L4684)</f>
        <v>130.22017478241924</v>
      </c>
      <c r="N4685" s="1" t="s">
        <v>866</v>
      </c>
      <c r="O4685" s="1" t="s">
        <v>868</v>
      </c>
      <c r="P4685" s="1" t="s">
        <v>869</v>
      </c>
      <c r="Q4685" s="1">
        <v>4008</v>
      </c>
      <c r="R4685" s="1" t="s">
        <v>863</v>
      </c>
      <c r="S4685" s="1">
        <v>96.99</v>
      </c>
    </row>
    <row r="4686" spans="1:19" hidden="1" x14ac:dyDescent="0.3">
      <c r="A4686" s="1" t="s">
        <v>922</v>
      </c>
      <c r="B4686" s="2" t="s">
        <v>499</v>
      </c>
      <c r="C4686" s="1">
        <f t="shared" si="412"/>
        <v>1.0416666671517305E-2</v>
      </c>
      <c r="D4686" s="1">
        <v>5</v>
      </c>
      <c r="E4686" s="1">
        <v>-1.05</v>
      </c>
      <c r="F4686" s="1">
        <f>IF(A4686="","",IF(E4686&lt;MinTemp,0,E4686*M_a+M_b))</f>
        <v>6.6945000000000005E-2</v>
      </c>
      <c r="G4686" s="1">
        <f>IF(A4686="","",F4686^2)</f>
        <v>4.4816330250000008E-3</v>
      </c>
      <c r="H4686" s="1">
        <f t="shared" si="411"/>
        <v>1.9476892764015647E-3</v>
      </c>
      <c r="I4686" s="4">
        <f>IF(A4686="","",H4686*24*(B4686-B4685))</f>
        <v>4.8692231932713205E-4</v>
      </c>
      <c r="J4686" s="4">
        <f>IF(A4686="","",MIN(J4685+I4686,Max_logcfu))</f>
        <v>3.99</v>
      </c>
      <c r="K4686" s="1" cm="1">
        <f t="array" ref="K4686">IF(A4686="","",IF(E4686&lt;MinTemp,0,((E4686-Tmin)/(PrefTemp-Tmin))^2))</f>
        <v>0.74142804884348734</v>
      </c>
      <c r="L4686" s="4">
        <f>IF(A4686="","",K4686*(B4686-B4685))</f>
        <v>7.7232088457160593E-3</v>
      </c>
      <c r="M4686" s="4">
        <f>IF(A4685="","",M4685-L4685)</f>
        <v>130.2124515735789</v>
      </c>
      <c r="N4686" s="1" t="s">
        <v>866</v>
      </c>
      <c r="O4686" s="1" t="s">
        <v>868</v>
      </c>
      <c r="P4686" s="1" t="s">
        <v>869</v>
      </c>
      <c r="Q4686" s="1">
        <v>4008</v>
      </c>
      <c r="R4686" s="1" t="s">
        <v>863</v>
      </c>
      <c r="S4686" s="1">
        <v>96.99</v>
      </c>
    </row>
    <row r="4687" spans="1:19" hidden="1" x14ac:dyDescent="0.3">
      <c r="A4687" s="1" t="s">
        <v>922</v>
      </c>
      <c r="B4687" s="2" t="s">
        <v>500</v>
      </c>
      <c r="C4687" s="1">
        <f t="shared" si="412"/>
        <v>1.0416666664241347E-2</v>
      </c>
      <c r="D4687" s="1">
        <v>5</v>
      </c>
      <c r="E4687" s="1">
        <v>-1.05</v>
      </c>
      <c r="F4687" s="1">
        <f>IF(A4687="","",IF(E4687&lt;MinTemp,0,E4687*M_a+M_b))</f>
        <v>6.6945000000000005E-2</v>
      </c>
      <c r="G4687" s="1">
        <f>IF(A4687="","",F4687^2)</f>
        <v>4.4816330250000008E-3</v>
      </c>
      <c r="H4687" s="1">
        <f t="shared" si="411"/>
        <v>1.9476892764015647E-3</v>
      </c>
      <c r="I4687" s="4">
        <f>IF(A4687="","",H4687*24*(B4687-B4686))</f>
        <v>4.8692231898702076E-4</v>
      </c>
      <c r="J4687" s="4">
        <f>IF(A4687="","",MIN(J4686+I4687,Max_logcfu))</f>
        <v>3.99</v>
      </c>
      <c r="K4687" s="1" cm="1">
        <f t="array" ref="K4687">IF(A4687="","",IF(E4687&lt;MinTemp,0,((E4687-Tmin)/(PrefTemp-Tmin))^2))</f>
        <v>0.74142804884348734</v>
      </c>
      <c r="L4687" s="4">
        <f>IF(A4687="","",K4687*(B4687-B4686))</f>
        <v>7.7232088403214605E-3</v>
      </c>
      <c r="M4687" s="4">
        <f>IF(A4686="","",M4686-L4686)</f>
        <v>130.2047283647332</v>
      </c>
      <c r="N4687" s="1" t="s">
        <v>866</v>
      </c>
      <c r="O4687" s="1" t="s">
        <v>868</v>
      </c>
      <c r="P4687" s="1" t="s">
        <v>869</v>
      </c>
      <c r="Q4687" s="1">
        <v>4008</v>
      </c>
      <c r="R4687" s="1" t="s">
        <v>863</v>
      </c>
      <c r="S4687" s="1">
        <v>96.99</v>
      </c>
    </row>
    <row r="4688" spans="1:19" hidden="1" x14ac:dyDescent="0.3">
      <c r="A4688" s="1" t="s">
        <v>922</v>
      </c>
      <c r="B4688" s="2" t="s">
        <v>501</v>
      </c>
      <c r="C4688" s="1">
        <f t="shared" si="412"/>
        <v>1.0416666664241347E-2</v>
      </c>
      <c r="D4688" s="1">
        <v>5</v>
      </c>
      <c r="E4688" s="1">
        <v>-1.07</v>
      </c>
      <c r="F4688" s="1">
        <f>IF(A4688="","",IF(E4688&lt;MinTemp,0,E4688*M_a+M_b))</f>
        <v>6.6552200000000006E-2</v>
      </c>
      <c r="G4688" s="1">
        <f>IF(A4688="","",F4688^2)</f>
        <v>4.4291953248400007E-3</v>
      </c>
      <c r="H4688" s="1">
        <f t="shared" si="411"/>
        <v>1.9249001846327685E-3</v>
      </c>
      <c r="I4688" s="4">
        <f>IF(A4688="","",H4688*24*(B4688-B4687))</f>
        <v>4.8122504604614818E-4</v>
      </c>
      <c r="J4688" s="4">
        <f>IF(A4688="","",MIN(J4687+I4688,Max_logcfu))</f>
        <v>3.99</v>
      </c>
      <c r="K4688" s="1" cm="1">
        <f t="array" ref="K4688">IF(A4688="","",IF(E4688&lt;MinTemp,0,((E4688-Tmin)/(PrefTemp-Tmin))^2))</f>
        <v>0.73275291156683131</v>
      </c>
      <c r="L4688" s="4">
        <f>IF(A4688="","",K4688*(B4688-B4687))</f>
        <v>7.6328428270440001E-3</v>
      </c>
      <c r="M4688" s="4">
        <f>IF(A4687="","",M4687-L4687)</f>
        <v>130.19700515589287</v>
      </c>
      <c r="N4688" s="1" t="s">
        <v>866</v>
      </c>
      <c r="O4688" s="1" t="s">
        <v>868</v>
      </c>
      <c r="P4688" s="1" t="s">
        <v>869</v>
      </c>
      <c r="Q4688" s="1">
        <v>4008</v>
      </c>
      <c r="R4688" s="1" t="s">
        <v>863</v>
      </c>
      <c r="S4688" s="1">
        <v>96.99</v>
      </c>
    </row>
    <row r="4689" spans="1:19" hidden="1" x14ac:dyDescent="0.3">
      <c r="A4689" s="1" t="s">
        <v>922</v>
      </c>
      <c r="B4689" s="2" t="s">
        <v>502</v>
      </c>
      <c r="C4689" s="1">
        <f t="shared" si="412"/>
        <v>1.0416666671517305E-2</v>
      </c>
      <c r="D4689" s="1">
        <v>5</v>
      </c>
      <c r="E4689" s="1">
        <v>-1.07</v>
      </c>
      <c r="F4689" s="1">
        <f>IF(A4689="","",IF(E4689&lt;MinTemp,0,E4689*M_a+M_b))</f>
        <v>6.6552200000000006E-2</v>
      </c>
      <c r="G4689" s="1">
        <f>IF(A4689="","",F4689^2)</f>
        <v>4.4291953248400007E-3</v>
      </c>
      <c r="H4689" s="1">
        <f t="shared" si="411"/>
        <v>1.9249001846327685E-3</v>
      </c>
      <c r="I4689" s="4">
        <f>IF(A4689="","",H4689*24*(B4689-B4688))</f>
        <v>4.8122504638228002E-4</v>
      </c>
      <c r="J4689" s="4">
        <f>IF(A4689="","",MIN(J4688+I4689,Max_logcfu))</f>
        <v>3.99</v>
      </c>
      <c r="K4689" s="1" cm="1">
        <f t="array" ref="K4689">IF(A4689="","",IF(E4689&lt;MinTemp,0,((E4689-Tmin)/(PrefTemp-Tmin))^2))</f>
        <v>0.73275291156683131</v>
      </c>
      <c r="L4689" s="4">
        <f>IF(A4689="","",K4689*(B4689-B4688))</f>
        <v>7.6328428323754792E-3</v>
      </c>
      <c r="M4689" s="4">
        <f>IF(A4688="","",M4688-L4688)</f>
        <v>130.18937231306583</v>
      </c>
      <c r="N4689" s="1" t="s">
        <v>866</v>
      </c>
      <c r="O4689" s="1" t="s">
        <v>868</v>
      </c>
      <c r="P4689" s="1" t="s">
        <v>869</v>
      </c>
      <c r="Q4689" s="1">
        <v>4008</v>
      </c>
      <c r="R4689" s="1" t="s">
        <v>863</v>
      </c>
      <c r="S4689" s="1">
        <v>96.99</v>
      </c>
    </row>
    <row r="4690" spans="1:19" hidden="1" x14ac:dyDescent="0.3">
      <c r="A4690" s="1" t="s">
        <v>922</v>
      </c>
      <c r="B4690" s="2" t="s">
        <v>503</v>
      </c>
      <c r="C4690" s="1">
        <f t="shared" si="412"/>
        <v>1.0405092587461695E-2</v>
      </c>
      <c r="D4690" s="1">
        <v>5</v>
      </c>
      <c r="E4690" s="1">
        <v>-0.77</v>
      </c>
      <c r="F4690" s="1">
        <f>IF(A4690="","",IF(E4690&lt;MinTemp,0,E4690*M_a+M_b))</f>
        <v>7.24442E-2</v>
      </c>
      <c r="G4690" s="1">
        <f>IF(A4690="","",F4690^2)</f>
        <v>5.24816211364E-3</v>
      </c>
      <c r="H4690" s="1">
        <f t="shared" si="411"/>
        <v>2.2808179546458061E-3</v>
      </c>
      <c r="I4690" s="4">
        <f>IF(A4690="","",H4690*24*(B4690-B4689))</f>
        <v>5.6957092783763087E-4</v>
      </c>
      <c r="J4690" s="4">
        <f>IF(A4690="","",MIN(J4689+I4690,Max_logcfu))</f>
        <v>3.99</v>
      </c>
      <c r="K4690" s="1" cm="1">
        <f t="array" ref="K4690">IF(A4690="","",IF(E4690&lt;MinTemp,0,((E4690-Tmin)/(PrefTemp-Tmin))^2))</f>
        <v>0.86824034324640342</v>
      </c>
      <c r="L4690" s="4">
        <f>IF(A4690="","",K4690*(B4690-B4689))</f>
        <v>9.0341211596483492E-3</v>
      </c>
      <c r="M4690" s="4">
        <f>IF(A4689="","",M4689-L4689)</f>
        <v>130.18173947023345</v>
      </c>
      <c r="N4690" s="1" t="s">
        <v>866</v>
      </c>
      <c r="O4690" s="1" t="s">
        <v>868</v>
      </c>
      <c r="P4690" s="1" t="s">
        <v>869</v>
      </c>
      <c r="Q4690" s="1">
        <v>4008</v>
      </c>
      <c r="R4690" s="1" t="s">
        <v>863</v>
      </c>
      <c r="S4690" s="1">
        <v>96.99</v>
      </c>
    </row>
    <row r="4691" spans="1:19" hidden="1" x14ac:dyDescent="0.3">
      <c r="A4691" s="1" t="s">
        <v>922</v>
      </c>
      <c r="B4691" s="2" t="s">
        <v>504</v>
      </c>
      <c r="C4691" s="1">
        <f t="shared" si="412"/>
        <v>1.0416666671517305E-2</v>
      </c>
      <c r="D4691" s="1">
        <v>5</v>
      </c>
      <c r="E4691" s="1">
        <v>-0.85</v>
      </c>
      <c r="F4691" s="1">
        <f>IF(A4691="","",IF(E4691&lt;MinTemp,0,E4691*M_a+M_b))</f>
        <v>7.0873000000000005E-2</v>
      </c>
      <c r="G4691" s="1">
        <f>IF(A4691="","",F4691^2)</f>
        <v>5.0229821290000004E-3</v>
      </c>
      <c r="H4691" s="1">
        <f t="shared" si="411"/>
        <v>2.1829561621034333E-3</v>
      </c>
      <c r="I4691" s="4">
        <f>IF(A4691="","",H4691*24*(B4691-B4690))</f>
        <v>5.4573904077998795E-4</v>
      </c>
      <c r="J4691" s="4">
        <f>IF(A4691="","",MIN(J4690+I4691,Max_logcfu))</f>
        <v>3.99</v>
      </c>
      <c r="K4691" s="1" cm="1">
        <f t="array" ref="K4691">IF(A4691="","",IF(E4691&lt;MinTemp,0,((E4691-Tmin)/(PrefTemp-Tmin))^2))</f>
        <v>0.83098723579228706</v>
      </c>
      <c r="L4691" s="4">
        <f>IF(A4691="","",K4691*(B4691-B4690))</f>
        <v>8.6561170435338081E-3</v>
      </c>
      <c r="M4691" s="4">
        <f>IF(A4690="","",M4690-L4690)</f>
        <v>130.17270534907379</v>
      </c>
      <c r="N4691" s="1" t="s">
        <v>866</v>
      </c>
      <c r="O4691" s="1" t="s">
        <v>868</v>
      </c>
      <c r="P4691" s="1" t="s">
        <v>869</v>
      </c>
      <c r="Q4691" s="1">
        <v>4008</v>
      </c>
      <c r="R4691" s="1" t="s">
        <v>863</v>
      </c>
      <c r="S4691" s="1">
        <v>96.97</v>
      </c>
    </row>
    <row r="4692" spans="1:19" hidden="1" x14ac:dyDescent="0.3">
      <c r="A4692" s="1" t="s">
        <v>922</v>
      </c>
      <c r="B4692" s="2" t="s">
        <v>505</v>
      </c>
      <c r="C4692" s="1">
        <f t="shared" si="412"/>
        <v>1.0416666664241347E-2</v>
      </c>
      <c r="D4692" s="1">
        <v>5</v>
      </c>
      <c r="E4692" s="1">
        <v>-0.96</v>
      </c>
      <c r="F4692" s="1">
        <f>IF(A4692="","",IF(E4692&lt;MinTemp,0,E4692*M_a+M_b))</f>
        <v>6.8712600000000013E-2</v>
      </c>
      <c r="G4692" s="1">
        <f>IF(A4692="","",F4692^2)</f>
        <v>4.7214213987600015E-3</v>
      </c>
      <c r="H4692" s="1">
        <f t="shared" si="411"/>
        <v>2.0518997821642767E-3</v>
      </c>
      <c r="I4692" s="4">
        <f>IF(A4692="","",H4692*24*(B4692-B4691))</f>
        <v>5.1297494542163282E-4</v>
      </c>
      <c r="J4692" s="4">
        <f>IF(A4692="","",MIN(J4691+I4692,Max_logcfu))</f>
        <v>3.99</v>
      </c>
      <c r="K4692" s="1" cm="1">
        <f t="array" ref="K4692">IF(A4692="","",IF(E4692&lt;MinTemp,0,((E4692-Tmin)/(PrefTemp-Tmin))^2))</f>
        <v>0.7810979247794424</v>
      </c>
      <c r="L4692" s="4">
        <f>IF(A4692="","",K4692*(B4692-B4691))</f>
        <v>8.1364367145581127E-3</v>
      </c>
      <c r="M4692" s="4">
        <f>IF(A4691="","",M4691-L4691)</f>
        <v>130.16404923203027</v>
      </c>
      <c r="N4692" s="1" t="s">
        <v>866</v>
      </c>
      <c r="O4692" s="1" t="s">
        <v>868</v>
      </c>
      <c r="P4692" s="1" t="s">
        <v>869</v>
      </c>
      <c r="Q4692" s="1">
        <v>4008</v>
      </c>
      <c r="R4692" s="1" t="s">
        <v>863</v>
      </c>
      <c r="S4692" s="1">
        <v>96.97</v>
      </c>
    </row>
    <row r="4693" spans="1:19" hidden="1" x14ac:dyDescent="0.3">
      <c r="A4693" s="1" t="s">
        <v>922</v>
      </c>
      <c r="B4693" s="2" t="s">
        <v>506</v>
      </c>
      <c r="C4693" s="1">
        <f t="shared" si="412"/>
        <v>1.0416666664241347E-2</v>
      </c>
      <c r="D4693" s="1">
        <v>5</v>
      </c>
      <c r="E4693" s="1">
        <v>-0.97</v>
      </c>
      <c r="F4693" s="1">
        <f>IF(A4693="","",IF(E4693&lt;MinTemp,0,E4693*M_a+M_b))</f>
        <v>6.8516199999999999E-2</v>
      </c>
      <c r="G4693" s="1">
        <f>IF(A4693="","",F4693^2)</f>
        <v>4.6944696624400001E-3</v>
      </c>
      <c r="H4693" s="1">
        <f t="shared" si="411"/>
        <v>2.0401867285701866E-3</v>
      </c>
      <c r="I4693" s="4">
        <f>IF(A4693="","",H4693*24*(B4693-B4692))</f>
        <v>5.1004668202379215E-4</v>
      </c>
      <c r="J4693" s="4">
        <f>IF(A4693="","",MIN(J4692+I4693,Max_logcfu))</f>
        <v>3.99</v>
      </c>
      <c r="K4693" s="1" cm="1">
        <f t="array" ref="K4693">IF(A4693="","",IF(E4693&lt;MinTemp,0,((E4693-Tmin)/(PrefTemp-Tmin))^2))</f>
        <v>0.7766391096196088</v>
      </c>
      <c r="L4693" s="4">
        <f>IF(A4693="","",K4693*(B4693-B4692))</f>
        <v>8.0899907233206603E-3</v>
      </c>
      <c r="M4693" s="4">
        <f>IF(A4692="","",M4692-L4692)</f>
        <v>130.15591279531571</v>
      </c>
      <c r="N4693" s="1" t="s">
        <v>866</v>
      </c>
      <c r="O4693" s="1" t="s">
        <v>868</v>
      </c>
      <c r="P4693" s="1" t="s">
        <v>869</v>
      </c>
      <c r="Q4693" s="1">
        <v>4008</v>
      </c>
      <c r="R4693" s="1" t="s">
        <v>863</v>
      </c>
      <c r="S4693" s="1">
        <v>96.97</v>
      </c>
    </row>
    <row r="4694" spans="1:19" hidden="1" x14ac:dyDescent="0.3">
      <c r="A4694" s="1" t="s">
        <v>922</v>
      </c>
      <c r="B4694" s="2" t="s">
        <v>507</v>
      </c>
      <c r="C4694" s="1">
        <f t="shared" si="412"/>
        <v>1.0416666671517305E-2</v>
      </c>
      <c r="D4694" s="1">
        <v>5</v>
      </c>
      <c r="E4694" s="1">
        <v>-1</v>
      </c>
      <c r="F4694" s="1">
        <f>IF(A4694="","",IF(E4694&lt;MinTemp,0,E4694*M_a+M_b))</f>
        <v>6.7927000000000001E-2</v>
      </c>
      <c r="G4694" s="1">
        <f>IF(A4694="","",F4694^2)</f>
        <v>4.6140773290000003E-3</v>
      </c>
      <c r="H4694" s="1">
        <f t="shared" si="411"/>
        <v>2.0052487305519339E-3</v>
      </c>
      <c r="I4694" s="4">
        <f>IF(A4694="","",H4694*24*(B4694-B4693))</f>
        <v>5.013121828714251E-4</v>
      </c>
      <c r="J4694" s="4">
        <f>IF(A4694="","",MIN(J4693+I4694,Max_logcfu))</f>
        <v>3.99</v>
      </c>
      <c r="K4694" s="1" cm="1">
        <f t="array" ref="K4694">IF(A4694="","",IF(E4694&lt;MinTemp,0,((E4694-Tmin)/(PrefTemp-Tmin))^2))</f>
        <v>0.76333924089053207</v>
      </c>
      <c r="L4694" s="4">
        <f>IF(A4694="","",K4694*(B4694-B4693))</f>
        <v>7.9514504296457258E-3</v>
      </c>
      <c r="M4694" s="4">
        <f>IF(A4693="","",M4693-L4693)</f>
        <v>130.14782280459238</v>
      </c>
      <c r="N4694" s="1" t="s">
        <v>866</v>
      </c>
      <c r="O4694" s="1" t="s">
        <v>868</v>
      </c>
      <c r="P4694" s="1" t="s">
        <v>869</v>
      </c>
      <c r="Q4694" s="1">
        <v>4008</v>
      </c>
      <c r="R4694" s="1" t="s">
        <v>863</v>
      </c>
      <c r="S4694" s="1">
        <v>96.97</v>
      </c>
    </row>
    <row r="4695" spans="1:19" hidden="1" x14ac:dyDescent="0.3">
      <c r="A4695" s="1" t="s">
        <v>922</v>
      </c>
      <c r="B4695" s="2" t="s">
        <v>508</v>
      </c>
      <c r="C4695" s="1">
        <f t="shared" si="412"/>
        <v>1.0416666664241347E-2</v>
      </c>
      <c r="D4695" s="1">
        <v>5</v>
      </c>
      <c r="E4695" s="1">
        <v>-0.93</v>
      </c>
      <c r="F4695" s="1">
        <f>IF(A4695="","",IF(E4695&lt;MinTemp,0,E4695*M_a+M_b))</f>
        <v>6.9301799999999997E-2</v>
      </c>
      <c r="G4695" s="1">
        <f>IF(A4695="","",F4695^2)</f>
        <v>4.8027394832399995E-3</v>
      </c>
      <c r="H4695" s="1">
        <f t="shared" si="411"/>
        <v>2.0872401057105603E-3</v>
      </c>
      <c r="I4695" s="4">
        <f>IF(A4695="","",H4695*24*(B4695-B4694))</f>
        <v>5.2181002630614665E-4</v>
      </c>
      <c r="J4695" s="4">
        <f>IF(A4695="","",MIN(J4694+I4695,Max_logcfu))</f>
        <v>3.99</v>
      </c>
      <c r="K4695" s="1" cm="1">
        <f t="array" ref="K4695">IF(A4695="","",IF(E4695&lt;MinTemp,0,((E4695-Tmin)/(PrefTemp-Tmin))^2))</f>
        <v>0.79455094700936846</v>
      </c>
      <c r="L4695" s="4">
        <f>IF(A4695="","",K4695*(B4695-B4694))</f>
        <v>8.2765723627538819E-3</v>
      </c>
      <c r="M4695" s="4">
        <f>IF(A4694="","",M4694-L4694)</f>
        <v>130.13987135416272</v>
      </c>
      <c r="N4695" s="1" t="s">
        <v>866</v>
      </c>
      <c r="O4695" s="1" t="s">
        <v>868</v>
      </c>
      <c r="P4695" s="1" t="s">
        <v>869</v>
      </c>
      <c r="Q4695" s="1">
        <v>4008</v>
      </c>
      <c r="R4695" s="1" t="s">
        <v>863</v>
      </c>
      <c r="S4695" s="1">
        <v>96.97</v>
      </c>
    </row>
    <row r="4696" spans="1:19" hidden="1" x14ac:dyDescent="0.3">
      <c r="A4696" s="1" t="s">
        <v>922</v>
      </c>
      <c r="B4696" s="2" t="s">
        <v>509</v>
      </c>
      <c r="C4696" s="1">
        <f t="shared" si="412"/>
        <v>1.0416666664241347E-2</v>
      </c>
      <c r="D4696" s="1">
        <v>5</v>
      </c>
      <c r="E4696" s="1">
        <v>-0.93</v>
      </c>
      <c r="F4696" s="1">
        <f>IF(A4696="","",IF(E4696&lt;MinTemp,0,E4696*M_a+M_b))</f>
        <v>6.9301799999999997E-2</v>
      </c>
      <c r="G4696" s="1">
        <f>IF(A4696="","",F4696^2)</f>
        <v>4.8027394832399995E-3</v>
      </c>
      <c r="H4696" s="1">
        <f t="shared" si="411"/>
        <v>2.0872401057105603E-3</v>
      </c>
      <c r="I4696" s="4">
        <f>IF(A4696="","",H4696*24*(B4696-B4695))</f>
        <v>5.2181002630614665E-4</v>
      </c>
      <c r="J4696" s="4">
        <f>IF(A4696="","",MIN(J4695+I4696,Max_logcfu))</f>
        <v>3.99</v>
      </c>
      <c r="K4696" s="1" cm="1">
        <f t="array" ref="K4696">IF(A4696="","",IF(E4696&lt;MinTemp,0,((E4696-Tmin)/(PrefTemp-Tmin))^2))</f>
        <v>0.79455094700936846</v>
      </c>
      <c r="L4696" s="4">
        <f>IF(A4696="","",K4696*(B4696-B4695))</f>
        <v>8.2765723627538819E-3</v>
      </c>
      <c r="M4696" s="4">
        <f>IF(A4695="","",M4695-L4695)</f>
        <v>130.13159478179998</v>
      </c>
      <c r="N4696" s="1" t="s">
        <v>866</v>
      </c>
      <c r="O4696" s="1" t="s">
        <v>868</v>
      </c>
      <c r="P4696" s="1" t="s">
        <v>869</v>
      </c>
      <c r="Q4696" s="1">
        <v>4008</v>
      </c>
      <c r="R4696" s="1" t="s">
        <v>863</v>
      </c>
      <c r="S4696" s="1">
        <v>96.97</v>
      </c>
    </row>
    <row r="4697" spans="1:19" hidden="1" x14ac:dyDescent="0.3">
      <c r="A4697" s="1" t="s">
        <v>922</v>
      </c>
      <c r="B4697" s="2" t="s">
        <v>510</v>
      </c>
      <c r="C4697" s="1">
        <f t="shared" si="412"/>
        <v>1.0416666671517305E-2</v>
      </c>
      <c r="D4697" s="1">
        <v>5</v>
      </c>
      <c r="E4697" s="1">
        <v>-0.97</v>
      </c>
      <c r="F4697" s="1">
        <f>IF(A4697="","",IF(E4697&lt;MinTemp,0,E4697*M_a+M_b))</f>
        <v>6.8516199999999999E-2</v>
      </c>
      <c r="G4697" s="1">
        <f>IF(A4697="","",F4697^2)</f>
        <v>4.6944696624400001E-3</v>
      </c>
      <c r="H4697" s="1">
        <f t="shared" si="411"/>
        <v>2.0401867285701866E-3</v>
      </c>
      <c r="I4697" s="4">
        <f>IF(A4697="","",H4697*24*(B4697-B4696))</f>
        <v>5.1004668238005567E-4</v>
      </c>
      <c r="J4697" s="4">
        <f>IF(A4697="","",MIN(J4696+I4697,Max_logcfu))</f>
        <v>3.99</v>
      </c>
      <c r="K4697" s="1" cm="1">
        <f t="array" ref="K4697">IF(A4697="","",IF(E4697&lt;MinTemp,0,((E4697-Tmin)/(PrefTemp-Tmin))^2))</f>
        <v>0.7766391096196088</v>
      </c>
      <c r="L4697" s="4">
        <f>IF(A4697="","",K4697*(B4697-B4696))</f>
        <v>8.0899907289714544E-3</v>
      </c>
      <c r="M4697" s="4">
        <f>IF(A4696="","",M4696-L4696)</f>
        <v>130.12331820943723</v>
      </c>
      <c r="N4697" s="1" t="s">
        <v>866</v>
      </c>
      <c r="O4697" s="1" t="s">
        <v>868</v>
      </c>
      <c r="P4697" s="1" t="s">
        <v>869</v>
      </c>
      <c r="Q4697" s="1">
        <v>4008</v>
      </c>
      <c r="R4697" s="1" t="s">
        <v>863</v>
      </c>
      <c r="S4697" s="1">
        <v>96.95</v>
      </c>
    </row>
    <row r="4698" spans="1:19" hidden="1" x14ac:dyDescent="0.3">
      <c r="A4698" s="1" t="s">
        <v>922</v>
      </c>
      <c r="B4698" s="2" t="s">
        <v>511</v>
      </c>
      <c r="C4698" s="1">
        <f t="shared" si="412"/>
        <v>1.0416666664241347E-2</v>
      </c>
      <c r="D4698" s="1">
        <v>5</v>
      </c>
      <c r="E4698" s="1">
        <v>-1.02</v>
      </c>
      <c r="F4698" s="1">
        <f>IF(A4698="","",IF(E4698&lt;MinTemp,0,E4698*M_a+M_b))</f>
        <v>6.7534200000000003E-2</v>
      </c>
      <c r="G4698" s="1">
        <f>IF(A4698="","",F4698^2)</f>
        <v>4.56086816964E-3</v>
      </c>
      <c r="H4698" s="1">
        <f t="shared" si="411"/>
        <v>1.9821243675097783E-3</v>
      </c>
      <c r="I4698" s="4">
        <f>IF(A4698="","",H4698*24*(B4698-B4697))</f>
        <v>4.9553109176206974E-4</v>
      </c>
      <c r="J4698" s="4">
        <f>IF(A4698="","",MIN(J4697+I4698,Max_logcfu))</f>
        <v>3.99</v>
      </c>
      <c r="K4698" s="1" cm="1">
        <f t="array" ref="K4698">IF(A4698="","",IF(E4698&lt;MinTemp,0,((E4698-Tmin)/(PrefTemp-Tmin))^2))</f>
        <v>0.75453647569650184</v>
      </c>
      <c r="L4698" s="4">
        <f>IF(A4698="","",K4698*(B4698-B4697))</f>
        <v>7.859754953341902E-3</v>
      </c>
      <c r="M4698" s="4">
        <f>IF(A4697="","",M4697-L4697)</f>
        <v>130.11522821870827</v>
      </c>
      <c r="N4698" s="1" t="s">
        <v>866</v>
      </c>
      <c r="O4698" s="1" t="s">
        <v>868</v>
      </c>
      <c r="P4698" s="1" t="s">
        <v>869</v>
      </c>
      <c r="Q4698" s="1">
        <v>4008</v>
      </c>
      <c r="R4698" s="1" t="s">
        <v>863</v>
      </c>
      <c r="S4698" s="1">
        <v>96.95</v>
      </c>
    </row>
    <row r="4699" spans="1:19" hidden="1" x14ac:dyDescent="0.3">
      <c r="A4699" s="1" t="s">
        <v>922</v>
      </c>
      <c r="B4699" s="2" t="s">
        <v>512</v>
      </c>
      <c r="C4699" s="1">
        <f t="shared" si="412"/>
        <v>1.0416666664241347E-2</v>
      </c>
      <c r="D4699" s="1">
        <v>5</v>
      </c>
      <c r="E4699" s="1">
        <v>-1.05</v>
      </c>
      <c r="F4699" s="1">
        <f>IF(A4699="","",IF(E4699&lt;MinTemp,0,E4699*M_a+M_b))</f>
        <v>6.6945000000000005E-2</v>
      </c>
      <c r="G4699" s="1">
        <f>IF(A4699="","",F4699^2)</f>
        <v>4.4816330250000008E-3</v>
      </c>
      <c r="H4699" s="1">
        <f t="shared" si="411"/>
        <v>1.9476892764015647E-3</v>
      </c>
      <c r="I4699" s="4">
        <f>IF(A4699="","",H4699*24*(B4699-B4698))</f>
        <v>4.8692231898702076E-4</v>
      </c>
      <c r="J4699" s="4">
        <f>IF(A4699="","",MIN(J4698+I4699,Max_logcfu))</f>
        <v>3.99</v>
      </c>
      <c r="K4699" s="1" cm="1">
        <f t="array" ref="K4699">IF(A4699="","",IF(E4699&lt;MinTemp,0,((E4699-Tmin)/(PrefTemp-Tmin))^2))</f>
        <v>0.74142804884348734</v>
      </c>
      <c r="L4699" s="4">
        <f>IF(A4699="","",K4699*(B4699-B4698))</f>
        <v>7.7232088403214605E-3</v>
      </c>
      <c r="M4699" s="4">
        <f>IF(A4698="","",M4698-L4698)</f>
        <v>130.10736846375494</v>
      </c>
      <c r="N4699" s="1" t="s">
        <v>866</v>
      </c>
      <c r="O4699" s="1" t="s">
        <v>868</v>
      </c>
      <c r="P4699" s="1" t="s">
        <v>869</v>
      </c>
      <c r="Q4699" s="1">
        <v>4008</v>
      </c>
      <c r="R4699" s="1" t="s">
        <v>863</v>
      </c>
      <c r="S4699" s="1">
        <v>96.95</v>
      </c>
    </row>
    <row r="4700" spans="1:19" hidden="1" x14ac:dyDescent="0.3">
      <c r="A4700" s="1" t="s">
        <v>922</v>
      </c>
      <c r="B4700" s="2" t="s">
        <v>513</v>
      </c>
      <c r="C4700" s="1">
        <f t="shared" si="412"/>
        <v>1.0416666671517305E-2</v>
      </c>
      <c r="D4700" s="1">
        <v>5</v>
      </c>
      <c r="E4700" s="1">
        <v>-1.07</v>
      </c>
      <c r="F4700" s="1">
        <f>IF(A4700="","",IF(E4700&lt;MinTemp,0,E4700*M_a+M_b))</f>
        <v>6.6552200000000006E-2</v>
      </c>
      <c r="G4700" s="1">
        <f>IF(A4700="","",F4700^2)</f>
        <v>4.4291953248400007E-3</v>
      </c>
      <c r="H4700" s="1">
        <f t="shared" si="411"/>
        <v>1.9249001846327685E-3</v>
      </c>
      <c r="I4700" s="4">
        <f>IF(A4700="","",H4700*24*(B4700-B4699))</f>
        <v>4.8122504638228002E-4</v>
      </c>
      <c r="J4700" s="4">
        <f>IF(A4700="","",MIN(J4699+I4700,Max_logcfu))</f>
        <v>3.99</v>
      </c>
      <c r="K4700" s="1" cm="1">
        <f t="array" ref="K4700">IF(A4700="","",IF(E4700&lt;MinTemp,0,((E4700-Tmin)/(PrefTemp-Tmin))^2))</f>
        <v>0.73275291156683131</v>
      </c>
      <c r="L4700" s="4">
        <f>IF(A4700="","",K4700*(B4700-B4699))</f>
        <v>7.6328428323754792E-3</v>
      </c>
      <c r="M4700" s="4">
        <f>IF(A4699="","",M4699-L4699)</f>
        <v>130.09964525491461</v>
      </c>
      <c r="N4700" s="1" t="s">
        <v>866</v>
      </c>
      <c r="O4700" s="1" t="s">
        <v>868</v>
      </c>
      <c r="P4700" s="1" t="s">
        <v>869</v>
      </c>
      <c r="Q4700" s="1">
        <v>4008</v>
      </c>
      <c r="R4700" s="1" t="s">
        <v>863</v>
      </c>
      <c r="S4700" s="1">
        <v>96.95</v>
      </c>
    </row>
    <row r="4701" spans="1:19" hidden="1" x14ac:dyDescent="0.3">
      <c r="A4701" s="1" t="s">
        <v>922</v>
      </c>
      <c r="B4701" s="2" t="s">
        <v>514</v>
      </c>
      <c r="C4701" s="1">
        <f t="shared" si="412"/>
        <v>1.0416666664241347E-2</v>
      </c>
      <c r="D4701" s="1">
        <v>5</v>
      </c>
      <c r="E4701" s="1">
        <v>-1.08</v>
      </c>
      <c r="F4701" s="1">
        <f>IF(A4701="","",IF(E4701&lt;MinTemp,0,E4701*M_a+M_b))</f>
        <v>6.6355800000000006E-2</v>
      </c>
      <c r="G4701" s="1">
        <f>IF(A4701="","",F4701^2)</f>
        <v>4.4030921936400007E-3</v>
      </c>
      <c r="H4701" s="1">
        <f t="shared" si="411"/>
        <v>1.9135559294393744E-3</v>
      </c>
      <c r="I4701" s="4">
        <f>IF(A4701="","",H4701*24*(B4701-B4700))</f>
        <v>4.7838898224845998E-4</v>
      </c>
      <c r="J4701" s="4">
        <f>IF(A4701="","",MIN(J4700+I4701,Max_logcfu))</f>
        <v>3.99</v>
      </c>
      <c r="K4701" s="1" cm="1">
        <f t="array" ref="K4701">IF(A4701="","",IF(E4701&lt;MinTemp,0,((E4701-Tmin)/(PrefTemp-Tmin))^2))</f>
        <v>0.72843448711610992</v>
      </c>
      <c r="L4701" s="4">
        <f>IF(A4701="","",K4701*(B4701-B4700))</f>
        <v>7.5878592390261259E-3</v>
      </c>
      <c r="M4701" s="4">
        <f>IF(A4700="","",M4700-L4700)</f>
        <v>130.09201241208223</v>
      </c>
      <c r="N4701" s="1" t="s">
        <v>866</v>
      </c>
      <c r="O4701" s="1" t="s">
        <v>868</v>
      </c>
      <c r="P4701" s="1" t="s">
        <v>869</v>
      </c>
      <c r="Q4701" s="1">
        <v>4008</v>
      </c>
      <c r="R4701" s="1" t="s">
        <v>863</v>
      </c>
      <c r="S4701" s="1">
        <v>96.95</v>
      </c>
    </row>
    <row r="4702" spans="1:19" hidden="1" x14ac:dyDescent="0.3">
      <c r="A4702" s="1" t="s">
        <v>922</v>
      </c>
      <c r="B4702" s="2" t="s">
        <v>515</v>
      </c>
      <c r="C4702" s="1">
        <f t="shared" si="412"/>
        <v>1.0416666664241347E-2</v>
      </c>
      <c r="D4702" s="1">
        <v>5</v>
      </c>
      <c r="E4702" s="1">
        <v>-1.07</v>
      </c>
      <c r="F4702" s="1">
        <f>IF(A4702="","",IF(E4702&lt;MinTemp,0,E4702*M_a+M_b))</f>
        <v>6.6552200000000006E-2</v>
      </c>
      <c r="G4702" s="1">
        <f>IF(A4702="","",F4702^2)</f>
        <v>4.4291953248400007E-3</v>
      </c>
      <c r="H4702" s="1">
        <f t="shared" ref="H4702:H4765" si="413">IF(A4702="","",G4702/2.301)</f>
        <v>1.9249001846327685E-3</v>
      </c>
      <c r="I4702" s="4">
        <f>IF(A4702="","",H4702*24*(B4702-B4701))</f>
        <v>4.8122504604614818E-4</v>
      </c>
      <c r="J4702" s="4">
        <f>IF(A4702="","",MIN(J4701+I4702,Max_logcfu))</f>
        <v>3.99</v>
      </c>
      <c r="K4702" s="1" cm="1">
        <f t="array" ref="K4702">IF(A4702="","",IF(E4702&lt;MinTemp,0,((E4702-Tmin)/(PrefTemp-Tmin))^2))</f>
        <v>0.73275291156683131</v>
      </c>
      <c r="L4702" s="4">
        <f>IF(A4702="","",K4702*(B4702-B4701))</f>
        <v>7.6328428270440001E-3</v>
      </c>
      <c r="M4702" s="4">
        <f>IF(A4701="","",M4701-L4701)</f>
        <v>130.08442455284319</v>
      </c>
      <c r="N4702" s="1" t="s">
        <v>866</v>
      </c>
      <c r="O4702" s="1" t="s">
        <v>868</v>
      </c>
      <c r="P4702" s="1" t="s">
        <v>869</v>
      </c>
      <c r="Q4702" s="1">
        <v>4008</v>
      </c>
      <c r="R4702" s="1" t="s">
        <v>863</v>
      </c>
      <c r="S4702" s="1">
        <v>96.95</v>
      </c>
    </row>
    <row r="4703" spans="1:19" hidden="1" x14ac:dyDescent="0.3">
      <c r="A4703" s="1" t="s">
        <v>922</v>
      </c>
      <c r="B4703" s="2" t="s">
        <v>516</v>
      </c>
      <c r="C4703" s="1">
        <f t="shared" si="412"/>
        <v>1.0416666671517305E-2</v>
      </c>
      <c r="D4703" s="1">
        <v>5</v>
      </c>
      <c r="E4703" s="1">
        <v>-1.05</v>
      </c>
      <c r="F4703" s="1">
        <f>IF(A4703="","",IF(E4703&lt;MinTemp,0,E4703*M_a+M_b))</f>
        <v>6.6945000000000005E-2</v>
      </c>
      <c r="G4703" s="1">
        <f>IF(A4703="","",F4703^2)</f>
        <v>4.4816330250000008E-3</v>
      </c>
      <c r="H4703" s="1">
        <f t="shared" si="413"/>
        <v>1.9476892764015647E-3</v>
      </c>
      <c r="I4703" s="4">
        <f>IF(A4703="","",H4703*24*(B4703-B4702))</f>
        <v>4.8692231932713205E-4</v>
      </c>
      <c r="J4703" s="4">
        <f>IF(A4703="","",MIN(J4702+I4703,Max_logcfu))</f>
        <v>3.99</v>
      </c>
      <c r="K4703" s="1" cm="1">
        <f t="array" ref="K4703">IF(A4703="","",IF(E4703&lt;MinTemp,0,((E4703-Tmin)/(PrefTemp-Tmin))^2))</f>
        <v>0.74142804884348734</v>
      </c>
      <c r="L4703" s="4">
        <f>IF(A4703="","",K4703*(B4703-B4702))</f>
        <v>7.7232088457160593E-3</v>
      </c>
      <c r="M4703" s="4">
        <f>IF(A4702="","",M4702-L4702)</f>
        <v>130.07679171001615</v>
      </c>
      <c r="N4703" s="1" t="s">
        <v>866</v>
      </c>
      <c r="O4703" s="1" t="s">
        <v>868</v>
      </c>
      <c r="P4703" s="1" t="s">
        <v>869</v>
      </c>
      <c r="Q4703" s="1">
        <v>4008</v>
      </c>
      <c r="R4703" s="1" t="s">
        <v>863</v>
      </c>
      <c r="S4703" s="1">
        <v>96.95</v>
      </c>
    </row>
    <row r="4704" spans="1:19" hidden="1" x14ac:dyDescent="0.3">
      <c r="A4704" s="1" t="s">
        <v>922</v>
      </c>
      <c r="B4704" s="2" t="s">
        <v>517</v>
      </c>
      <c r="C4704" s="1">
        <f t="shared" si="412"/>
        <v>1.0416666664241347E-2</v>
      </c>
      <c r="D4704" s="1">
        <v>5</v>
      </c>
      <c r="E4704" s="1">
        <v>-1.1000000000000001</v>
      </c>
      <c r="F4704" s="1">
        <f>IF(A4704="","",IF(E4704&lt;MinTemp,0,E4704*M_a+M_b))</f>
        <v>6.5963000000000008E-2</v>
      </c>
      <c r="G4704" s="1">
        <f>IF(A4704="","",F4704^2)</f>
        <v>4.3511173690000014E-3</v>
      </c>
      <c r="H4704" s="1">
        <f t="shared" si="413"/>
        <v>1.8909680004345942E-3</v>
      </c>
      <c r="I4704" s="4">
        <f>IF(A4704="","",H4704*24*(B4704-B4703))</f>
        <v>4.7274199999857976E-4</v>
      </c>
      <c r="J4704" s="4">
        <f>IF(A4704="","",MIN(J4703+I4704,Max_logcfu))</f>
        <v>3.99</v>
      </c>
      <c r="K4704" s="1" cm="1">
        <f t="array" ref="K4704">IF(A4704="","",IF(E4704&lt;MinTemp,0,((E4704-Tmin)/(PrefTemp-Tmin))^2))</f>
        <v>0.71983592658987894</v>
      </c>
      <c r="L4704" s="4">
        <f>IF(A4704="","",K4704*(B4704-B4703))</f>
        <v>7.4982909002320741E-3</v>
      </c>
      <c r="M4704" s="4">
        <f>IF(A4703="","",M4703-L4703)</f>
        <v>130.06906850117045</v>
      </c>
      <c r="N4704" s="1" t="s">
        <v>866</v>
      </c>
      <c r="O4704" s="1" t="s">
        <v>868</v>
      </c>
      <c r="P4704" s="1" t="s">
        <v>869</v>
      </c>
      <c r="Q4704" s="1">
        <v>4008</v>
      </c>
      <c r="R4704" s="1" t="s">
        <v>863</v>
      </c>
      <c r="S4704" s="1">
        <v>96.92</v>
      </c>
    </row>
    <row r="4705" spans="1:19" hidden="1" x14ac:dyDescent="0.3">
      <c r="A4705" s="1" t="s">
        <v>922</v>
      </c>
      <c r="B4705" s="2" t="s">
        <v>518</v>
      </c>
      <c r="C4705" s="1">
        <f t="shared" si="412"/>
        <v>1.0416666664241347E-2</v>
      </c>
      <c r="D4705" s="1">
        <v>5</v>
      </c>
      <c r="E4705" s="1">
        <v>-1.08</v>
      </c>
      <c r="F4705" s="1">
        <f>IF(A4705="","",IF(E4705&lt;MinTemp,0,E4705*M_a+M_b))</f>
        <v>6.6355800000000006E-2</v>
      </c>
      <c r="G4705" s="1">
        <f>IF(A4705="","",F4705^2)</f>
        <v>4.4030921936400007E-3</v>
      </c>
      <c r="H4705" s="1">
        <f t="shared" si="413"/>
        <v>1.9135559294393744E-3</v>
      </c>
      <c r="I4705" s="4">
        <f>IF(A4705="","",H4705*24*(B4705-B4704))</f>
        <v>4.7838898224845998E-4</v>
      </c>
      <c r="J4705" s="4">
        <f>IF(A4705="","",MIN(J4704+I4705,Max_logcfu))</f>
        <v>3.99</v>
      </c>
      <c r="K4705" s="1" cm="1">
        <f t="array" ref="K4705">IF(A4705="","",IF(E4705&lt;MinTemp,0,((E4705-Tmin)/(PrefTemp-Tmin))^2))</f>
        <v>0.72843448711610992</v>
      </c>
      <c r="L4705" s="4">
        <f>IF(A4705="","",K4705*(B4705-B4704))</f>
        <v>7.5878592390261259E-3</v>
      </c>
      <c r="M4705" s="4">
        <f>IF(A4704="","",M4704-L4704)</f>
        <v>130.06157021027022</v>
      </c>
      <c r="N4705" s="1" t="s">
        <v>866</v>
      </c>
      <c r="O4705" s="1" t="s">
        <v>868</v>
      </c>
      <c r="P4705" s="1" t="s">
        <v>869</v>
      </c>
      <c r="Q4705" s="1">
        <v>4008</v>
      </c>
      <c r="R4705" s="1" t="s">
        <v>863</v>
      </c>
      <c r="S4705" s="1">
        <v>96.92</v>
      </c>
    </row>
    <row r="4706" spans="1:19" hidden="1" x14ac:dyDescent="0.3">
      <c r="A4706" s="1" t="s">
        <v>922</v>
      </c>
      <c r="B4706" s="2" t="s">
        <v>519</v>
      </c>
      <c r="C4706" s="1">
        <f t="shared" si="412"/>
        <v>1.0416666671517305E-2</v>
      </c>
      <c r="D4706" s="1">
        <v>5</v>
      </c>
      <c r="E4706" s="1">
        <v>-1.05</v>
      </c>
      <c r="F4706" s="1">
        <f>IF(A4706="","",IF(E4706&lt;MinTemp,0,E4706*M_a+M_b))</f>
        <v>6.6945000000000005E-2</v>
      </c>
      <c r="G4706" s="1">
        <f>IF(A4706="","",F4706^2)</f>
        <v>4.4816330250000008E-3</v>
      </c>
      <c r="H4706" s="1">
        <f t="shared" si="413"/>
        <v>1.9476892764015647E-3</v>
      </c>
      <c r="I4706" s="4">
        <f>IF(A4706="","",H4706*24*(B4706-B4705))</f>
        <v>4.8692231932713205E-4</v>
      </c>
      <c r="J4706" s="4">
        <f>IF(A4706="","",MIN(J4705+I4706,Max_logcfu))</f>
        <v>3.99</v>
      </c>
      <c r="K4706" s="1" cm="1">
        <f t="array" ref="K4706">IF(A4706="","",IF(E4706&lt;MinTemp,0,((E4706-Tmin)/(PrefTemp-Tmin))^2))</f>
        <v>0.74142804884348734</v>
      </c>
      <c r="L4706" s="4">
        <f>IF(A4706="","",K4706*(B4706-B4705))</f>
        <v>7.7232088457160593E-3</v>
      </c>
      <c r="M4706" s="4">
        <f>IF(A4705="","",M4705-L4705)</f>
        <v>130.05398235103118</v>
      </c>
      <c r="N4706" s="1" t="s">
        <v>866</v>
      </c>
      <c r="O4706" s="1" t="s">
        <v>868</v>
      </c>
      <c r="P4706" s="1" t="s">
        <v>869</v>
      </c>
      <c r="Q4706" s="1">
        <v>4008</v>
      </c>
      <c r="R4706" s="1" t="s">
        <v>863</v>
      </c>
      <c r="S4706" s="1">
        <v>96.92</v>
      </c>
    </row>
    <row r="4707" spans="1:19" hidden="1" x14ac:dyDescent="0.3">
      <c r="A4707" s="1" t="s">
        <v>922</v>
      </c>
      <c r="B4707" s="2" t="s">
        <v>520</v>
      </c>
      <c r="C4707" s="1">
        <f t="shared" si="412"/>
        <v>1.0416666664241347E-2</v>
      </c>
      <c r="D4707" s="1">
        <v>5</v>
      </c>
      <c r="E4707" s="1">
        <v>-1.08</v>
      </c>
      <c r="F4707" s="1">
        <f>IF(A4707="","",IF(E4707&lt;MinTemp,0,E4707*M_a+M_b))</f>
        <v>6.6355800000000006E-2</v>
      </c>
      <c r="G4707" s="1">
        <f>IF(A4707="","",F4707^2)</f>
        <v>4.4030921936400007E-3</v>
      </c>
      <c r="H4707" s="1">
        <f t="shared" si="413"/>
        <v>1.9135559294393744E-3</v>
      </c>
      <c r="I4707" s="4">
        <f>IF(A4707="","",H4707*24*(B4707-B4706))</f>
        <v>4.7838898224845998E-4</v>
      </c>
      <c r="J4707" s="4">
        <f>IF(A4707="","",MIN(J4706+I4707,Max_logcfu))</f>
        <v>3.99</v>
      </c>
      <c r="K4707" s="1" cm="1">
        <f t="array" ref="K4707">IF(A4707="","",IF(E4707&lt;MinTemp,0,((E4707-Tmin)/(PrefTemp-Tmin))^2))</f>
        <v>0.72843448711610992</v>
      </c>
      <c r="L4707" s="4">
        <f>IF(A4707="","",K4707*(B4707-B4706))</f>
        <v>7.5878592390261259E-3</v>
      </c>
      <c r="M4707" s="4">
        <f>IF(A4706="","",M4706-L4706)</f>
        <v>130.04625914218548</v>
      </c>
      <c r="N4707" s="1" t="s">
        <v>866</v>
      </c>
      <c r="O4707" s="1" t="s">
        <v>868</v>
      </c>
      <c r="P4707" s="1" t="s">
        <v>869</v>
      </c>
      <c r="Q4707" s="1">
        <v>4008</v>
      </c>
      <c r="R4707" s="1" t="s">
        <v>863</v>
      </c>
      <c r="S4707" s="1">
        <v>96.92</v>
      </c>
    </row>
    <row r="4708" spans="1:19" hidden="1" x14ac:dyDescent="0.3">
      <c r="A4708" s="1" t="s">
        <v>922</v>
      </c>
      <c r="B4708" s="2" t="s">
        <v>521</v>
      </c>
      <c r="C4708" s="1">
        <f t="shared" si="412"/>
        <v>1.0416666664241347E-2</v>
      </c>
      <c r="D4708" s="1">
        <v>5</v>
      </c>
      <c r="E4708" s="1">
        <v>-1.05</v>
      </c>
      <c r="F4708" s="1">
        <f>IF(A4708="","",IF(E4708&lt;MinTemp,0,E4708*M_a+M_b))</f>
        <v>6.6945000000000005E-2</v>
      </c>
      <c r="G4708" s="1">
        <f>IF(A4708="","",F4708^2)</f>
        <v>4.4816330250000008E-3</v>
      </c>
      <c r="H4708" s="1">
        <f t="shared" si="413"/>
        <v>1.9476892764015647E-3</v>
      </c>
      <c r="I4708" s="4">
        <f>IF(A4708="","",H4708*24*(B4708-B4707))</f>
        <v>4.8692231898702076E-4</v>
      </c>
      <c r="J4708" s="4">
        <f>IF(A4708="","",MIN(J4707+I4708,Max_logcfu))</f>
        <v>3.99</v>
      </c>
      <c r="K4708" s="1" cm="1">
        <f t="array" ref="K4708">IF(A4708="","",IF(E4708&lt;MinTemp,0,((E4708-Tmin)/(PrefTemp-Tmin))^2))</f>
        <v>0.74142804884348734</v>
      </c>
      <c r="L4708" s="4">
        <f>IF(A4708="","",K4708*(B4708-B4707))</f>
        <v>7.7232088403214605E-3</v>
      </c>
      <c r="M4708" s="4">
        <f>IF(A4707="","",M4707-L4707)</f>
        <v>130.03867128294644</v>
      </c>
      <c r="N4708" s="1" t="s">
        <v>866</v>
      </c>
      <c r="O4708" s="1" t="s">
        <v>868</v>
      </c>
      <c r="P4708" s="1" t="s">
        <v>869</v>
      </c>
      <c r="Q4708" s="1">
        <v>4008</v>
      </c>
      <c r="R4708" s="1" t="s">
        <v>863</v>
      </c>
      <c r="S4708" s="1">
        <v>96.92</v>
      </c>
    </row>
    <row r="4709" spans="1:19" hidden="1" x14ac:dyDescent="0.3">
      <c r="A4709" s="1" t="s">
        <v>922</v>
      </c>
      <c r="B4709" s="2" t="s">
        <v>522</v>
      </c>
      <c r="C4709" s="1">
        <f t="shared" si="412"/>
        <v>1.0416666671517305E-2</v>
      </c>
      <c r="D4709" s="1">
        <v>5</v>
      </c>
      <c r="E4709" s="1">
        <v>-1</v>
      </c>
      <c r="F4709" s="1">
        <f>IF(A4709="","",IF(E4709&lt;MinTemp,0,E4709*M_a+M_b))</f>
        <v>6.7927000000000001E-2</v>
      </c>
      <c r="G4709" s="1">
        <f>IF(A4709="","",F4709^2)</f>
        <v>4.6140773290000003E-3</v>
      </c>
      <c r="H4709" s="1">
        <f t="shared" si="413"/>
        <v>2.0052487305519339E-3</v>
      </c>
      <c r="I4709" s="4">
        <f>IF(A4709="","",H4709*24*(B4709-B4708))</f>
        <v>5.013121828714251E-4</v>
      </c>
      <c r="J4709" s="4">
        <f>IF(A4709="","",MIN(J4708+I4709,Max_logcfu))</f>
        <v>3.99</v>
      </c>
      <c r="K4709" s="1" cm="1">
        <f t="array" ref="K4709">IF(A4709="","",IF(E4709&lt;MinTemp,0,((E4709-Tmin)/(PrefTemp-Tmin))^2))</f>
        <v>0.76333924089053207</v>
      </c>
      <c r="L4709" s="4">
        <f>IF(A4709="","",K4709*(B4709-B4708))</f>
        <v>7.9514504296457258E-3</v>
      </c>
      <c r="M4709" s="4">
        <f>IF(A4708="","",M4708-L4708)</f>
        <v>130.03094807410611</v>
      </c>
      <c r="N4709" s="1" t="s">
        <v>866</v>
      </c>
      <c r="O4709" s="1" t="s">
        <v>868</v>
      </c>
      <c r="P4709" s="1" t="s">
        <v>869</v>
      </c>
      <c r="Q4709" s="1">
        <v>4008</v>
      </c>
      <c r="R4709" s="1" t="s">
        <v>863</v>
      </c>
      <c r="S4709" s="1">
        <v>96.92</v>
      </c>
    </row>
    <row r="4710" spans="1:19" hidden="1" x14ac:dyDescent="0.3">
      <c r="A4710" s="1" t="s">
        <v>922</v>
      </c>
      <c r="B4710" s="2" t="s">
        <v>523</v>
      </c>
      <c r="C4710" s="1">
        <f t="shared" si="412"/>
        <v>1.0416666664241347E-2</v>
      </c>
      <c r="D4710" s="1">
        <v>5</v>
      </c>
      <c r="E4710" s="1">
        <v>-1.05</v>
      </c>
      <c r="F4710" s="1">
        <f>IF(A4710="","",IF(E4710&lt;MinTemp,0,E4710*M_a+M_b))</f>
        <v>6.6945000000000005E-2</v>
      </c>
      <c r="G4710" s="1">
        <f>IF(A4710="","",F4710^2)</f>
        <v>4.4816330250000008E-3</v>
      </c>
      <c r="H4710" s="1">
        <f t="shared" si="413"/>
        <v>1.9476892764015647E-3</v>
      </c>
      <c r="I4710" s="4">
        <f>IF(A4710="","",H4710*24*(B4710-B4709))</f>
        <v>4.8692231898702076E-4</v>
      </c>
      <c r="J4710" s="4">
        <f>IF(A4710="","",MIN(J4709+I4710,Max_logcfu))</f>
        <v>3.99</v>
      </c>
      <c r="K4710" s="1" cm="1">
        <f t="array" ref="K4710">IF(A4710="","",IF(E4710&lt;MinTemp,0,((E4710-Tmin)/(PrefTemp-Tmin))^2))</f>
        <v>0.74142804884348734</v>
      </c>
      <c r="L4710" s="4">
        <f>IF(A4710="","",K4710*(B4710-B4709))</f>
        <v>7.7232088403214605E-3</v>
      </c>
      <c r="M4710" s="4">
        <f>IF(A4709="","",M4709-L4709)</f>
        <v>130.02299662367645</v>
      </c>
      <c r="N4710" s="1" t="s">
        <v>866</v>
      </c>
      <c r="O4710" s="1" t="s">
        <v>868</v>
      </c>
      <c r="P4710" s="1" t="s">
        <v>869</v>
      </c>
      <c r="Q4710" s="1">
        <v>4008</v>
      </c>
      <c r="R4710" s="1" t="s">
        <v>863</v>
      </c>
      <c r="S4710" s="1">
        <v>96.92</v>
      </c>
    </row>
    <row r="4711" spans="1:19" hidden="1" x14ac:dyDescent="0.3">
      <c r="A4711" s="1" t="s">
        <v>922</v>
      </c>
      <c r="B4711" s="2" t="s">
        <v>524</v>
      </c>
      <c r="C4711" s="1">
        <f t="shared" si="412"/>
        <v>1.0416666664241347E-2</v>
      </c>
      <c r="D4711" s="1">
        <v>5</v>
      </c>
      <c r="E4711" s="1">
        <v>-1.02</v>
      </c>
      <c r="F4711" s="1">
        <f>IF(A4711="","",IF(E4711&lt;MinTemp,0,E4711*M_a+M_b))</f>
        <v>6.7534200000000003E-2</v>
      </c>
      <c r="G4711" s="1">
        <f>IF(A4711="","",F4711^2)</f>
        <v>4.56086816964E-3</v>
      </c>
      <c r="H4711" s="1">
        <f t="shared" si="413"/>
        <v>1.9821243675097783E-3</v>
      </c>
      <c r="I4711" s="4">
        <f>IF(A4711="","",H4711*24*(B4711-B4710))</f>
        <v>4.9553109176206974E-4</v>
      </c>
      <c r="J4711" s="4">
        <f>IF(A4711="","",MIN(J4710+I4711,Max_logcfu))</f>
        <v>3.99</v>
      </c>
      <c r="K4711" s="1" cm="1">
        <f t="array" ref="K4711">IF(A4711="","",IF(E4711&lt;MinTemp,0,((E4711-Tmin)/(PrefTemp-Tmin))^2))</f>
        <v>0.75453647569650184</v>
      </c>
      <c r="L4711" s="4">
        <f>IF(A4711="","",K4711*(B4711-B4710))</f>
        <v>7.859754953341902E-3</v>
      </c>
      <c r="M4711" s="4">
        <f>IF(A4710="","",M4710-L4710)</f>
        <v>130.01527341483612</v>
      </c>
      <c r="N4711" s="1" t="s">
        <v>866</v>
      </c>
      <c r="O4711" s="1" t="s">
        <v>868</v>
      </c>
      <c r="P4711" s="1" t="s">
        <v>869</v>
      </c>
      <c r="Q4711" s="1">
        <v>4008</v>
      </c>
      <c r="R4711" s="1" t="s">
        <v>863</v>
      </c>
      <c r="S4711" s="1">
        <v>96.91</v>
      </c>
    </row>
    <row r="4712" spans="1:19" hidden="1" x14ac:dyDescent="0.3">
      <c r="A4712" s="1" t="s">
        <v>922</v>
      </c>
      <c r="B4712" s="2" t="s">
        <v>525</v>
      </c>
      <c r="C4712" s="1">
        <f t="shared" si="412"/>
        <v>1.0416666671517305E-2</v>
      </c>
      <c r="D4712" s="1">
        <v>5</v>
      </c>
      <c r="E4712" s="1">
        <v>-1</v>
      </c>
      <c r="F4712" s="1">
        <f>IF(A4712="","",IF(E4712&lt;MinTemp,0,E4712*M_a+M_b))</f>
        <v>6.7927000000000001E-2</v>
      </c>
      <c r="G4712" s="1">
        <f>IF(A4712="","",F4712^2)</f>
        <v>4.6140773290000003E-3</v>
      </c>
      <c r="H4712" s="1">
        <f t="shared" si="413"/>
        <v>2.0052487305519339E-3</v>
      </c>
      <c r="I4712" s="4">
        <f>IF(A4712="","",H4712*24*(B4712-B4711))</f>
        <v>5.013121828714251E-4</v>
      </c>
      <c r="J4712" s="4">
        <f>IF(A4712="","",MIN(J4711+I4712,Max_logcfu))</f>
        <v>3.99</v>
      </c>
      <c r="K4712" s="1" cm="1">
        <f t="array" ref="K4712">IF(A4712="","",IF(E4712&lt;MinTemp,0,((E4712-Tmin)/(PrefTemp-Tmin))^2))</f>
        <v>0.76333924089053207</v>
      </c>
      <c r="L4712" s="4">
        <f>IF(A4712="","",K4712*(B4712-B4711))</f>
        <v>7.9514504296457258E-3</v>
      </c>
      <c r="M4712" s="4">
        <f>IF(A4711="","",M4711-L4711)</f>
        <v>130.00741365988279</v>
      </c>
      <c r="N4712" s="1" t="s">
        <v>866</v>
      </c>
      <c r="O4712" s="1" t="s">
        <v>868</v>
      </c>
      <c r="P4712" s="1" t="s">
        <v>869</v>
      </c>
      <c r="Q4712" s="1">
        <v>4008</v>
      </c>
      <c r="R4712" s="1" t="s">
        <v>863</v>
      </c>
      <c r="S4712" s="1">
        <v>96.91</v>
      </c>
    </row>
    <row r="4713" spans="1:19" hidden="1" x14ac:dyDescent="0.3">
      <c r="A4713" s="1" t="s">
        <v>922</v>
      </c>
      <c r="B4713" s="2" t="s">
        <v>526</v>
      </c>
      <c r="C4713" s="1">
        <f t="shared" si="412"/>
        <v>1.0416666664241347E-2</v>
      </c>
      <c r="D4713" s="1">
        <v>5</v>
      </c>
      <c r="E4713" s="1">
        <v>-1</v>
      </c>
      <c r="F4713" s="1">
        <f>IF(A4713="","",IF(E4713&lt;MinTemp,0,E4713*M_a+M_b))</f>
        <v>6.7927000000000001E-2</v>
      </c>
      <c r="G4713" s="1">
        <f>IF(A4713="","",F4713^2)</f>
        <v>4.6140773290000003E-3</v>
      </c>
      <c r="H4713" s="1">
        <f t="shared" si="413"/>
        <v>2.0052487305519339E-3</v>
      </c>
      <c r="I4713" s="4">
        <f>IF(A4713="","",H4713*24*(B4713-B4712))</f>
        <v>5.013121825212626E-4</v>
      </c>
      <c r="J4713" s="4">
        <f>IF(A4713="","",MIN(J4712+I4713,Max_logcfu))</f>
        <v>3.99</v>
      </c>
      <c r="K4713" s="1" cm="1">
        <f t="array" ref="K4713">IF(A4713="","",IF(E4713&lt;MinTemp,0,((E4713-Tmin)/(PrefTemp-Tmin))^2))</f>
        <v>0.76333924089053207</v>
      </c>
      <c r="L4713" s="4">
        <f>IF(A4713="","",K4713*(B4713-B4712))</f>
        <v>7.9514504240917015E-3</v>
      </c>
      <c r="M4713" s="4">
        <f>IF(A4712="","",M4712-L4712)</f>
        <v>129.99946220945313</v>
      </c>
      <c r="N4713" s="1" t="s">
        <v>866</v>
      </c>
      <c r="O4713" s="1" t="s">
        <v>868</v>
      </c>
      <c r="P4713" s="1" t="s">
        <v>869</v>
      </c>
      <c r="Q4713" s="1">
        <v>4008</v>
      </c>
      <c r="R4713" s="1" t="s">
        <v>863</v>
      </c>
      <c r="S4713" s="1">
        <v>96.91</v>
      </c>
    </row>
    <row r="4714" spans="1:19" hidden="1" x14ac:dyDescent="0.3">
      <c r="A4714" s="1" t="s">
        <v>922</v>
      </c>
      <c r="B4714" s="2" t="s">
        <v>527</v>
      </c>
      <c r="C4714" s="1">
        <f t="shared" si="412"/>
        <v>1.0428240741021E-2</v>
      </c>
      <c r="D4714" s="1">
        <v>5</v>
      </c>
      <c r="E4714" s="1">
        <v>-0.69</v>
      </c>
      <c r="F4714" s="1">
        <f>IF(A4714="","",IF(E4714&lt;MinTemp,0,E4714*M_a+M_b))</f>
        <v>7.4015400000000009E-2</v>
      </c>
      <c r="G4714" s="1">
        <f>IF(A4714="","",F4714^2)</f>
        <v>5.4782794371600017E-3</v>
      </c>
      <c r="H4714" s="1">
        <f t="shared" si="413"/>
        <v>2.3808254833376798E-3</v>
      </c>
      <c r="I4714" s="4">
        <f>IF(A4714="","",H4714*24*(B4714-B4713))</f>
        <v>5.9586771126247213E-4</v>
      </c>
      <c r="J4714" s="4">
        <f>IF(A4714="","",MIN(J4713+I4714,Max_logcfu))</f>
        <v>3.99</v>
      </c>
      <c r="K4714" s="1" cm="1">
        <f t="array" ref="K4714">IF(A4714="","",IF(E4714&lt;MinTemp,0,((E4714-Tmin)/(PrefTemp-Tmin))^2))</f>
        <v>0.90631026937171777</v>
      </c>
      <c r="L4714" s="4">
        <f>IF(A4714="","",K4714*(B4714-B4713))</f>
        <v>9.4512216750678637E-3</v>
      </c>
      <c r="M4714" s="4">
        <f>IF(A4713="","",M4713-L4713)</f>
        <v>129.99151075902904</v>
      </c>
      <c r="N4714" s="1" t="s">
        <v>866</v>
      </c>
      <c r="O4714" s="1" t="s">
        <v>868</v>
      </c>
      <c r="P4714" s="1" t="s">
        <v>869</v>
      </c>
      <c r="Q4714" s="1">
        <v>4008</v>
      </c>
      <c r="R4714" s="1" t="s">
        <v>863</v>
      </c>
      <c r="S4714" s="1">
        <v>96.91</v>
      </c>
    </row>
    <row r="4715" spans="1:19" hidden="1" x14ac:dyDescent="0.3">
      <c r="A4715" s="1" t="s">
        <v>922</v>
      </c>
      <c r="B4715" s="2" t="s">
        <v>528</v>
      </c>
      <c r="C4715" s="1">
        <f t="shared" si="412"/>
        <v>1.0416666664241347E-2</v>
      </c>
      <c r="D4715" s="1">
        <v>5</v>
      </c>
      <c r="E4715" s="1">
        <v>-0.79</v>
      </c>
      <c r="F4715" s="1">
        <f>IF(A4715="","",IF(E4715&lt;MinTemp,0,E4715*M_a+M_b))</f>
        <v>7.2051400000000002E-2</v>
      </c>
      <c r="G4715" s="1">
        <f>IF(A4715="","",F4715^2)</f>
        <v>5.1914042419599999E-3</v>
      </c>
      <c r="H4715" s="1">
        <f t="shared" si="413"/>
        <v>2.2561513437461969E-3</v>
      </c>
      <c r="I4715" s="4">
        <f>IF(A4715="","",H4715*24*(B4715-B4714))</f>
        <v>5.6403783580522395E-4</v>
      </c>
      <c r="J4715" s="4">
        <f>IF(A4715="","",MIN(J4714+I4715,Max_logcfu))</f>
        <v>3.99</v>
      </c>
      <c r="K4715" s="1" cm="1">
        <f t="array" ref="K4715">IF(A4715="","",IF(E4715&lt;MinTemp,0,((E4715-Tmin)/(PrefTemp-Tmin))^2))</f>
        <v>0.85885048963244937</v>
      </c>
      <c r="L4715" s="4">
        <f>IF(A4715="","",K4715*(B4715-B4714))</f>
        <v>8.9463592649216949E-3</v>
      </c>
      <c r="M4715" s="4">
        <f>IF(A4714="","",M4714-L4714)</f>
        <v>129.98205953735396</v>
      </c>
      <c r="N4715" s="1" t="s">
        <v>866</v>
      </c>
      <c r="O4715" s="1" t="s">
        <v>868</v>
      </c>
      <c r="P4715" s="1" t="s">
        <v>869</v>
      </c>
      <c r="Q4715" s="1">
        <v>4008</v>
      </c>
      <c r="R4715" s="1" t="s">
        <v>863</v>
      </c>
      <c r="S4715" s="1">
        <v>96.9</v>
      </c>
    </row>
    <row r="4716" spans="1:19" hidden="1" x14ac:dyDescent="0.3">
      <c r="A4716" s="1" t="s">
        <v>922</v>
      </c>
      <c r="B4716" s="2" t="s">
        <v>529</v>
      </c>
      <c r="C4716" s="1">
        <f t="shared" si="412"/>
        <v>1.0416666671517305E-2</v>
      </c>
      <c r="D4716" s="1">
        <v>5</v>
      </c>
      <c r="E4716" s="1">
        <v>-0.83</v>
      </c>
      <c r="F4716" s="1">
        <f>IF(A4716="","",IF(E4716&lt;MinTemp,0,E4716*M_a+M_b))</f>
        <v>7.1265800000000004E-2</v>
      </c>
      <c r="G4716" s="1">
        <f>IF(A4716="","",F4716^2)</f>
        <v>5.0788142496400006E-3</v>
      </c>
      <c r="H4716" s="1">
        <f t="shared" si="413"/>
        <v>2.2072204474750108E-3</v>
      </c>
      <c r="I4716" s="4">
        <f>IF(A4716="","",H4716*24*(B4716-B4715))</f>
        <v>5.5180511212570699E-4</v>
      </c>
      <c r="J4716" s="4">
        <f>IF(A4716="","",MIN(J4715+I4716,Max_logcfu))</f>
        <v>3.99</v>
      </c>
      <c r="K4716" s="1" cm="1">
        <f t="array" ref="K4716">IF(A4716="","",IF(E4716&lt;MinTemp,0,((E4716-Tmin)/(PrefTemp-Tmin))^2))</f>
        <v>0.84022393590539124</v>
      </c>
      <c r="L4716" s="4">
        <f>IF(A4716="","",K4716*(B4716-B4715))</f>
        <v>8.7523326697567811E-3</v>
      </c>
      <c r="M4716" s="4">
        <f>IF(A4715="","",M4715-L4715)</f>
        <v>129.97311317808905</v>
      </c>
      <c r="N4716" s="1" t="s">
        <v>866</v>
      </c>
      <c r="O4716" s="1" t="s">
        <v>868</v>
      </c>
      <c r="P4716" s="1" t="s">
        <v>869</v>
      </c>
      <c r="Q4716" s="1">
        <v>4008</v>
      </c>
      <c r="R4716" s="1" t="s">
        <v>863</v>
      </c>
      <c r="S4716" s="1">
        <v>96.9</v>
      </c>
    </row>
    <row r="4717" spans="1:19" hidden="1" x14ac:dyDescent="0.3">
      <c r="A4717" s="1" t="s">
        <v>922</v>
      </c>
      <c r="B4717" s="2" t="s">
        <v>530</v>
      </c>
      <c r="C4717" s="1">
        <f t="shared" si="412"/>
        <v>1.0416666664241347E-2</v>
      </c>
      <c r="D4717" s="1">
        <v>5</v>
      </c>
      <c r="E4717" s="1">
        <v>-0.86</v>
      </c>
      <c r="F4717" s="1">
        <f>IF(A4717="","",IF(E4717&lt;MinTemp,0,E4717*M_a+M_b))</f>
        <v>7.0676600000000006E-2</v>
      </c>
      <c r="G4717" s="1">
        <f>IF(A4717="","",F4717^2)</f>
        <v>4.9951817875600012E-3</v>
      </c>
      <c r="H4717" s="1">
        <f t="shared" si="413"/>
        <v>2.170874310108649E-3</v>
      </c>
      <c r="I4717" s="4">
        <f>IF(A4717="","",H4717*24*(B4717-B4716))</f>
        <v>5.4271857740080076E-4</v>
      </c>
      <c r="J4717" s="4">
        <f>IF(A4717="","",MIN(J4716+I4717,Max_logcfu))</f>
        <v>3.99</v>
      </c>
      <c r="K4717" s="1" cm="1">
        <f t="array" ref="K4717">IF(A4717="","",IF(E4717&lt;MinTemp,0,((E4717-Tmin)/(PrefTemp-Tmin))^2))</f>
        <v>0.82638802992334115</v>
      </c>
      <c r="L4717" s="4">
        <f>IF(A4717="","",K4717*(B4717-B4716))</f>
        <v>8.6082086430305481E-3</v>
      </c>
      <c r="M4717" s="4">
        <f>IF(A4716="","",M4716-L4716)</f>
        <v>129.96436084541929</v>
      </c>
      <c r="N4717" s="1" t="s">
        <v>866</v>
      </c>
      <c r="O4717" s="1" t="s">
        <v>868</v>
      </c>
      <c r="P4717" s="1" t="s">
        <v>869</v>
      </c>
      <c r="Q4717" s="1">
        <v>4008</v>
      </c>
      <c r="R4717" s="1" t="s">
        <v>863</v>
      </c>
      <c r="S4717" s="1">
        <v>96.9</v>
      </c>
    </row>
    <row r="4718" spans="1:19" hidden="1" x14ac:dyDescent="0.3">
      <c r="A4718" s="1" t="s">
        <v>922</v>
      </c>
      <c r="B4718" s="2" t="s">
        <v>531</v>
      </c>
      <c r="C4718" s="1">
        <f t="shared" si="412"/>
        <v>1.0416666664241347E-2</v>
      </c>
      <c r="D4718" s="1">
        <v>5</v>
      </c>
      <c r="E4718" s="1">
        <v>-0.91</v>
      </c>
      <c r="F4718" s="1">
        <f>IF(A4718="","",IF(E4718&lt;MinTemp,0,E4718*M_a+M_b))</f>
        <v>6.9694600000000009E-2</v>
      </c>
      <c r="G4718" s="1">
        <f>IF(A4718="","",F4718^2)</f>
        <v>4.8573372691600013E-3</v>
      </c>
      <c r="H4718" s="1">
        <f t="shared" si="413"/>
        <v>2.1109679570447638E-3</v>
      </c>
      <c r="I4718" s="4">
        <f>IF(A4718="","",H4718*24*(B4718-B4717))</f>
        <v>5.2774198913831648E-4</v>
      </c>
      <c r="J4718" s="4">
        <f>IF(A4718="","",MIN(J4717+I4718,Max_logcfu))</f>
        <v>3.99</v>
      </c>
      <c r="K4718" s="1" cm="1">
        <f t="array" ref="K4718">IF(A4718="","",IF(E4718&lt;MinTemp,0,((E4718-Tmin)/(PrefTemp-Tmin))^2))</f>
        <v>0.80358344245467339</v>
      </c>
      <c r="L4718" s="4">
        <f>IF(A4718="","",K4718*(B4718-B4717))</f>
        <v>8.3706608569539022E-3</v>
      </c>
      <c r="M4718" s="4">
        <f>IF(A4717="","",M4717-L4717)</f>
        <v>129.95575263677625</v>
      </c>
      <c r="N4718" s="1" t="s">
        <v>866</v>
      </c>
      <c r="O4718" s="1" t="s">
        <v>868</v>
      </c>
      <c r="P4718" s="1" t="s">
        <v>869</v>
      </c>
      <c r="Q4718" s="1">
        <v>4008</v>
      </c>
      <c r="R4718" s="1" t="s">
        <v>863</v>
      </c>
      <c r="S4718" s="1">
        <v>96.9</v>
      </c>
    </row>
    <row r="4719" spans="1:19" hidden="1" x14ac:dyDescent="0.3">
      <c r="A4719" s="1" t="s">
        <v>922</v>
      </c>
      <c r="B4719" s="2" t="s">
        <v>532</v>
      </c>
      <c r="C4719" s="1">
        <f t="shared" si="412"/>
        <v>1.0416666671517305E-2</v>
      </c>
      <c r="D4719" s="1">
        <v>5</v>
      </c>
      <c r="E4719" s="1">
        <v>-0.93</v>
      </c>
      <c r="F4719" s="1">
        <f>IF(A4719="","",IF(E4719&lt;MinTemp,0,E4719*M_a+M_b))</f>
        <v>6.9301799999999997E-2</v>
      </c>
      <c r="G4719" s="1">
        <f>IF(A4719="","",F4719^2)</f>
        <v>4.8027394832399995E-3</v>
      </c>
      <c r="H4719" s="1">
        <f t="shared" si="413"/>
        <v>2.0872401057105603E-3</v>
      </c>
      <c r="I4719" s="4">
        <f>IF(A4719="","",H4719*24*(B4719-B4718))</f>
        <v>5.218100266706268E-4</v>
      </c>
      <c r="J4719" s="4">
        <f>IF(A4719="","",MIN(J4718+I4719,Max_logcfu))</f>
        <v>3.99</v>
      </c>
      <c r="K4719" s="1" cm="1">
        <f t="array" ref="K4719">IF(A4719="","",IF(E4719&lt;MinTemp,0,((E4719-Tmin)/(PrefTemp-Tmin))^2))</f>
        <v>0.79455094700936846</v>
      </c>
      <c r="L4719" s="4">
        <f>IF(A4719="","",K4719*(B4719-B4718))</f>
        <v>8.2765723685350005E-3</v>
      </c>
      <c r="M4719" s="4">
        <f>IF(A4718="","",M4718-L4718)</f>
        <v>129.94738197591931</v>
      </c>
      <c r="N4719" s="1" t="s">
        <v>866</v>
      </c>
      <c r="O4719" s="1" t="s">
        <v>868</v>
      </c>
      <c r="P4719" s="1" t="s">
        <v>869</v>
      </c>
      <c r="Q4719" s="1">
        <v>4008</v>
      </c>
      <c r="R4719" s="1" t="s">
        <v>863</v>
      </c>
      <c r="S4719" s="1">
        <v>96.9</v>
      </c>
    </row>
    <row r="4720" spans="1:19" hidden="1" x14ac:dyDescent="0.3">
      <c r="A4720" s="1" t="s">
        <v>922</v>
      </c>
      <c r="B4720" s="2" t="s">
        <v>533</v>
      </c>
      <c r="C4720" s="1">
        <f t="shared" si="412"/>
        <v>1.0416666664241347E-2</v>
      </c>
      <c r="D4720" s="1">
        <v>5</v>
      </c>
      <c r="E4720" s="1">
        <v>-0.93</v>
      </c>
      <c r="F4720" s="1">
        <f>IF(A4720="","",IF(E4720&lt;MinTemp,0,E4720*M_a+M_b))</f>
        <v>6.9301799999999997E-2</v>
      </c>
      <c r="G4720" s="1">
        <f>IF(A4720="","",F4720^2)</f>
        <v>4.8027394832399995E-3</v>
      </c>
      <c r="H4720" s="1">
        <f t="shared" si="413"/>
        <v>2.0872401057105603E-3</v>
      </c>
      <c r="I4720" s="4">
        <f>IF(A4720="","",H4720*24*(B4720-B4719))</f>
        <v>5.2181002630614665E-4</v>
      </c>
      <c r="J4720" s="4">
        <f>IF(A4720="","",MIN(J4719+I4720,Max_logcfu))</f>
        <v>3.99</v>
      </c>
      <c r="K4720" s="1" cm="1">
        <f t="array" ref="K4720">IF(A4720="","",IF(E4720&lt;MinTemp,0,((E4720-Tmin)/(PrefTemp-Tmin))^2))</f>
        <v>0.79455094700936846</v>
      </c>
      <c r="L4720" s="4">
        <f>IF(A4720="","",K4720*(B4720-B4719))</f>
        <v>8.2765723627538819E-3</v>
      </c>
      <c r="M4720" s="4">
        <f>IF(A4719="","",M4719-L4719)</f>
        <v>129.93910540355077</v>
      </c>
      <c r="N4720" s="1" t="s">
        <v>866</v>
      </c>
      <c r="O4720" s="1" t="s">
        <v>868</v>
      </c>
      <c r="P4720" s="1" t="s">
        <v>869</v>
      </c>
      <c r="Q4720" s="1">
        <v>4008</v>
      </c>
      <c r="R4720" s="1" t="s">
        <v>863</v>
      </c>
      <c r="S4720" s="1">
        <v>96.9</v>
      </c>
    </row>
    <row r="4721" spans="1:19" hidden="1" x14ac:dyDescent="0.3">
      <c r="A4721" s="1" t="s">
        <v>922</v>
      </c>
      <c r="B4721" s="2" t="s">
        <v>534</v>
      </c>
      <c r="C4721" s="1">
        <f t="shared" si="412"/>
        <v>1.0416666664241347E-2</v>
      </c>
      <c r="D4721" s="1">
        <v>5</v>
      </c>
      <c r="E4721" s="1">
        <v>-0.94</v>
      </c>
      <c r="F4721" s="1">
        <f>IF(A4721="","",IF(E4721&lt;MinTemp,0,E4721*M_a+M_b))</f>
        <v>6.9105400000000011E-2</v>
      </c>
      <c r="G4721" s="1">
        <f>IF(A4721="","",F4721^2)</f>
        <v>4.7755563091600017E-3</v>
      </c>
      <c r="H4721" s="1">
        <f t="shared" si="413"/>
        <v>2.075426470734464E-3</v>
      </c>
      <c r="I4721" s="4">
        <f>IF(A4721="","",H4721*24*(B4721-B4720))</f>
        <v>5.1885661756281029E-4</v>
      </c>
      <c r="J4721" s="4">
        <f>IF(A4721="","",MIN(J4720+I4721,Max_logcfu))</f>
        <v>3.99</v>
      </c>
      <c r="K4721" s="1" cm="1">
        <f t="array" ref="K4721">IF(A4721="","",IF(E4721&lt;MinTemp,0,((E4721-Tmin)/(PrefTemp-Tmin))^2))</f>
        <v>0.7900538434743225</v>
      </c>
      <c r="L4721" s="4">
        <f>IF(A4721="","",K4721*(B4721-B4720))</f>
        <v>8.2297275342747261E-3</v>
      </c>
      <c r="M4721" s="4">
        <f>IF(A4720="","",M4720-L4720)</f>
        <v>129.93082883118802</v>
      </c>
      <c r="N4721" s="1" t="s">
        <v>866</v>
      </c>
      <c r="O4721" s="1" t="s">
        <v>868</v>
      </c>
      <c r="P4721" s="1" t="s">
        <v>869</v>
      </c>
      <c r="Q4721" s="1">
        <v>4008</v>
      </c>
      <c r="R4721" s="1" t="s">
        <v>863</v>
      </c>
      <c r="S4721" s="1">
        <v>96.87</v>
      </c>
    </row>
    <row r="4722" spans="1:19" hidden="1" x14ac:dyDescent="0.3">
      <c r="A4722" s="1" t="s">
        <v>922</v>
      </c>
      <c r="B4722" s="2" t="s">
        <v>535</v>
      </c>
      <c r="C4722" s="1">
        <f t="shared" si="412"/>
        <v>1.0416666671517305E-2</v>
      </c>
      <c r="D4722" s="1">
        <v>5</v>
      </c>
      <c r="E4722" s="1">
        <v>-0.94</v>
      </c>
      <c r="F4722" s="1">
        <f>IF(A4722="","",IF(E4722&lt;MinTemp,0,E4722*M_a+M_b))</f>
        <v>6.9105400000000011E-2</v>
      </c>
      <c r="G4722" s="1">
        <f>IF(A4722="","",F4722^2)</f>
        <v>4.7755563091600017E-3</v>
      </c>
      <c r="H4722" s="1">
        <f t="shared" si="413"/>
        <v>2.075426470734464E-3</v>
      </c>
      <c r="I4722" s="4">
        <f>IF(A4722="","",H4722*24*(B4722-B4721))</f>
        <v>5.1885661792522753E-4</v>
      </c>
      <c r="J4722" s="4">
        <f>IF(A4722="","",MIN(J4721+I4722,Max_logcfu))</f>
        <v>3.99</v>
      </c>
      <c r="K4722" s="1" cm="1">
        <f t="array" ref="K4722">IF(A4722="","",IF(E4722&lt;MinTemp,0,((E4722-Tmin)/(PrefTemp-Tmin))^2))</f>
        <v>0.7900538434743225</v>
      </c>
      <c r="L4722" s="4">
        <f>IF(A4722="","",K4722*(B4722-B4721))</f>
        <v>8.2297275400231244E-3</v>
      </c>
      <c r="M4722" s="4">
        <f>IF(A4721="","",M4721-L4721)</f>
        <v>129.92259910365374</v>
      </c>
      <c r="N4722" s="1" t="s">
        <v>866</v>
      </c>
      <c r="O4722" s="1" t="s">
        <v>868</v>
      </c>
      <c r="P4722" s="1" t="s">
        <v>869</v>
      </c>
      <c r="Q4722" s="1">
        <v>4008</v>
      </c>
      <c r="R4722" s="1" t="s">
        <v>863</v>
      </c>
      <c r="S4722" s="1">
        <v>96.87</v>
      </c>
    </row>
    <row r="4723" spans="1:19" hidden="1" x14ac:dyDescent="0.3">
      <c r="A4723" s="1" t="s">
        <v>922</v>
      </c>
      <c r="B4723" s="2" t="s">
        <v>536</v>
      </c>
      <c r="C4723" s="1">
        <f t="shared" si="412"/>
        <v>1.0416666664241347E-2</v>
      </c>
      <c r="D4723" s="1">
        <v>5</v>
      </c>
      <c r="E4723" s="1">
        <v>-0.94</v>
      </c>
      <c r="F4723" s="1">
        <f>IF(A4723="","",IF(E4723&lt;MinTemp,0,E4723*M_a+M_b))</f>
        <v>6.9105400000000011E-2</v>
      </c>
      <c r="G4723" s="1">
        <f>IF(A4723="","",F4723^2)</f>
        <v>4.7755563091600017E-3</v>
      </c>
      <c r="H4723" s="1">
        <f t="shared" si="413"/>
        <v>2.075426470734464E-3</v>
      </c>
      <c r="I4723" s="4">
        <f>IF(A4723="","",H4723*24*(B4723-B4722))</f>
        <v>5.1885661756281029E-4</v>
      </c>
      <c r="J4723" s="4">
        <f>IF(A4723="","",MIN(J4722+I4723,Max_logcfu))</f>
        <v>3.99</v>
      </c>
      <c r="K4723" s="1" cm="1">
        <f t="array" ref="K4723">IF(A4723="","",IF(E4723&lt;MinTemp,0,((E4723-Tmin)/(PrefTemp-Tmin))^2))</f>
        <v>0.7900538434743225</v>
      </c>
      <c r="L4723" s="4">
        <f>IF(A4723="","",K4723*(B4723-B4722))</f>
        <v>8.2297275342747261E-3</v>
      </c>
      <c r="M4723" s="4">
        <f>IF(A4722="","",M4722-L4722)</f>
        <v>129.91436937611371</v>
      </c>
      <c r="N4723" s="1" t="s">
        <v>866</v>
      </c>
      <c r="O4723" s="1" t="s">
        <v>868</v>
      </c>
      <c r="P4723" s="1" t="s">
        <v>869</v>
      </c>
      <c r="Q4723" s="1">
        <v>4008</v>
      </c>
      <c r="R4723" s="1" t="s">
        <v>863</v>
      </c>
      <c r="S4723" s="1">
        <v>96.87</v>
      </c>
    </row>
    <row r="4724" spans="1:19" hidden="1" x14ac:dyDescent="0.3">
      <c r="A4724" s="1" t="s">
        <v>922</v>
      </c>
      <c r="B4724" s="2" t="s">
        <v>537</v>
      </c>
      <c r="C4724" s="1">
        <f t="shared" si="412"/>
        <v>1.0416666664241347E-2</v>
      </c>
      <c r="D4724" s="1">
        <v>5</v>
      </c>
      <c r="E4724" s="1">
        <v>-0.93</v>
      </c>
      <c r="F4724" s="1">
        <f>IF(A4724="","",IF(E4724&lt;MinTemp,0,E4724*M_a+M_b))</f>
        <v>6.9301799999999997E-2</v>
      </c>
      <c r="G4724" s="1">
        <f>IF(A4724="","",F4724^2)</f>
        <v>4.8027394832399995E-3</v>
      </c>
      <c r="H4724" s="1">
        <f t="shared" si="413"/>
        <v>2.0872401057105603E-3</v>
      </c>
      <c r="I4724" s="4">
        <f>IF(A4724="","",H4724*24*(B4724-B4723))</f>
        <v>5.2181002630614665E-4</v>
      </c>
      <c r="J4724" s="4">
        <f>IF(A4724="","",MIN(J4723+I4724,Max_logcfu))</f>
        <v>3.99</v>
      </c>
      <c r="K4724" s="1" cm="1">
        <f t="array" ref="K4724">IF(A4724="","",IF(E4724&lt;MinTemp,0,((E4724-Tmin)/(PrefTemp-Tmin))^2))</f>
        <v>0.79455094700936846</v>
      </c>
      <c r="L4724" s="4">
        <f>IF(A4724="","",K4724*(B4724-B4723))</f>
        <v>8.2765723627538819E-3</v>
      </c>
      <c r="M4724" s="4">
        <f>IF(A4723="","",M4723-L4723)</f>
        <v>129.90613964857943</v>
      </c>
      <c r="N4724" s="1" t="s">
        <v>866</v>
      </c>
      <c r="O4724" s="1" t="s">
        <v>868</v>
      </c>
      <c r="P4724" s="1" t="s">
        <v>869</v>
      </c>
      <c r="Q4724" s="1">
        <v>4008</v>
      </c>
      <c r="R4724" s="1" t="s">
        <v>863</v>
      </c>
      <c r="S4724" s="1">
        <v>96.87</v>
      </c>
    </row>
    <row r="4725" spans="1:19" hidden="1" x14ac:dyDescent="0.3">
      <c r="A4725" s="1" t="s">
        <v>922</v>
      </c>
      <c r="B4725" s="2" t="s">
        <v>538</v>
      </c>
      <c r="C4725" s="1">
        <f t="shared" si="412"/>
        <v>1.0416666671517305E-2</v>
      </c>
      <c r="D4725" s="1">
        <v>5</v>
      </c>
      <c r="E4725" s="1">
        <v>-0.96</v>
      </c>
      <c r="F4725" s="1">
        <f>IF(A4725="","",IF(E4725&lt;MinTemp,0,E4725*M_a+M_b))</f>
        <v>6.8712600000000013E-2</v>
      </c>
      <c r="G4725" s="1">
        <f>IF(A4725="","",F4725^2)</f>
        <v>4.7214213987600015E-3</v>
      </c>
      <c r="H4725" s="1">
        <f t="shared" si="413"/>
        <v>2.0518997821642767E-3</v>
      </c>
      <c r="I4725" s="4">
        <f>IF(A4725="","",H4725*24*(B4725-B4724))</f>
        <v>5.1297494577994169E-4</v>
      </c>
      <c r="J4725" s="4">
        <f>IF(A4725="","",MIN(J4724+I4725,Max_logcfu))</f>
        <v>3.99</v>
      </c>
      <c r="K4725" s="1" cm="1">
        <f t="array" ref="K4725">IF(A4725="","",IF(E4725&lt;MinTemp,0,((E4725-Tmin)/(PrefTemp-Tmin))^2))</f>
        <v>0.7810979247794424</v>
      </c>
      <c r="L4725" s="4">
        <f>IF(A4725="","",K4725*(B4725-B4724))</f>
        <v>8.1364367202413478E-3</v>
      </c>
      <c r="M4725" s="4">
        <f>IF(A4724="","",M4724-L4724)</f>
        <v>129.89786307621668</v>
      </c>
      <c r="N4725" s="1" t="s">
        <v>866</v>
      </c>
      <c r="O4725" s="1" t="s">
        <v>868</v>
      </c>
      <c r="P4725" s="1" t="s">
        <v>869</v>
      </c>
      <c r="Q4725" s="1">
        <v>4008</v>
      </c>
      <c r="R4725" s="1" t="s">
        <v>863</v>
      </c>
      <c r="S4725" s="1">
        <v>96.87</v>
      </c>
    </row>
    <row r="4726" spans="1:19" hidden="1" x14ac:dyDescent="0.3">
      <c r="A4726" s="1" t="s">
        <v>922</v>
      </c>
      <c r="B4726" s="2" t="s">
        <v>539</v>
      </c>
      <c r="C4726" s="1">
        <f t="shared" si="412"/>
        <v>1.0416666664241347E-2</v>
      </c>
      <c r="D4726" s="1">
        <v>5</v>
      </c>
      <c r="E4726" s="1">
        <v>-0.96</v>
      </c>
      <c r="F4726" s="1">
        <f>IF(A4726="","",IF(E4726&lt;MinTemp,0,E4726*M_a+M_b))</f>
        <v>6.8712600000000013E-2</v>
      </c>
      <c r="G4726" s="1">
        <f>IF(A4726="","",F4726^2)</f>
        <v>4.7214213987600015E-3</v>
      </c>
      <c r="H4726" s="1">
        <f t="shared" si="413"/>
        <v>2.0518997821642767E-3</v>
      </c>
      <c r="I4726" s="4">
        <f>IF(A4726="","",H4726*24*(B4726-B4725))</f>
        <v>5.1297494542163282E-4</v>
      </c>
      <c r="J4726" s="4">
        <f>IF(A4726="","",MIN(J4725+I4726,Max_logcfu))</f>
        <v>3.99</v>
      </c>
      <c r="K4726" s="1" cm="1">
        <f t="array" ref="K4726">IF(A4726="","",IF(E4726&lt;MinTemp,0,((E4726-Tmin)/(PrefTemp-Tmin))^2))</f>
        <v>0.7810979247794424</v>
      </c>
      <c r="L4726" s="4">
        <f>IF(A4726="","",K4726*(B4726-B4725))</f>
        <v>8.1364367145581127E-3</v>
      </c>
      <c r="M4726" s="4">
        <f>IF(A4725="","",M4725-L4725)</f>
        <v>129.88972663949644</v>
      </c>
      <c r="N4726" s="1" t="s">
        <v>866</v>
      </c>
      <c r="O4726" s="1" t="s">
        <v>868</v>
      </c>
      <c r="P4726" s="1" t="s">
        <v>869</v>
      </c>
      <c r="Q4726" s="1">
        <v>4008</v>
      </c>
      <c r="R4726" s="1" t="s">
        <v>863</v>
      </c>
      <c r="S4726" s="1">
        <v>96.87</v>
      </c>
    </row>
    <row r="4727" spans="1:19" hidden="1" x14ac:dyDescent="0.3">
      <c r="A4727" s="1" t="s">
        <v>922</v>
      </c>
      <c r="B4727" s="2" t="s">
        <v>540</v>
      </c>
      <c r="C4727" s="1">
        <f t="shared" si="412"/>
        <v>1.0416666664241347E-2</v>
      </c>
      <c r="D4727" s="1">
        <v>5</v>
      </c>
      <c r="E4727" s="1">
        <v>-0.94</v>
      </c>
      <c r="F4727" s="1">
        <f>IF(A4727="","",IF(E4727&lt;MinTemp,0,E4727*M_a+M_b))</f>
        <v>6.9105400000000011E-2</v>
      </c>
      <c r="G4727" s="1">
        <f>IF(A4727="","",F4727^2)</f>
        <v>4.7755563091600017E-3</v>
      </c>
      <c r="H4727" s="1">
        <f t="shared" si="413"/>
        <v>2.075426470734464E-3</v>
      </c>
      <c r="I4727" s="4">
        <f>IF(A4727="","",H4727*24*(B4727-B4726))</f>
        <v>5.1885661756281029E-4</v>
      </c>
      <c r="J4727" s="4">
        <f>IF(A4727="","",MIN(J4726+I4727,Max_logcfu))</f>
        <v>3.99</v>
      </c>
      <c r="K4727" s="1" cm="1">
        <f t="array" ref="K4727">IF(A4727="","",IF(E4727&lt;MinTemp,0,((E4727-Tmin)/(PrefTemp-Tmin))^2))</f>
        <v>0.7900538434743225</v>
      </c>
      <c r="L4727" s="4">
        <f>IF(A4727="","",K4727*(B4727-B4726))</f>
        <v>8.2297275342747261E-3</v>
      </c>
      <c r="M4727" s="4">
        <f>IF(A4726="","",M4726-L4726)</f>
        <v>129.88159020278189</v>
      </c>
      <c r="N4727" s="1" t="s">
        <v>866</v>
      </c>
      <c r="O4727" s="1" t="s">
        <v>868</v>
      </c>
      <c r="P4727" s="1" t="s">
        <v>869</v>
      </c>
      <c r="Q4727" s="1">
        <v>4008</v>
      </c>
      <c r="R4727" s="1" t="s">
        <v>863</v>
      </c>
      <c r="S4727" s="1">
        <v>96.85</v>
      </c>
    </row>
    <row r="4728" spans="1:19" hidden="1" x14ac:dyDescent="0.3">
      <c r="A4728" s="1" t="s">
        <v>922</v>
      </c>
      <c r="B4728" s="2" t="s">
        <v>541</v>
      </c>
      <c r="C4728" s="1">
        <f t="shared" si="412"/>
        <v>1.0416666671517305E-2</v>
      </c>
      <c r="D4728" s="1">
        <v>5</v>
      </c>
      <c r="E4728" s="1">
        <v>-0.93</v>
      </c>
      <c r="F4728" s="1">
        <f>IF(A4728="","",IF(E4728&lt;MinTemp,0,E4728*M_a+M_b))</f>
        <v>6.9301799999999997E-2</v>
      </c>
      <c r="G4728" s="1">
        <f>IF(A4728="","",F4728^2)</f>
        <v>4.8027394832399995E-3</v>
      </c>
      <c r="H4728" s="1">
        <f t="shared" si="413"/>
        <v>2.0872401057105603E-3</v>
      </c>
      <c r="I4728" s="4">
        <f>IF(A4728="","",H4728*24*(B4728-B4727))</f>
        <v>5.218100266706268E-4</v>
      </c>
      <c r="J4728" s="4">
        <f>IF(A4728="","",MIN(J4727+I4728,Max_logcfu))</f>
        <v>3.99</v>
      </c>
      <c r="K4728" s="1" cm="1">
        <f t="array" ref="K4728">IF(A4728="","",IF(E4728&lt;MinTemp,0,((E4728-Tmin)/(PrefTemp-Tmin))^2))</f>
        <v>0.79455094700936846</v>
      </c>
      <c r="L4728" s="4">
        <f>IF(A4728="","",K4728*(B4728-B4727))</f>
        <v>8.2765723685350005E-3</v>
      </c>
      <c r="M4728" s="4">
        <f>IF(A4727="","",M4727-L4727)</f>
        <v>129.87336047524761</v>
      </c>
      <c r="N4728" s="1" t="s">
        <v>866</v>
      </c>
      <c r="O4728" s="1" t="s">
        <v>868</v>
      </c>
      <c r="P4728" s="1" t="s">
        <v>869</v>
      </c>
      <c r="Q4728" s="1">
        <v>4008</v>
      </c>
      <c r="R4728" s="1" t="s">
        <v>863</v>
      </c>
      <c r="S4728" s="1">
        <v>96.85</v>
      </c>
    </row>
    <row r="4729" spans="1:19" hidden="1" x14ac:dyDescent="0.3">
      <c r="A4729" s="1" t="s">
        <v>922</v>
      </c>
      <c r="B4729" s="2" t="s">
        <v>542</v>
      </c>
      <c r="C4729" s="1">
        <f t="shared" si="412"/>
        <v>1.0416666664241347E-2</v>
      </c>
      <c r="D4729" s="1">
        <v>5</v>
      </c>
      <c r="E4729" s="1">
        <v>-0.93</v>
      </c>
      <c r="F4729" s="1">
        <f>IF(A4729="","",IF(E4729&lt;MinTemp,0,E4729*M_a+M_b))</f>
        <v>6.9301799999999997E-2</v>
      </c>
      <c r="G4729" s="1">
        <f>IF(A4729="","",F4729^2)</f>
        <v>4.8027394832399995E-3</v>
      </c>
      <c r="H4729" s="1">
        <f t="shared" si="413"/>
        <v>2.0872401057105603E-3</v>
      </c>
      <c r="I4729" s="4">
        <f>IF(A4729="","",H4729*24*(B4729-B4728))</f>
        <v>5.2181002630614665E-4</v>
      </c>
      <c r="J4729" s="4">
        <f>IF(A4729="","",MIN(J4728+I4729,Max_logcfu))</f>
        <v>3.99</v>
      </c>
      <c r="K4729" s="1" cm="1">
        <f t="array" ref="K4729">IF(A4729="","",IF(E4729&lt;MinTemp,0,((E4729-Tmin)/(PrefTemp-Tmin))^2))</f>
        <v>0.79455094700936846</v>
      </c>
      <c r="L4729" s="4">
        <f>IF(A4729="","",K4729*(B4729-B4728))</f>
        <v>8.2765723627538819E-3</v>
      </c>
      <c r="M4729" s="4">
        <f>IF(A4728="","",M4728-L4728)</f>
        <v>129.86508390287906</v>
      </c>
      <c r="N4729" s="1" t="s">
        <v>866</v>
      </c>
      <c r="O4729" s="1" t="s">
        <v>868</v>
      </c>
      <c r="P4729" s="1" t="s">
        <v>869</v>
      </c>
      <c r="Q4729" s="1">
        <v>4008</v>
      </c>
      <c r="R4729" s="1" t="s">
        <v>863</v>
      </c>
      <c r="S4729" s="1">
        <v>96.85</v>
      </c>
    </row>
    <row r="4730" spans="1:19" hidden="1" x14ac:dyDescent="0.3">
      <c r="A4730" s="1" t="s">
        <v>922</v>
      </c>
      <c r="B4730" s="2" t="s">
        <v>543</v>
      </c>
      <c r="C4730" s="1">
        <f t="shared" si="412"/>
        <v>1.0416666664241347E-2</v>
      </c>
      <c r="D4730" s="1">
        <v>5</v>
      </c>
      <c r="E4730" s="1">
        <v>-0.93</v>
      </c>
      <c r="F4730" s="1">
        <f>IF(A4730="","",IF(E4730&lt;MinTemp,0,E4730*M_a+M_b))</f>
        <v>6.9301799999999997E-2</v>
      </c>
      <c r="G4730" s="1">
        <f>IF(A4730="","",F4730^2)</f>
        <v>4.8027394832399995E-3</v>
      </c>
      <c r="H4730" s="1">
        <f t="shared" si="413"/>
        <v>2.0872401057105603E-3</v>
      </c>
      <c r="I4730" s="4">
        <f>IF(A4730="","",H4730*24*(B4730-B4729))</f>
        <v>5.2181002630614665E-4</v>
      </c>
      <c r="J4730" s="4">
        <f>IF(A4730="","",MIN(J4729+I4730,Max_logcfu))</f>
        <v>3.99</v>
      </c>
      <c r="K4730" s="1" cm="1">
        <f t="array" ref="K4730">IF(A4730="","",IF(E4730&lt;MinTemp,0,((E4730-Tmin)/(PrefTemp-Tmin))^2))</f>
        <v>0.79455094700936846</v>
      </c>
      <c r="L4730" s="4">
        <f>IF(A4730="","",K4730*(B4730-B4729))</f>
        <v>8.2765723627538819E-3</v>
      </c>
      <c r="M4730" s="4">
        <f>IF(A4729="","",M4729-L4729)</f>
        <v>129.85680733051632</v>
      </c>
      <c r="N4730" s="1" t="s">
        <v>866</v>
      </c>
      <c r="O4730" s="1" t="s">
        <v>868</v>
      </c>
      <c r="P4730" s="1" t="s">
        <v>869</v>
      </c>
      <c r="Q4730" s="1">
        <v>4008</v>
      </c>
      <c r="R4730" s="1" t="s">
        <v>863</v>
      </c>
      <c r="S4730" s="1">
        <v>96.85</v>
      </c>
    </row>
    <row r="4731" spans="1:19" hidden="1" x14ac:dyDescent="0.3">
      <c r="A4731" s="1" t="s">
        <v>922</v>
      </c>
      <c r="B4731" s="2" t="s">
        <v>544</v>
      </c>
      <c r="C4731" s="1">
        <f t="shared" si="412"/>
        <v>1.0416666671517305E-2</v>
      </c>
      <c r="D4731" s="1">
        <v>5</v>
      </c>
      <c r="E4731" s="1">
        <v>-0.91</v>
      </c>
      <c r="F4731" s="1">
        <f>IF(A4731="","",IF(E4731&lt;MinTemp,0,E4731*M_a+M_b))</f>
        <v>6.9694600000000009E-2</v>
      </c>
      <c r="G4731" s="1">
        <f>IF(A4731="","",F4731^2)</f>
        <v>4.8573372691600013E-3</v>
      </c>
      <c r="H4731" s="1">
        <f t="shared" si="413"/>
        <v>2.1109679570447638E-3</v>
      </c>
      <c r="I4731" s="4">
        <f>IF(A4731="","",H4731*24*(B4731-B4730))</f>
        <v>5.2774198950694001E-4</v>
      </c>
      <c r="J4731" s="4">
        <f>IF(A4731="","",MIN(J4730+I4731,Max_logcfu))</f>
        <v>3.99</v>
      </c>
      <c r="K4731" s="1" cm="1">
        <f t="array" ref="K4731">IF(A4731="","",IF(E4731&lt;MinTemp,0,((E4731-Tmin)/(PrefTemp-Tmin))^2))</f>
        <v>0.80358344245467339</v>
      </c>
      <c r="L4731" s="4">
        <f>IF(A4731="","",K4731*(B4731-B4730))</f>
        <v>8.3706608628007408E-3</v>
      </c>
      <c r="M4731" s="4">
        <f>IF(A4730="","",M4730-L4730)</f>
        <v>129.84853075815357</v>
      </c>
      <c r="N4731" s="1" t="s">
        <v>866</v>
      </c>
      <c r="O4731" s="1" t="s">
        <v>868</v>
      </c>
      <c r="P4731" s="1" t="s">
        <v>869</v>
      </c>
      <c r="Q4731" s="1">
        <v>4008</v>
      </c>
      <c r="R4731" s="1" t="s">
        <v>863</v>
      </c>
      <c r="S4731" s="1">
        <v>96.85</v>
      </c>
    </row>
    <row r="4732" spans="1:19" hidden="1" x14ac:dyDescent="0.3">
      <c r="A4732" s="1" t="s">
        <v>922</v>
      </c>
      <c r="B4732" s="2" t="s">
        <v>545</v>
      </c>
      <c r="C4732" s="1">
        <f t="shared" si="412"/>
        <v>1.0416666664241347E-2</v>
      </c>
      <c r="D4732" s="1">
        <v>5</v>
      </c>
      <c r="E4732" s="1">
        <v>-0.94</v>
      </c>
      <c r="F4732" s="1">
        <f>IF(A4732="","",IF(E4732&lt;MinTemp,0,E4732*M_a+M_b))</f>
        <v>6.9105400000000011E-2</v>
      </c>
      <c r="G4732" s="1">
        <f>IF(A4732="","",F4732^2)</f>
        <v>4.7755563091600017E-3</v>
      </c>
      <c r="H4732" s="1">
        <f t="shared" si="413"/>
        <v>2.075426470734464E-3</v>
      </c>
      <c r="I4732" s="4">
        <f>IF(A4732="","",H4732*24*(B4732-B4731))</f>
        <v>5.1885661756281029E-4</v>
      </c>
      <c r="J4732" s="4">
        <f>IF(A4732="","",MIN(J4731+I4732,Max_logcfu))</f>
        <v>3.99</v>
      </c>
      <c r="K4732" s="1" cm="1">
        <f t="array" ref="K4732">IF(A4732="","",IF(E4732&lt;MinTemp,0,((E4732-Tmin)/(PrefTemp-Tmin))^2))</f>
        <v>0.7900538434743225</v>
      </c>
      <c r="L4732" s="4">
        <f>IF(A4732="","",K4732*(B4732-B4731))</f>
        <v>8.2297275342747261E-3</v>
      </c>
      <c r="M4732" s="4">
        <f>IF(A4731="","",M4731-L4731)</f>
        <v>129.84016009729078</v>
      </c>
      <c r="N4732" s="1" t="s">
        <v>866</v>
      </c>
      <c r="O4732" s="1" t="s">
        <v>868</v>
      </c>
      <c r="P4732" s="1" t="s">
        <v>869</v>
      </c>
      <c r="Q4732" s="1">
        <v>4008</v>
      </c>
      <c r="R4732" s="1" t="s">
        <v>863</v>
      </c>
      <c r="S4732" s="1">
        <v>96.84</v>
      </c>
    </row>
    <row r="4733" spans="1:19" hidden="1" x14ac:dyDescent="0.3">
      <c r="A4733" s="1" t="s">
        <v>922</v>
      </c>
      <c r="B4733" s="2" t="s">
        <v>546</v>
      </c>
      <c r="C4733" s="1">
        <f t="shared" si="412"/>
        <v>1.0416666664241347E-2</v>
      </c>
      <c r="D4733" s="1">
        <v>5</v>
      </c>
      <c r="E4733" s="1">
        <v>-0.93</v>
      </c>
      <c r="F4733" s="1">
        <f>IF(A4733="","",IF(E4733&lt;MinTemp,0,E4733*M_a+M_b))</f>
        <v>6.9301799999999997E-2</v>
      </c>
      <c r="G4733" s="1">
        <f>IF(A4733="","",F4733^2)</f>
        <v>4.8027394832399995E-3</v>
      </c>
      <c r="H4733" s="1">
        <f t="shared" si="413"/>
        <v>2.0872401057105603E-3</v>
      </c>
      <c r="I4733" s="4">
        <f>IF(A4733="","",H4733*24*(B4733-B4732))</f>
        <v>5.2181002630614665E-4</v>
      </c>
      <c r="J4733" s="4">
        <f>IF(A4733="","",MIN(J4732+I4733,Max_logcfu))</f>
        <v>3.99</v>
      </c>
      <c r="K4733" s="1" cm="1">
        <f t="array" ref="K4733">IF(A4733="","",IF(E4733&lt;MinTemp,0,((E4733-Tmin)/(PrefTemp-Tmin))^2))</f>
        <v>0.79455094700936846</v>
      </c>
      <c r="L4733" s="4">
        <f>IF(A4733="","",K4733*(B4733-B4732))</f>
        <v>8.2765723627538819E-3</v>
      </c>
      <c r="M4733" s="4">
        <f>IF(A4732="","",M4732-L4732)</f>
        <v>129.83193036975649</v>
      </c>
      <c r="N4733" s="1" t="s">
        <v>866</v>
      </c>
      <c r="O4733" s="1" t="s">
        <v>868</v>
      </c>
      <c r="P4733" s="1" t="s">
        <v>869</v>
      </c>
      <c r="Q4733" s="1">
        <v>4008</v>
      </c>
      <c r="R4733" s="1" t="s">
        <v>863</v>
      </c>
      <c r="S4733" s="1">
        <v>96.84</v>
      </c>
    </row>
    <row r="4734" spans="1:19" hidden="1" x14ac:dyDescent="0.3">
      <c r="A4734" s="1" t="s">
        <v>922</v>
      </c>
      <c r="B4734" s="2" t="s">
        <v>547</v>
      </c>
      <c r="C4734" s="1">
        <f t="shared" si="412"/>
        <v>1.0416666671517305E-2</v>
      </c>
      <c r="D4734" s="1">
        <v>5</v>
      </c>
      <c r="E4734" s="1">
        <v>-0.93</v>
      </c>
      <c r="F4734" s="1">
        <f>IF(A4734="","",IF(E4734&lt;MinTemp,0,E4734*M_a+M_b))</f>
        <v>6.9301799999999997E-2</v>
      </c>
      <c r="G4734" s="1">
        <f>IF(A4734="","",F4734^2)</f>
        <v>4.8027394832399995E-3</v>
      </c>
      <c r="H4734" s="1">
        <f t="shared" si="413"/>
        <v>2.0872401057105603E-3</v>
      </c>
      <c r="I4734" s="4">
        <f>IF(A4734="","",H4734*24*(B4734-B4733))</f>
        <v>5.218100266706268E-4</v>
      </c>
      <c r="J4734" s="4">
        <f>IF(A4734="","",MIN(J4733+I4734,Max_logcfu))</f>
        <v>3.99</v>
      </c>
      <c r="K4734" s="1" cm="1">
        <f t="array" ref="K4734">IF(A4734="","",IF(E4734&lt;MinTemp,0,((E4734-Tmin)/(PrefTemp-Tmin))^2))</f>
        <v>0.79455094700936846</v>
      </c>
      <c r="L4734" s="4">
        <f>IF(A4734="","",K4734*(B4734-B4733))</f>
        <v>8.2765723685350005E-3</v>
      </c>
      <c r="M4734" s="4">
        <f>IF(A4733="","",M4733-L4733)</f>
        <v>129.82365379739375</v>
      </c>
      <c r="N4734" s="1" t="s">
        <v>866</v>
      </c>
      <c r="O4734" s="1" t="s">
        <v>868</v>
      </c>
      <c r="P4734" s="1" t="s">
        <v>869</v>
      </c>
      <c r="Q4734" s="1">
        <v>4008</v>
      </c>
      <c r="R4734" s="1" t="s">
        <v>863</v>
      </c>
      <c r="S4734" s="1">
        <v>96.84</v>
      </c>
    </row>
    <row r="4735" spans="1:19" hidden="1" x14ac:dyDescent="0.3">
      <c r="A4735" s="1" t="s">
        <v>922</v>
      </c>
      <c r="B4735" s="2" t="s">
        <v>548</v>
      </c>
      <c r="C4735" s="1">
        <f t="shared" si="412"/>
        <v>1.0416666664241347E-2</v>
      </c>
      <c r="D4735" s="1">
        <v>5</v>
      </c>
      <c r="E4735" s="1">
        <v>-0.94</v>
      </c>
      <c r="F4735" s="1">
        <f>IF(A4735="","",IF(E4735&lt;MinTemp,0,E4735*M_a+M_b))</f>
        <v>6.9105400000000011E-2</v>
      </c>
      <c r="G4735" s="1">
        <f>IF(A4735="","",F4735^2)</f>
        <v>4.7755563091600017E-3</v>
      </c>
      <c r="H4735" s="1">
        <f t="shared" si="413"/>
        <v>2.075426470734464E-3</v>
      </c>
      <c r="I4735" s="4">
        <f>IF(A4735="","",H4735*24*(B4735-B4734))</f>
        <v>5.1885661756281029E-4</v>
      </c>
      <c r="J4735" s="4">
        <f>IF(A4735="","",MIN(J4734+I4735,Max_logcfu))</f>
        <v>3.99</v>
      </c>
      <c r="K4735" s="1" cm="1">
        <f t="array" ref="K4735">IF(A4735="","",IF(E4735&lt;MinTemp,0,((E4735-Tmin)/(PrefTemp-Tmin))^2))</f>
        <v>0.7900538434743225</v>
      </c>
      <c r="L4735" s="4">
        <f>IF(A4735="","",K4735*(B4735-B4734))</f>
        <v>8.2297275342747261E-3</v>
      </c>
      <c r="M4735" s="4">
        <f>IF(A4734="","",M4734-L4734)</f>
        <v>129.8153772250252</v>
      </c>
      <c r="N4735" s="1" t="s">
        <v>866</v>
      </c>
      <c r="O4735" s="1" t="s">
        <v>868</v>
      </c>
      <c r="P4735" s="1" t="s">
        <v>869</v>
      </c>
      <c r="Q4735" s="1">
        <v>4008</v>
      </c>
      <c r="R4735" s="1" t="s">
        <v>863</v>
      </c>
      <c r="S4735" s="1">
        <v>96.84</v>
      </c>
    </row>
    <row r="4736" spans="1:19" hidden="1" x14ac:dyDescent="0.3">
      <c r="A4736" s="1" t="s">
        <v>922</v>
      </c>
      <c r="B4736" s="2" t="s">
        <v>549</v>
      </c>
      <c r="C4736" s="1">
        <f t="shared" si="412"/>
        <v>1.0416666664241347E-2</v>
      </c>
      <c r="D4736" s="1">
        <v>5</v>
      </c>
      <c r="E4736" s="1">
        <v>-0.99</v>
      </c>
      <c r="F4736" s="1">
        <f>IF(A4736="","",IF(E4736&lt;MinTemp,0,E4736*M_a+M_b))</f>
        <v>6.8123400000000001E-2</v>
      </c>
      <c r="G4736" s="1">
        <f>IF(A4736="","",F4736^2)</f>
        <v>4.64079762756E-3</v>
      </c>
      <c r="H4736" s="1">
        <f t="shared" si="413"/>
        <v>2.0168612027640156E-3</v>
      </c>
      <c r="I4736" s="4">
        <f>IF(A4736="","",H4736*24*(B4736-B4735))</f>
        <v>5.0421530057360715E-4</v>
      </c>
      <c r="J4736" s="4">
        <f>IF(A4736="","",MIN(J4735+I4736,Max_logcfu))</f>
        <v>3.99</v>
      </c>
      <c r="K4736" s="1" cm="1">
        <f t="array" ref="K4736">IF(A4736="","",IF(E4736&lt;MinTemp,0,((E4736-Tmin)/(PrefTemp-Tmin))^2))</f>
        <v>0.76775976767515353</v>
      </c>
      <c r="L4736" s="4">
        <f>IF(A4736="","",K4736*(B4736-B4735))</f>
        <v>7.9974975780874539E-3</v>
      </c>
      <c r="M4736" s="4">
        <f>IF(A4735="","",M4735-L4735)</f>
        <v>129.80714749749092</v>
      </c>
      <c r="N4736" s="1" t="s">
        <v>866</v>
      </c>
      <c r="O4736" s="1" t="s">
        <v>868</v>
      </c>
      <c r="P4736" s="1" t="s">
        <v>869</v>
      </c>
      <c r="Q4736" s="1">
        <v>4008</v>
      </c>
      <c r="R4736" s="1" t="s">
        <v>863</v>
      </c>
      <c r="S4736" s="1">
        <v>96.84</v>
      </c>
    </row>
    <row r="4737" spans="1:19" hidden="1" x14ac:dyDescent="0.3">
      <c r="A4737" s="1" t="s">
        <v>922</v>
      </c>
      <c r="B4737" s="2" t="s">
        <v>550</v>
      </c>
      <c r="C4737" s="1">
        <f t="shared" si="412"/>
        <v>1.0416666671517305E-2</v>
      </c>
      <c r="D4737" s="1">
        <v>5</v>
      </c>
      <c r="E4737" s="1">
        <v>-0.99</v>
      </c>
      <c r="F4737" s="1">
        <f>IF(A4737="","",IF(E4737&lt;MinTemp,0,E4737*M_a+M_b))</f>
        <v>6.8123400000000001E-2</v>
      </c>
      <c r="G4737" s="1">
        <f>IF(A4737="","",F4737^2)</f>
        <v>4.64079762756E-3</v>
      </c>
      <c r="H4737" s="1">
        <f t="shared" si="413"/>
        <v>2.0168612027640156E-3</v>
      </c>
      <c r="I4737" s="4">
        <f>IF(A4737="","",H4737*24*(B4737-B4736))</f>
        <v>5.0421530092579743E-4</v>
      </c>
      <c r="J4737" s="4">
        <f>IF(A4737="","",MIN(J4736+I4737,Max_logcfu))</f>
        <v>3.99</v>
      </c>
      <c r="K4737" s="1" cm="1">
        <f t="array" ref="K4737">IF(A4737="","",IF(E4737&lt;MinTemp,0,((E4737-Tmin)/(PrefTemp-Tmin))^2))</f>
        <v>0.76775976767515353</v>
      </c>
      <c r="L4737" s="4">
        <f>IF(A4737="","",K4737*(B4737-B4736))</f>
        <v>7.9974975836736416E-3</v>
      </c>
      <c r="M4737" s="4">
        <f>IF(A4736="","",M4736-L4736)</f>
        <v>129.79914999991283</v>
      </c>
      <c r="N4737" s="1" t="s">
        <v>866</v>
      </c>
      <c r="O4737" s="1" t="s">
        <v>868</v>
      </c>
      <c r="P4737" s="1" t="s">
        <v>869</v>
      </c>
      <c r="Q4737" s="1">
        <v>4008</v>
      </c>
      <c r="R4737" s="1" t="s">
        <v>863</v>
      </c>
      <c r="S4737" s="1">
        <v>96.84</v>
      </c>
    </row>
    <row r="4738" spans="1:19" hidden="1" x14ac:dyDescent="0.3">
      <c r="A4738" s="1" t="s">
        <v>922</v>
      </c>
      <c r="B4738" s="2" t="s">
        <v>551</v>
      </c>
      <c r="C4738" s="1">
        <f t="shared" ref="C4738:C4801" si="414">IF(A4738="","",B4738-B4737)</f>
        <v>1.0405092587461695E-2</v>
      </c>
      <c r="D4738" s="1">
        <v>5</v>
      </c>
      <c r="E4738" s="1">
        <v>-0.68</v>
      </c>
      <c r="F4738" s="1">
        <f>IF(A4738="","",IF(E4738&lt;MinTemp,0,E4738*M_a+M_b))</f>
        <v>7.4211800000000008E-2</v>
      </c>
      <c r="G4738" s="1">
        <f>IF(A4738="","",F4738^2)</f>
        <v>5.5073912592400014E-3</v>
      </c>
      <c r="H4738" s="1">
        <f t="shared" si="413"/>
        <v>2.3934772964971755E-3</v>
      </c>
      <c r="I4738" s="4">
        <f>IF(A4738="","",H4738*24*(B4738-B4737))</f>
        <v>5.977044690249749E-4</v>
      </c>
      <c r="J4738" s="4">
        <f>IF(A4738="","",MIN(J4737+I4738,Max_logcfu))</f>
        <v>3.99</v>
      </c>
      <c r="K4738" s="1" cm="1">
        <f t="array" ref="K4738">IF(A4738="","",IF(E4738&lt;MinTemp,0,((E4738-Tmin)/(PrefTemp-Tmin))^2))</f>
        <v>0.91112644270020049</v>
      </c>
      <c r="L4738" s="4">
        <f>IF(A4738="","",K4738*(B4738-B4737))</f>
        <v>9.4803549951801985E-3</v>
      </c>
      <c r="M4738" s="4">
        <f>IF(A4737="","",M4737-L4737)</f>
        <v>129.79115250232914</v>
      </c>
      <c r="N4738" s="1" t="s">
        <v>866</v>
      </c>
      <c r="O4738" s="1" t="s">
        <v>868</v>
      </c>
      <c r="P4738" s="1" t="s">
        <v>869</v>
      </c>
      <c r="Q4738" s="1">
        <v>4008</v>
      </c>
      <c r="R4738" s="1" t="s">
        <v>863</v>
      </c>
      <c r="S4738" s="1">
        <v>96.84</v>
      </c>
    </row>
    <row r="4739" spans="1:19" hidden="1" x14ac:dyDescent="0.3">
      <c r="A4739" s="1" t="s">
        <v>922</v>
      </c>
      <c r="B4739" s="2" t="s">
        <v>552</v>
      </c>
      <c r="C4739" s="1">
        <f t="shared" si="414"/>
        <v>1.0416666671517305E-2</v>
      </c>
      <c r="D4739" s="1">
        <v>5</v>
      </c>
      <c r="E4739" s="1">
        <v>-0.8</v>
      </c>
      <c r="F4739" s="1">
        <f>IF(A4739="","",IF(E4739&lt;MinTemp,0,E4739*M_a+M_b))</f>
        <v>7.1855000000000002E-2</v>
      </c>
      <c r="G4739" s="1">
        <f>IF(A4739="","",F4739^2)</f>
        <v>5.1631410249999999E-3</v>
      </c>
      <c r="H4739" s="1">
        <f t="shared" si="413"/>
        <v>2.2438683289873968E-3</v>
      </c>
      <c r="I4739" s="4">
        <f>IF(A4739="","",H4739*24*(B4739-B4738))</f>
        <v>5.6096708250806982E-4</v>
      </c>
      <c r="J4739" s="4">
        <f>IF(A4739="","",MIN(J4738+I4739,Max_logcfu))</f>
        <v>3.99</v>
      </c>
      <c r="K4739" s="1" cm="1">
        <f t="array" ref="K4739">IF(A4739="","",IF(E4739&lt;MinTemp,0,((E4739-Tmin)/(PrefTemp-Tmin))^2))</f>
        <v>0.85417470701307885</v>
      </c>
      <c r="L4739" s="4">
        <f>IF(A4739="","",K4739*(B4739-B4738))</f>
        <v>8.8976532021961974E-3</v>
      </c>
      <c r="M4739" s="4">
        <f>IF(A4738="","",M4738-L4738)</f>
        <v>129.78167214733395</v>
      </c>
      <c r="N4739" s="1" t="s">
        <v>866</v>
      </c>
      <c r="O4739" s="1" t="s">
        <v>868</v>
      </c>
      <c r="P4739" s="1" t="s">
        <v>869</v>
      </c>
      <c r="Q4739" s="1">
        <v>4008</v>
      </c>
      <c r="R4739" s="1" t="s">
        <v>863</v>
      </c>
      <c r="S4739" s="1">
        <v>96.83</v>
      </c>
    </row>
    <row r="4740" spans="1:19" hidden="1" x14ac:dyDescent="0.3">
      <c r="A4740" s="1" t="s">
        <v>922</v>
      </c>
      <c r="B4740" s="2" t="s">
        <v>553</v>
      </c>
      <c r="C4740" s="1">
        <f t="shared" si="414"/>
        <v>1.0416666664241347E-2</v>
      </c>
      <c r="D4740" s="1">
        <v>5</v>
      </c>
      <c r="E4740" s="1">
        <v>-0.88</v>
      </c>
      <c r="F4740" s="1">
        <f>IF(A4740="","",IF(E4740&lt;MinTemp,0,E4740*M_a+M_b))</f>
        <v>7.0283800000000007E-2</v>
      </c>
      <c r="G4740" s="1">
        <f>IF(A4740="","",F4740^2)</f>
        <v>4.9398125424400009E-3</v>
      </c>
      <c r="H4740" s="1">
        <f t="shared" si="413"/>
        <v>2.1468111875010869E-3</v>
      </c>
      <c r="I4740" s="4">
        <f>IF(A4740="","",H4740*24*(B4740-B4739))</f>
        <v>5.3670279675031092E-4</v>
      </c>
      <c r="J4740" s="4">
        <f>IF(A4740="","",MIN(J4739+I4740,Max_logcfu))</f>
        <v>3.99</v>
      </c>
      <c r="K4740" s="1" cm="1">
        <f t="array" ref="K4740">IF(A4740="","",IF(E4740&lt;MinTemp,0,((E4740-Tmin)/(PrefTemp-Tmin))^2))</f>
        <v>0.81722790656066169</v>
      </c>
      <c r="L4740" s="4">
        <f>IF(A4740="","",K4740*(B4740-B4739))</f>
        <v>8.512790691358187E-3</v>
      </c>
      <c r="M4740" s="4">
        <f>IF(A4739="","",M4739-L4739)</f>
        <v>129.77277449413177</v>
      </c>
      <c r="N4740" s="1" t="s">
        <v>866</v>
      </c>
      <c r="O4740" s="1" t="s">
        <v>868</v>
      </c>
      <c r="P4740" s="1" t="s">
        <v>869</v>
      </c>
      <c r="Q4740" s="1">
        <v>4008</v>
      </c>
      <c r="R4740" s="1" t="s">
        <v>863</v>
      </c>
      <c r="S4740" s="1">
        <v>96.83</v>
      </c>
    </row>
    <row r="4741" spans="1:19" hidden="1" x14ac:dyDescent="0.3">
      <c r="A4741" s="1" t="s">
        <v>922</v>
      </c>
      <c r="B4741" s="2" t="s">
        <v>554</v>
      </c>
      <c r="C4741" s="1">
        <f t="shared" si="414"/>
        <v>1.0416666664241347E-2</v>
      </c>
      <c r="D4741" s="1">
        <v>5</v>
      </c>
      <c r="E4741" s="1">
        <v>-0.94</v>
      </c>
      <c r="F4741" s="1">
        <f>IF(A4741="","",IF(E4741&lt;MinTemp,0,E4741*M_a+M_b))</f>
        <v>6.9105400000000011E-2</v>
      </c>
      <c r="G4741" s="1">
        <f>IF(A4741="","",F4741^2)</f>
        <v>4.7755563091600017E-3</v>
      </c>
      <c r="H4741" s="1">
        <f t="shared" si="413"/>
        <v>2.075426470734464E-3</v>
      </c>
      <c r="I4741" s="4">
        <f>IF(A4741="","",H4741*24*(B4741-B4740))</f>
        <v>5.1885661756281029E-4</v>
      </c>
      <c r="J4741" s="4">
        <f>IF(A4741="","",MIN(J4740+I4741,Max_logcfu))</f>
        <v>3.99</v>
      </c>
      <c r="K4741" s="1" cm="1">
        <f t="array" ref="K4741">IF(A4741="","",IF(E4741&lt;MinTemp,0,((E4741-Tmin)/(PrefTemp-Tmin))^2))</f>
        <v>0.7900538434743225</v>
      </c>
      <c r="L4741" s="4">
        <f>IF(A4741="","",K4741*(B4741-B4740))</f>
        <v>8.2297275342747261E-3</v>
      </c>
      <c r="M4741" s="4">
        <f>IF(A4740="","",M4740-L4740)</f>
        <v>129.76426170344041</v>
      </c>
      <c r="N4741" s="1" t="s">
        <v>866</v>
      </c>
      <c r="O4741" s="1" t="s">
        <v>868</v>
      </c>
      <c r="P4741" s="1" t="s">
        <v>869</v>
      </c>
      <c r="Q4741" s="1">
        <v>4008</v>
      </c>
      <c r="R4741" s="1" t="s">
        <v>863</v>
      </c>
      <c r="S4741" s="1">
        <v>96.83</v>
      </c>
    </row>
    <row r="4742" spans="1:19" hidden="1" x14ac:dyDescent="0.3">
      <c r="A4742" s="1" t="s">
        <v>922</v>
      </c>
      <c r="B4742" s="2" t="s">
        <v>555</v>
      </c>
      <c r="C4742" s="1">
        <f t="shared" si="414"/>
        <v>1.0416666671517305E-2</v>
      </c>
      <c r="D4742" s="1">
        <v>5</v>
      </c>
      <c r="E4742" s="1">
        <v>-0.97</v>
      </c>
      <c r="F4742" s="1">
        <f>IF(A4742="","",IF(E4742&lt;MinTemp,0,E4742*M_a+M_b))</f>
        <v>6.8516199999999999E-2</v>
      </c>
      <c r="G4742" s="1">
        <f>IF(A4742="","",F4742^2)</f>
        <v>4.6944696624400001E-3</v>
      </c>
      <c r="H4742" s="1">
        <f t="shared" si="413"/>
        <v>2.0401867285701866E-3</v>
      </c>
      <c r="I4742" s="4">
        <f>IF(A4742="","",H4742*24*(B4742-B4741))</f>
        <v>5.1004668238005567E-4</v>
      </c>
      <c r="J4742" s="4">
        <f>IF(A4742="","",MIN(J4741+I4742,Max_logcfu))</f>
        <v>3.99</v>
      </c>
      <c r="K4742" s="1" cm="1">
        <f t="array" ref="K4742">IF(A4742="","",IF(E4742&lt;MinTemp,0,((E4742-Tmin)/(PrefTemp-Tmin))^2))</f>
        <v>0.7766391096196088</v>
      </c>
      <c r="L4742" s="4">
        <f>IF(A4742="","",K4742*(B4742-B4741))</f>
        <v>8.0899907289714544E-3</v>
      </c>
      <c r="M4742" s="4">
        <f>IF(A4741="","",M4741-L4741)</f>
        <v>129.75603197590613</v>
      </c>
      <c r="N4742" s="1" t="s">
        <v>866</v>
      </c>
      <c r="O4742" s="1" t="s">
        <v>868</v>
      </c>
      <c r="P4742" s="1" t="s">
        <v>869</v>
      </c>
      <c r="Q4742" s="1">
        <v>4008</v>
      </c>
      <c r="R4742" s="1" t="s">
        <v>863</v>
      </c>
      <c r="S4742" s="1">
        <v>96.83</v>
      </c>
    </row>
    <row r="4743" spans="1:19" hidden="1" x14ac:dyDescent="0.3">
      <c r="A4743" s="1" t="s">
        <v>922</v>
      </c>
      <c r="B4743" s="2" t="s">
        <v>556</v>
      </c>
      <c r="C4743" s="1">
        <f t="shared" si="414"/>
        <v>1.0416666664241347E-2</v>
      </c>
      <c r="D4743" s="1">
        <v>5</v>
      </c>
      <c r="E4743" s="1">
        <v>-1</v>
      </c>
      <c r="F4743" s="1">
        <f>IF(A4743="","",IF(E4743&lt;MinTemp,0,E4743*M_a+M_b))</f>
        <v>6.7927000000000001E-2</v>
      </c>
      <c r="G4743" s="1">
        <f>IF(A4743="","",F4743^2)</f>
        <v>4.6140773290000003E-3</v>
      </c>
      <c r="H4743" s="1">
        <f t="shared" si="413"/>
        <v>2.0052487305519339E-3</v>
      </c>
      <c r="I4743" s="4">
        <f>IF(A4743="","",H4743*24*(B4743-B4742))</f>
        <v>5.013121825212626E-4</v>
      </c>
      <c r="J4743" s="4">
        <f>IF(A4743="","",MIN(J4742+I4743,Max_logcfu))</f>
        <v>3.99</v>
      </c>
      <c r="K4743" s="1" cm="1">
        <f t="array" ref="K4743">IF(A4743="","",IF(E4743&lt;MinTemp,0,((E4743-Tmin)/(PrefTemp-Tmin))^2))</f>
        <v>0.76333924089053207</v>
      </c>
      <c r="L4743" s="4">
        <f>IF(A4743="","",K4743*(B4743-B4742))</f>
        <v>7.9514504240917015E-3</v>
      </c>
      <c r="M4743" s="4">
        <f>IF(A4742="","",M4742-L4742)</f>
        <v>129.74794198517716</v>
      </c>
      <c r="N4743" s="1" t="s">
        <v>866</v>
      </c>
      <c r="O4743" s="1" t="s">
        <v>868</v>
      </c>
      <c r="P4743" s="1" t="s">
        <v>869</v>
      </c>
      <c r="Q4743" s="1">
        <v>4008</v>
      </c>
      <c r="R4743" s="1" t="s">
        <v>863</v>
      </c>
      <c r="S4743" s="1">
        <v>96.83</v>
      </c>
    </row>
    <row r="4744" spans="1:19" hidden="1" x14ac:dyDescent="0.3">
      <c r="A4744" s="1" t="s">
        <v>922</v>
      </c>
      <c r="B4744" s="2" t="s">
        <v>557</v>
      </c>
      <c r="C4744" s="1">
        <f t="shared" si="414"/>
        <v>1.0416666664241347E-2</v>
      </c>
      <c r="D4744" s="1">
        <v>5</v>
      </c>
      <c r="E4744" s="1">
        <v>-1.05</v>
      </c>
      <c r="F4744" s="1">
        <f>IF(A4744="","",IF(E4744&lt;MinTemp,0,E4744*M_a+M_b))</f>
        <v>6.6945000000000005E-2</v>
      </c>
      <c r="G4744" s="1">
        <f>IF(A4744="","",F4744^2)</f>
        <v>4.4816330250000008E-3</v>
      </c>
      <c r="H4744" s="1">
        <f t="shared" si="413"/>
        <v>1.9476892764015647E-3</v>
      </c>
      <c r="I4744" s="4">
        <f>IF(A4744="","",H4744*24*(B4744-B4743))</f>
        <v>4.8692231898702076E-4</v>
      </c>
      <c r="J4744" s="4">
        <f>IF(A4744="","",MIN(J4743+I4744,Max_logcfu))</f>
        <v>3.99</v>
      </c>
      <c r="K4744" s="1" cm="1">
        <f t="array" ref="K4744">IF(A4744="","",IF(E4744&lt;MinTemp,0,((E4744-Tmin)/(PrefTemp-Tmin))^2))</f>
        <v>0.74142804884348734</v>
      </c>
      <c r="L4744" s="4">
        <f>IF(A4744="","",K4744*(B4744-B4743))</f>
        <v>7.7232088403214605E-3</v>
      </c>
      <c r="M4744" s="4">
        <f>IF(A4743="","",M4743-L4743)</f>
        <v>129.73999053475308</v>
      </c>
      <c r="N4744" s="1" t="s">
        <v>866</v>
      </c>
      <c r="O4744" s="1" t="s">
        <v>868</v>
      </c>
      <c r="P4744" s="1" t="s">
        <v>869</v>
      </c>
      <c r="Q4744" s="1">
        <v>4008</v>
      </c>
      <c r="R4744" s="1" t="s">
        <v>863</v>
      </c>
      <c r="S4744" s="1">
        <v>96.8</v>
      </c>
    </row>
    <row r="4745" spans="1:19" hidden="1" x14ac:dyDescent="0.3">
      <c r="A4745" s="1" t="s">
        <v>922</v>
      </c>
      <c r="B4745" s="2" t="s">
        <v>558</v>
      </c>
      <c r="C4745" s="1">
        <f t="shared" si="414"/>
        <v>1.0416666671517305E-2</v>
      </c>
      <c r="D4745" s="1">
        <v>5</v>
      </c>
      <c r="E4745" s="1">
        <v>-1.04</v>
      </c>
      <c r="F4745" s="1">
        <f>IF(A4745="","",IF(E4745&lt;MinTemp,0,E4745*M_a+M_b))</f>
        <v>6.7141400000000004E-2</v>
      </c>
      <c r="G4745" s="1">
        <f>IF(A4745="","",F4745^2)</f>
        <v>4.5079675939600009E-3</v>
      </c>
      <c r="H4745" s="1">
        <f t="shared" si="413"/>
        <v>1.9591341129769667E-3</v>
      </c>
      <c r="I4745" s="4">
        <f>IF(A4745="","",H4745*24*(B4745-B4744))</f>
        <v>4.8978352847231488E-4</v>
      </c>
      <c r="J4745" s="4">
        <f>IF(A4745="","",MIN(J4744+I4745,Max_logcfu))</f>
        <v>3.99</v>
      </c>
      <c r="K4745" s="1" cm="1">
        <f t="array" ref="K4745">IF(A4745="","",IF(E4745&lt;MinTemp,0,((E4745-Tmin)/(PrefTemp-Tmin))^2))</f>
        <v>0.7457847616694212</v>
      </c>
      <c r="L4745" s="4">
        <f>IF(A4745="","",K4745*(B4745-B4744))</f>
        <v>7.7685912710073364E-3</v>
      </c>
      <c r="M4745" s="4">
        <f>IF(A4744="","",M4744-L4744)</f>
        <v>129.73226732591274</v>
      </c>
      <c r="N4745" s="1" t="s">
        <v>866</v>
      </c>
      <c r="O4745" s="1" t="s">
        <v>868</v>
      </c>
      <c r="P4745" s="1" t="s">
        <v>869</v>
      </c>
      <c r="Q4745" s="1">
        <v>4008</v>
      </c>
      <c r="R4745" s="1" t="s">
        <v>863</v>
      </c>
      <c r="S4745" s="1">
        <v>96.8</v>
      </c>
    </row>
    <row r="4746" spans="1:19" hidden="1" x14ac:dyDescent="0.3">
      <c r="A4746" s="1" t="s">
        <v>922</v>
      </c>
      <c r="B4746" s="2" t="s">
        <v>559</v>
      </c>
      <c r="C4746" s="1">
        <f t="shared" si="414"/>
        <v>1.0416666664241347E-2</v>
      </c>
      <c r="D4746" s="1">
        <v>5</v>
      </c>
      <c r="E4746" s="1">
        <v>-1.07</v>
      </c>
      <c r="F4746" s="1">
        <f>IF(A4746="","",IF(E4746&lt;MinTemp,0,E4746*M_a+M_b))</f>
        <v>6.6552200000000006E-2</v>
      </c>
      <c r="G4746" s="1">
        <f>IF(A4746="","",F4746^2)</f>
        <v>4.4291953248400007E-3</v>
      </c>
      <c r="H4746" s="1">
        <f t="shared" si="413"/>
        <v>1.9249001846327685E-3</v>
      </c>
      <c r="I4746" s="4">
        <f>IF(A4746="","",H4746*24*(B4746-B4745))</f>
        <v>4.8122504604614818E-4</v>
      </c>
      <c r="J4746" s="4">
        <f>IF(A4746="","",MIN(J4745+I4746,Max_logcfu))</f>
        <v>3.99</v>
      </c>
      <c r="K4746" s="1" cm="1">
        <f t="array" ref="K4746">IF(A4746="","",IF(E4746&lt;MinTemp,0,((E4746-Tmin)/(PrefTemp-Tmin))^2))</f>
        <v>0.73275291156683131</v>
      </c>
      <c r="L4746" s="4">
        <f>IF(A4746="","",K4746*(B4746-B4745))</f>
        <v>7.6328428270440001E-3</v>
      </c>
      <c r="M4746" s="4">
        <f>IF(A4745="","",M4745-L4745)</f>
        <v>129.72449873464174</v>
      </c>
      <c r="N4746" s="1" t="s">
        <v>866</v>
      </c>
      <c r="O4746" s="1" t="s">
        <v>868</v>
      </c>
      <c r="P4746" s="1" t="s">
        <v>869</v>
      </c>
      <c r="Q4746" s="1">
        <v>4008</v>
      </c>
      <c r="R4746" s="1" t="s">
        <v>863</v>
      </c>
      <c r="S4746" s="1">
        <v>96.8</v>
      </c>
    </row>
    <row r="4747" spans="1:19" hidden="1" x14ac:dyDescent="0.3">
      <c r="A4747" s="1" t="s">
        <v>922</v>
      </c>
      <c r="B4747" s="2" t="s">
        <v>560</v>
      </c>
      <c r="C4747" s="1">
        <f t="shared" si="414"/>
        <v>1.0416666664241347E-2</v>
      </c>
      <c r="D4747" s="1">
        <v>5</v>
      </c>
      <c r="E4747" s="1">
        <v>-1.05</v>
      </c>
      <c r="F4747" s="1">
        <f>IF(A4747="","",IF(E4747&lt;MinTemp,0,E4747*M_a+M_b))</f>
        <v>6.6945000000000005E-2</v>
      </c>
      <c r="G4747" s="1">
        <f>IF(A4747="","",F4747^2)</f>
        <v>4.4816330250000008E-3</v>
      </c>
      <c r="H4747" s="1">
        <f t="shared" si="413"/>
        <v>1.9476892764015647E-3</v>
      </c>
      <c r="I4747" s="4">
        <f>IF(A4747="","",H4747*24*(B4747-B4746))</f>
        <v>4.8692231898702076E-4</v>
      </c>
      <c r="J4747" s="4">
        <f>IF(A4747="","",MIN(J4746+I4747,Max_logcfu))</f>
        <v>3.99</v>
      </c>
      <c r="K4747" s="1" cm="1">
        <f t="array" ref="K4747">IF(A4747="","",IF(E4747&lt;MinTemp,0,((E4747-Tmin)/(PrefTemp-Tmin))^2))</f>
        <v>0.74142804884348734</v>
      </c>
      <c r="L4747" s="4">
        <f>IF(A4747="","",K4747*(B4747-B4746))</f>
        <v>7.7232088403214605E-3</v>
      </c>
      <c r="M4747" s="4">
        <f>IF(A4746="","",M4746-L4746)</f>
        <v>129.71686589181471</v>
      </c>
      <c r="N4747" s="1" t="s">
        <v>866</v>
      </c>
      <c r="O4747" s="1" t="s">
        <v>868</v>
      </c>
      <c r="P4747" s="1" t="s">
        <v>869</v>
      </c>
      <c r="Q4747" s="1">
        <v>4008</v>
      </c>
      <c r="R4747" s="1" t="s">
        <v>863</v>
      </c>
      <c r="S4747" s="1">
        <v>96.8</v>
      </c>
    </row>
    <row r="4748" spans="1:19" hidden="1" x14ac:dyDescent="0.3">
      <c r="A4748" s="1" t="s">
        <v>922</v>
      </c>
      <c r="B4748" s="2" t="s">
        <v>561</v>
      </c>
      <c r="C4748" s="1">
        <f t="shared" si="414"/>
        <v>1.0416666671517305E-2</v>
      </c>
      <c r="D4748" s="1">
        <v>5</v>
      </c>
      <c r="E4748" s="1">
        <v>-1.07</v>
      </c>
      <c r="F4748" s="1">
        <f>IF(A4748="","",IF(E4748&lt;MinTemp,0,E4748*M_a+M_b))</f>
        <v>6.6552200000000006E-2</v>
      </c>
      <c r="G4748" s="1">
        <f>IF(A4748="","",F4748^2)</f>
        <v>4.4291953248400007E-3</v>
      </c>
      <c r="H4748" s="1">
        <f t="shared" si="413"/>
        <v>1.9249001846327685E-3</v>
      </c>
      <c r="I4748" s="4">
        <f>IF(A4748="","",H4748*24*(B4748-B4747))</f>
        <v>4.8122504638228002E-4</v>
      </c>
      <c r="J4748" s="4">
        <f>IF(A4748="","",MIN(J4747+I4748,Max_logcfu))</f>
        <v>3.99</v>
      </c>
      <c r="K4748" s="1" cm="1">
        <f t="array" ref="K4748">IF(A4748="","",IF(E4748&lt;MinTemp,0,((E4748-Tmin)/(PrefTemp-Tmin))^2))</f>
        <v>0.73275291156683131</v>
      </c>
      <c r="L4748" s="4">
        <f>IF(A4748="","",K4748*(B4748-B4747))</f>
        <v>7.6328428323754792E-3</v>
      </c>
      <c r="M4748" s="4">
        <f>IF(A4747="","",M4747-L4747)</f>
        <v>129.70914268297437</v>
      </c>
      <c r="N4748" s="1" t="s">
        <v>866</v>
      </c>
      <c r="O4748" s="1" t="s">
        <v>868</v>
      </c>
      <c r="P4748" s="1" t="s">
        <v>869</v>
      </c>
      <c r="Q4748" s="1">
        <v>4008</v>
      </c>
      <c r="R4748" s="1" t="s">
        <v>863</v>
      </c>
      <c r="S4748" s="1">
        <v>96.8</v>
      </c>
    </row>
    <row r="4749" spans="1:19" hidden="1" x14ac:dyDescent="0.3">
      <c r="A4749" s="1" t="s">
        <v>922</v>
      </c>
      <c r="B4749" s="2" t="s">
        <v>562</v>
      </c>
      <c r="C4749" s="1">
        <f t="shared" si="414"/>
        <v>1.0416666664241347E-2</v>
      </c>
      <c r="D4749" s="1">
        <v>5</v>
      </c>
      <c r="E4749" s="1">
        <v>-1.07</v>
      </c>
      <c r="F4749" s="1">
        <f>IF(A4749="","",IF(E4749&lt;MinTemp,0,E4749*M_a+M_b))</f>
        <v>6.6552200000000006E-2</v>
      </c>
      <c r="G4749" s="1">
        <f>IF(A4749="","",F4749^2)</f>
        <v>4.4291953248400007E-3</v>
      </c>
      <c r="H4749" s="1">
        <f t="shared" si="413"/>
        <v>1.9249001846327685E-3</v>
      </c>
      <c r="I4749" s="4">
        <f>IF(A4749="","",H4749*24*(B4749-B4748))</f>
        <v>4.8122504604614818E-4</v>
      </c>
      <c r="J4749" s="4">
        <f>IF(A4749="","",MIN(J4748+I4749,Max_logcfu))</f>
        <v>3.99</v>
      </c>
      <c r="K4749" s="1" cm="1">
        <f t="array" ref="K4749">IF(A4749="","",IF(E4749&lt;MinTemp,0,((E4749-Tmin)/(PrefTemp-Tmin))^2))</f>
        <v>0.73275291156683131</v>
      </c>
      <c r="L4749" s="4">
        <f>IF(A4749="","",K4749*(B4749-B4748))</f>
        <v>7.6328428270440001E-3</v>
      </c>
      <c r="M4749" s="4">
        <f>IF(A4748="","",M4748-L4748)</f>
        <v>129.70150984014199</v>
      </c>
      <c r="N4749" s="1" t="s">
        <v>866</v>
      </c>
      <c r="O4749" s="1" t="s">
        <v>868</v>
      </c>
      <c r="P4749" s="1" t="s">
        <v>869</v>
      </c>
      <c r="Q4749" s="1">
        <v>4008</v>
      </c>
      <c r="R4749" s="1" t="s">
        <v>863</v>
      </c>
      <c r="S4749" s="1">
        <v>96.78</v>
      </c>
    </row>
    <row r="4750" spans="1:19" hidden="1" x14ac:dyDescent="0.3">
      <c r="A4750" s="1" t="s">
        <v>922</v>
      </c>
      <c r="B4750" s="2" t="s">
        <v>563</v>
      </c>
      <c r="C4750" s="1">
        <f t="shared" si="414"/>
        <v>1.0416666664241347E-2</v>
      </c>
      <c r="D4750" s="1">
        <v>5</v>
      </c>
      <c r="E4750" s="1">
        <v>-1.08</v>
      </c>
      <c r="F4750" s="1">
        <f>IF(A4750="","",IF(E4750&lt;MinTemp,0,E4750*M_a+M_b))</f>
        <v>6.6355800000000006E-2</v>
      </c>
      <c r="G4750" s="1">
        <f>IF(A4750="","",F4750^2)</f>
        <v>4.4030921936400007E-3</v>
      </c>
      <c r="H4750" s="1">
        <f t="shared" si="413"/>
        <v>1.9135559294393744E-3</v>
      </c>
      <c r="I4750" s="4">
        <f>IF(A4750="","",H4750*24*(B4750-B4749))</f>
        <v>4.7838898224845998E-4</v>
      </c>
      <c r="J4750" s="4">
        <f>IF(A4750="","",MIN(J4749+I4750,Max_logcfu))</f>
        <v>3.99</v>
      </c>
      <c r="K4750" s="1" cm="1">
        <f t="array" ref="K4750">IF(A4750="","",IF(E4750&lt;MinTemp,0,((E4750-Tmin)/(PrefTemp-Tmin))^2))</f>
        <v>0.72843448711610992</v>
      </c>
      <c r="L4750" s="4">
        <f>IF(A4750="","",K4750*(B4750-B4749))</f>
        <v>7.5878592390261259E-3</v>
      </c>
      <c r="M4750" s="4">
        <f>IF(A4749="","",M4749-L4749)</f>
        <v>129.69387699731496</v>
      </c>
      <c r="N4750" s="1" t="s">
        <v>866</v>
      </c>
      <c r="O4750" s="1" t="s">
        <v>868</v>
      </c>
      <c r="P4750" s="1" t="s">
        <v>869</v>
      </c>
      <c r="Q4750" s="1">
        <v>4008</v>
      </c>
      <c r="R4750" s="1" t="s">
        <v>863</v>
      </c>
      <c r="S4750" s="1">
        <v>96.78</v>
      </c>
    </row>
    <row r="4751" spans="1:19" hidden="1" x14ac:dyDescent="0.3">
      <c r="A4751" s="1" t="s">
        <v>922</v>
      </c>
      <c r="B4751" s="2" t="s">
        <v>564</v>
      </c>
      <c r="C4751" s="1">
        <f t="shared" si="414"/>
        <v>1.0416666671517305E-2</v>
      </c>
      <c r="D4751" s="1">
        <v>5</v>
      </c>
      <c r="E4751" s="1">
        <v>-1.08</v>
      </c>
      <c r="F4751" s="1">
        <f>IF(A4751="","",IF(E4751&lt;MinTemp,0,E4751*M_a+M_b))</f>
        <v>6.6355800000000006E-2</v>
      </c>
      <c r="G4751" s="1">
        <f>IF(A4751="","",F4751^2)</f>
        <v>4.4030921936400007E-3</v>
      </c>
      <c r="H4751" s="1">
        <f t="shared" si="413"/>
        <v>1.9135559294393744E-3</v>
      </c>
      <c r="I4751" s="4">
        <f>IF(A4751="","",H4751*24*(B4751-B4750))</f>
        <v>4.7838898258261082E-4</v>
      </c>
      <c r="J4751" s="4">
        <f>IF(A4751="","",MIN(J4750+I4751,Max_logcfu))</f>
        <v>3.99</v>
      </c>
      <c r="K4751" s="1" cm="1">
        <f t="array" ref="K4751">IF(A4751="","",IF(E4751&lt;MinTemp,0,((E4751-Tmin)/(PrefTemp-Tmin))^2))</f>
        <v>0.72843448711610992</v>
      </c>
      <c r="L4751" s="4">
        <f>IF(A4751="","",K4751*(B4751-B4750))</f>
        <v>7.587859244326184E-3</v>
      </c>
      <c r="M4751" s="4">
        <f>IF(A4750="","",M4750-L4750)</f>
        <v>129.68628913807592</v>
      </c>
      <c r="N4751" s="1" t="s">
        <v>866</v>
      </c>
      <c r="O4751" s="1" t="s">
        <v>868</v>
      </c>
      <c r="P4751" s="1" t="s">
        <v>869</v>
      </c>
      <c r="Q4751" s="1">
        <v>4008</v>
      </c>
      <c r="R4751" s="1" t="s">
        <v>863</v>
      </c>
      <c r="S4751" s="1">
        <v>96.78</v>
      </c>
    </row>
    <row r="4752" spans="1:19" hidden="1" x14ac:dyDescent="0.3">
      <c r="A4752" s="1" t="s">
        <v>922</v>
      </c>
      <c r="B4752" s="2" t="s">
        <v>565</v>
      </c>
      <c r="C4752" s="1">
        <f t="shared" si="414"/>
        <v>1.0416666664241347E-2</v>
      </c>
      <c r="D4752" s="1">
        <v>5</v>
      </c>
      <c r="E4752" s="1">
        <v>-1.08</v>
      </c>
      <c r="F4752" s="1">
        <f>IF(A4752="","",IF(E4752&lt;MinTemp,0,E4752*M_a+M_b))</f>
        <v>6.6355800000000006E-2</v>
      </c>
      <c r="G4752" s="1">
        <f>IF(A4752="","",F4752^2)</f>
        <v>4.4030921936400007E-3</v>
      </c>
      <c r="H4752" s="1">
        <f t="shared" si="413"/>
        <v>1.9135559294393744E-3</v>
      </c>
      <c r="I4752" s="4">
        <f>IF(A4752="","",H4752*24*(B4752-B4751))</f>
        <v>4.7838898224845998E-4</v>
      </c>
      <c r="J4752" s="4">
        <f>IF(A4752="","",MIN(J4751+I4752,Max_logcfu))</f>
        <v>3.99</v>
      </c>
      <c r="K4752" s="1" cm="1">
        <f t="array" ref="K4752">IF(A4752="","",IF(E4752&lt;MinTemp,0,((E4752-Tmin)/(PrefTemp-Tmin))^2))</f>
        <v>0.72843448711610992</v>
      </c>
      <c r="L4752" s="4">
        <f>IF(A4752="","",K4752*(B4752-B4751))</f>
        <v>7.5878592390261259E-3</v>
      </c>
      <c r="M4752" s="4">
        <f>IF(A4751="","",M4751-L4751)</f>
        <v>129.6787012788316</v>
      </c>
      <c r="N4752" s="1" t="s">
        <v>866</v>
      </c>
      <c r="O4752" s="1" t="s">
        <v>868</v>
      </c>
      <c r="P4752" s="1" t="s">
        <v>869</v>
      </c>
      <c r="Q4752" s="1">
        <v>4008</v>
      </c>
      <c r="R4752" s="1" t="s">
        <v>863</v>
      </c>
      <c r="S4752" s="1">
        <v>96.78</v>
      </c>
    </row>
    <row r="4753" spans="1:19" hidden="1" x14ac:dyDescent="0.3">
      <c r="A4753" s="1" t="s">
        <v>922</v>
      </c>
      <c r="B4753" s="2" t="s">
        <v>566</v>
      </c>
      <c r="C4753" s="1">
        <f t="shared" si="414"/>
        <v>1.0416666664241347E-2</v>
      </c>
      <c r="D4753" s="1">
        <v>5</v>
      </c>
      <c r="E4753" s="1">
        <v>-1.1100000000000001</v>
      </c>
      <c r="F4753" s="1">
        <f>IF(A4753="","",IF(E4753&lt;MinTemp,0,E4753*M_a+M_b))</f>
        <v>6.5766600000000008E-2</v>
      </c>
      <c r="G4753" s="1">
        <f>IF(A4753="","",F4753^2)</f>
        <v>4.3252456755600013E-3</v>
      </c>
      <c r="H4753" s="1">
        <f t="shared" si="413"/>
        <v>1.8797243266232078E-3</v>
      </c>
      <c r="I4753" s="4">
        <f>IF(A4753="","",H4753*24*(B4753-B4752))</f>
        <v>4.6993108154638757E-4</v>
      </c>
      <c r="J4753" s="4">
        <f>IF(A4753="","",MIN(J4752+I4753,Max_logcfu))</f>
        <v>3.99</v>
      </c>
      <c r="K4753" s="1" cm="1">
        <f t="array" ref="K4753">IF(A4753="","",IF(E4753&lt;MinTemp,0,((E4753-Tmin)/(PrefTemp-Tmin))^2))</f>
        <v>0.71555579051436968</v>
      </c>
      <c r="L4753" s="4">
        <f>IF(A4753="","",K4753*(B4753-B4752))</f>
        <v>7.4537061494559E-3</v>
      </c>
      <c r="M4753" s="4">
        <f>IF(A4752="","",M4752-L4752)</f>
        <v>129.67111341959256</v>
      </c>
      <c r="N4753" s="1" t="s">
        <v>866</v>
      </c>
      <c r="O4753" s="1" t="s">
        <v>868</v>
      </c>
      <c r="P4753" s="1" t="s">
        <v>869</v>
      </c>
      <c r="Q4753" s="1">
        <v>4008</v>
      </c>
      <c r="R4753" s="1" t="s">
        <v>863</v>
      </c>
      <c r="S4753" s="1">
        <v>96.78</v>
      </c>
    </row>
    <row r="4754" spans="1:19" hidden="1" x14ac:dyDescent="0.3">
      <c r="A4754" s="1" t="s">
        <v>922</v>
      </c>
      <c r="B4754" s="2" t="s">
        <v>567</v>
      </c>
      <c r="C4754" s="1">
        <f t="shared" si="414"/>
        <v>1.0416666671517305E-2</v>
      </c>
      <c r="D4754" s="1">
        <v>5</v>
      </c>
      <c r="E4754" s="1">
        <v>-1.08</v>
      </c>
      <c r="F4754" s="1">
        <f>IF(A4754="","",IF(E4754&lt;MinTemp,0,E4754*M_a+M_b))</f>
        <v>6.6355800000000006E-2</v>
      </c>
      <c r="G4754" s="1">
        <f>IF(A4754="","",F4754^2)</f>
        <v>4.4030921936400007E-3</v>
      </c>
      <c r="H4754" s="1">
        <f t="shared" si="413"/>
        <v>1.9135559294393744E-3</v>
      </c>
      <c r="I4754" s="4">
        <f>IF(A4754="","",H4754*24*(B4754-B4753))</f>
        <v>4.7838898258261082E-4</v>
      </c>
      <c r="J4754" s="4">
        <f>IF(A4754="","",MIN(J4753+I4754,Max_logcfu))</f>
        <v>3.99</v>
      </c>
      <c r="K4754" s="1" cm="1">
        <f t="array" ref="K4754">IF(A4754="","",IF(E4754&lt;MinTemp,0,((E4754-Tmin)/(PrefTemp-Tmin))^2))</f>
        <v>0.72843448711610992</v>
      </c>
      <c r="L4754" s="4">
        <f>IF(A4754="","",K4754*(B4754-B4753))</f>
        <v>7.587859244326184E-3</v>
      </c>
      <c r="M4754" s="4">
        <f>IF(A4753="","",M4753-L4753)</f>
        <v>129.66365971344311</v>
      </c>
      <c r="N4754" s="1" t="s">
        <v>866</v>
      </c>
      <c r="O4754" s="1" t="s">
        <v>868</v>
      </c>
      <c r="P4754" s="1" t="s">
        <v>869</v>
      </c>
      <c r="Q4754" s="1">
        <v>4008</v>
      </c>
      <c r="R4754" s="1" t="s">
        <v>863</v>
      </c>
      <c r="S4754" s="1">
        <v>96.78</v>
      </c>
    </row>
    <row r="4755" spans="1:19" hidden="1" x14ac:dyDescent="0.3">
      <c r="A4755" s="1" t="s">
        <v>922</v>
      </c>
      <c r="B4755" s="2" t="s">
        <v>568</v>
      </c>
      <c r="C4755" s="1">
        <f t="shared" si="414"/>
        <v>1.0416666664241347E-2</v>
      </c>
      <c r="D4755" s="1">
        <v>5</v>
      </c>
      <c r="E4755" s="1">
        <v>-1.1000000000000001</v>
      </c>
      <c r="F4755" s="1">
        <f>IF(A4755="","",IF(E4755&lt;MinTemp,0,E4755*M_a+M_b))</f>
        <v>6.5963000000000008E-2</v>
      </c>
      <c r="G4755" s="1">
        <f>IF(A4755="","",F4755^2)</f>
        <v>4.3511173690000014E-3</v>
      </c>
      <c r="H4755" s="1">
        <f t="shared" si="413"/>
        <v>1.8909680004345942E-3</v>
      </c>
      <c r="I4755" s="4">
        <f>IF(A4755="","",H4755*24*(B4755-B4754))</f>
        <v>4.7274199999857976E-4</v>
      </c>
      <c r="J4755" s="4">
        <f>IF(A4755="","",MIN(J4754+I4755,Max_logcfu))</f>
        <v>3.99</v>
      </c>
      <c r="K4755" s="1" cm="1">
        <f t="array" ref="K4755">IF(A4755="","",IF(E4755&lt;MinTemp,0,((E4755-Tmin)/(PrefTemp-Tmin))^2))</f>
        <v>0.71983592658987894</v>
      </c>
      <c r="L4755" s="4">
        <f>IF(A4755="","",K4755*(B4755-B4754))</f>
        <v>7.4982909002320741E-3</v>
      </c>
      <c r="M4755" s="4">
        <f>IF(A4754="","",M4754-L4754)</f>
        <v>129.65607185419879</v>
      </c>
      <c r="N4755" s="1" t="s">
        <v>866</v>
      </c>
      <c r="O4755" s="1" t="s">
        <v>868</v>
      </c>
      <c r="P4755" s="1" t="s">
        <v>869</v>
      </c>
      <c r="Q4755" s="1">
        <v>4008</v>
      </c>
      <c r="R4755" s="1" t="s">
        <v>863</v>
      </c>
      <c r="S4755" s="1">
        <v>96.74</v>
      </c>
    </row>
    <row r="4756" spans="1:19" hidden="1" x14ac:dyDescent="0.3">
      <c r="A4756" s="1" t="s">
        <v>922</v>
      </c>
      <c r="B4756" s="2" t="s">
        <v>569</v>
      </c>
      <c r="C4756" s="1">
        <f t="shared" si="414"/>
        <v>1.0416666664241347E-2</v>
      </c>
      <c r="D4756" s="1">
        <v>5</v>
      </c>
      <c r="E4756" s="1">
        <v>-1.08</v>
      </c>
      <c r="F4756" s="1">
        <f>IF(A4756="","",IF(E4756&lt;MinTemp,0,E4756*M_a+M_b))</f>
        <v>6.6355800000000006E-2</v>
      </c>
      <c r="G4756" s="1">
        <f>IF(A4756="","",F4756^2)</f>
        <v>4.4030921936400007E-3</v>
      </c>
      <c r="H4756" s="1">
        <f t="shared" si="413"/>
        <v>1.9135559294393744E-3</v>
      </c>
      <c r="I4756" s="4">
        <f>IF(A4756="","",H4756*24*(B4756-B4755))</f>
        <v>4.7838898224845998E-4</v>
      </c>
      <c r="J4756" s="4">
        <f>IF(A4756="","",MIN(J4755+I4756,Max_logcfu))</f>
        <v>3.99</v>
      </c>
      <c r="K4756" s="1" cm="1">
        <f t="array" ref="K4756">IF(A4756="","",IF(E4756&lt;MinTemp,0,((E4756-Tmin)/(PrefTemp-Tmin))^2))</f>
        <v>0.72843448711610992</v>
      </c>
      <c r="L4756" s="4">
        <f>IF(A4756="","",K4756*(B4756-B4755))</f>
        <v>7.5878592390261259E-3</v>
      </c>
      <c r="M4756" s="4">
        <f>IF(A4755="","",M4755-L4755)</f>
        <v>129.64857356329856</v>
      </c>
      <c r="N4756" s="1" t="s">
        <v>866</v>
      </c>
      <c r="O4756" s="1" t="s">
        <v>868</v>
      </c>
      <c r="P4756" s="1" t="s">
        <v>869</v>
      </c>
      <c r="Q4756" s="1">
        <v>4008</v>
      </c>
      <c r="R4756" s="1" t="s">
        <v>863</v>
      </c>
      <c r="S4756" s="1">
        <v>96.74</v>
      </c>
    </row>
    <row r="4757" spans="1:19" hidden="1" x14ac:dyDescent="0.3">
      <c r="A4757" s="1" t="s">
        <v>922</v>
      </c>
      <c r="B4757" s="2" t="s">
        <v>570</v>
      </c>
      <c r="C4757" s="1">
        <f t="shared" si="414"/>
        <v>1.0416666671517305E-2</v>
      </c>
      <c r="D4757" s="1">
        <v>5</v>
      </c>
      <c r="E4757" s="1">
        <v>-1.08</v>
      </c>
      <c r="F4757" s="1">
        <f>IF(A4757="","",IF(E4757&lt;MinTemp,0,E4757*M_a+M_b))</f>
        <v>6.6355800000000006E-2</v>
      </c>
      <c r="G4757" s="1">
        <f>IF(A4757="","",F4757^2)</f>
        <v>4.4030921936400007E-3</v>
      </c>
      <c r="H4757" s="1">
        <f t="shared" si="413"/>
        <v>1.9135559294393744E-3</v>
      </c>
      <c r="I4757" s="4">
        <f>IF(A4757="","",H4757*24*(B4757-B4756))</f>
        <v>4.7838898258261082E-4</v>
      </c>
      <c r="J4757" s="4">
        <f>IF(A4757="","",MIN(J4756+I4757,Max_logcfu))</f>
        <v>3.99</v>
      </c>
      <c r="K4757" s="1" cm="1">
        <f t="array" ref="K4757">IF(A4757="","",IF(E4757&lt;MinTemp,0,((E4757-Tmin)/(PrefTemp-Tmin))^2))</f>
        <v>0.72843448711610992</v>
      </c>
      <c r="L4757" s="4">
        <f>IF(A4757="","",K4757*(B4757-B4756))</f>
        <v>7.587859244326184E-3</v>
      </c>
      <c r="M4757" s="4">
        <f>IF(A4756="","",M4756-L4756)</f>
        <v>129.64098570405952</v>
      </c>
      <c r="N4757" s="1" t="s">
        <v>866</v>
      </c>
      <c r="O4757" s="1" t="s">
        <v>868</v>
      </c>
      <c r="P4757" s="1" t="s">
        <v>869</v>
      </c>
      <c r="Q4757" s="1">
        <v>4008</v>
      </c>
      <c r="R4757" s="1" t="s">
        <v>863</v>
      </c>
      <c r="S4757" s="1">
        <v>96.74</v>
      </c>
    </row>
    <row r="4758" spans="1:19" hidden="1" x14ac:dyDescent="0.3">
      <c r="A4758" s="1" t="s">
        <v>922</v>
      </c>
      <c r="B4758" s="2" t="s">
        <v>571</v>
      </c>
      <c r="C4758" s="1">
        <f t="shared" si="414"/>
        <v>1.0416666664241347E-2</v>
      </c>
      <c r="D4758" s="1">
        <v>5</v>
      </c>
      <c r="E4758" s="1">
        <v>-1.1000000000000001</v>
      </c>
      <c r="F4758" s="1">
        <f>IF(A4758="","",IF(E4758&lt;MinTemp,0,E4758*M_a+M_b))</f>
        <v>6.5963000000000008E-2</v>
      </c>
      <c r="G4758" s="1">
        <f>IF(A4758="","",F4758^2)</f>
        <v>4.3511173690000014E-3</v>
      </c>
      <c r="H4758" s="1">
        <f t="shared" si="413"/>
        <v>1.8909680004345942E-3</v>
      </c>
      <c r="I4758" s="4">
        <f>IF(A4758="","",H4758*24*(B4758-B4757))</f>
        <v>4.7274199999857976E-4</v>
      </c>
      <c r="J4758" s="4">
        <f>IF(A4758="","",MIN(J4757+I4758,Max_logcfu))</f>
        <v>3.99</v>
      </c>
      <c r="K4758" s="1" cm="1">
        <f t="array" ref="K4758">IF(A4758="","",IF(E4758&lt;MinTemp,0,((E4758-Tmin)/(PrefTemp-Tmin))^2))</f>
        <v>0.71983592658987894</v>
      </c>
      <c r="L4758" s="4">
        <f>IF(A4758="","",K4758*(B4758-B4757))</f>
        <v>7.4982909002320741E-3</v>
      </c>
      <c r="M4758" s="4">
        <f>IF(A4757="","",M4757-L4757)</f>
        <v>129.63339784481519</v>
      </c>
      <c r="N4758" s="1" t="s">
        <v>866</v>
      </c>
      <c r="O4758" s="1" t="s">
        <v>868</v>
      </c>
      <c r="P4758" s="1" t="s">
        <v>869</v>
      </c>
      <c r="Q4758" s="1">
        <v>4008</v>
      </c>
      <c r="R4758" s="1" t="s">
        <v>863</v>
      </c>
      <c r="S4758" s="1">
        <v>96.74</v>
      </c>
    </row>
    <row r="4759" spans="1:19" hidden="1" x14ac:dyDescent="0.3">
      <c r="A4759" s="1" t="s">
        <v>922</v>
      </c>
      <c r="B4759" s="2" t="s">
        <v>572</v>
      </c>
      <c r="C4759" s="1">
        <f t="shared" si="414"/>
        <v>1.0416666664241347E-2</v>
      </c>
      <c r="D4759" s="1">
        <v>5</v>
      </c>
      <c r="E4759" s="1">
        <v>-1.08</v>
      </c>
      <c r="F4759" s="1">
        <f>IF(A4759="","",IF(E4759&lt;MinTemp,0,E4759*M_a+M_b))</f>
        <v>6.6355800000000006E-2</v>
      </c>
      <c r="G4759" s="1">
        <f>IF(A4759="","",F4759^2)</f>
        <v>4.4030921936400007E-3</v>
      </c>
      <c r="H4759" s="1">
        <f t="shared" si="413"/>
        <v>1.9135559294393744E-3</v>
      </c>
      <c r="I4759" s="4">
        <f>IF(A4759="","",H4759*24*(B4759-B4758))</f>
        <v>4.7838898224845998E-4</v>
      </c>
      <c r="J4759" s="4">
        <f>IF(A4759="","",MIN(J4758+I4759,Max_logcfu))</f>
        <v>3.99</v>
      </c>
      <c r="K4759" s="1" cm="1">
        <f t="array" ref="K4759">IF(A4759="","",IF(E4759&lt;MinTemp,0,((E4759-Tmin)/(PrefTemp-Tmin))^2))</f>
        <v>0.72843448711610992</v>
      </c>
      <c r="L4759" s="4">
        <f>IF(A4759="","",K4759*(B4759-B4758))</f>
        <v>7.5878592390261259E-3</v>
      </c>
      <c r="M4759" s="4">
        <f>IF(A4758="","",M4758-L4758)</f>
        <v>129.62589955391496</v>
      </c>
      <c r="N4759" s="1" t="s">
        <v>866</v>
      </c>
      <c r="O4759" s="1" t="s">
        <v>868</v>
      </c>
      <c r="P4759" s="1" t="s">
        <v>869</v>
      </c>
      <c r="Q4759" s="1">
        <v>4008</v>
      </c>
      <c r="R4759" s="1" t="s">
        <v>863</v>
      </c>
      <c r="S4759" s="1">
        <v>96.72</v>
      </c>
    </row>
    <row r="4760" spans="1:19" hidden="1" x14ac:dyDescent="0.3">
      <c r="A4760" s="1" t="s">
        <v>922</v>
      </c>
      <c r="B4760" s="2" t="s">
        <v>573</v>
      </c>
      <c r="C4760" s="1">
        <f t="shared" si="414"/>
        <v>1.0416666671517305E-2</v>
      </c>
      <c r="D4760" s="1">
        <v>5</v>
      </c>
      <c r="E4760" s="1">
        <v>-1.1100000000000001</v>
      </c>
      <c r="F4760" s="1">
        <f>IF(A4760="","",IF(E4760&lt;MinTemp,0,E4760*M_a+M_b))</f>
        <v>6.5766600000000008E-2</v>
      </c>
      <c r="G4760" s="1">
        <f>IF(A4760="","",F4760^2)</f>
        <v>4.3252456755600013E-3</v>
      </c>
      <c r="H4760" s="1">
        <f t="shared" si="413"/>
        <v>1.8797243266232078E-3</v>
      </c>
      <c r="I4760" s="4">
        <f>IF(A4760="","",H4760*24*(B4760-B4759))</f>
        <v>4.6993108187463065E-4</v>
      </c>
      <c r="J4760" s="4">
        <f>IF(A4760="","",MIN(J4759+I4760,Max_logcfu))</f>
        <v>3.99</v>
      </c>
      <c r="K4760" s="1" cm="1">
        <f t="array" ref="K4760">IF(A4760="","",IF(E4760&lt;MinTemp,0,((E4760-Tmin)/(PrefTemp-Tmin))^2))</f>
        <v>0.71555579051436968</v>
      </c>
      <c r="L4760" s="4">
        <f>IF(A4760="","",K4760*(B4760-B4759))</f>
        <v>7.4537061546622535E-3</v>
      </c>
      <c r="M4760" s="4">
        <f>IF(A4759="","",M4759-L4759)</f>
        <v>129.61831169467592</v>
      </c>
      <c r="N4760" s="1" t="s">
        <v>866</v>
      </c>
      <c r="O4760" s="1" t="s">
        <v>868</v>
      </c>
      <c r="P4760" s="1" t="s">
        <v>869</v>
      </c>
      <c r="Q4760" s="1">
        <v>4008</v>
      </c>
      <c r="R4760" s="1" t="s">
        <v>863</v>
      </c>
      <c r="S4760" s="1">
        <v>96.72</v>
      </c>
    </row>
    <row r="4761" spans="1:19" hidden="1" x14ac:dyDescent="0.3">
      <c r="A4761" s="1" t="s">
        <v>922</v>
      </c>
      <c r="B4761" s="2" t="s">
        <v>574</v>
      </c>
      <c r="C4761" s="1">
        <f t="shared" si="414"/>
        <v>1.0416666664241347E-2</v>
      </c>
      <c r="D4761" s="1">
        <v>5</v>
      </c>
      <c r="E4761" s="1">
        <v>-1.1100000000000001</v>
      </c>
      <c r="F4761" s="1">
        <f>IF(A4761="","",IF(E4761&lt;MinTemp,0,E4761*M_a+M_b))</f>
        <v>6.5766600000000008E-2</v>
      </c>
      <c r="G4761" s="1">
        <f>IF(A4761="","",F4761^2)</f>
        <v>4.3252456755600013E-3</v>
      </c>
      <c r="H4761" s="1">
        <f t="shared" si="413"/>
        <v>1.8797243266232078E-3</v>
      </c>
      <c r="I4761" s="4">
        <f>IF(A4761="","",H4761*24*(B4761-B4760))</f>
        <v>4.6993108154638757E-4</v>
      </c>
      <c r="J4761" s="4">
        <f>IF(A4761="","",MIN(J4760+I4761,Max_logcfu))</f>
        <v>3.99</v>
      </c>
      <c r="K4761" s="1" cm="1">
        <f t="array" ref="K4761">IF(A4761="","",IF(E4761&lt;MinTemp,0,((E4761-Tmin)/(PrefTemp-Tmin))^2))</f>
        <v>0.71555579051436968</v>
      </c>
      <c r="L4761" s="4">
        <f>IF(A4761="","",K4761*(B4761-B4760))</f>
        <v>7.4537061494559E-3</v>
      </c>
      <c r="M4761" s="4">
        <f>IF(A4760="","",M4760-L4760)</f>
        <v>129.61085798852127</v>
      </c>
      <c r="N4761" s="1" t="s">
        <v>866</v>
      </c>
      <c r="O4761" s="1" t="s">
        <v>868</v>
      </c>
      <c r="P4761" s="1" t="s">
        <v>869</v>
      </c>
      <c r="Q4761" s="1">
        <v>4008</v>
      </c>
      <c r="R4761" s="1" t="s">
        <v>863</v>
      </c>
      <c r="S4761" s="1">
        <v>96.72</v>
      </c>
    </row>
    <row r="4762" spans="1:19" hidden="1" x14ac:dyDescent="0.3">
      <c r="A4762" s="1" t="s">
        <v>922</v>
      </c>
      <c r="B4762" s="2" t="s">
        <v>575</v>
      </c>
      <c r="C4762" s="1">
        <f t="shared" si="414"/>
        <v>1.0416666664241347E-2</v>
      </c>
      <c r="D4762" s="1">
        <v>5</v>
      </c>
      <c r="E4762" s="1">
        <v>-0.79</v>
      </c>
      <c r="F4762" s="1">
        <f>IF(A4762="","",IF(E4762&lt;MinTemp,0,E4762*M_a+M_b))</f>
        <v>7.2051400000000002E-2</v>
      </c>
      <c r="G4762" s="1">
        <f>IF(A4762="","",F4762^2)</f>
        <v>5.1914042419599999E-3</v>
      </c>
      <c r="H4762" s="1">
        <f t="shared" si="413"/>
        <v>2.2561513437461969E-3</v>
      </c>
      <c r="I4762" s="4">
        <f>IF(A4762="","",H4762*24*(B4762-B4761))</f>
        <v>5.6403783580522395E-4</v>
      </c>
      <c r="J4762" s="4">
        <f>IF(A4762="","",MIN(J4761+I4762,Max_logcfu))</f>
        <v>3.99</v>
      </c>
      <c r="K4762" s="1" cm="1">
        <f t="array" ref="K4762">IF(A4762="","",IF(E4762&lt;MinTemp,0,((E4762-Tmin)/(PrefTemp-Tmin))^2))</f>
        <v>0.85885048963244937</v>
      </c>
      <c r="L4762" s="4">
        <f>IF(A4762="","",K4762*(B4762-B4761))</f>
        <v>8.9463592649216949E-3</v>
      </c>
      <c r="M4762" s="4">
        <f>IF(A4761="","",M4761-L4761)</f>
        <v>129.60340428237183</v>
      </c>
      <c r="N4762" s="1" t="s">
        <v>866</v>
      </c>
      <c r="O4762" s="1" t="s">
        <v>868</v>
      </c>
      <c r="P4762" s="1" t="s">
        <v>869</v>
      </c>
      <c r="Q4762" s="1">
        <v>4008</v>
      </c>
      <c r="R4762" s="1" t="s">
        <v>863</v>
      </c>
      <c r="S4762" s="1">
        <v>96.72</v>
      </c>
    </row>
    <row r="4763" spans="1:19" hidden="1" x14ac:dyDescent="0.3">
      <c r="A4763" s="1" t="s">
        <v>922</v>
      </c>
      <c r="B4763" s="2" t="s">
        <v>576</v>
      </c>
      <c r="C4763" s="1">
        <f t="shared" si="414"/>
        <v>1.0416666671517305E-2</v>
      </c>
      <c r="D4763" s="1">
        <v>5</v>
      </c>
      <c r="E4763" s="1">
        <v>-0.91</v>
      </c>
      <c r="F4763" s="1">
        <f>IF(A4763="","",IF(E4763&lt;MinTemp,0,E4763*M_a+M_b))</f>
        <v>6.9694600000000009E-2</v>
      </c>
      <c r="G4763" s="1">
        <f>IF(A4763="","",F4763^2)</f>
        <v>4.8573372691600013E-3</v>
      </c>
      <c r="H4763" s="1">
        <f t="shared" si="413"/>
        <v>2.1109679570447638E-3</v>
      </c>
      <c r="I4763" s="4">
        <f>IF(A4763="","",H4763*24*(B4763-B4762))</f>
        <v>5.2774198950694001E-4</v>
      </c>
      <c r="J4763" s="4">
        <f>IF(A4763="","",MIN(J4762+I4763,Max_logcfu))</f>
        <v>3.99</v>
      </c>
      <c r="K4763" s="1" cm="1">
        <f t="array" ref="K4763">IF(A4763="","",IF(E4763&lt;MinTemp,0,((E4763-Tmin)/(PrefTemp-Tmin))^2))</f>
        <v>0.80358344245467339</v>
      </c>
      <c r="L4763" s="4">
        <f>IF(A4763="","",K4763*(B4763-B4762))</f>
        <v>8.3706608628007408E-3</v>
      </c>
      <c r="M4763" s="4">
        <f>IF(A4762="","",M4762-L4762)</f>
        <v>129.59445792310692</v>
      </c>
      <c r="N4763" s="1" t="s">
        <v>866</v>
      </c>
      <c r="O4763" s="1" t="s">
        <v>868</v>
      </c>
      <c r="P4763" s="1" t="s">
        <v>869</v>
      </c>
      <c r="Q4763" s="1">
        <v>4008</v>
      </c>
      <c r="R4763" s="1" t="s">
        <v>863</v>
      </c>
      <c r="S4763" s="1">
        <v>96.71</v>
      </c>
    </row>
    <row r="4764" spans="1:19" hidden="1" x14ac:dyDescent="0.3">
      <c r="A4764" s="1" t="s">
        <v>922</v>
      </c>
      <c r="B4764" s="2" t="s">
        <v>577</v>
      </c>
      <c r="C4764" s="1">
        <f t="shared" si="414"/>
        <v>1.0416666664241347E-2</v>
      </c>
      <c r="D4764" s="1">
        <v>6</v>
      </c>
      <c r="E4764" s="1">
        <v>-0.97</v>
      </c>
      <c r="F4764" s="1">
        <f>IF(A4764="","",IF(E4764&lt;MinTemp,0,E4764*M_a+M_b))</f>
        <v>6.8516199999999999E-2</v>
      </c>
      <c r="G4764" s="1">
        <f>IF(A4764="","",F4764^2)</f>
        <v>4.6944696624400001E-3</v>
      </c>
      <c r="H4764" s="1">
        <f t="shared" si="413"/>
        <v>2.0401867285701866E-3</v>
      </c>
      <c r="I4764" s="4">
        <f>IF(A4764="","",H4764*24*(B4764-B4763))</f>
        <v>5.1004668202379215E-4</v>
      </c>
      <c r="J4764" s="4">
        <f>IF(A4764="","",MIN(J4763+I4764,Max_logcfu))</f>
        <v>3.99</v>
      </c>
      <c r="K4764" s="1" cm="1">
        <f t="array" ref="K4764">IF(A4764="","",IF(E4764&lt;MinTemp,0,((E4764-Tmin)/(PrefTemp-Tmin))^2))</f>
        <v>0.7766391096196088</v>
      </c>
      <c r="L4764" s="4">
        <f>IF(A4764="","",K4764*(B4764-B4763))</f>
        <v>8.0899907233206603E-3</v>
      </c>
      <c r="M4764" s="4">
        <f>IF(A4763="","",M4763-L4763)</f>
        <v>129.58608726224412</v>
      </c>
      <c r="N4764" s="1" t="s">
        <v>866</v>
      </c>
      <c r="O4764" s="1" t="s">
        <v>868</v>
      </c>
      <c r="P4764" s="1" t="s">
        <v>869</v>
      </c>
      <c r="Q4764" s="1">
        <v>4008</v>
      </c>
      <c r="R4764" s="1" t="s">
        <v>863</v>
      </c>
      <c r="S4764" s="1">
        <v>96.71</v>
      </c>
    </row>
    <row r="4765" spans="1:19" hidden="1" x14ac:dyDescent="0.3">
      <c r="A4765" s="1" t="s">
        <v>922</v>
      </c>
      <c r="B4765" s="2" t="s">
        <v>578</v>
      </c>
      <c r="C4765" s="1">
        <f t="shared" si="414"/>
        <v>1.0416666664241347E-2</v>
      </c>
      <c r="D4765" s="1">
        <v>6</v>
      </c>
      <c r="E4765" s="1">
        <v>-1.02</v>
      </c>
      <c r="F4765" s="1">
        <f>IF(A4765="","",IF(E4765&lt;MinTemp,0,E4765*M_a+M_b))</f>
        <v>6.7534200000000003E-2</v>
      </c>
      <c r="G4765" s="1">
        <f>IF(A4765="","",F4765^2)</f>
        <v>4.56086816964E-3</v>
      </c>
      <c r="H4765" s="1">
        <f t="shared" si="413"/>
        <v>1.9821243675097783E-3</v>
      </c>
      <c r="I4765" s="4">
        <f>IF(A4765="","",H4765*24*(B4765-B4764))</f>
        <v>4.9553109176206974E-4</v>
      </c>
      <c r="J4765" s="4">
        <f>IF(A4765="","",MIN(J4764+I4765,Max_logcfu))</f>
        <v>3.99</v>
      </c>
      <c r="K4765" s="1" cm="1">
        <f t="array" ref="K4765">IF(A4765="","",IF(E4765&lt;MinTemp,0,((E4765-Tmin)/(PrefTemp-Tmin))^2))</f>
        <v>0.75453647569650184</v>
      </c>
      <c r="L4765" s="4">
        <f>IF(A4765="","",K4765*(B4765-B4764))</f>
        <v>7.859754953341902E-3</v>
      </c>
      <c r="M4765" s="4">
        <f>IF(A4764="","",M4764-L4764)</f>
        <v>129.57799727152079</v>
      </c>
      <c r="N4765" s="1" t="s">
        <v>866</v>
      </c>
      <c r="O4765" s="1" t="s">
        <v>868</v>
      </c>
      <c r="P4765" s="1" t="s">
        <v>869</v>
      </c>
      <c r="Q4765" s="1">
        <v>4008</v>
      </c>
      <c r="R4765" s="1" t="s">
        <v>863</v>
      </c>
      <c r="S4765" s="1">
        <v>96.71</v>
      </c>
    </row>
    <row r="4766" spans="1:19" hidden="1" x14ac:dyDescent="0.3">
      <c r="A4766" s="1" t="s">
        <v>922</v>
      </c>
      <c r="B4766" s="2" t="s">
        <v>579</v>
      </c>
      <c r="C4766" s="1">
        <f t="shared" si="414"/>
        <v>1.0416666671517305E-2</v>
      </c>
      <c r="D4766" s="1">
        <v>6</v>
      </c>
      <c r="E4766" s="1">
        <v>-1.07</v>
      </c>
      <c r="F4766" s="1">
        <f>IF(A4766="","",IF(E4766&lt;MinTemp,0,E4766*M_a+M_b))</f>
        <v>6.6552200000000006E-2</v>
      </c>
      <c r="G4766" s="1">
        <f>IF(A4766="","",F4766^2)</f>
        <v>4.4291953248400007E-3</v>
      </c>
      <c r="H4766" s="1">
        <f t="shared" ref="H4766:H4829" si="415">IF(A4766="","",G4766/2.301)</f>
        <v>1.9249001846327685E-3</v>
      </c>
      <c r="I4766" s="4">
        <f>IF(A4766="","",H4766*24*(B4766-B4765))</f>
        <v>4.8122504638228002E-4</v>
      </c>
      <c r="J4766" s="4">
        <f>IF(A4766="","",MIN(J4765+I4766,Max_logcfu))</f>
        <v>3.99</v>
      </c>
      <c r="K4766" s="1" cm="1">
        <f t="array" ref="K4766">IF(A4766="","",IF(E4766&lt;MinTemp,0,((E4766-Tmin)/(PrefTemp-Tmin))^2))</f>
        <v>0.73275291156683131</v>
      </c>
      <c r="L4766" s="4">
        <f>IF(A4766="","",K4766*(B4766-B4765))</f>
        <v>7.6328428323754792E-3</v>
      </c>
      <c r="M4766" s="4">
        <f>IF(A4765="","",M4765-L4765)</f>
        <v>129.57013751656746</v>
      </c>
      <c r="N4766" s="1" t="s">
        <v>866</v>
      </c>
      <c r="O4766" s="1" t="s">
        <v>868</v>
      </c>
      <c r="P4766" s="1" t="s">
        <v>869</v>
      </c>
      <c r="Q4766" s="1">
        <v>4008</v>
      </c>
      <c r="R4766" s="1" t="s">
        <v>863</v>
      </c>
      <c r="S4766" s="1">
        <v>96.71</v>
      </c>
    </row>
    <row r="4767" spans="1:19" hidden="1" x14ac:dyDescent="0.3">
      <c r="A4767" s="1" t="s">
        <v>922</v>
      </c>
      <c r="B4767" s="2" t="s">
        <v>580</v>
      </c>
      <c r="C4767" s="1">
        <f t="shared" si="414"/>
        <v>1.0416666664241347E-2</v>
      </c>
      <c r="D4767" s="1">
        <v>6</v>
      </c>
      <c r="E4767" s="1">
        <v>-1.1100000000000001</v>
      </c>
      <c r="F4767" s="1">
        <f>IF(A4767="","",IF(E4767&lt;MinTemp,0,E4767*M_a+M_b))</f>
        <v>6.5766600000000008E-2</v>
      </c>
      <c r="G4767" s="1">
        <f>IF(A4767="","",F4767^2)</f>
        <v>4.3252456755600013E-3</v>
      </c>
      <c r="H4767" s="1">
        <f t="shared" si="415"/>
        <v>1.8797243266232078E-3</v>
      </c>
      <c r="I4767" s="4">
        <f>IF(A4767="","",H4767*24*(B4767-B4766))</f>
        <v>4.6993108154638757E-4</v>
      </c>
      <c r="J4767" s="4">
        <f>IF(A4767="","",MIN(J4766+I4767,Max_logcfu))</f>
        <v>3.99</v>
      </c>
      <c r="K4767" s="1" cm="1">
        <f t="array" ref="K4767">IF(A4767="","",IF(E4767&lt;MinTemp,0,((E4767-Tmin)/(PrefTemp-Tmin))^2))</f>
        <v>0.71555579051436968</v>
      </c>
      <c r="L4767" s="4">
        <f>IF(A4767="","",K4767*(B4767-B4766))</f>
        <v>7.4537061494559E-3</v>
      </c>
      <c r="M4767" s="4">
        <f>IF(A4766="","",M4766-L4766)</f>
        <v>129.56250467373508</v>
      </c>
      <c r="N4767" s="1" t="s">
        <v>866</v>
      </c>
      <c r="O4767" s="1" t="s">
        <v>868</v>
      </c>
      <c r="P4767" s="1" t="s">
        <v>869</v>
      </c>
      <c r="Q4767" s="1">
        <v>4008</v>
      </c>
      <c r="R4767" s="1" t="s">
        <v>863</v>
      </c>
      <c r="S4767" s="1">
        <v>96.71</v>
      </c>
    </row>
    <row r="4768" spans="1:19" hidden="1" x14ac:dyDescent="0.3">
      <c r="A4768" s="1" t="s">
        <v>922</v>
      </c>
      <c r="B4768" s="2" t="s">
        <v>581</v>
      </c>
      <c r="C4768" s="1">
        <f t="shared" si="414"/>
        <v>1.0416666664241347E-2</v>
      </c>
      <c r="D4768" s="1">
        <v>6</v>
      </c>
      <c r="E4768" s="1">
        <v>-1.08</v>
      </c>
      <c r="F4768" s="1">
        <f>IF(A4768="","",IF(E4768&lt;MinTemp,0,E4768*M_a+M_b))</f>
        <v>6.6355800000000006E-2</v>
      </c>
      <c r="G4768" s="1">
        <f>IF(A4768="","",F4768^2)</f>
        <v>4.4030921936400007E-3</v>
      </c>
      <c r="H4768" s="1">
        <f t="shared" si="415"/>
        <v>1.9135559294393744E-3</v>
      </c>
      <c r="I4768" s="4">
        <f>IF(A4768="","",H4768*24*(B4768-B4767))</f>
        <v>4.7838898224845998E-4</v>
      </c>
      <c r="J4768" s="4">
        <f>IF(A4768="","",MIN(J4767+I4768,Max_logcfu))</f>
        <v>3.99</v>
      </c>
      <c r="K4768" s="1" cm="1">
        <f t="array" ref="K4768">IF(A4768="","",IF(E4768&lt;MinTemp,0,((E4768-Tmin)/(PrefTemp-Tmin))^2))</f>
        <v>0.72843448711610992</v>
      </c>
      <c r="L4768" s="4">
        <f>IF(A4768="","",K4768*(B4768-B4767))</f>
        <v>7.5878592390261259E-3</v>
      </c>
      <c r="M4768" s="4">
        <f>IF(A4767="","",M4767-L4767)</f>
        <v>129.55505096758563</v>
      </c>
      <c r="N4768" s="1" t="s">
        <v>866</v>
      </c>
      <c r="O4768" s="1" t="s">
        <v>868</v>
      </c>
      <c r="P4768" s="1" t="s">
        <v>869</v>
      </c>
      <c r="Q4768" s="1">
        <v>4008</v>
      </c>
      <c r="R4768" s="1" t="s">
        <v>863</v>
      </c>
      <c r="S4768" s="1">
        <v>96.68</v>
      </c>
    </row>
    <row r="4769" spans="1:19" hidden="1" x14ac:dyDescent="0.3">
      <c r="A4769" s="1" t="s">
        <v>922</v>
      </c>
      <c r="B4769" s="2" t="s">
        <v>582</v>
      </c>
      <c r="C4769" s="1">
        <f t="shared" si="414"/>
        <v>1.0416666671517305E-2</v>
      </c>
      <c r="D4769" s="1">
        <v>6</v>
      </c>
      <c r="E4769" s="1">
        <v>-1.1000000000000001</v>
      </c>
      <c r="F4769" s="1">
        <f>IF(A4769="","",IF(E4769&lt;MinTemp,0,E4769*M_a+M_b))</f>
        <v>6.5963000000000008E-2</v>
      </c>
      <c r="G4769" s="1">
        <f>IF(A4769="","",F4769^2)</f>
        <v>4.3511173690000014E-3</v>
      </c>
      <c r="H4769" s="1">
        <f t="shared" si="415"/>
        <v>1.8909680004345942E-3</v>
      </c>
      <c r="I4769" s="4">
        <f>IF(A4769="","",H4769*24*(B4769-B4768))</f>
        <v>4.7274200032878621E-4</v>
      </c>
      <c r="J4769" s="4">
        <f>IF(A4769="","",MIN(J4768+I4769,Max_logcfu))</f>
        <v>3.99</v>
      </c>
      <c r="K4769" s="1" cm="1">
        <f t="array" ref="K4769">IF(A4769="","",IF(E4769&lt;MinTemp,0,((E4769-Tmin)/(PrefTemp-Tmin))^2))</f>
        <v>0.71983592658987894</v>
      </c>
      <c r="L4769" s="4">
        <f>IF(A4769="","",K4769*(B4769-B4768))</f>
        <v>7.4982909054695695E-3</v>
      </c>
      <c r="M4769" s="4">
        <f>IF(A4768="","",M4768-L4768)</f>
        <v>129.54746310834659</v>
      </c>
      <c r="N4769" s="1" t="s">
        <v>866</v>
      </c>
      <c r="O4769" s="1" t="s">
        <v>868</v>
      </c>
      <c r="P4769" s="1" t="s">
        <v>869</v>
      </c>
      <c r="Q4769" s="1">
        <v>4008</v>
      </c>
      <c r="R4769" s="1" t="s">
        <v>863</v>
      </c>
      <c r="S4769" s="1">
        <v>96.68</v>
      </c>
    </row>
    <row r="4770" spans="1:19" hidden="1" x14ac:dyDescent="0.3">
      <c r="A4770" s="1" t="s">
        <v>922</v>
      </c>
      <c r="B4770" s="2" t="s">
        <v>583</v>
      </c>
      <c r="C4770" s="1">
        <f t="shared" si="414"/>
        <v>1.0416666664241347E-2</v>
      </c>
      <c r="D4770" s="1">
        <v>6</v>
      </c>
      <c r="E4770" s="1">
        <v>-1.08</v>
      </c>
      <c r="F4770" s="1">
        <f>IF(A4770="","",IF(E4770&lt;MinTemp,0,E4770*M_a+M_b))</f>
        <v>6.6355800000000006E-2</v>
      </c>
      <c r="G4770" s="1">
        <f>IF(A4770="","",F4770^2)</f>
        <v>4.4030921936400007E-3</v>
      </c>
      <c r="H4770" s="1">
        <f t="shared" si="415"/>
        <v>1.9135559294393744E-3</v>
      </c>
      <c r="I4770" s="4">
        <f>IF(A4770="","",H4770*24*(B4770-B4769))</f>
        <v>4.7838898224845998E-4</v>
      </c>
      <c r="J4770" s="4">
        <f>IF(A4770="","",MIN(J4769+I4770,Max_logcfu))</f>
        <v>3.99</v>
      </c>
      <c r="K4770" s="1" cm="1">
        <f t="array" ref="K4770">IF(A4770="","",IF(E4770&lt;MinTemp,0,((E4770-Tmin)/(PrefTemp-Tmin))^2))</f>
        <v>0.72843448711610992</v>
      </c>
      <c r="L4770" s="4">
        <f>IF(A4770="","",K4770*(B4770-B4769))</f>
        <v>7.5878592390261259E-3</v>
      </c>
      <c r="M4770" s="4">
        <f>IF(A4769="","",M4769-L4769)</f>
        <v>129.53996481744113</v>
      </c>
      <c r="N4770" s="1" t="s">
        <v>866</v>
      </c>
      <c r="O4770" s="1" t="s">
        <v>868</v>
      </c>
      <c r="P4770" s="1" t="s">
        <v>869</v>
      </c>
      <c r="Q4770" s="1">
        <v>4008</v>
      </c>
      <c r="R4770" s="1" t="s">
        <v>863</v>
      </c>
      <c r="S4770" s="1">
        <v>96.68</v>
      </c>
    </row>
    <row r="4771" spans="1:19" hidden="1" x14ac:dyDescent="0.3">
      <c r="A4771" s="1" t="s">
        <v>922</v>
      </c>
      <c r="B4771" s="2" t="s">
        <v>584</v>
      </c>
      <c r="C4771" s="1">
        <f t="shared" si="414"/>
        <v>1.0416666664241347E-2</v>
      </c>
      <c r="D4771" s="1">
        <v>6</v>
      </c>
      <c r="E4771" s="1">
        <v>-1.1100000000000001</v>
      </c>
      <c r="F4771" s="1">
        <f>IF(A4771="","",IF(E4771&lt;MinTemp,0,E4771*M_a+M_b))</f>
        <v>6.5766600000000008E-2</v>
      </c>
      <c r="G4771" s="1">
        <f>IF(A4771="","",F4771^2)</f>
        <v>4.3252456755600013E-3</v>
      </c>
      <c r="H4771" s="1">
        <f t="shared" si="415"/>
        <v>1.8797243266232078E-3</v>
      </c>
      <c r="I4771" s="4">
        <f>IF(A4771="","",H4771*24*(B4771-B4770))</f>
        <v>4.6993108154638757E-4</v>
      </c>
      <c r="J4771" s="4">
        <f>IF(A4771="","",MIN(J4770+I4771,Max_logcfu))</f>
        <v>3.99</v>
      </c>
      <c r="K4771" s="1" cm="1">
        <f t="array" ref="K4771">IF(A4771="","",IF(E4771&lt;MinTemp,0,((E4771-Tmin)/(PrefTemp-Tmin))^2))</f>
        <v>0.71555579051436968</v>
      </c>
      <c r="L4771" s="4">
        <f>IF(A4771="","",K4771*(B4771-B4770))</f>
        <v>7.4537061494559E-3</v>
      </c>
      <c r="M4771" s="4">
        <f>IF(A4770="","",M4770-L4770)</f>
        <v>129.53237695820209</v>
      </c>
      <c r="N4771" s="1" t="s">
        <v>866</v>
      </c>
      <c r="O4771" s="1" t="s">
        <v>868</v>
      </c>
      <c r="P4771" s="1" t="s">
        <v>869</v>
      </c>
      <c r="Q4771" s="1">
        <v>4008</v>
      </c>
      <c r="R4771" s="1" t="s">
        <v>863</v>
      </c>
      <c r="S4771" s="1">
        <v>96.68</v>
      </c>
    </row>
    <row r="4772" spans="1:19" hidden="1" x14ac:dyDescent="0.3">
      <c r="A4772" s="1" t="s">
        <v>922</v>
      </c>
      <c r="B4772" s="2" t="s">
        <v>585</v>
      </c>
      <c r="C4772" s="1">
        <f t="shared" si="414"/>
        <v>1.0416666671517305E-2</v>
      </c>
      <c r="D4772" s="1">
        <v>6</v>
      </c>
      <c r="E4772" s="1">
        <v>-1.1299999999999999</v>
      </c>
      <c r="F4772" s="1">
        <f>IF(A4772="","",IF(E4772&lt;MinTemp,0,E4772*M_a+M_b))</f>
        <v>6.537380000000001E-2</v>
      </c>
      <c r="G4772" s="1">
        <f>IF(A4772="","",F4772^2)</f>
        <v>4.2737337264400011E-3</v>
      </c>
      <c r="H4772" s="1">
        <f t="shared" si="415"/>
        <v>1.8573375603824428E-3</v>
      </c>
      <c r="I4772" s="4">
        <f>IF(A4772="","",H4772*24*(B4772-B4771))</f>
        <v>4.6433439031183331E-4</v>
      </c>
      <c r="J4772" s="4">
        <f>IF(A4772="","",MIN(J4771+I4772,Max_logcfu))</f>
        <v>3.99</v>
      </c>
      <c r="K4772" s="1" cm="1">
        <f t="array" ref="K4772">IF(A4772="","",IF(E4772&lt;MinTemp,0,((E4772-Tmin)/(PrefTemp-Tmin))^2))</f>
        <v>0.70703380673856386</v>
      </c>
      <c r="L4772" s="4">
        <f>IF(A4772="","",K4772*(B4772-B4771))</f>
        <v>7.3649354902896053E-3</v>
      </c>
      <c r="M4772" s="4">
        <f>IF(A4771="","",M4771-L4771)</f>
        <v>129.52492325205264</v>
      </c>
      <c r="N4772" s="1" t="s">
        <v>866</v>
      </c>
      <c r="O4772" s="1" t="s">
        <v>868</v>
      </c>
      <c r="P4772" s="1" t="s">
        <v>869</v>
      </c>
      <c r="Q4772" s="1">
        <v>4008</v>
      </c>
      <c r="R4772" s="1" t="s">
        <v>863</v>
      </c>
      <c r="S4772" s="1">
        <v>96.68</v>
      </c>
    </row>
    <row r="4773" spans="1:19" hidden="1" x14ac:dyDescent="0.3">
      <c r="A4773" s="1" t="s">
        <v>922</v>
      </c>
      <c r="B4773" s="2" t="s">
        <v>586</v>
      </c>
      <c r="C4773" s="1">
        <f t="shared" si="414"/>
        <v>1.0416666664241347E-2</v>
      </c>
      <c r="D4773" s="1">
        <v>6</v>
      </c>
      <c r="E4773" s="1">
        <v>-1.1299999999999999</v>
      </c>
      <c r="F4773" s="1">
        <f>IF(A4773="","",IF(E4773&lt;MinTemp,0,E4773*M_a+M_b))</f>
        <v>6.537380000000001E-2</v>
      </c>
      <c r="G4773" s="1">
        <f>IF(A4773="","",F4773^2)</f>
        <v>4.2737337264400011E-3</v>
      </c>
      <c r="H4773" s="1">
        <f t="shared" si="415"/>
        <v>1.8573375603824428E-3</v>
      </c>
      <c r="I4773" s="4">
        <f>IF(A4773="","",H4773*24*(B4773-B4772))</f>
        <v>4.6433438998749949E-4</v>
      </c>
      <c r="J4773" s="4">
        <f>IF(A4773="","",MIN(J4772+I4773,Max_logcfu))</f>
        <v>3.99</v>
      </c>
      <c r="K4773" s="1" cm="1">
        <f t="array" ref="K4773">IF(A4773="","",IF(E4773&lt;MinTemp,0,((E4773-Tmin)/(PrefTemp-Tmin))^2))</f>
        <v>0.70703380673856386</v>
      </c>
      <c r="L4773" s="4">
        <f>IF(A4773="","",K4773*(B4773-B4772))</f>
        <v>7.3649354851452577E-3</v>
      </c>
      <c r="M4773" s="4">
        <f>IF(A4772="","",M4772-L4772)</f>
        <v>129.51755831656234</v>
      </c>
      <c r="N4773" s="1" t="s">
        <v>866</v>
      </c>
      <c r="O4773" s="1" t="s">
        <v>868</v>
      </c>
      <c r="P4773" s="1" t="s">
        <v>869</v>
      </c>
      <c r="Q4773" s="1">
        <v>4008</v>
      </c>
      <c r="R4773" s="1" t="s">
        <v>863</v>
      </c>
      <c r="S4773" s="1">
        <v>96.65</v>
      </c>
    </row>
    <row r="4774" spans="1:19" hidden="1" x14ac:dyDescent="0.3">
      <c r="A4774" s="1" t="s">
        <v>922</v>
      </c>
      <c r="B4774" s="2" t="s">
        <v>587</v>
      </c>
      <c r="C4774" s="1">
        <f t="shared" si="414"/>
        <v>1.0416666664241347E-2</v>
      </c>
      <c r="D4774" s="1">
        <v>6</v>
      </c>
      <c r="E4774" s="1">
        <v>-1.1299999999999999</v>
      </c>
      <c r="F4774" s="1">
        <f>IF(A4774="","",IF(E4774&lt;MinTemp,0,E4774*M_a+M_b))</f>
        <v>6.537380000000001E-2</v>
      </c>
      <c r="G4774" s="1">
        <f>IF(A4774="","",F4774^2)</f>
        <v>4.2737337264400011E-3</v>
      </c>
      <c r="H4774" s="1">
        <f t="shared" si="415"/>
        <v>1.8573375603824428E-3</v>
      </c>
      <c r="I4774" s="4">
        <f>IF(A4774="","",H4774*24*(B4774-B4773))</f>
        <v>4.6433438998749949E-4</v>
      </c>
      <c r="J4774" s="4">
        <f>IF(A4774="","",MIN(J4773+I4774,Max_logcfu))</f>
        <v>3.99</v>
      </c>
      <c r="K4774" s="1" cm="1">
        <f t="array" ref="K4774">IF(A4774="","",IF(E4774&lt;MinTemp,0,((E4774-Tmin)/(PrefTemp-Tmin))^2))</f>
        <v>0.70703380673856386</v>
      </c>
      <c r="L4774" s="4">
        <f>IF(A4774="","",K4774*(B4774-B4773))</f>
        <v>7.3649354851452577E-3</v>
      </c>
      <c r="M4774" s="4">
        <f>IF(A4773="","",M4773-L4773)</f>
        <v>129.51019338107719</v>
      </c>
      <c r="N4774" s="1" t="s">
        <v>866</v>
      </c>
      <c r="O4774" s="1" t="s">
        <v>868</v>
      </c>
      <c r="P4774" s="1" t="s">
        <v>869</v>
      </c>
      <c r="Q4774" s="1">
        <v>4008</v>
      </c>
      <c r="R4774" s="1" t="s">
        <v>863</v>
      </c>
      <c r="S4774" s="1">
        <v>96.65</v>
      </c>
    </row>
    <row r="4775" spans="1:19" hidden="1" x14ac:dyDescent="0.3">
      <c r="A4775" s="1" t="s">
        <v>922</v>
      </c>
      <c r="B4775" s="2" t="s">
        <v>588</v>
      </c>
      <c r="C4775" s="1">
        <f t="shared" si="414"/>
        <v>1.0416666671517305E-2</v>
      </c>
      <c r="D4775" s="1">
        <v>6</v>
      </c>
      <c r="E4775" s="1">
        <v>-1.1499999999999999</v>
      </c>
      <c r="F4775" s="1">
        <f>IF(A4775="","",IF(E4775&lt;MinTemp,0,E4775*M_a+M_b))</f>
        <v>6.4981000000000011E-2</v>
      </c>
      <c r="G4775" s="1">
        <f>IF(A4775="","",F4775^2)</f>
        <v>4.2225303610000011E-3</v>
      </c>
      <c r="H4775" s="1">
        <f t="shared" si="415"/>
        <v>1.8350849026510217E-3</v>
      </c>
      <c r="I4775" s="4">
        <f>IF(A4775="","",H4775*24*(B4775-B4774))</f>
        <v>4.5877122587638743E-4</v>
      </c>
      <c r="J4775" s="4">
        <f>IF(A4775="","",MIN(J4774+I4775,Max_logcfu))</f>
        <v>3.99</v>
      </c>
      <c r="K4775" s="1" cm="1">
        <f t="array" ref="K4775">IF(A4775="","",IF(E4775&lt;MinTemp,0,((E4775-Tmin)/(PrefTemp-Tmin))^2))</f>
        <v>0.69856287412970763</v>
      </c>
      <c r="L4775" s="4">
        <f>IF(A4775="","",K4775*(B4775-B4774))</f>
        <v>7.276696608906264E-3</v>
      </c>
      <c r="M4775" s="4">
        <f>IF(A4774="","",M4774-L4774)</f>
        <v>129.50282844559203</v>
      </c>
      <c r="N4775" s="1" t="s">
        <v>866</v>
      </c>
      <c r="O4775" s="1" t="s">
        <v>868</v>
      </c>
      <c r="P4775" s="1" t="s">
        <v>869</v>
      </c>
      <c r="Q4775" s="1">
        <v>4008</v>
      </c>
      <c r="R4775" s="1" t="s">
        <v>863</v>
      </c>
      <c r="S4775" s="1">
        <v>96.65</v>
      </c>
    </row>
    <row r="4776" spans="1:19" hidden="1" x14ac:dyDescent="0.3">
      <c r="A4776" s="1" t="s">
        <v>922</v>
      </c>
      <c r="B4776" s="2" t="s">
        <v>589</v>
      </c>
      <c r="C4776" s="1">
        <f t="shared" si="414"/>
        <v>1.0416666664241347E-2</v>
      </c>
      <c r="D4776" s="1">
        <v>6</v>
      </c>
      <c r="E4776" s="1">
        <v>-1.1299999999999999</v>
      </c>
      <c r="F4776" s="1">
        <f>IF(A4776="","",IF(E4776&lt;MinTemp,0,E4776*M_a+M_b))</f>
        <v>6.537380000000001E-2</v>
      </c>
      <c r="G4776" s="1">
        <f>IF(A4776="","",F4776^2)</f>
        <v>4.2737337264400011E-3</v>
      </c>
      <c r="H4776" s="1">
        <f t="shared" si="415"/>
        <v>1.8573375603824428E-3</v>
      </c>
      <c r="I4776" s="4">
        <f>IF(A4776="","",H4776*24*(B4776-B4775))</f>
        <v>4.6433438998749949E-4</v>
      </c>
      <c r="J4776" s="4">
        <f>IF(A4776="","",MIN(J4775+I4776,Max_logcfu))</f>
        <v>3.99</v>
      </c>
      <c r="K4776" s="1" cm="1">
        <f t="array" ref="K4776">IF(A4776="","",IF(E4776&lt;MinTemp,0,((E4776-Tmin)/(PrefTemp-Tmin))^2))</f>
        <v>0.70703380673856386</v>
      </c>
      <c r="L4776" s="4">
        <f>IF(A4776="","",K4776*(B4776-B4775))</f>
        <v>7.3649354851452577E-3</v>
      </c>
      <c r="M4776" s="4">
        <f>IF(A4775="","",M4775-L4775)</f>
        <v>129.49555174898313</v>
      </c>
      <c r="N4776" s="1" t="s">
        <v>866</v>
      </c>
      <c r="O4776" s="1" t="s">
        <v>868</v>
      </c>
      <c r="P4776" s="1" t="s">
        <v>869</v>
      </c>
      <c r="Q4776" s="1">
        <v>4008</v>
      </c>
      <c r="R4776" s="1" t="s">
        <v>863</v>
      </c>
      <c r="S4776" s="1">
        <v>96.65</v>
      </c>
    </row>
    <row r="4777" spans="1:19" hidden="1" x14ac:dyDescent="0.3">
      <c r="A4777" s="1" t="s">
        <v>922</v>
      </c>
      <c r="B4777" s="2" t="s">
        <v>590</v>
      </c>
      <c r="C4777" s="1">
        <f t="shared" si="414"/>
        <v>1.0416666664241347E-2</v>
      </c>
      <c r="D4777" s="1">
        <v>6</v>
      </c>
      <c r="E4777" s="1">
        <v>-1.1499999999999999</v>
      </c>
      <c r="F4777" s="1">
        <f>IF(A4777="","",IF(E4777&lt;MinTemp,0,E4777*M_a+M_b))</f>
        <v>6.4981000000000011E-2</v>
      </c>
      <c r="G4777" s="1">
        <f>IF(A4777="","",F4777^2)</f>
        <v>4.2225303610000011E-3</v>
      </c>
      <c r="H4777" s="1">
        <f t="shared" si="415"/>
        <v>1.8350849026510217E-3</v>
      </c>
      <c r="I4777" s="4">
        <f>IF(A4777="","",H4777*24*(B4777-B4776))</f>
        <v>4.5877122555593945E-4</v>
      </c>
      <c r="J4777" s="4">
        <f>IF(A4777="","",MIN(J4776+I4777,Max_logcfu))</f>
        <v>3.99</v>
      </c>
      <c r="K4777" s="1" cm="1">
        <f t="array" ref="K4777">IF(A4777="","",IF(E4777&lt;MinTemp,0,((E4777-Tmin)/(PrefTemp-Tmin))^2))</f>
        <v>0.69856287412970763</v>
      </c>
      <c r="L4777" s="4">
        <f>IF(A4777="","",K4777*(B4777-B4776))</f>
        <v>7.2766966038235502E-3</v>
      </c>
      <c r="M4777" s="4">
        <f>IF(A4776="","",M4776-L4776)</f>
        <v>129.48818681349798</v>
      </c>
      <c r="N4777" s="1" t="s">
        <v>866</v>
      </c>
      <c r="O4777" s="1" t="s">
        <v>868</v>
      </c>
      <c r="P4777" s="1" t="s">
        <v>869</v>
      </c>
      <c r="Q4777" s="1">
        <v>4008</v>
      </c>
      <c r="R4777" s="1" t="s">
        <v>863</v>
      </c>
      <c r="S4777" s="1">
        <v>96.65</v>
      </c>
    </row>
    <row r="4778" spans="1:19" hidden="1" x14ac:dyDescent="0.3">
      <c r="A4778" s="1" t="s">
        <v>922</v>
      </c>
      <c r="B4778" s="2" t="s">
        <v>591</v>
      </c>
      <c r="C4778" s="1">
        <f t="shared" si="414"/>
        <v>1.0416666671517305E-2</v>
      </c>
      <c r="D4778" s="1">
        <v>6</v>
      </c>
      <c r="E4778" s="1">
        <v>-1.1499999999999999</v>
      </c>
      <c r="F4778" s="1">
        <f>IF(A4778="","",IF(E4778&lt;MinTemp,0,E4778*M_a+M_b))</f>
        <v>6.4981000000000011E-2</v>
      </c>
      <c r="G4778" s="1">
        <f>IF(A4778="","",F4778^2)</f>
        <v>4.2225303610000011E-3</v>
      </c>
      <c r="H4778" s="1">
        <f t="shared" si="415"/>
        <v>1.8350849026510217E-3</v>
      </c>
      <c r="I4778" s="4">
        <f>IF(A4778="","",H4778*24*(B4778-B4777))</f>
        <v>4.5877122587638743E-4</v>
      </c>
      <c r="J4778" s="4">
        <f>IF(A4778="","",MIN(J4777+I4778,Max_logcfu))</f>
        <v>3.99</v>
      </c>
      <c r="K4778" s="1" cm="1">
        <f t="array" ref="K4778">IF(A4778="","",IF(E4778&lt;MinTemp,0,((E4778-Tmin)/(PrefTemp-Tmin))^2))</f>
        <v>0.69856287412970763</v>
      </c>
      <c r="L4778" s="4">
        <f>IF(A4778="","",K4778*(B4778-B4777))</f>
        <v>7.276696608906264E-3</v>
      </c>
      <c r="M4778" s="4">
        <f>IF(A4777="","",M4777-L4777)</f>
        <v>129.48091011689417</v>
      </c>
      <c r="N4778" s="1" t="s">
        <v>866</v>
      </c>
      <c r="O4778" s="1" t="s">
        <v>868</v>
      </c>
      <c r="P4778" s="1" t="s">
        <v>869</v>
      </c>
      <c r="Q4778" s="1">
        <v>4008</v>
      </c>
      <c r="R4778" s="1" t="s">
        <v>863</v>
      </c>
      <c r="S4778" s="1">
        <v>96.65</v>
      </c>
    </row>
    <row r="4779" spans="1:19" hidden="1" x14ac:dyDescent="0.3">
      <c r="A4779" s="1" t="s">
        <v>922</v>
      </c>
      <c r="B4779" s="2" t="s">
        <v>592</v>
      </c>
      <c r="C4779" s="1">
        <f t="shared" si="414"/>
        <v>1.0416666664241347E-2</v>
      </c>
      <c r="D4779" s="1">
        <v>6</v>
      </c>
      <c r="E4779" s="1">
        <v>-1.1499999999999999</v>
      </c>
      <c r="F4779" s="1">
        <f>IF(A4779="","",IF(E4779&lt;MinTemp,0,E4779*M_a+M_b))</f>
        <v>6.4981000000000011E-2</v>
      </c>
      <c r="G4779" s="1">
        <f>IF(A4779="","",F4779^2)</f>
        <v>4.2225303610000011E-3</v>
      </c>
      <c r="H4779" s="1">
        <f t="shared" si="415"/>
        <v>1.8350849026510217E-3</v>
      </c>
      <c r="I4779" s="4">
        <f>IF(A4779="","",H4779*24*(B4779-B4778))</f>
        <v>4.5877122555593945E-4</v>
      </c>
      <c r="J4779" s="4">
        <f>IF(A4779="","",MIN(J4778+I4779,Max_logcfu))</f>
        <v>3.99</v>
      </c>
      <c r="K4779" s="1" cm="1">
        <f t="array" ref="K4779">IF(A4779="","",IF(E4779&lt;MinTemp,0,((E4779-Tmin)/(PrefTemp-Tmin))^2))</f>
        <v>0.69856287412970763</v>
      </c>
      <c r="L4779" s="4">
        <f>IF(A4779="","",K4779*(B4779-B4778))</f>
        <v>7.2766966038235502E-3</v>
      </c>
      <c r="M4779" s="4">
        <f>IF(A4778="","",M4778-L4778)</f>
        <v>129.47363342028527</v>
      </c>
      <c r="N4779" s="1" t="s">
        <v>866</v>
      </c>
      <c r="O4779" s="1" t="s">
        <v>868</v>
      </c>
      <c r="P4779" s="1" t="s">
        <v>869</v>
      </c>
      <c r="Q4779" s="1">
        <v>4008</v>
      </c>
      <c r="R4779" s="1" t="s">
        <v>863</v>
      </c>
      <c r="S4779" s="1">
        <v>96.64</v>
      </c>
    </row>
    <row r="4780" spans="1:19" hidden="1" x14ac:dyDescent="0.3">
      <c r="A4780" s="1" t="s">
        <v>922</v>
      </c>
      <c r="B4780" s="2" t="s">
        <v>593</v>
      </c>
      <c r="C4780" s="1">
        <f t="shared" si="414"/>
        <v>1.0416666664241347E-2</v>
      </c>
      <c r="D4780" s="1">
        <v>6</v>
      </c>
      <c r="E4780" s="1">
        <v>-1.1499999999999999</v>
      </c>
      <c r="F4780" s="1">
        <f>IF(A4780="","",IF(E4780&lt;MinTemp,0,E4780*M_a+M_b))</f>
        <v>6.4981000000000011E-2</v>
      </c>
      <c r="G4780" s="1">
        <f>IF(A4780="","",F4780^2)</f>
        <v>4.2225303610000011E-3</v>
      </c>
      <c r="H4780" s="1">
        <f t="shared" si="415"/>
        <v>1.8350849026510217E-3</v>
      </c>
      <c r="I4780" s="4">
        <f>IF(A4780="","",H4780*24*(B4780-B4779))</f>
        <v>4.5877122555593945E-4</v>
      </c>
      <c r="J4780" s="4">
        <f>IF(A4780="","",MIN(J4779+I4780,Max_logcfu))</f>
        <v>3.99</v>
      </c>
      <c r="K4780" s="1" cm="1">
        <f t="array" ref="K4780">IF(A4780="","",IF(E4780&lt;MinTemp,0,((E4780-Tmin)/(PrefTemp-Tmin))^2))</f>
        <v>0.69856287412970763</v>
      </c>
      <c r="L4780" s="4">
        <f>IF(A4780="","",K4780*(B4780-B4779))</f>
        <v>7.2766966038235502E-3</v>
      </c>
      <c r="M4780" s="4">
        <f>IF(A4779="","",M4779-L4779)</f>
        <v>129.46635672368146</v>
      </c>
      <c r="N4780" s="1" t="s">
        <v>866</v>
      </c>
      <c r="O4780" s="1" t="s">
        <v>868</v>
      </c>
      <c r="P4780" s="1" t="s">
        <v>869</v>
      </c>
      <c r="Q4780" s="1">
        <v>4008</v>
      </c>
      <c r="R4780" s="1" t="s">
        <v>863</v>
      </c>
      <c r="S4780" s="1">
        <v>96.64</v>
      </c>
    </row>
    <row r="4781" spans="1:19" hidden="1" x14ac:dyDescent="0.3">
      <c r="A4781" s="1" t="s">
        <v>922</v>
      </c>
      <c r="B4781" s="2" t="s">
        <v>594</v>
      </c>
      <c r="C4781" s="1">
        <f t="shared" si="414"/>
        <v>1.0416666671517305E-2</v>
      </c>
      <c r="D4781" s="1">
        <v>6</v>
      </c>
      <c r="E4781" s="1">
        <v>-1.1299999999999999</v>
      </c>
      <c r="F4781" s="1">
        <f>IF(A4781="","",IF(E4781&lt;MinTemp,0,E4781*M_a+M_b))</f>
        <v>6.537380000000001E-2</v>
      </c>
      <c r="G4781" s="1">
        <f>IF(A4781="","",F4781^2)</f>
        <v>4.2737337264400011E-3</v>
      </c>
      <c r="H4781" s="1">
        <f t="shared" si="415"/>
        <v>1.8573375603824428E-3</v>
      </c>
      <c r="I4781" s="4">
        <f>IF(A4781="","",H4781*24*(B4781-B4780))</f>
        <v>4.6433439031183331E-4</v>
      </c>
      <c r="J4781" s="4">
        <f>IF(A4781="","",MIN(J4780+I4781,Max_logcfu))</f>
        <v>3.99</v>
      </c>
      <c r="K4781" s="1" cm="1">
        <f t="array" ref="K4781">IF(A4781="","",IF(E4781&lt;MinTemp,0,((E4781-Tmin)/(PrefTemp-Tmin))^2))</f>
        <v>0.70703380673856386</v>
      </c>
      <c r="L4781" s="4">
        <f>IF(A4781="","",K4781*(B4781-B4780))</f>
        <v>7.3649354902896053E-3</v>
      </c>
      <c r="M4781" s="4">
        <f>IF(A4780="","",M4780-L4780)</f>
        <v>129.45908002707765</v>
      </c>
      <c r="N4781" s="1" t="s">
        <v>866</v>
      </c>
      <c r="O4781" s="1" t="s">
        <v>868</v>
      </c>
      <c r="P4781" s="1" t="s">
        <v>869</v>
      </c>
      <c r="Q4781" s="1">
        <v>4008</v>
      </c>
      <c r="R4781" s="1" t="s">
        <v>863</v>
      </c>
      <c r="S4781" s="1">
        <v>96.64</v>
      </c>
    </row>
    <row r="4782" spans="1:19" hidden="1" x14ac:dyDescent="0.3">
      <c r="A4782" s="1" t="s">
        <v>922</v>
      </c>
      <c r="B4782" s="2" t="s">
        <v>595</v>
      </c>
      <c r="C4782" s="1">
        <f t="shared" si="414"/>
        <v>1.0416666664241347E-2</v>
      </c>
      <c r="D4782" s="1">
        <v>6</v>
      </c>
      <c r="E4782" s="1">
        <v>-1.1499999999999999</v>
      </c>
      <c r="F4782" s="1">
        <f>IF(A4782="","",IF(E4782&lt;MinTemp,0,E4782*M_a+M_b))</f>
        <v>6.4981000000000011E-2</v>
      </c>
      <c r="G4782" s="1">
        <f>IF(A4782="","",F4782^2)</f>
        <v>4.2225303610000011E-3</v>
      </c>
      <c r="H4782" s="1">
        <f t="shared" si="415"/>
        <v>1.8350849026510217E-3</v>
      </c>
      <c r="I4782" s="4">
        <f>IF(A4782="","",H4782*24*(B4782-B4781))</f>
        <v>4.5877122555593945E-4</v>
      </c>
      <c r="J4782" s="4">
        <f>IF(A4782="","",MIN(J4781+I4782,Max_logcfu))</f>
        <v>3.99</v>
      </c>
      <c r="K4782" s="1" cm="1">
        <f t="array" ref="K4782">IF(A4782="","",IF(E4782&lt;MinTemp,0,((E4782-Tmin)/(PrefTemp-Tmin))^2))</f>
        <v>0.69856287412970763</v>
      </c>
      <c r="L4782" s="4">
        <f>IF(A4782="","",K4782*(B4782-B4781))</f>
        <v>7.2766966038235502E-3</v>
      </c>
      <c r="M4782" s="4">
        <f>IF(A4781="","",M4781-L4781)</f>
        <v>129.45171509158735</v>
      </c>
      <c r="N4782" s="1" t="s">
        <v>866</v>
      </c>
      <c r="O4782" s="1" t="s">
        <v>868</v>
      </c>
      <c r="P4782" s="1" t="s">
        <v>869</v>
      </c>
      <c r="Q4782" s="1">
        <v>4008</v>
      </c>
      <c r="R4782" s="1" t="s">
        <v>863</v>
      </c>
      <c r="S4782" s="1">
        <v>96.64</v>
      </c>
    </row>
    <row r="4783" spans="1:19" hidden="1" x14ac:dyDescent="0.3">
      <c r="A4783" s="1" t="s">
        <v>922</v>
      </c>
      <c r="B4783" s="2" t="s">
        <v>596</v>
      </c>
      <c r="C4783" s="1">
        <f t="shared" si="414"/>
        <v>1.0416666664241347E-2</v>
      </c>
      <c r="D4783" s="1">
        <v>6</v>
      </c>
      <c r="E4783" s="1">
        <v>-1.1499999999999999</v>
      </c>
      <c r="F4783" s="1">
        <f>IF(A4783="","",IF(E4783&lt;MinTemp,0,E4783*M_a+M_b))</f>
        <v>6.4981000000000011E-2</v>
      </c>
      <c r="G4783" s="1">
        <f>IF(A4783="","",F4783^2)</f>
        <v>4.2225303610000011E-3</v>
      </c>
      <c r="H4783" s="1">
        <f t="shared" si="415"/>
        <v>1.8350849026510217E-3</v>
      </c>
      <c r="I4783" s="4">
        <f>IF(A4783="","",H4783*24*(B4783-B4782))</f>
        <v>4.5877122555593945E-4</v>
      </c>
      <c r="J4783" s="4">
        <f>IF(A4783="","",MIN(J4782+I4783,Max_logcfu))</f>
        <v>3.99</v>
      </c>
      <c r="K4783" s="1" cm="1">
        <f t="array" ref="K4783">IF(A4783="","",IF(E4783&lt;MinTemp,0,((E4783-Tmin)/(PrefTemp-Tmin))^2))</f>
        <v>0.69856287412970763</v>
      </c>
      <c r="L4783" s="4">
        <f>IF(A4783="","",K4783*(B4783-B4782))</f>
        <v>7.2766966038235502E-3</v>
      </c>
      <c r="M4783" s="4">
        <f>IF(A4782="","",M4782-L4782)</f>
        <v>129.44443839498354</v>
      </c>
      <c r="N4783" s="1" t="s">
        <v>866</v>
      </c>
      <c r="O4783" s="1" t="s">
        <v>868</v>
      </c>
      <c r="P4783" s="1" t="s">
        <v>869</v>
      </c>
      <c r="Q4783" s="1">
        <v>4008</v>
      </c>
      <c r="R4783" s="1" t="s">
        <v>863</v>
      </c>
      <c r="S4783" s="1">
        <v>96.64</v>
      </c>
    </row>
    <row r="4784" spans="1:19" hidden="1" x14ac:dyDescent="0.3">
      <c r="A4784" s="1" t="s">
        <v>922</v>
      </c>
      <c r="B4784" s="2" t="s">
        <v>597</v>
      </c>
      <c r="C4784" s="1">
        <f t="shared" si="414"/>
        <v>1.0416666671517305E-2</v>
      </c>
      <c r="D4784" s="1">
        <v>6</v>
      </c>
      <c r="E4784" s="1">
        <v>-1.1499999999999999</v>
      </c>
      <c r="F4784" s="1">
        <f>IF(A4784="","",IF(E4784&lt;MinTemp,0,E4784*M_a+M_b))</f>
        <v>6.4981000000000011E-2</v>
      </c>
      <c r="G4784" s="1">
        <f>IF(A4784="","",F4784^2)</f>
        <v>4.2225303610000011E-3</v>
      </c>
      <c r="H4784" s="1">
        <f t="shared" si="415"/>
        <v>1.8350849026510217E-3</v>
      </c>
      <c r="I4784" s="4">
        <f>IF(A4784="","",H4784*24*(B4784-B4783))</f>
        <v>4.5877122587638743E-4</v>
      </c>
      <c r="J4784" s="4">
        <f>IF(A4784="","",MIN(J4783+I4784,Max_logcfu))</f>
        <v>3.99</v>
      </c>
      <c r="K4784" s="1" cm="1">
        <f t="array" ref="K4784">IF(A4784="","",IF(E4784&lt;MinTemp,0,((E4784-Tmin)/(PrefTemp-Tmin))^2))</f>
        <v>0.69856287412970763</v>
      </c>
      <c r="L4784" s="4">
        <f>IF(A4784="","",K4784*(B4784-B4783))</f>
        <v>7.276696608906264E-3</v>
      </c>
      <c r="M4784" s="4">
        <f>IF(A4783="","",M4783-L4783)</f>
        <v>129.43716169837973</v>
      </c>
      <c r="N4784" s="1" t="s">
        <v>866</v>
      </c>
      <c r="O4784" s="1" t="s">
        <v>868</v>
      </c>
      <c r="P4784" s="1" t="s">
        <v>869</v>
      </c>
      <c r="Q4784" s="1">
        <v>4008</v>
      </c>
      <c r="R4784" s="1" t="s">
        <v>863</v>
      </c>
      <c r="S4784" s="1">
        <v>96.64</v>
      </c>
    </row>
    <row r="4785" spans="1:19" hidden="1" x14ac:dyDescent="0.3">
      <c r="A4785" s="1" t="s">
        <v>922</v>
      </c>
      <c r="B4785" s="2" t="s">
        <v>598</v>
      </c>
      <c r="C4785" s="1">
        <f t="shared" si="414"/>
        <v>1.0416666664241347E-2</v>
      </c>
      <c r="D4785" s="1">
        <v>6</v>
      </c>
      <c r="E4785" s="1">
        <v>-1.1499999999999999</v>
      </c>
      <c r="F4785" s="1">
        <f>IF(A4785="","",IF(E4785&lt;MinTemp,0,E4785*M_a+M_b))</f>
        <v>6.4981000000000011E-2</v>
      </c>
      <c r="G4785" s="1">
        <f>IF(A4785="","",F4785^2)</f>
        <v>4.2225303610000011E-3</v>
      </c>
      <c r="H4785" s="1">
        <f t="shared" si="415"/>
        <v>1.8350849026510217E-3</v>
      </c>
      <c r="I4785" s="4">
        <f>IF(A4785="","",H4785*24*(B4785-B4784))</f>
        <v>4.5877122555593945E-4</v>
      </c>
      <c r="J4785" s="4">
        <f>IF(A4785="","",MIN(J4784+I4785,Max_logcfu))</f>
        <v>3.99</v>
      </c>
      <c r="K4785" s="1" cm="1">
        <f t="array" ref="K4785">IF(A4785="","",IF(E4785&lt;MinTemp,0,((E4785-Tmin)/(PrefTemp-Tmin))^2))</f>
        <v>0.69856287412970763</v>
      </c>
      <c r="L4785" s="4">
        <f>IF(A4785="","",K4785*(B4785-B4784))</f>
        <v>7.2766966038235502E-3</v>
      </c>
      <c r="M4785" s="4">
        <f>IF(A4784="","",M4784-L4784)</f>
        <v>129.42988500177083</v>
      </c>
      <c r="N4785" s="1" t="s">
        <v>866</v>
      </c>
      <c r="O4785" s="1" t="s">
        <v>868</v>
      </c>
      <c r="P4785" s="1" t="s">
        <v>869</v>
      </c>
      <c r="Q4785" s="1">
        <v>4008</v>
      </c>
      <c r="R4785" s="1" t="s">
        <v>863</v>
      </c>
      <c r="S4785" s="1">
        <v>96.64</v>
      </c>
    </row>
    <row r="4786" spans="1:19" hidden="1" x14ac:dyDescent="0.3">
      <c r="A4786" s="1" t="s">
        <v>922</v>
      </c>
      <c r="B4786" s="2" t="s">
        <v>599</v>
      </c>
      <c r="C4786" s="1">
        <f t="shared" si="414"/>
        <v>1.0416666664241347E-2</v>
      </c>
      <c r="D4786" s="1">
        <v>6</v>
      </c>
      <c r="E4786" s="1">
        <v>-0.86</v>
      </c>
      <c r="F4786" s="1">
        <f>IF(A4786="","",IF(E4786&lt;MinTemp,0,E4786*M_a+M_b))</f>
        <v>7.0676600000000006E-2</v>
      </c>
      <c r="G4786" s="1">
        <f>IF(A4786="","",F4786^2)</f>
        <v>4.9951817875600012E-3</v>
      </c>
      <c r="H4786" s="1">
        <f t="shared" si="415"/>
        <v>2.170874310108649E-3</v>
      </c>
      <c r="I4786" s="4">
        <f>IF(A4786="","",H4786*24*(B4786-B4785))</f>
        <v>5.4271857740080076E-4</v>
      </c>
      <c r="J4786" s="4">
        <f>IF(A4786="","",MIN(J4785+I4786,Max_logcfu))</f>
        <v>3.99</v>
      </c>
      <c r="K4786" s="1" cm="1">
        <f t="array" ref="K4786">IF(A4786="","",IF(E4786&lt;MinTemp,0,((E4786-Tmin)/(PrefTemp-Tmin))^2))</f>
        <v>0.82638802992334115</v>
      </c>
      <c r="L4786" s="4">
        <f>IF(A4786="","",K4786*(B4786-B4785))</f>
        <v>8.6082086430305481E-3</v>
      </c>
      <c r="M4786" s="4">
        <f>IF(A4785="","",M4785-L4785)</f>
        <v>129.42260830516702</v>
      </c>
      <c r="N4786" s="1" t="s">
        <v>866</v>
      </c>
      <c r="O4786" s="1" t="s">
        <v>868</v>
      </c>
      <c r="P4786" s="1" t="s">
        <v>869</v>
      </c>
      <c r="Q4786" s="1">
        <v>4008</v>
      </c>
      <c r="R4786" s="1" t="s">
        <v>863</v>
      </c>
      <c r="S4786" s="1">
        <v>96.64</v>
      </c>
    </row>
    <row r="4787" spans="1:19" hidden="1" x14ac:dyDescent="0.3">
      <c r="A4787" s="1" t="s">
        <v>922</v>
      </c>
      <c r="B4787" s="2" t="s">
        <v>600</v>
      </c>
      <c r="C4787" s="1">
        <f t="shared" si="414"/>
        <v>1.0416666671517305E-2</v>
      </c>
      <c r="D4787" s="1">
        <v>6</v>
      </c>
      <c r="E4787" s="1">
        <v>-0.94</v>
      </c>
      <c r="F4787" s="1">
        <f>IF(A4787="","",IF(E4787&lt;MinTemp,0,E4787*M_a+M_b))</f>
        <v>6.9105400000000011E-2</v>
      </c>
      <c r="G4787" s="1">
        <f>IF(A4787="","",F4787^2)</f>
        <v>4.7755563091600017E-3</v>
      </c>
      <c r="H4787" s="1">
        <f t="shared" si="415"/>
        <v>2.075426470734464E-3</v>
      </c>
      <c r="I4787" s="4">
        <f>IF(A4787="","",H4787*24*(B4787-B4786))</f>
        <v>5.1885661792522753E-4</v>
      </c>
      <c r="J4787" s="4">
        <f>IF(A4787="","",MIN(J4786+I4787,Max_logcfu))</f>
        <v>3.99</v>
      </c>
      <c r="K4787" s="1" cm="1">
        <f t="array" ref="K4787">IF(A4787="","",IF(E4787&lt;MinTemp,0,((E4787-Tmin)/(PrefTemp-Tmin))^2))</f>
        <v>0.7900538434743225</v>
      </c>
      <c r="L4787" s="4">
        <f>IF(A4787="","",K4787*(B4787-B4786))</f>
        <v>8.2297275400231244E-3</v>
      </c>
      <c r="M4787" s="4">
        <f>IF(A4786="","",M4786-L4786)</f>
        <v>129.41400009652398</v>
      </c>
      <c r="N4787" s="1" t="s">
        <v>866</v>
      </c>
      <c r="O4787" s="1" t="s">
        <v>868</v>
      </c>
      <c r="P4787" s="1" t="s">
        <v>869</v>
      </c>
      <c r="Q4787" s="1">
        <v>4008</v>
      </c>
      <c r="R4787" s="1" t="s">
        <v>863</v>
      </c>
      <c r="S4787" s="1">
        <v>96.63</v>
      </c>
    </row>
    <row r="4788" spans="1:19" hidden="1" x14ac:dyDescent="0.3">
      <c r="A4788" s="1" t="s">
        <v>922</v>
      </c>
      <c r="B4788" s="2" t="s">
        <v>601</v>
      </c>
      <c r="C4788" s="1">
        <f t="shared" si="414"/>
        <v>1.0416666664241347E-2</v>
      </c>
      <c r="D4788" s="1">
        <v>6</v>
      </c>
      <c r="E4788" s="1">
        <v>-1</v>
      </c>
      <c r="F4788" s="1">
        <f>IF(A4788="","",IF(E4788&lt;MinTemp,0,E4788*M_a+M_b))</f>
        <v>6.7927000000000001E-2</v>
      </c>
      <c r="G4788" s="1">
        <f>IF(A4788="","",F4788^2)</f>
        <v>4.6140773290000003E-3</v>
      </c>
      <c r="H4788" s="1">
        <f t="shared" si="415"/>
        <v>2.0052487305519339E-3</v>
      </c>
      <c r="I4788" s="4">
        <f>IF(A4788="","",H4788*24*(B4788-B4787))</f>
        <v>5.013121825212626E-4</v>
      </c>
      <c r="J4788" s="4">
        <f>IF(A4788="","",MIN(J4787+I4788,Max_logcfu))</f>
        <v>3.99</v>
      </c>
      <c r="K4788" s="1" cm="1">
        <f t="array" ref="K4788">IF(A4788="","",IF(E4788&lt;MinTemp,0,((E4788-Tmin)/(PrefTemp-Tmin))^2))</f>
        <v>0.76333924089053207</v>
      </c>
      <c r="L4788" s="4">
        <f>IF(A4788="","",K4788*(B4788-B4787))</f>
        <v>7.9514504240917015E-3</v>
      </c>
      <c r="M4788" s="4">
        <f>IF(A4787="","",M4787-L4787)</f>
        <v>129.40577036898395</v>
      </c>
      <c r="N4788" s="1" t="s">
        <v>866</v>
      </c>
      <c r="O4788" s="1" t="s">
        <v>868</v>
      </c>
      <c r="P4788" s="1" t="s">
        <v>869</v>
      </c>
      <c r="Q4788" s="1">
        <v>4008</v>
      </c>
      <c r="R4788" s="1" t="s">
        <v>863</v>
      </c>
      <c r="S4788" s="1">
        <v>96.63</v>
      </c>
    </row>
    <row r="4789" spans="1:19" hidden="1" x14ac:dyDescent="0.3">
      <c r="A4789" s="1" t="s">
        <v>922</v>
      </c>
      <c r="B4789" s="2" t="s">
        <v>602</v>
      </c>
      <c r="C4789" s="1">
        <f t="shared" si="414"/>
        <v>1.0416666664241347E-2</v>
      </c>
      <c r="D4789" s="1">
        <v>6</v>
      </c>
      <c r="E4789" s="1">
        <v>-1.08</v>
      </c>
      <c r="F4789" s="1">
        <f>IF(A4789="","",IF(E4789&lt;MinTemp,0,E4789*M_a+M_b))</f>
        <v>6.6355800000000006E-2</v>
      </c>
      <c r="G4789" s="1">
        <f>IF(A4789="","",F4789^2)</f>
        <v>4.4030921936400007E-3</v>
      </c>
      <c r="H4789" s="1">
        <f t="shared" si="415"/>
        <v>1.9135559294393744E-3</v>
      </c>
      <c r="I4789" s="4">
        <f>IF(A4789="","",H4789*24*(B4789-B4788))</f>
        <v>4.7838898224845998E-4</v>
      </c>
      <c r="J4789" s="4">
        <f>IF(A4789="","",MIN(J4788+I4789,Max_logcfu))</f>
        <v>3.99</v>
      </c>
      <c r="K4789" s="1" cm="1">
        <f t="array" ref="K4789">IF(A4789="","",IF(E4789&lt;MinTemp,0,((E4789-Tmin)/(PrefTemp-Tmin))^2))</f>
        <v>0.72843448711610992</v>
      </c>
      <c r="L4789" s="4">
        <f>IF(A4789="","",K4789*(B4789-B4788))</f>
        <v>7.5878592390261259E-3</v>
      </c>
      <c r="M4789" s="4">
        <f>IF(A4788="","",M4788-L4788)</f>
        <v>129.39781891855986</v>
      </c>
      <c r="N4789" s="1" t="s">
        <v>866</v>
      </c>
      <c r="O4789" s="1" t="s">
        <v>868</v>
      </c>
      <c r="P4789" s="1" t="s">
        <v>869</v>
      </c>
      <c r="Q4789" s="1">
        <v>4008</v>
      </c>
      <c r="R4789" s="1" t="s">
        <v>863</v>
      </c>
      <c r="S4789" s="1">
        <v>96.63</v>
      </c>
    </row>
    <row r="4790" spans="1:19" hidden="1" x14ac:dyDescent="0.3">
      <c r="A4790" s="1" t="s">
        <v>922</v>
      </c>
      <c r="B4790" s="2" t="s">
        <v>603</v>
      </c>
      <c r="C4790" s="1">
        <f t="shared" si="414"/>
        <v>1.0416666671517305E-2</v>
      </c>
      <c r="D4790" s="1">
        <v>6</v>
      </c>
      <c r="E4790" s="1">
        <v>-1.1100000000000001</v>
      </c>
      <c r="F4790" s="1">
        <f>IF(A4790="","",IF(E4790&lt;MinTemp,0,E4790*M_a+M_b))</f>
        <v>6.5766600000000008E-2</v>
      </c>
      <c r="G4790" s="1">
        <f>IF(A4790="","",F4790^2)</f>
        <v>4.3252456755600013E-3</v>
      </c>
      <c r="H4790" s="1">
        <f t="shared" si="415"/>
        <v>1.8797243266232078E-3</v>
      </c>
      <c r="I4790" s="4">
        <f>IF(A4790="","",H4790*24*(B4790-B4789))</f>
        <v>4.6993108187463065E-4</v>
      </c>
      <c r="J4790" s="4">
        <f>IF(A4790="","",MIN(J4789+I4790,Max_logcfu))</f>
        <v>3.99</v>
      </c>
      <c r="K4790" s="1" cm="1">
        <f t="array" ref="K4790">IF(A4790="","",IF(E4790&lt;MinTemp,0,((E4790-Tmin)/(PrefTemp-Tmin))^2))</f>
        <v>0.71555579051436968</v>
      </c>
      <c r="L4790" s="4">
        <f>IF(A4790="","",K4790*(B4790-B4789))</f>
        <v>7.4537061546622535E-3</v>
      </c>
      <c r="M4790" s="4">
        <f>IF(A4789="","",M4789-L4789)</f>
        <v>129.39023105932083</v>
      </c>
      <c r="N4790" s="1" t="s">
        <v>866</v>
      </c>
      <c r="O4790" s="1" t="s">
        <v>868</v>
      </c>
      <c r="P4790" s="1" t="s">
        <v>869</v>
      </c>
      <c r="Q4790" s="1">
        <v>4008</v>
      </c>
      <c r="R4790" s="1" t="s">
        <v>863</v>
      </c>
      <c r="S4790" s="1">
        <v>96.63</v>
      </c>
    </row>
    <row r="4791" spans="1:19" hidden="1" x14ac:dyDescent="0.3">
      <c r="A4791" s="1" t="s">
        <v>922</v>
      </c>
      <c r="B4791" s="2" t="s">
        <v>604</v>
      </c>
      <c r="C4791" s="1">
        <f t="shared" si="414"/>
        <v>1.0416666664241347E-2</v>
      </c>
      <c r="D4791" s="1">
        <v>6</v>
      </c>
      <c r="E4791" s="1">
        <v>-1.1000000000000001</v>
      </c>
      <c r="F4791" s="1">
        <f>IF(A4791="","",IF(E4791&lt;MinTemp,0,E4791*M_a+M_b))</f>
        <v>6.5963000000000008E-2</v>
      </c>
      <c r="G4791" s="1">
        <f>IF(A4791="","",F4791^2)</f>
        <v>4.3511173690000014E-3</v>
      </c>
      <c r="H4791" s="1">
        <f t="shared" si="415"/>
        <v>1.8909680004345942E-3</v>
      </c>
      <c r="I4791" s="4">
        <f>IF(A4791="","",H4791*24*(B4791-B4790))</f>
        <v>4.7274199999857976E-4</v>
      </c>
      <c r="J4791" s="4">
        <f>IF(A4791="","",MIN(J4790+I4791,Max_logcfu))</f>
        <v>3.99</v>
      </c>
      <c r="K4791" s="1" cm="1">
        <f t="array" ref="K4791">IF(A4791="","",IF(E4791&lt;MinTemp,0,((E4791-Tmin)/(PrefTemp-Tmin))^2))</f>
        <v>0.71983592658987894</v>
      </c>
      <c r="L4791" s="4">
        <f>IF(A4791="","",K4791*(B4791-B4790))</f>
        <v>7.4982909002320741E-3</v>
      </c>
      <c r="M4791" s="4">
        <f>IF(A4790="","",M4790-L4790)</f>
        <v>129.38277735316618</v>
      </c>
      <c r="N4791" s="1" t="s">
        <v>866</v>
      </c>
      <c r="O4791" s="1" t="s">
        <v>868</v>
      </c>
      <c r="P4791" s="1" t="s">
        <v>869</v>
      </c>
      <c r="Q4791" s="1">
        <v>4008</v>
      </c>
      <c r="R4791" s="1" t="s">
        <v>863</v>
      </c>
      <c r="S4791" s="1">
        <v>96.63</v>
      </c>
    </row>
    <row r="4792" spans="1:19" hidden="1" x14ac:dyDescent="0.3">
      <c r="A4792" s="1" t="s">
        <v>922</v>
      </c>
      <c r="B4792" s="2" t="s">
        <v>605</v>
      </c>
      <c r="C4792" s="1">
        <f t="shared" si="414"/>
        <v>1.0416666664241347E-2</v>
      </c>
      <c r="D4792" s="1">
        <v>6</v>
      </c>
      <c r="E4792" s="1">
        <v>-1.1299999999999999</v>
      </c>
      <c r="F4792" s="1">
        <f>IF(A4792="","",IF(E4792&lt;MinTemp,0,E4792*M_a+M_b))</f>
        <v>6.537380000000001E-2</v>
      </c>
      <c r="G4792" s="1">
        <f>IF(A4792="","",F4792^2)</f>
        <v>4.2737337264400011E-3</v>
      </c>
      <c r="H4792" s="1">
        <f t="shared" si="415"/>
        <v>1.8573375603824428E-3</v>
      </c>
      <c r="I4792" s="4">
        <f>IF(A4792="","",H4792*24*(B4792-B4791))</f>
        <v>4.6433438998749949E-4</v>
      </c>
      <c r="J4792" s="4">
        <f>IF(A4792="","",MIN(J4791+I4792,Max_logcfu))</f>
        <v>3.99</v>
      </c>
      <c r="K4792" s="1" cm="1">
        <f t="array" ref="K4792">IF(A4792="","",IF(E4792&lt;MinTemp,0,((E4792-Tmin)/(PrefTemp-Tmin))^2))</f>
        <v>0.70703380673856386</v>
      </c>
      <c r="L4792" s="4">
        <f>IF(A4792="","",K4792*(B4792-B4791))</f>
        <v>7.3649354851452577E-3</v>
      </c>
      <c r="M4792" s="4">
        <f>IF(A4791="","",M4791-L4791)</f>
        <v>129.37527906226595</v>
      </c>
      <c r="N4792" s="1" t="s">
        <v>866</v>
      </c>
      <c r="O4792" s="1" t="s">
        <v>868</v>
      </c>
      <c r="P4792" s="1" t="s">
        <v>869</v>
      </c>
      <c r="Q4792" s="1">
        <v>4008</v>
      </c>
      <c r="R4792" s="1" t="s">
        <v>863</v>
      </c>
      <c r="S4792" s="1">
        <v>96.63</v>
      </c>
    </row>
    <row r="4793" spans="1:19" hidden="1" x14ac:dyDescent="0.3">
      <c r="A4793" s="1" t="s">
        <v>922</v>
      </c>
      <c r="B4793" s="2" t="s">
        <v>606</v>
      </c>
      <c r="C4793" s="1">
        <f t="shared" si="414"/>
        <v>1.0416666671517305E-2</v>
      </c>
      <c r="D4793" s="1">
        <v>6</v>
      </c>
      <c r="E4793" s="1">
        <v>-1.1599999999999999</v>
      </c>
      <c r="F4793" s="1">
        <f>IF(A4793="","",IF(E4793&lt;MinTemp,0,E4793*M_a+M_b))</f>
        <v>6.4784599999999998E-2</v>
      </c>
      <c r="G4793" s="1">
        <f>IF(A4793="","",F4793^2)</f>
        <v>4.1970443971599998E-3</v>
      </c>
      <c r="H4793" s="1">
        <f t="shared" si="415"/>
        <v>1.8240088644763145E-3</v>
      </c>
      <c r="I4793" s="4">
        <f>IF(A4793="","",H4793*24*(B4793-B4792))</f>
        <v>4.560022163314212E-4</v>
      </c>
      <c r="J4793" s="4">
        <f>IF(A4793="","",MIN(J4792+I4793,Max_logcfu))</f>
        <v>3.99</v>
      </c>
      <c r="K4793" s="1" cm="1">
        <f t="array" ref="K4793">IF(A4793="","",IF(E4793&lt;MinTemp,0,((E4793-Tmin)/(PrefTemp-Tmin))^2))</f>
        <v>0.69434655201288575</v>
      </c>
      <c r="L4793" s="4">
        <f>IF(A4793="","",K4793*(B4793-B4792))</f>
        <v>7.2327765868355843E-3</v>
      </c>
      <c r="M4793" s="4">
        <f>IF(A4792="","",M4792-L4792)</f>
        <v>129.36791412678079</v>
      </c>
      <c r="N4793" s="1" t="s">
        <v>866</v>
      </c>
      <c r="O4793" s="1" t="s">
        <v>868</v>
      </c>
      <c r="P4793" s="1" t="s">
        <v>869</v>
      </c>
      <c r="Q4793" s="1">
        <v>4008</v>
      </c>
      <c r="R4793" s="1" t="s">
        <v>863</v>
      </c>
      <c r="S4793" s="1">
        <v>96.6</v>
      </c>
    </row>
    <row r="4794" spans="1:19" hidden="1" x14ac:dyDescent="0.3">
      <c r="A4794" s="1" t="s">
        <v>922</v>
      </c>
      <c r="B4794" s="2" t="s">
        <v>607</v>
      </c>
      <c r="C4794" s="1">
        <f t="shared" si="414"/>
        <v>1.0416666664241347E-2</v>
      </c>
      <c r="D4794" s="1">
        <v>6</v>
      </c>
      <c r="E4794" s="1">
        <v>-1.1499999999999999</v>
      </c>
      <c r="F4794" s="1">
        <f>IF(A4794="","",IF(E4794&lt;MinTemp,0,E4794*M_a+M_b))</f>
        <v>6.4981000000000011E-2</v>
      </c>
      <c r="G4794" s="1">
        <f>IF(A4794="","",F4794^2)</f>
        <v>4.2225303610000011E-3</v>
      </c>
      <c r="H4794" s="1">
        <f t="shared" si="415"/>
        <v>1.8350849026510217E-3</v>
      </c>
      <c r="I4794" s="4">
        <f>IF(A4794="","",H4794*24*(B4794-B4793))</f>
        <v>4.5877122555593945E-4</v>
      </c>
      <c r="J4794" s="4">
        <f>IF(A4794="","",MIN(J4793+I4794,Max_logcfu))</f>
        <v>3.99</v>
      </c>
      <c r="K4794" s="1" cm="1">
        <f t="array" ref="K4794">IF(A4794="","",IF(E4794&lt;MinTemp,0,((E4794-Tmin)/(PrefTemp-Tmin))^2))</f>
        <v>0.69856287412970763</v>
      </c>
      <c r="L4794" s="4">
        <f>IF(A4794="","",K4794*(B4794-B4793))</f>
        <v>7.2766966038235502E-3</v>
      </c>
      <c r="M4794" s="4">
        <f>IF(A4793="","",M4793-L4793)</f>
        <v>129.36068135019394</v>
      </c>
      <c r="N4794" s="1" t="s">
        <v>866</v>
      </c>
      <c r="O4794" s="1" t="s">
        <v>868</v>
      </c>
      <c r="P4794" s="1" t="s">
        <v>869</v>
      </c>
      <c r="Q4794" s="1">
        <v>4008</v>
      </c>
      <c r="R4794" s="1" t="s">
        <v>863</v>
      </c>
      <c r="S4794" s="1">
        <v>96.6</v>
      </c>
    </row>
    <row r="4795" spans="1:19" hidden="1" x14ac:dyDescent="0.3">
      <c r="A4795" s="1" t="s">
        <v>922</v>
      </c>
      <c r="B4795" s="2" t="s">
        <v>608</v>
      </c>
      <c r="C4795" s="1">
        <f t="shared" si="414"/>
        <v>1.0416666664241347E-2</v>
      </c>
      <c r="D4795" s="1">
        <v>6</v>
      </c>
      <c r="E4795" s="1">
        <v>-1.1499999999999999</v>
      </c>
      <c r="F4795" s="1">
        <f>IF(A4795="","",IF(E4795&lt;MinTemp,0,E4795*M_a+M_b))</f>
        <v>6.4981000000000011E-2</v>
      </c>
      <c r="G4795" s="1">
        <f>IF(A4795="","",F4795^2)</f>
        <v>4.2225303610000011E-3</v>
      </c>
      <c r="H4795" s="1">
        <f t="shared" si="415"/>
        <v>1.8350849026510217E-3</v>
      </c>
      <c r="I4795" s="4">
        <f>IF(A4795="","",H4795*24*(B4795-B4794))</f>
        <v>4.5877122555593945E-4</v>
      </c>
      <c r="J4795" s="4">
        <f>IF(A4795="","",MIN(J4794+I4795,Max_logcfu))</f>
        <v>3.99</v>
      </c>
      <c r="K4795" s="1" cm="1">
        <f t="array" ref="K4795">IF(A4795="","",IF(E4795&lt;MinTemp,0,((E4795-Tmin)/(PrefTemp-Tmin))^2))</f>
        <v>0.69856287412970763</v>
      </c>
      <c r="L4795" s="4">
        <f>IF(A4795="","",K4795*(B4795-B4794))</f>
        <v>7.2766966038235502E-3</v>
      </c>
      <c r="M4795" s="4">
        <f>IF(A4794="","",M4794-L4794)</f>
        <v>129.35340465359013</v>
      </c>
      <c r="N4795" s="1" t="s">
        <v>866</v>
      </c>
      <c r="O4795" s="1" t="s">
        <v>868</v>
      </c>
      <c r="P4795" s="1" t="s">
        <v>869</v>
      </c>
      <c r="Q4795" s="1">
        <v>4008</v>
      </c>
      <c r="R4795" s="1" t="s">
        <v>863</v>
      </c>
      <c r="S4795" s="1">
        <v>96.6</v>
      </c>
    </row>
    <row r="4796" spans="1:19" hidden="1" x14ac:dyDescent="0.3">
      <c r="A4796" s="1" t="s">
        <v>922</v>
      </c>
      <c r="B4796" s="2" t="s">
        <v>609</v>
      </c>
      <c r="C4796" s="1">
        <f t="shared" si="414"/>
        <v>1.0416666671517305E-2</v>
      </c>
      <c r="D4796" s="1">
        <v>6</v>
      </c>
      <c r="E4796" s="1">
        <v>-1.1499999999999999</v>
      </c>
      <c r="F4796" s="1">
        <f>IF(A4796="","",IF(E4796&lt;MinTemp,0,E4796*M_a+M_b))</f>
        <v>6.4981000000000011E-2</v>
      </c>
      <c r="G4796" s="1">
        <f>IF(A4796="","",F4796^2)</f>
        <v>4.2225303610000011E-3</v>
      </c>
      <c r="H4796" s="1">
        <f t="shared" si="415"/>
        <v>1.8350849026510217E-3</v>
      </c>
      <c r="I4796" s="4">
        <f>IF(A4796="","",H4796*24*(B4796-B4795))</f>
        <v>4.5877122587638743E-4</v>
      </c>
      <c r="J4796" s="4">
        <f>IF(A4796="","",MIN(J4795+I4796,Max_logcfu))</f>
        <v>3.99</v>
      </c>
      <c r="K4796" s="1" cm="1">
        <f t="array" ref="K4796">IF(A4796="","",IF(E4796&lt;MinTemp,0,((E4796-Tmin)/(PrefTemp-Tmin))^2))</f>
        <v>0.69856287412970763</v>
      </c>
      <c r="L4796" s="4">
        <f>IF(A4796="","",K4796*(B4796-B4795))</f>
        <v>7.276696608906264E-3</v>
      </c>
      <c r="M4796" s="4">
        <f>IF(A4795="","",M4795-L4795)</f>
        <v>129.34612795698632</v>
      </c>
      <c r="N4796" s="1" t="s">
        <v>866</v>
      </c>
      <c r="O4796" s="1" t="s">
        <v>868</v>
      </c>
      <c r="P4796" s="1" t="s">
        <v>869</v>
      </c>
      <c r="Q4796" s="1">
        <v>4008</v>
      </c>
      <c r="R4796" s="1" t="s">
        <v>863</v>
      </c>
      <c r="S4796" s="1">
        <v>96.6</v>
      </c>
    </row>
    <row r="4797" spans="1:19" hidden="1" x14ac:dyDescent="0.3">
      <c r="A4797" s="1" t="s">
        <v>922</v>
      </c>
      <c r="B4797" s="2" t="s">
        <v>610</v>
      </c>
      <c r="C4797" s="1">
        <f t="shared" si="414"/>
        <v>1.0416666664241347E-2</v>
      </c>
      <c r="D4797" s="1">
        <v>6</v>
      </c>
      <c r="E4797" s="1">
        <v>-1.18</v>
      </c>
      <c r="F4797" s="1">
        <f>IF(A4797="","",IF(E4797&lt;MinTemp,0,E4797*M_a+M_b))</f>
        <v>6.4391799999999999E-2</v>
      </c>
      <c r="G4797" s="1">
        <f>IF(A4797="","",F4797^2)</f>
        <v>4.1463039072399998E-3</v>
      </c>
      <c r="H4797" s="1">
        <f t="shared" si="415"/>
        <v>1.801957369508909E-3</v>
      </c>
      <c r="I4797" s="4">
        <f>IF(A4797="","",H4797*24*(B4797-B4796))</f>
        <v>4.5048934227233947E-4</v>
      </c>
      <c r="J4797" s="4">
        <f>IF(A4797="","",MIN(J4796+I4797,Max_logcfu))</f>
        <v>3.99</v>
      </c>
      <c r="K4797" s="1" cm="1">
        <f t="array" ref="K4797">IF(A4797="","",IF(E4797&lt;MinTemp,0,((E4797-Tmin)/(PrefTemp-Tmin))^2))</f>
        <v>0.68595219615445435</v>
      </c>
      <c r="L4797" s="4">
        <f>IF(A4797="","",K4797*(B4797-B4796))</f>
        <v>7.1453353749452468E-3</v>
      </c>
      <c r="M4797" s="4">
        <f>IF(A4796="","",M4796-L4796)</f>
        <v>129.33885126037742</v>
      </c>
      <c r="N4797" s="1" t="s">
        <v>866</v>
      </c>
      <c r="O4797" s="1" t="s">
        <v>868</v>
      </c>
      <c r="P4797" s="1" t="s">
        <v>869</v>
      </c>
      <c r="Q4797" s="1">
        <v>4008</v>
      </c>
      <c r="R4797" s="1" t="s">
        <v>863</v>
      </c>
      <c r="S4797" s="1">
        <v>96.6</v>
      </c>
    </row>
    <row r="4798" spans="1:19" hidden="1" x14ac:dyDescent="0.3">
      <c r="A4798" s="1" t="s">
        <v>922</v>
      </c>
      <c r="B4798" s="2" t="s">
        <v>611</v>
      </c>
      <c r="C4798" s="1">
        <f t="shared" si="414"/>
        <v>1.0416666664241347E-2</v>
      </c>
      <c r="D4798" s="1">
        <v>6</v>
      </c>
      <c r="E4798" s="1">
        <v>-1.1499999999999999</v>
      </c>
      <c r="F4798" s="1">
        <f>IF(A4798="","",IF(E4798&lt;MinTemp,0,E4798*M_a+M_b))</f>
        <v>6.4981000000000011E-2</v>
      </c>
      <c r="G4798" s="1">
        <f>IF(A4798="","",F4798^2)</f>
        <v>4.2225303610000011E-3</v>
      </c>
      <c r="H4798" s="1">
        <f t="shared" si="415"/>
        <v>1.8350849026510217E-3</v>
      </c>
      <c r="I4798" s="4">
        <f>IF(A4798="","",H4798*24*(B4798-B4797))</f>
        <v>4.5877122555593945E-4</v>
      </c>
      <c r="J4798" s="4">
        <f>IF(A4798="","",MIN(J4797+I4798,Max_logcfu))</f>
        <v>3.99</v>
      </c>
      <c r="K4798" s="1" cm="1">
        <f t="array" ref="K4798">IF(A4798="","",IF(E4798&lt;MinTemp,0,((E4798-Tmin)/(PrefTemp-Tmin))^2))</f>
        <v>0.69856287412970763</v>
      </c>
      <c r="L4798" s="4">
        <f>IF(A4798="","",K4798*(B4798-B4797))</f>
        <v>7.2766966038235502E-3</v>
      </c>
      <c r="M4798" s="4">
        <f>IF(A4797="","",M4797-L4797)</f>
        <v>129.33170592500247</v>
      </c>
      <c r="N4798" s="1" t="s">
        <v>866</v>
      </c>
      <c r="O4798" s="1" t="s">
        <v>868</v>
      </c>
      <c r="P4798" s="1" t="s">
        <v>869</v>
      </c>
      <c r="Q4798" s="1">
        <v>4008</v>
      </c>
      <c r="R4798" s="1" t="s">
        <v>863</v>
      </c>
      <c r="S4798" s="1">
        <v>96.58</v>
      </c>
    </row>
    <row r="4799" spans="1:19" hidden="1" x14ac:dyDescent="0.3">
      <c r="A4799" s="1" t="s">
        <v>922</v>
      </c>
      <c r="B4799" s="2" t="s">
        <v>612</v>
      </c>
      <c r="C4799" s="1">
        <f t="shared" si="414"/>
        <v>1.0416666671517305E-2</v>
      </c>
      <c r="D4799" s="1">
        <v>6</v>
      </c>
      <c r="E4799" s="1">
        <v>-1.1599999999999999</v>
      </c>
      <c r="F4799" s="1">
        <f>IF(A4799="","",IF(E4799&lt;MinTemp,0,E4799*M_a+M_b))</f>
        <v>6.4784599999999998E-2</v>
      </c>
      <c r="G4799" s="1">
        <f>IF(A4799="","",F4799^2)</f>
        <v>4.1970443971599998E-3</v>
      </c>
      <c r="H4799" s="1">
        <f t="shared" si="415"/>
        <v>1.8240088644763145E-3</v>
      </c>
      <c r="I4799" s="4">
        <f>IF(A4799="","",H4799*24*(B4799-B4798))</f>
        <v>4.560022163314212E-4</v>
      </c>
      <c r="J4799" s="4">
        <f>IF(A4799="","",MIN(J4798+I4799,Max_logcfu))</f>
        <v>3.99</v>
      </c>
      <c r="K4799" s="1" cm="1">
        <f t="array" ref="K4799">IF(A4799="","",IF(E4799&lt;MinTemp,0,((E4799-Tmin)/(PrefTemp-Tmin))^2))</f>
        <v>0.69434655201288575</v>
      </c>
      <c r="L4799" s="4">
        <f>IF(A4799="","",K4799*(B4799-B4798))</f>
        <v>7.2327765868355843E-3</v>
      </c>
      <c r="M4799" s="4">
        <f>IF(A4798="","",M4798-L4798)</f>
        <v>129.32442922839866</v>
      </c>
      <c r="N4799" s="1" t="s">
        <v>866</v>
      </c>
      <c r="O4799" s="1" t="s">
        <v>868</v>
      </c>
      <c r="P4799" s="1" t="s">
        <v>869</v>
      </c>
      <c r="Q4799" s="1">
        <v>4008</v>
      </c>
      <c r="R4799" s="1" t="s">
        <v>863</v>
      </c>
      <c r="S4799" s="1">
        <v>96.58</v>
      </c>
    </row>
    <row r="4800" spans="1:19" hidden="1" x14ac:dyDescent="0.3">
      <c r="A4800" s="1" t="s">
        <v>922</v>
      </c>
      <c r="B4800" s="2" t="s">
        <v>613</v>
      </c>
      <c r="C4800" s="1">
        <f t="shared" si="414"/>
        <v>1.0416666664241347E-2</v>
      </c>
      <c r="D4800" s="1">
        <v>6</v>
      </c>
      <c r="E4800" s="1">
        <v>-1.02</v>
      </c>
      <c r="F4800" s="1">
        <f>IF(A4800="","",IF(E4800&lt;MinTemp,0,E4800*M_a+M_b))</f>
        <v>6.7534200000000003E-2</v>
      </c>
      <c r="G4800" s="1">
        <f>IF(A4800="","",F4800^2)</f>
        <v>4.56086816964E-3</v>
      </c>
      <c r="H4800" s="1">
        <f t="shared" si="415"/>
        <v>1.9821243675097783E-3</v>
      </c>
      <c r="I4800" s="4">
        <f>IF(A4800="","",H4800*24*(B4800-B4799))</f>
        <v>4.9553109176206974E-4</v>
      </c>
      <c r="J4800" s="4">
        <f>IF(A4800="","",MIN(J4799+I4800,Max_logcfu))</f>
        <v>3.99</v>
      </c>
      <c r="K4800" s="1" cm="1">
        <f t="array" ref="K4800">IF(A4800="","",IF(E4800&lt;MinTemp,0,((E4800-Tmin)/(PrefTemp-Tmin))^2))</f>
        <v>0.75453647569650184</v>
      </c>
      <c r="L4800" s="4">
        <f>IF(A4800="","",K4800*(B4800-B4799))</f>
        <v>7.859754953341902E-3</v>
      </c>
      <c r="M4800" s="4">
        <f>IF(A4799="","",M4799-L4799)</f>
        <v>129.31719645181181</v>
      </c>
      <c r="N4800" s="1" t="s">
        <v>866</v>
      </c>
      <c r="O4800" s="1" t="s">
        <v>868</v>
      </c>
      <c r="P4800" s="1" t="s">
        <v>869</v>
      </c>
      <c r="Q4800" s="1">
        <v>4008</v>
      </c>
      <c r="R4800" s="1" t="s">
        <v>863</v>
      </c>
      <c r="S4800" s="1">
        <v>96.58</v>
      </c>
    </row>
    <row r="4801" spans="1:19" hidden="1" x14ac:dyDescent="0.3">
      <c r="A4801" s="1" t="s">
        <v>922</v>
      </c>
      <c r="B4801" s="2" t="s">
        <v>614</v>
      </c>
      <c r="C4801" s="1">
        <f t="shared" si="414"/>
        <v>1.0416666664241347E-2</v>
      </c>
      <c r="D4801" s="1">
        <v>6</v>
      </c>
      <c r="E4801" s="1">
        <v>-1.04</v>
      </c>
      <c r="F4801" s="1">
        <f>IF(A4801="","",IF(E4801&lt;MinTemp,0,E4801*M_a+M_b))</f>
        <v>6.7141400000000004E-2</v>
      </c>
      <c r="G4801" s="1">
        <f>IF(A4801="","",F4801^2)</f>
        <v>4.5079675939600009E-3</v>
      </c>
      <c r="H4801" s="1">
        <f t="shared" si="415"/>
        <v>1.9591341129769667E-3</v>
      </c>
      <c r="I4801" s="4">
        <f>IF(A4801="","",H4801*24*(B4801-B4800))</f>
        <v>4.8978352813020508E-4</v>
      </c>
      <c r="J4801" s="4">
        <f>IF(A4801="","",MIN(J4800+I4801,Max_logcfu))</f>
        <v>3.99</v>
      </c>
      <c r="K4801" s="1" cm="1">
        <f t="array" ref="K4801">IF(A4801="","",IF(E4801&lt;MinTemp,0,((E4801-Tmin)/(PrefTemp-Tmin))^2))</f>
        <v>0.7457847616694212</v>
      </c>
      <c r="L4801" s="4">
        <f>IF(A4801="","",K4801*(B4801-B4800))</f>
        <v>7.7685912655810381E-3</v>
      </c>
      <c r="M4801" s="4">
        <f>IF(A4800="","",M4800-L4800)</f>
        <v>129.30933669685848</v>
      </c>
      <c r="N4801" s="1" t="s">
        <v>866</v>
      </c>
      <c r="O4801" s="1" t="s">
        <v>868</v>
      </c>
      <c r="P4801" s="1" t="s">
        <v>869</v>
      </c>
      <c r="Q4801" s="1">
        <v>4008</v>
      </c>
      <c r="R4801" s="1" t="s">
        <v>863</v>
      </c>
      <c r="S4801" s="1">
        <v>96.58</v>
      </c>
    </row>
    <row r="4802" spans="1:19" hidden="1" x14ac:dyDescent="0.3">
      <c r="A4802" s="1" t="s">
        <v>922</v>
      </c>
      <c r="B4802" s="2" t="s">
        <v>615</v>
      </c>
      <c r="C4802" s="1">
        <f t="shared" ref="C4802:C4865" si="416">IF(A4802="","",B4802-B4801)</f>
        <v>1.0416666671517305E-2</v>
      </c>
      <c r="D4802" s="1">
        <v>6</v>
      </c>
      <c r="E4802" s="1">
        <v>-1.02</v>
      </c>
      <c r="F4802" s="1">
        <f>IF(A4802="","",IF(E4802&lt;MinTemp,0,E4802*M_a+M_b))</f>
        <v>6.7534200000000003E-2</v>
      </c>
      <c r="G4802" s="1">
        <f>IF(A4802="","",F4802^2)</f>
        <v>4.56086816964E-3</v>
      </c>
      <c r="H4802" s="1">
        <f t="shared" si="415"/>
        <v>1.9821243675097783E-3</v>
      </c>
      <c r="I4802" s="4">
        <f>IF(A4802="","",H4802*24*(B4802-B4801))</f>
        <v>4.9553109210819424E-4</v>
      </c>
      <c r="J4802" s="4">
        <f>IF(A4802="","",MIN(J4801+I4802,Max_logcfu))</f>
        <v>3.99</v>
      </c>
      <c r="K4802" s="1" cm="1">
        <f t="array" ref="K4802">IF(A4802="","",IF(E4802&lt;MinTemp,0,((E4802-Tmin)/(PrefTemp-Tmin))^2))</f>
        <v>0.75453647569650184</v>
      </c>
      <c r="L4802" s="4">
        <f>IF(A4802="","",K4802*(B4802-B4801))</f>
        <v>7.8597549588318785E-3</v>
      </c>
      <c r="M4802" s="4">
        <f>IF(A4801="","",M4801-L4801)</f>
        <v>129.30156810559291</v>
      </c>
      <c r="N4802" s="1" t="s">
        <v>866</v>
      </c>
      <c r="O4802" s="1" t="s">
        <v>868</v>
      </c>
      <c r="P4802" s="1" t="s">
        <v>869</v>
      </c>
      <c r="Q4802" s="1">
        <v>4008</v>
      </c>
      <c r="R4802" s="1" t="s">
        <v>863</v>
      </c>
      <c r="S4802" s="1">
        <v>96.58</v>
      </c>
    </row>
    <row r="4803" spans="1:19" hidden="1" x14ac:dyDescent="0.3">
      <c r="A4803" s="1" t="s">
        <v>922</v>
      </c>
      <c r="B4803" s="2" t="s">
        <v>616</v>
      </c>
      <c r="C4803" s="1">
        <f t="shared" si="416"/>
        <v>1.0416666664241347E-2</v>
      </c>
      <c r="D4803" s="1">
        <v>6</v>
      </c>
      <c r="E4803" s="1">
        <v>-1.05</v>
      </c>
      <c r="F4803" s="1">
        <f>IF(A4803="","",IF(E4803&lt;MinTemp,0,E4803*M_a+M_b))</f>
        <v>6.6945000000000005E-2</v>
      </c>
      <c r="G4803" s="1">
        <f>IF(A4803="","",F4803^2)</f>
        <v>4.4816330250000008E-3</v>
      </c>
      <c r="H4803" s="1">
        <f t="shared" si="415"/>
        <v>1.9476892764015647E-3</v>
      </c>
      <c r="I4803" s="4">
        <f>IF(A4803="","",H4803*24*(B4803-B4802))</f>
        <v>4.8692231898702076E-4</v>
      </c>
      <c r="J4803" s="4">
        <f>IF(A4803="","",MIN(J4802+I4803,Max_logcfu))</f>
        <v>3.99</v>
      </c>
      <c r="K4803" s="1" cm="1">
        <f t="array" ref="K4803">IF(A4803="","",IF(E4803&lt;MinTemp,0,((E4803-Tmin)/(PrefTemp-Tmin))^2))</f>
        <v>0.74142804884348734</v>
      </c>
      <c r="L4803" s="4">
        <f>IF(A4803="","",K4803*(B4803-B4802))</f>
        <v>7.7232088403214605E-3</v>
      </c>
      <c r="M4803" s="4">
        <f>IF(A4802="","",M4802-L4802)</f>
        <v>129.29370835063406</v>
      </c>
      <c r="N4803" s="1" t="s">
        <v>866</v>
      </c>
      <c r="O4803" s="1" t="s">
        <v>868</v>
      </c>
      <c r="P4803" s="1" t="s">
        <v>869</v>
      </c>
      <c r="Q4803" s="1">
        <v>4008</v>
      </c>
      <c r="R4803" s="1" t="s">
        <v>863</v>
      </c>
      <c r="S4803" s="1">
        <v>96.58</v>
      </c>
    </row>
    <row r="4804" spans="1:19" hidden="1" x14ac:dyDescent="0.3">
      <c r="A4804" s="1" t="s">
        <v>922</v>
      </c>
      <c r="B4804" s="2" t="s">
        <v>617</v>
      </c>
      <c r="C4804" s="1">
        <f t="shared" si="416"/>
        <v>1.0416666664241347E-2</v>
      </c>
      <c r="D4804" s="1">
        <v>6</v>
      </c>
      <c r="E4804" s="1">
        <v>-1.08</v>
      </c>
      <c r="F4804" s="1">
        <f>IF(A4804="","",IF(E4804&lt;MinTemp,0,E4804*M_a+M_b))</f>
        <v>6.6355800000000006E-2</v>
      </c>
      <c r="G4804" s="1">
        <f>IF(A4804="","",F4804^2)</f>
        <v>4.4030921936400007E-3</v>
      </c>
      <c r="H4804" s="1">
        <f t="shared" si="415"/>
        <v>1.9135559294393744E-3</v>
      </c>
      <c r="I4804" s="4">
        <f>IF(A4804="","",H4804*24*(B4804-B4803))</f>
        <v>4.7838898224845998E-4</v>
      </c>
      <c r="J4804" s="4">
        <f>IF(A4804="","",MIN(J4803+I4804,Max_logcfu))</f>
        <v>3.99</v>
      </c>
      <c r="K4804" s="1" cm="1">
        <f t="array" ref="K4804">IF(A4804="","",IF(E4804&lt;MinTemp,0,((E4804-Tmin)/(PrefTemp-Tmin))^2))</f>
        <v>0.72843448711610992</v>
      </c>
      <c r="L4804" s="4">
        <f>IF(A4804="","",K4804*(B4804-B4803))</f>
        <v>7.5878592390261259E-3</v>
      </c>
      <c r="M4804" s="4">
        <f>IF(A4803="","",M4803-L4803)</f>
        <v>129.28598514179373</v>
      </c>
      <c r="N4804" s="1" t="s">
        <v>866</v>
      </c>
      <c r="O4804" s="1" t="s">
        <v>868</v>
      </c>
      <c r="P4804" s="1" t="s">
        <v>869</v>
      </c>
      <c r="Q4804" s="1">
        <v>4008</v>
      </c>
      <c r="R4804" s="1" t="s">
        <v>863</v>
      </c>
      <c r="S4804" s="1">
        <v>96.58</v>
      </c>
    </row>
    <row r="4805" spans="1:19" hidden="1" x14ac:dyDescent="0.3">
      <c r="A4805" s="1" t="s">
        <v>922</v>
      </c>
      <c r="B4805" s="2" t="s">
        <v>618</v>
      </c>
      <c r="C4805" s="1">
        <f t="shared" si="416"/>
        <v>1.0416666671517305E-2</v>
      </c>
      <c r="D4805" s="1">
        <v>6</v>
      </c>
      <c r="E4805" s="1">
        <v>-1.05</v>
      </c>
      <c r="F4805" s="1">
        <f>IF(A4805="","",IF(E4805&lt;MinTemp,0,E4805*M_a+M_b))</f>
        <v>6.6945000000000005E-2</v>
      </c>
      <c r="G4805" s="1">
        <f>IF(A4805="","",F4805^2)</f>
        <v>4.4816330250000008E-3</v>
      </c>
      <c r="H4805" s="1">
        <f t="shared" si="415"/>
        <v>1.9476892764015647E-3</v>
      </c>
      <c r="I4805" s="4">
        <f>IF(A4805="","",H4805*24*(B4805-B4804))</f>
        <v>4.8692231932713205E-4</v>
      </c>
      <c r="J4805" s="4">
        <f>IF(A4805="","",MIN(J4804+I4805,Max_logcfu))</f>
        <v>3.99</v>
      </c>
      <c r="K4805" s="1" cm="1">
        <f t="array" ref="K4805">IF(A4805="","",IF(E4805&lt;MinTemp,0,((E4805-Tmin)/(PrefTemp-Tmin))^2))</f>
        <v>0.74142804884348734</v>
      </c>
      <c r="L4805" s="4">
        <f>IF(A4805="","",K4805*(B4805-B4804))</f>
        <v>7.7232088457160593E-3</v>
      </c>
      <c r="M4805" s="4">
        <f>IF(A4804="","",M4804-L4804)</f>
        <v>129.27839728255469</v>
      </c>
      <c r="N4805" s="1" t="s">
        <v>866</v>
      </c>
      <c r="O4805" s="1" t="s">
        <v>868</v>
      </c>
      <c r="P4805" s="1" t="s">
        <v>869</v>
      </c>
      <c r="Q4805" s="1">
        <v>4008</v>
      </c>
      <c r="R4805" s="1" t="s">
        <v>863</v>
      </c>
      <c r="S4805" s="1">
        <v>96.55</v>
      </c>
    </row>
    <row r="4806" spans="1:19" hidden="1" x14ac:dyDescent="0.3">
      <c r="A4806" s="1" t="s">
        <v>922</v>
      </c>
      <c r="B4806" s="2" t="s">
        <v>619</v>
      </c>
      <c r="C4806" s="1">
        <f t="shared" si="416"/>
        <v>1.0416666664241347E-2</v>
      </c>
      <c r="D4806" s="1">
        <v>6</v>
      </c>
      <c r="E4806" s="1">
        <v>-1.07</v>
      </c>
      <c r="F4806" s="1">
        <f>IF(A4806="","",IF(E4806&lt;MinTemp,0,E4806*M_a+M_b))</f>
        <v>6.6552200000000006E-2</v>
      </c>
      <c r="G4806" s="1">
        <f>IF(A4806="","",F4806^2)</f>
        <v>4.4291953248400007E-3</v>
      </c>
      <c r="H4806" s="1">
        <f t="shared" si="415"/>
        <v>1.9249001846327685E-3</v>
      </c>
      <c r="I4806" s="4">
        <f>IF(A4806="","",H4806*24*(B4806-B4805))</f>
        <v>4.8122504604614818E-4</v>
      </c>
      <c r="J4806" s="4">
        <f>IF(A4806="","",MIN(J4805+I4806,Max_logcfu))</f>
        <v>3.99</v>
      </c>
      <c r="K4806" s="1" cm="1">
        <f t="array" ref="K4806">IF(A4806="","",IF(E4806&lt;MinTemp,0,((E4806-Tmin)/(PrefTemp-Tmin))^2))</f>
        <v>0.73275291156683131</v>
      </c>
      <c r="L4806" s="4">
        <f>IF(A4806="","",K4806*(B4806-B4805))</f>
        <v>7.6328428270440001E-3</v>
      </c>
      <c r="M4806" s="4">
        <f>IF(A4805="","",M4805-L4805)</f>
        <v>129.27067407370899</v>
      </c>
      <c r="N4806" s="1" t="s">
        <v>866</v>
      </c>
      <c r="O4806" s="1" t="s">
        <v>868</v>
      </c>
      <c r="P4806" s="1" t="s">
        <v>869</v>
      </c>
      <c r="Q4806" s="1">
        <v>4008</v>
      </c>
      <c r="R4806" s="1" t="s">
        <v>863</v>
      </c>
      <c r="S4806" s="1">
        <v>96.55</v>
      </c>
    </row>
    <row r="4807" spans="1:19" hidden="1" x14ac:dyDescent="0.3">
      <c r="A4807" s="1" t="s">
        <v>922</v>
      </c>
      <c r="B4807" s="2" t="s">
        <v>620</v>
      </c>
      <c r="C4807" s="1">
        <f t="shared" si="416"/>
        <v>1.0416666664241347E-2</v>
      </c>
      <c r="D4807" s="1">
        <v>6</v>
      </c>
      <c r="E4807" s="1">
        <v>-1.07</v>
      </c>
      <c r="F4807" s="1">
        <f>IF(A4807="","",IF(E4807&lt;MinTemp,0,E4807*M_a+M_b))</f>
        <v>6.6552200000000006E-2</v>
      </c>
      <c r="G4807" s="1">
        <f>IF(A4807="","",F4807^2)</f>
        <v>4.4291953248400007E-3</v>
      </c>
      <c r="H4807" s="1">
        <f t="shared" si="415"/>
        <v>1.9249001846327685E-3</v>
      </c>
      <c r="I4807" s="4">
        <f>IF(A4807="","",H4807*24*(B4807-B4806))</f>
        <v>4.8122504604614818E-4</v>
      </c>
      <c r="J4807" s="4">
        <f>IF(A4807="","",MIN(J4806+I4807,Max_logcfu))</f>
        <v>3.99</v>
      </c>
      <c r="K4807" s="1" cm="1">
        <f t="array" ref="K4807">IF(A4807="","",IF(E4807&lt;MinTemp,0,((E4807-Tmin)/(PrefTemp-Tmin))^2))</f>
        <v>0.73275291156683131</v>
      </c>
      <c r="L4807" s="4">
        <f>IF(A4807="","",K4807*(B4807-B4806))</f>
        <v>7.6328428270440001E-3</v>
      </c>
      <c r="M4807" s="4">
        <f>IF(A4806="","",M4806-L4806)</f>
        <v>129.26304123088195</v>
      </c>
      <c r="N4807" s="1" t="s">
        <v>866</v>
      </c>
      <c r="O4807" s="1" t="s">
        <v>868</v>
      </c>
      <c r="P4807" s="1" t="s">
        <v>869</v>
      </c>
      <c r="Q4807" s="1">
        <v>4008</v>
      </c>
      <c r="R4807" s="1" t="s">
        <v>863</v>
      </c>
      <c r="S4807" s="1">
        <v>96.55</v>
      </c>
    </row>
    <row r="4808" spans="1:19" hidden="1" x14ac:dyDescent="0.3">
      <c r="A4808" s="1" t="s">
        <v>922</v>
      </c>
      <c r="B4808" s="2" t="s">
        <v>621</v>
      </c>
      <c r="C4808" s="1">
        <f t="shared" si="416"/>
        <v>1.0416666671517305E-2</v>
      </c>
      <c r="D4808" s="1">
        <v>6</v>
      </c>
      <c r="E4808" s="1">
        <v>-1.07</v>
      </c>
      <c r="F4808" s="1">
        <f>IF(A4808="","",IF(E4808&lt;MinTemp,0,E4808*M_a+M_b))</f>
        <v>6.6552200000000006E-2</v>
      </c>
      <c r="G4808" s="1">
        <f>IF(A4808="","",F4808^2)</f>
        <v>4.4291953248400007E-3</v>
      </c>
      <c r="H4808" s="1">
        <f t="shared" si="415"/>
        <v>1.9249001846327685E-3</v>
      </c>
      <c r="I4808" s="4">
        <f>IF(A4808="","",H4808*24*(B4808-B4807))</f>
        <v>4.8122504638228002E-4</v>
      </c>
      <c r="J4808" s="4">
        <f>IF(A4808="","",MIN(J4807+I4808,Max_logcfu))</f>
        <v>3.99</v>
      </c>
      <c r="K4808" s="1" cm="1">
        <f t="array" ref="K4808">IF(A4808="","",IF(E4808&lt;MinTemp,0,((E4808-Tmin)/(PrefTemp-Tmin))^2))</f>
        <v>0.73275291156683131</v>
      </c>
      <c r="L4808" s="4">
        <f>IF(A4808="","",K4808*(B4808-B4807))</f>
        <v>7.6328428323754792E-3</v>
      </c>
      <c r="M4808" s="4">
        <f>IF(A4807="","",M4807-L4807)</f>
        <v>129.25540838805492</v>
      </c>
      <c r="N4808" s="1" t="s">
        <v>866</v>
      </c>
      <c r="O4808" s="1" t="s">
        <v>868</v>
      </c>
      <c r="P4808" s="1" t="s">
        <v>869</v>
      </c>
      <c r="Q4808" s="1">
        <v>4008</v>
      </c>
      <c r="R4808" s="1" t="s">
        <v>863</v>
      </c>
      <c r="S4808" s="1">
        <v>96.55</v>
      </c>
    </row>
    <row r="4809" spans="1:19" hidden="1" x14ac:dyDescent="0.3">
      <c r="A4809" s="1" t="s">
        <v>922</v>
      </c>
      <c r="B4809" s="2" t="s">
        <v>622</v>
      </c>
      <c r="C4809" s="1">
        <f t="shared" si="416"/>
        <v>1.0416666664241347E-2</v>
      </c>
      <c r="D4809" s="1">
        <v>6</v>
      </c>
      <c r="E4809" s="1">
        <v>-1.05</v>
      </c>
      <c r="F4809" s="1">
        <f>IF(A4809="","",IF(E4809&lt;MinTemp,0,E4809*M_a+M_b))</f>
        <v>6.6945000000000005E-2</v>
      </c>
      <c r="G4809" s="1">
        <f>IF(A4809="","",F4809^2)</f>
        <v>4.4816330250000008E-3</v>
      </c>
      <c r="H4809" s="1">
        <f t="shared" si="415"/>
        <v>1.9476892764015647E-3</v>
      </c>
      <c r="I4809" s="4">
        <f>IF(A4809="","",H4809*24*(B4809-B4808))</f>
        <v>4.8692231898702076E-4</v>
      </c>
      <c r="J4809" s="4">
        <f>IF(A4809="","",MIN(J4808+I4809,Max_logcfu))</f>
        <v>3.99</v>
      </c>
      <c r="K4809" s="1" cm="1">
        <f t="array" ref="K4809">IF(A4809="","",IF(E4809&lt;MinTemp,0,((E4809-Tmin)/(PrefTemp-Tmin))^2))</f>
        <v>0.74142804884348734</v>
      </c>
      <c r="L4809" s="4">
        <f>IF(A4809="","",K4809*(B4809-B4808))</f>
        <v>7.7232088403214605E-3</v>
      </c>
      <c r="M4809" s="4">
        <f>IF(A4808="","",M4808-L4808)</f>
        <v>129.24777554522254</v>
      </c>
      <c r="N4809" s="1" t="s">
        <v>866</v>
      </c>
      <c r="O4809" s="1" t="s">
        <v>868</v>
      </c>
      <c r="P4809" s="1" t="s">
        <v>869</v>
      </c>
      <c r="Q4809" s="1">
        <v>4008</v>
      </c>
      <c r="R4809" s="1" t="s">
        <v>863</v>
      </c>
      <c r="S4809" s="1">
        <v>96.55</v>
      </c>
    </row>
    <row r="4810" spans="1:19" hidden="1" x14ac:dyDescent="0.3">
      <c r="A4810" s="1" t="s">
        <v>922</v>
      </c>
      <c r="B4810" s="2" t="s">
        <v>623</v>
      </c>
      <c r="C4810" s="1">
        <f t="shared" si="416"/>
        <v>1.0428240741021E-2</v>
      </c>
      <c r="D4810" s="1">
        <v>6</v>
      </c>
      <c r="E4810" s="1">
        <v>-0.74</v>
      </c>
      <c r="F4810" s="1">
        <f>IF(A4810="","",IF(E4810&lt;MinTemp,0,E4810*M_a+M_b))</f>
        <v>7.3033399999999998E-2</v>
      </c>
      <c r="G4810" s="1">
        <f>IF(A4810="","",F4810^2)</f>
        <v>5.33387751556E-3</v>
      </c>
      <c r="H4810" s="1">
        <f t="shared" si="415"/>
        <v>2.3180693244502387E-3</v>
      </c>
      <c r="I4810" s="4">
        <f>IF(A4810="","",H4810*24*(B4810-B4809))</f>
        <v>5.8016123927383213E-4</v>
      </c>
      <c r="J4810" s="4">
        <f>IF(A4810="","",MIN(J4809+I4810,Max_logcfu))</f>
        <v>3.99</v>
      </c>
      <c r="K4810" s="1" cm="1">
        <f t="array" ref="K4810">IF(A4810="","",IF(E4810&lt;MinTemp,0,((E4810-Tmin)/(PrefTemp-Tmin))^2))</f>
        <v>0.88242084460536518</v>
      </c>
      <c r="L4810" s="4">
        <f>IF(A4810="","",K4810*(B4810-B4809))</f>
        <v>9.2020970024398307E-3</v>
      </c>
      <c r="M4810" s="4">
        <f>IF(A4809="","",M4809-L4809)</f>
        <v>129.24005233638221</v>
      </c>
      <c r="N4810" s="1" t="s">
        <v>866</v>
      </c>
      <c r="O4810" s="1" t="s">
        <v>868</v>
      </c>
      <c r="P4810" s="1" t="s">
        <v>869</v>
      </c>
      <c r="Q4810" s="1">
        <v>4008</v>
      </c>
      <c r="R4810" s="1" t="s">
        <v>863</v>
      </c>
      <c r="S4810" s="1">
        <v>96.55</v>
      </c>
    </row>
    <row r="4811" spans="1:19" hidden="1" x14ac:dyDescent="0.3">
      <c r="A4811" s="1" t="s">
        <v>922</v>
      </c>
      <c r="B4811" s="2" t="s">
        <v>624</v>
      </c>
      <c r="C4811" s="1">
        <f t="shared" si="416"/>
        <v>1.0416666664241347E-2</v>
      </c>
      <c r="D4811" s="1">
        <v>6</v>
      </c>
      <c r="E4811" s="1">
        <v>-0.82</v>
      </c>
      <c r="F4811" s="1">
        <f>IF(A4811="","",IF(E4811&lt;MinTemp,0,E4811*M_a+M_b))</f>
        <v>7.1462200000000003E-2</v>
      </c>
      <c r="G4811" s="1">
        <f>IF(A4811="","",F4811^2)</f>
        <v>5.1068460288400007E-3</v>
      </c>
      <c r="H4811" s="1">
        <f t="shared" si="415"/>
        <v>2.2194028808518035E-3</v>
      </c>
      <c r="I4811" s="4">
        <f>IF(A4811="","",H4811*24*(B4811-B4810))</f>
        <v>5.548507200837646E-4</v>
      </c>
      <c r="J4811" s="4">
        <f>IF(A4811="","",MIN(J4810+I4811,Max_logcfu))</f>
        <v>3.99</v>
      </c>
      <c r="K4811" s="1" cm="1">
        <f t="array" ref="K4811">IF(A4811="","",IF(E4811&lt;MinTemp,0,((E4811-Tmin)/(PrefTemp-Tmin))^2))</f>
        <v>0.84486143014954962</v>
      </c>
      <c r="L4811" s="4">
        <f>IF(A4811="","",K4811*(B4811-B4810))</f>
        <v>8.8006398953420824E-3</v>
      </c>
      <c r="M4811" s="4">
        <f>IF(A4810="","",M4810-L4810)</f>
        <v>129.23085023937978</v>
      </c>
      <c r="N4811" s="1" t="s">
        <v>866</v>
      </c>
      <c r="O4811" s="1" t="s">
        <v>868</v>
      </c>
      <c r="P4811" s="1" t="s">
        <v>869</v>
      </c>
      <c r="Q4811" s="1">
        <v>4008</v>
      </c>
      <c r="R4811" s="1" t="s">
        <v>863</v>
      </c>
      <c r="S4811" s="1">
        <v>96.53</v>
      </c>
    </row>
    <row r="4812" spans="1:19" hidden="1" x14ac:dyDescent="0.3">
      <c r="A4812" s="1" t="s">
        <v>922</v>
      </c>
      <c r="B4812" s="2" t="s">
        <v>625</v>
      </c>
      <c r="C4812" s="1">
        <f t="shared" si="416"/>
        <v>1.0416666671517305E-2</v>
      </c>
      <c r="D4812" s="1">
        <v>6</v>
      </c>
      <c r="E4812" s="1">
        <v>-0.9</v>
      </c>
      <c r="F4812" s="1">
        <f>IF(A4812="","",IF(E4812&lt;MinTemp,0,E4812*M_a+M_b))</f>
        <v>6.9891000000000009E-2</v>
      </c>
      <c r="G4812" s="1">
        <f>IF(A4812="","",F4812^2)</f>
        <v>4.8847518810000009E-3</v>
      </c>
      <c r="H4812" s="1">
        <f t="shared" si="415"/>
        <v>2.1228821734028684E-3</v>
      </c>
      <c r="I4812" s="4">
        <f>IF(A4812="","",H4812*24*(B4812-B4811))</f>
        <v>5.3072054359785319E-4</v>
      </c>
      <c r="J4812" s="4">
        <f>IF(A4812="","",MIN(J4811+I4812,Max_logcfu))</f>
        <v>3.99</v>
      </c>
      <c r="K4812" s="1" cm="1">
        <f t="array" ref="K4812">IF(A4812="","",IF(E4812&lt;MinTemp,0,((E4812-Tmin)/(PrefTemp-Tmin))^2))</f>
        <v>0.80811883436493193</v>
      </c>
      <c r="L4812" s="4">
        <f>IF(A4812="","",K4812*(B4812-B4811))</f>
        <v>8.4179045285545998E-3</v>
      </c>
      <c r="M4812" s="4">
        <f>IF(A4811="","",M4811-L4811)</f>
        <v>129.22204959948442</v>
      </c>
      <c r="N4812" s="1" t="s">
        <v>866</v>
      </c>
      <c r="O4812" s="1" t="s">
        <v>868</v>
      </c>
      <c r="P4812" s="1" t="s">
        <v>869</v>
      </c>
      <c r="Q4812" s="1">
        <v>4008</v>
      </c>
      <c r="R4812" s="1" t="s">
        <v>863</v>
      </c>
      <c r="S4812" s="1">
        <v>96.53</v>
      </c>
    </row>
    <row r="4813" spans="1:19" hidden="1" x14ac:dyDescent="0.3">
      <c r="A4813" s="1" t="s">
        <v>922</v>
      </c>
      <c r="B4813" s="2" t="s">
        <v>626</v>
      </c>
      <c r="C4813" s="1">
        <f t="shared" si="416"/>
        <v>1.0416666664241347E-2</v>
      </c>
      <c r="D4813" s="1">
        <v>6</v>
      </c>
      <c r="E4813" s="1">
        <v>-0.94</v>
      </c>
      <c r="F4813" s="1">
        <f>IF(A4813="","",IF(E4813&lt;MinTemp,0,E4813*M_a+M_b))</f>
        <v>6.9105400000000011E-2</v>
      </c>
      <c r="G4813" s="1">
        <f>IF(A4813="","",F4813^2)</f>
        <v>4.7755563091600017E-3</v>
      </c>
      <c r="H4813" s="1">
        <f t="shared" si="415"/>
        <v>2.075426470734464E-3</v>
      </c>
      <c r="I4813" s="4">
        <f>IF(A4813="","",H4813*24*(B4813-B4812))</f>
        <v>5.1885661756281029E-4</v>
      </c>
      <c r="J4813" s="4">
        <f>IF(A4813="","",MIN(J4812+I4813,Max_logcfu))</f>
        <v>3.99</v>
      </c>
      <c r="K4813" s="1" cm="1">
        <f t="array" ref="K4813">IF(A4813="","",IF(E4813&lt;MinTemp,0,((E4813-Tmin)/(PrefTemp-Tmin))^2))</f>
        <v>0.7900538434743225</v>
      </c>
      <c r="L4813" s="4">
        <f>IF(A4813="","",K4813*(B4813-B4812))</f>
        <v>8.2297275342747261E-3</v>
      </c>
      <c r="M4813" s="4">
        <f>IF(A4812="","",M4812-L4812)</f>
        <v>129.21363169495586</v>
      </c>
      <c r="N4813" s="1" t="s">
        <v>866</v>
      </c>
      <c r="O4813" s="1" t="s">
        <v>868</v>
      </c>
      <c r="P4813" s="1" t="s">
        <v>869</v>
      </c>
      <c r="Q4813" s="1">
        <v>4008</v>
      </c>
      <c r="R4813" s="1" t="s">
        <v>863</v>
      </c>
      <c r="S4813" s="1">
        <v>96.53</v>
      </c>
    </row>
    <row r="4814" spans="1:19" hidden="1" x14ac:dyDescent="0.3">
      <c r="A4814" s="1" t="s">
        <v>922</v>
      </c>
      <c r="B4814" s="2" t="s">
        <v>627</v>
      </c>
      <c r="C4814" s="1">
        <f t="shared" si="416"/>
        <v>1.0416666664241347E-2</v>
      </c>
      <c r="D4814" s="1">
        <v>6</v>
      </c>
      <c r="E4814" s="1">
        <v>-0.97</v>
      </c>
      <c r="F4814" s="1">
        <f>IF(A4814="","",IF(E4814&lt;MinTemp,0,E4814*M_a+M_b))</f>
        <v>6.8516199999999999E-2</v>
      </c>
      <c r="G4814" s="1">
        <f>IF(A4814="","",F4814^2)</f>
        <v>4.6944696624400001E-3</v>
      </c>
      <c r="H4814" s="1">
        <f t="shared" si="415"/>
        <v>2.0401867285701866E-3</v>
      </c>
      <c r="I4814" s="4">
        <f>IF(A4814="","",H4814*24*(B4814-B4813))</f>
        <v>5.1004668202379215E-4</v>
      </c>
      <c r="J4814" s="4">
        <f>IF(A4814="","",MIN(J4813+I4814,Max_logcfu))</f>
        <v>3.99</v>
      </c>
      <c r="K4814" s="1" cm="1">
        <f t="array" ref="K4814">IF(A4814="","",IF(E4814&lt;MinTemp,0,((E4814-Tmin)/(PrefTemp-Tmin))^2))</f>
        <v>0.7766391096196088</v>
      </c>
      <c r="L4814" s="4">
        <f>IF(A4814="","",K4814*(B4814-B4813))</f>
        <v>8.0899907233206603E-3</v>
      </c>
      <c r="M4814" s="4">
        <f>IF(A4813="","",M4813-L4813)</f>
        <v>129.20540196742158</v>
      </c>
      <c r="N4814" s="1" t="s">
        <v>866</v>
      </c>
      <c r="O4814" s="1" t="s">
        <v>868</v>
      </c>
      <c r="P4814" s="1" t="s">
        <v>869</v>
      </c>
      <c r="Q4814" s="1">
        <v>4008</v>
      </c>
      <c r="R4814" s="1" t="s">
        <v>863</v>
      </c>
      <c r="S4814" s="1">
        <v>96.53</v>
      </c>
    </row>
    <row r="4815" spans="1:19" hidden="1" x14ac:dyDescent="0.3">
      <c r="A4815" s="1" t="s">
        <v>922</v>
      </c>
      <c r="B4815" s="2" t="s">
        <v>628</v>
      </c>
      <c r="C4815" s="1">
        <f t="shared" si="416"/>
        <v>1.0416666671517305E-2</v>
      </c>
      <c r="D4815" s="1">
        <v>6</v>
      </c>
      <c r="E4815" s="1">
        <v>-0.97</v>
      </c>
      <c r="F4815" s="1">
        <f>IF(A4815="","",IF(E4815&lt;MinTemp,0,E4815*M_a+M_b))</f>
        <v>6.8516199999999999E-2</v>
      </c>
      <c r="G4815" s="1">
        <f>IF(A4815="","",F4815^2)</f>
        <v>4.6944696624400001E-3</v>
      </c>
      <c r="H4815" s="1">
        <f t="shared" si="415"/>
        <v>2.0401867285701866E-3</v>
      </c>
      <c r="I4815" s="4">
        <f>IF(A4815="","",H4815*24*(B4815-B4814))</f>
        <v>5.1004668238005567E-4</v>
      </c>
      <c r="J4815" s="4">
        <f>IF(A4815="","",MIN(J4814+I4815,Max_logcfu))</f>
        <v>3.99</v>
      </c>
      <c r="K4815" s="1" cm="1">
        <f t="array" ref="K4815">IF(A4815="","",IF(E4815&lt;MinTemp,0,((E4815-Tmin)/(PrefTemp-Tmin))^2))</f>
        <v>0.7766391096196088</v>
      </c>
      <c r="L4815" s="4">
        <f>IF(A4815="","",K4815*(B4815-B4814))</f>
        <v>8.0899907289714544E-3</v>
      </c>
      <c r="M4815" s="4">
        <f>IF(A4814="","",M4814-L4814)</f>
        <v>129.19731197669824</v>
      </c>
      <c r="N4815" s="1" t="s">
        <v>866</v>
      </c>
      <c r="O4815" s="1" t="s">
        <v>868</v>
      </c>
      <c r="P4815" s="1" t="s">
        <v>869</v>
      </c>
      <c r="Q4815" s="1">
        <v>4008</v>
      </c>
      <c r="R4815" s="1" t="s">
        <v>863</v>
      </c>
      <c r="S4815" s="1">
        <v>96.53</v>
      </c>
    </row>
    <row r="4816" spans="1:19" hidden="1" x14ac:dyDescent="0.3">
      <c r="A4816" s="1" t="s">
        <v>922</v>
      </c>
      <c r="B4816" s="2" t="s">
        <v>629</v>
      </c>
      <c r="C4816" s="1">
        <f t="shared" si="416"/>
        <v>1.0416666664241347E-2</v>
      </c>
      <c r="D4816" s="1">
        <v>6</v>
      </c>
      <c r="E4816" s="1">
        <v>-0.99</v>
      </c>
      <c r="F4816" s="1">
        <f>IF(A4816="","",IF(E4816&lt;MinTemp,0,E4816*M_a+M_b))</f>
        <v>6.8123400000000001E-2</v>
      </c>
      <c r="G4816" s="1">
        <f>IF(A4816="","",F4816^2)</f>
        <v>4.64079762756E-3</v>
      </c>
      <c r="H4816" s="1">
        <f t="shared" si="415"/>
        <v>2.0168612027640156E-3</v>
      </c>
      <c r="I4816" s="4">
        <f>IF(A4816="","",H4816*24*(B4816-B4815))</f>
        <v>5.0421530057360715E-4</v>
      </c>
      <c r="J4816" s="4">
        <f>IF(A4816="","",MIN(J4815+I4816,Max_logcfu))</f>
        <v>3.99</v>
      </c>
      <c r="K4816" s="1" cm="1">
        <f t="array" ref="K4816">IF(A4816="","",IF(E4816&lt;MinTemp,0,((E4816-Tmin)/(PrefTemp-Tmin))^2))</f>
        <v>0.76775976767515353</v>
      </c>
      <c r="L4816" s="4">
        <f>IF(A4816="","",K4816*(B4816-B4815))</f>
        <v>7.9974975780874539E-3</v>
      </c>
      <c r="M4816" s="4">
        <f>IF(A4815="","",M4815-L4815)</f>
        <v>129.18922198596928</v>
      </c>
      <c r="N4816" s="1" t="s">
        <v>866</v>
      </c>
      <c r="O4816" s="1" t="s">
        <v>868</v>
      </c>
      <c r="P4816" s="1" t="s">
        <v>869</v>
      </c>
      <c r="Q4816" s="1">
        <v>4008</v>
      </c>
      <c r="R4816" s="1" t="s">
        <v>863</v>
      </c>
      <c r="S4816" s="1">
        <v>96.5</v>
      </c>
    </row>
    <row r="4817" spans="1:19" hidden="1" x14ac:dyDescent="0.3">
      <c r="A4817" s="1" t="s">
        <v>922</v>
      </c>
      <c r="B4817" s="2" t="s">
        <v>630</v>
      </c>
      <c r="C4817" s="1">
        <f t="shared" si="416"/>
        <v>1.0416666664241347E-2</v>
      </c>
      <c r="D4817" s="1">
        <v>6</v>
      </c>
      <c r="E4817" s="1">
        <v>-0.96</v>
      </c>
      <c r="F4817" s="1">
        <f>IF(A4817="","",IF(E4817&lt;MinTemp,0,E4817*M_a+M_b))</f>
        <v>6.8712600000000013E-2</v>
      </c>
      <c r="G4817" s="1">
        <f>IF(A4817="","",F4817^2)</f>
        <v>4.7214213987600015E-3</v>
      </c>
      <c r="H4817" s="1">
        <f t="shared" si="415"/>
        <v>2.0518997821642767E-3</v>
      </c>
      <c r="I4817" s="4">
        <f>IF(A4817="","",H4817*24*(B4817-B4816))</f>
        <v>5.1297494542163282E-4</v>
      </c>
      <c r="J4817" s="4">
        <f>IF(A4817="","",MIN(J4816+I4817,Max_logcfu))</f>
        <v>3.99</v>
      </c>
      <c r="K4817" s="1" cm="1">
        <f t="array" ref="K4817">IF(A4817="","",IF(E4817&lt;MinTemp,0,((E4817-Tmin)/(PrefTemp-Tmin))^2))</f>
        <v>0.7810979247794424</v>
      </c>
      <c r="L4817" s="4">
        <f>IF(A4817="","",K4817*(B4817-B4816))</f>
        <v>8.1364367145581127E-3</v>
      </c>
      <c r="M4817" s="4">
        <f>IF(A4816="","",M4816-L4816)</f>
        <v>129.18122448839119</v>
      </c>
      <c r="N4817" s="1" t="s">
        <v>866</v>
      </c>
      <c r="O4817" s="1" t="s">
        <v>868</v>
      </c>
      <c r="P4817" s="1" t="s">
        <v>869</v>
      </c>
      <c r="Q4817" s="1">
        <v>4008</v>
      </c>
      <c r="R4817" s="1" t="s">
        <v>863</v>
      </c>
      <c r="S4817" s="1">
        <v>96.5</v>
      </c>
    </row>
    <row r="4818" spans="1:19" hidden="1" x14ac:dyDescent="0.3">
      <c r="A4818" s="1" t="s">
        <v>922</v>
      </c>
      <c r="B4818" s="2" t="s">
        <v>631</v>
      </c>
      <c r="C4818" s="1">
        <f t="shared" si="416"/>
        <v>1.0416666671517305E-2</v>
      </c>
      <c r="D4818" s="1">
        <v>6</v>
      </c>
      <c r="E4818" s="1">
        <v>-0.96</v>
      </c>
      <c r="F4818" s="1">
        <f>IF(A4818="","",IF(E4818&lt;MinTemp,0,E4818*M_a+M_b))</f>
        <v>6.8712600000000013E-2</v>
      </c>
      <c r="G4818" s="1">
        <f>IF(A4818="","",F4818^2)</f>
        <v>4.7214213987600015E-3</v>
      </c>
      <c r="H4818" s="1">
        <f t="shared" si="415"/>
        <v>2.0518997821642767E-3</v>
      </c>
      <c r="I4818" s="4">
        <f>IF(A4818="","",H4818*24*(B4818-B4817))</f>
        <v>5.1297494577994169E-4</v>
      </c>
      <c r="J4818" s="4">
        <f>IF(A4818="","",MIN(J4817+I4818,Max_logcfu))</f>
        <v>3.99</v>
      </c>
      <c r="K4818" s="1" cm="1">
        <f t="array" ref="K4818">IF(A4818="","",IF(E4818&lt;MinTemp,0,((E4818-Tmin)/(PrefTemp-Tmin))^2))</f>
        <v>0.7810979247794424</v>
      </c>
      <c r="L4818" s="4">
        <f>IF(A4818="","",K4818*(B4818-B4817))</f>
        <v>8.1364367202413478E-3</v>
      </c>
      <c r="M4818" s="4">
        <f>IF(A4817="","",M4817-L4817)</f>
        <v>129.17308805167664</v>
      </c>
      <c r="N4818" s="1" t="s">
        <v>866</v>
      </c>
      <c r="O4818" s="1" t="s">
        <v>868</v>
      </c>
      <c r="P4818" s="1" t="s">
        <v>869</v>
      </c>
      <c r="Q4818" s="1">
        <v>4008</v>
      </c>
      <c r="R4818" s="1" t="s">
        <v>863</v>
      </c>
      <c r="S4818" s="1">
        <v>96.5</v>
      </c>
    </row>
    <row r="4819" spans="1:19" hidden="1" x14ac:dyDescent="0.3">
      <c r="A4819" s="1" t="s">
        <v>922</v>
      </c>
      <c r="B4819" s="2" t="s">
        <v>632</v>
      </c>
      <c r="C4819" s="1">
        <f t="shared" si="416"/>
        <v>1.0416666664241347E-2</v>
      </c>
      <c r="D4819" s="1">
        <v>6</v>
      </c>
      <c r="E4819" s="1">
        <v>-0.96</v>
      </c>
      <c r="F4819" s="1">
        <f>IF(A4819="","",IF(E4819&lt;MinTemp,0,E4819*M_a+M_b))</f>
        <v>6.8712600000000013E-2</v>
      </c>
      <c r="G4819" s="1">
        <f>IF(A4819="","",F4819^2)</f>
        <v>4.7214213987600015E-3</v>
      </c>
      <c r="H4819" s="1">
        <f t="shared" si="415"/>
        <v>2.0518997821642767E-3</v>
      </c>
      <c r="I4819" s="4">
        <f>IF(A4819="","",H4819*24*(B4819-B4818))</f>
        <v>5.1297494542163282E-4</v>
      </c>
      <c r="J4819" s="4">
        <f>IF(A4819="","",MIN(J4818+I4819,Max_logcfu))</f>
        <v>3.99</v>
      </c>
      <c r="K4819" s="1" cm="1">
        <f t="array" ref="K4819">IF(A4819="","",IF(E4819&lt;MinTemp,0,((E4819-Tmin)/(PrefTemp-Tmin))^2))</f>
        <v>0.7810979247794424</v>
      </c>
      <c r="L4819" s="4">
        <f>IF(A4819="","",K4819*(B4819-B4818))</f>
        <v>8.1364367145581127E-3</v>
      </c>
      <c r="M4819" s="4">
        <f>IF(A4818="","",M4818-L4818)</f>
        <v>129.16495161495641</v>
      </c>
      <c r="N4819" s="1" t="s">
        <v>866</v>
      </c>
      <c r="O4819" s="1" t="s">
        <v>868</v>
      </c>
      <c r="P4819" s="1" t="s">
        <v>869</v>
      </c>
      <c r="Q4819" s="1">
        <v>4008</v>
      </c>
      <c r="R4819" s="1" t="s">
        <v>863</v>
      </c>
      <c r="S4819" s="1">
        <v>96.5</v>
      </c>
    </row>
    <row r="4820" spans="1:19" hidden="1" x14ac:dyDescent="0.3">
      <c r="A4820" s="1" t="s">
        <v>922</v>
      </c>
      <c r="B4820" s="2" t="s">
        <v>633</v>
      </c>
      <c r="C4820" s="1">
        <f t="shared" si="416"/>
        <v>1.0416666664241347E-2</v>
      </c>
      <c r="D4820" s="1">
        <v>6</v>
      </c>
      <c r="E4820" s="1">
        <v>-0.99</v>
      </c>
      <c r="F4820" s="1">
        <f>IF(A4820="","",IF(E4820&lt;MinTemp,0,E4820*M_a+M_b))</f>
        <v>6.8123400000000001E-2</v>
      </c>
      <c r="G4820" s="1">
        <f>IF(A4820="","",F4820^2)</f>
        <v>4.64079762756E-3</v>
      </c>
      <c r="H4820" s="1">
        <f t="shared" si="415"/>
        <v>2.0168612027640156E-3</v>
      </c>
      <c r="I4820" s="4">
        <f>IF(A4820="","",H4820*24*(B4820-B4819))</f>
        <v>5.0421530057360715E-4</v>
      </c>
      <c r="J4820" s="4">
        <f>IF(A4820="","",MIN(J4819+I4820,Max_logcfu))</f>
        <v>3.99</v>
      </c>
      <c r="K4820" s="1" cm="1">
        <f t="array" ref="K4820">IF(A4820="","",IF(E4820&lt;MinTemp,0,((E4820-Tmin)/(PrefTemp-Tmin))^2))</f>
        <v>0.76775976767515353</v>
      </c>
      <c r="L4820" s="4">
        <f>IF(A4820="","",K4820*(B4820-B4819))</f>
        <v>7.9974975780874539E-3</v>
      </c>
      <c r="M4820" s="4">
        <f>IF(A4819="","",M4819-L4819)</f>
        <v>129.15681517824186</v>
      </c>
      <c r="N4820" s="1" t="s">
        <v>866</v>
      </c>
      <c r="O4820" s="1" t="s">
        <v>868</v>
      </c>
      <c r="P4820" s="1" t="s">
        <v>869</v>
      </c>
      <c r="Q4820" s="1">
        <v>4008</v>
      </c>
      <c r="R4820" s="1" t="s">
        <v>863</v>
      </c>
      <c r="S4820" s="1">
        <v>96.5</v>
      </c>
    </row>
    <row r="4821" spans="1:19" hidden="1" x14ac:dyDescent="0.3">
      <c r="A4821" s="1" t="s">
        <v>922</v>
      </c>
      <c r="B4821" s="2" t="s">
        <v>634</v>
      </c>
      <c r="C4821" s="1">
        <f t="shared" si="416"/>
        <v>1.0416666671517305E-2</v>
      </c>
      <c r="D4821" s="1">
        <v>6</v>
      </c>
      <c r="E4821" s="1">
        <v>-0.97</v>
      </c>
      <c r="F4821" s="1">
        <f>IF(A4821="","",IF(E4821&lt;MinTemp,0,E4821*M_a+M_b))</f>
        <v>6.8516199999999999E-2</v>
      </c>
      <c r="G4821" s="1">
        <f>IF(A4821="","",F4821^2)</f>
        <v>4.6944696624400001E-3</v>
      </c>
      <c r="H4821" s="1">
        <f t="shared" si="415"/>
        <v>2.0401867285701866E-3</v>
      </c>
      <c r="I4821" s="4">
        <f>IF(A4821="","",H4821*24*(B4821-B4820))</f>
        <v>5.1004668238005567E-4</v>
      </c>
      <c r="J4821" s="4">
        <f>IF(A4821="","",MIN(J4820+I4821,Max_logcfu))</f>
        <v>3.99</v>
      </c>
      <c r="K4821" s="1" cm="1">
        <f t="array" ref="K4821">IF(A4821="","",IF(E4821&lt;MinTemp,0,((E4821-Tmin)/(PrefTemp-Tmin))^2))</f>
        <v>0.7766391096196088</v>
      </c>
      <c r="L4821" s="4">
        <f>IF(A4821="","",K4821*(B4821-B4820))</f>
        <v>8.0899907289714544E-3</v>
      </c>
      <c r="M4821" s="4">
        <f>IF(A4820="","",M4820-L4820)</f>
        <v>129.14881768066377</v>
      </c>
      <c r="N4821" s="1" t="s">
        <v>866</v>
      </c>
      <c r="O4821" s="1" t="s">
        <v>868</v>
      </c>
      <c r="P4821" s="1" t="s">
        <v>869</v>
      </c>
      <c r="Q4821" s="1">
        <v>4008</v>
      </c>
      <c r="R4821" s="1" t="s">
        <v>863</v>
      </c>
      <c r="S4821" s="1">
        <v>96.5</v>
      </c>
    </row>
    <row r="4822" spans="1:19" hidden="1" x14ac:dyDescent="0.3">
      <c r="A4822" s="1" t="s">
        <v>922</v>
      </c>
      <c r="B4822" s="2" t="s">
        <v>635</v>
      </c>
      <c r="C4822" s="1">
        <f t="shared" si="416"/>
        <v>1.0416666664241347E-2</v>
      </c>
      <c r="D4822" s="1">
        <v>6</v>
      </c>
      <c r="E4822" s="1">
        <v>-0.94</v>
      </c>
      <c r="F4822" s="1">
        <f>IF(A4822="","",IF(E4822&lt;MinTemp,0,E4822*M_a+M_b))</f>
        <v>6.9105400000000011E-2</v>
      </c>
      <c r="G4822" s="1">
        <f>IF(A4822="","",F4822^2)</f>
        <v>4.7755563091600017E-3</v>
      </c>
      <c r="H4822" s="1">
        <f t="shared" si="415"/>
        <v>2.075426470734464E-3</v>
      </c>
      <c r="I4822" s="4">
        <f>IF(A4822="","",H4822*24*(B4822-B4821))</f>
        <v>5.1885661756281029E-4</v>
      </c>
      <c r="J4822" s="4">
        <f>IF(A4822="","",MIN(J4821+I4822,Max_logcfu))</f>
        <v>3.99</v>
      </c>
      <c r="K4822" s="1" cm="1">
        <f t="array" ref="K4822">IF(A4822="","",IF(E4822&lt;MinTemp,0,((E4822-Tmin)/(PrefTemp-Tmin))^2))</f>
        <v>0.7900538434743225</v>
      </c>
      <c r="L4822" s="4">
        <f>IF(A4822="","",K4822*(B4822-B4821))</f>
        <v>8.2297275342747261E-3</v>
      </c>
      <c r="M4822" s="4">
        <f>IF(A4821="","",M4821-L4821)</f>
        <v>129.14072768993481</v>
      </c>
      <c r="N4822" s="1" t="s">
        <v>866</v>
      </c>
      <c r="O4822" s="1" t="s">
        <v>868</v>
      </c>
      <c r="P4822" s="1" t="s">
        <v>869</v>
      </c>
      <c r="Q4822" s="1">
        <v>4008</v>
      </c>
      <c r="R4822" s="1" t="s">
        <v>863</v>
      </c>
      <c r="S4822" s="1">
        <v>96.5</v>
      </c>
    </row>
    <row r="4823" spans="1:19" hidden="1" x14ac:dyDescent="0.3">
      <c r="A4823" s="1" t="s">
        <v>922</v>
      </c>
      <c r="B4823" s="2" t="s">
        <v>636</v>
      </c>
      <c r="C4823" s="1">
        <f t="shared" si="416"/>
        <v>1.0416666664241347E-2</v>
      </c>
      <c r="D4823" s="1">
        <v>6</v>
      </c>
      <c r="E4823" s="1">
        <v>-0.96</v>
      </c>
      <c r="F4823" s="1">
        <f>IF(A4823="","",IF(E4823&lt;MinTemp,0,E4823*M_a+M_b))</f>
        <v>6.8712600000000013E-2</v>
      </c>
      <c r="G4823" s="1">
        <f>IF(A4823="","",F4823^2)</f>
        <v>4.7214213987600015E-3</v>
      </c>
      <c r="H4823" s="1">
        <f t="shared" si="415"/>
        <v>2.0518997821642767E-3</v>
      </c>
      <c r="I4823" s="4">
        <f>IF(A4823="","",H4823*24*(B4823-B4822))</f>
        <v>5.1297494542163282E-4</v>
      </c>
      <c r="J4823" s="4">
        <f>IF(A4823="","",MIN(J4822+I4823,Max_logcfu))</f>
        <v>3.99</v>
      </c>
      <c r="K4823" s="1" cm="1">
        <f t="array" ref="K4823">IF(A4823="","",IF(E4823&lt;MinTemp,0,((E4823-Tmin)/(PrefTemp-Tmin))^2))</f>
        <v>0.7810979247794424</v>
      </c>
      <c r="L4823" s="4">
        <f>IF(A4823="","",K4823*(B4823-B4822))</f>
        <v>8.1364367145581127E-3</v>
      </c>
      <c r="M4823" s="4">
        <f>IF(A4822="","",M4822-L4822)</f>
        <v>129.13249796240052</v>
      </c>
      <c r="N4823" s="1" t="s">
        <v>866</v>
      </c>
      <c r="O4823" s="1" t="s">
        <v>868</v>
      </c>
      <c r="P4823" s="1" t="s">
        <v>869</v>
      </c>
      <c r="Q4823" s="1">
        <v>4008</v>
      </c>
      <c r="R4823" s="1" t="s">
        <v>863</v>
      </c>
      <c r="S4823" s="1">
        <v>96.48</v>
      </c>
    </row>
    <row r="4824" spans="1:19" hidden="1" x14ac:dyDescent="0.3">
      <c r="A4824" s="1" t="s">
        <v>922</v>
      </c>
      <c r="B4824" s="2" t="s">
        <v>637</v>
      </c>
      <c r="C4824" s="1">
        <f t="shared" si="416"/>
        <v>1.0416666671517305E-2</v>
      </c>
      <c r="D4824" s="1">
        <v>6</v>
      </c>
      <c r="E4824" s="1">
        <v>-0.94</v>
      </c>
      <c r="F4824" s="1">
        <f>IF(A4824="","",IF(E4824&lt;MinTemp,0,E4824*M_a+M_b))</f>
        <v>6.9105400000000011E-2</v>
      </c>
      <c r="G4824" s="1">
        <f>IF(A4824="","",F4824^2)</f>
        <v>4.7755563091600017E-3</v>
      </c>
      <c r="H4824" s="1">
        <f t="shared" si="415"/>
        <v>2.075426470734464E-3</v>
      </c>
      <c r="I4824" s="4">
        <f>IF(A4824="","",H4824*24*(B4824-B4823))</f>
        <v>5.1885661792522753E-4</v>
      </c>
      <c r="J4824" s="4">
        <f>IF(A4824="","",MIN(J4823+I4824,Max_logcfu))</f>
        <v>3.99</v>
      </c>
      <c r="K4824" s="1" cm="1">
        <f t="array" ref="K4824">IF(A4824="","",IF(E4824&lt;MinTemp,0,((E4824-Tmin)/(PrefTemp-Tmin))^2))</f>
        <v>0.7900538434743225</v>
      </c>
      <c r="L4824" s="4">
        <f>IF(A4824="","",K4824*(B4824-B4823))</f>
        <v>8.2297275400231244E-3</v>
      </c>
      <c r="M4824" s="4">
        <f>IF(A4823="","",M4823-L4823)</f>
        <v>129.12436152568597</v>
      </c>
      <c r="N4824" s="1" t="s">
        <v>866</v>
      </c>
      <c r="O4824" s="1" t="s">
        <v>868</v>
      </c>
      <c r="P4824" s="1" t="s">
        <v>869</v>
      </c>
      <c r="Q4824" s="1">
        <v>4008</v>
      </c>
      <c r="R4824" s="1" t="s">
        <v>863</v>
      </c>
      <c r="S4824" s="1">
        <v>96.48</v>
      </c>
    </row>
    <row r="4825" spans="1:19" hidden="1" x14ac:dyDescent="0.3">
      <c r="A4825" s="1" t="s">
        <v>922</v>
      </c>
      <c r="B4825" s="2" t="s">
        <v>638</v>
      </c>
      <c r="C4825" s="1">
        <f t="shared" si="416"/>
        <v>1.0416666664241347E-2</v>
      </c>
      <c r="D4825" s="1">
        <v>6</v>
      </c>
      <c r="E4825" s="1">
        <v>-0.96</v>
      </c>
      <c r="F4825" s="1">
        <f>IF(A4825="","",IF(E4825&lt;MinTemp,0,E4825*M_a+M_b))</f>
        <v>6.8712600000000013E-2</v>
      </c>
      <c r="G4825" s="1">
        <f>IF(A4825="","",F4825^2)</f>
        <v>4.7214213987600015E-3</v>
      </c>
      <c r="H4825" s="1">
        <f t="shared" si="415"/>
        <v>2.0518997821642767E-3</v>
      </c>
      <c r="I4825" s="4">
        <f>IF(A4825="","",H4825*24*(B4825-B4824))</f>
        <v>5.1297494542163282E-4</v>
      </c>
      <c r="J4825" s="4">
        <f>IF(A4825="","",MIN(J4824+I4825,Max_logcfu))</f>
        <v>3.99</v>
      </c>
      <c r="K4825" s="1" cm="1">
        <f t="array" ref="K4825">IF(A4825="","",IF(E4825&lt;MinTemp,0,((E4825-Tmin)/(PrefTemp-Tmin))^2))</f>
        <v>0.7810979247794424</v>
      </c>
      <c r="L4825" s="4">
        <f>IF(A4825="","",K4825*(B4825-B4824))</f>
        <v>8.1364367145581127E-3</v>
      </c>
      <c r="M4825" s="4">
        <f>IF(A4824="","",M4824-L4824)</f>
        <v>129.11613179814594</v>
      </c>
      <c r="N4825" s="1" t="s">
        <v>866</v>
      </c>
      <c r="O4825" s="1" t="s">
        <v>868</v>
      </c>
      <c r="P4825" s="1" t="s">
        <v>869</v>
      </c>
      <c r="Q4825" s="1">
        <v>4008</v>
      </c>
      <c r="R4825" s="1" t="s">
        <v>863</v>
      </c>
      <c r="S4825" s="1">
        <v>96.48</v>
      </c>
    </row>
    <row r="4826" spans="1:19" hidden="1" x14ac:dyDescent="0.3">
      <c r="A4826" s="1" t="s">
        <v>922</v>
      </c>
      <c r="B4826" s="2" t="s">
        <v>639</v>
      </c>
      <c r="C4826" s="1">
        <f t="shared" si="416"/>
        <v>1.0416666664241347E-2</v>
      </c>
      <c r="D4826" s="1">
        <v>6</v>
      </c>
      <c r="E4826" s="1">
        <v>-0.94</v>
      </c>
      <c r="F4826" s="1">
        <f>IF(A4826="","",IF(E4826&lt;MinTemp,0,E4826*M_a+M_b))</f>
        <v>6.9105400000000011E-2</v>
      </c>
      <c r="G4826" s="1">
        <f>IF(A4826="","",F4826^2)</f>
        <v>4.7755563091600017E-3</v>
      </c>
      <c r="H4826" s="1">
        <f t="shared" si="415"/>
        <v>2.075426470734464E-3</v>
      </c>
      <c r="I4826" s="4">
        <f>IF(A4826="","",H4826*24*(B4826-B4825))</f>
        <v>5.1885661756281029E-4</v>
      </c>
      <c r="J4826" s="4">
        <f>IF(A4826="","",MIN(J4825+I4826,Max_logcfu))</f>
        <v>3.99</v>
      </c>
      <c r="K4826" s="1" cm="1">
        <f t="array" ref="K4826">IF(A4826="","",IF(E4826&lt;MinTemp,0,((E4826-Tmin)/(PrefTemp-Tmin))^2))</f>
        <v>0.7900538434743225</v>
      </c>
      <c r="L4826" s="4">
        <f>IF(A4826="","",K4826*(B4826-B4825))</f>
        <v>8.2297275342747261E-3</v>
      </c>
      <c r="M4826" s="4">
        <f>IF(A4825="","",M4825-L4825)</f>
        <v>129.10799536143139</v>
      </c>
      <c r="N4826" s="1" t="s">
        <v>866</v>
      </c>
      <c r="O4826" s="1" t="s">
        <v>868</v>
      </c>
      <c r="P4826" s="1" t="s">
        <v>869</v>
      </c>
      <c r="Q4826" s="1">
        <v>4008</v>
      </c>
      <c r="R4826" s="1" t="s">
        <v>863</v>
      </c>
      <c r="S4826" s="1">
        <v>96.48</v>
      </c>
    </row>
    <row r="4827" spans="1:19" hidden="1" x14ac:dyDescent="0.3">
      <c r="A4827" s="1" t="s">
        <v>922</v>
      </c>
      <c r="B4827" s="2" t="s">
        <v>640</v>
      </c>
      <c r="C4827" s="1">
        <f t="shared" si="416"/>
        <v>1.0416666671517305E-2</v>
      </c>
      <c r="D4827" s="1">
        <v>6</v>
      </c>
      <c r="E4827" s="1">
        <v>-0.97</v>
      </c>
      <c r="F4827" s="1">
        <f>IF(A4827="","",IF(E4827&lt;MinTemp,0,E4827*M_a+M_b))</f>
        <v>6.8516199999999999E-2</v>
      </c>
      <c r="G4827" s="1">
        <f>IF(A4827="","",F4827^2)</f>
        <v>4.6944696624400001E-3</v>
      </c>
      <c r="H4827" s="1">
        <f t="shared" si="415"/>
        <v>2.0401867285701866E-3</v>
      </c>
      <c r="I4827" s="4">
        <f>IF(A4827="","",H4827*24*(B4827-B4826))</f>
        <v>5.1004668238005567E-4</v>
      </c>
      <c r="J4827" s="4">
        <f>IF(A4827="","",MIN(J4826+I4827,Max_logcfu))</f>
        <v>3.99</v>
      </c>
      <c r="K4827" s="1" cm="1">
        <f t="array" ref="K4827">IF(A4827="","",IF(E4827&lt;MinTemp,0,((E4827-Tmin)/(PrefTemp-Tmin))^2))</f>
        <v>0.7766391096196088</v>
      </c>
      <c r="L4827" s="4">
        <f>IF(A4827="","",K4827*(B4827-B4826))</f>
        <v>8.0899907289714544E-3</v>
      </c>
      <c r="M4827" s="4">
        <f>IF(A4826="","",M4826-L4826)</f>
        <v>129.09976563389711</v>
      </c>
      <c r="N4827" s="1" t="s">
        <v>866</v>
      </c>
      <c r="O4827" s="1" t="s">
        <v>868</v>
      </c>
      <c r="P4827" s="1" t="s">
        <v>869</v>
      </c>
      <c r="Q4827" s="1">
        <v>4008</v>
      </c>
      <c r="R4827" s="1" t="s">
        <v>863</v>
      </c>
      <c r="S4827" s="1">
        <v>96.48</v>
      </c>
    </row>
    <row r="4828" spans="1:19" hidden="1" x14ac:dyDescent="0.3">
      <c r="A4828" s="1" t="s">
        <v>922</v>
      </c>
      <c r="B4828" s="2" t="s">
        <v>641</v>
      </c>
      <c r="C4828" s="1">
        <f t="shared" si="416"/>
        <v>1.0416666664241347E-2</v>
      </c>
      <c r="D4828" s="1">
        <v>6</v>
      </c>
      <c r="E4828" s="1">
        <v>-0.97</v>
      </c>
      <c r="F4828" s="1">
        <f>IF(A4828="","",IF(E4828&lt;MinTemp,0,E4828*M_a+M_b))</f>
        <v>6.8516199999999999E-2</v>
      </c>
      <c r="G4828" s="1">
        <f>IF(A4828="","",F4828^2)</f>
        <v>4.6944696624400001E-3</v>
      </c>
      <c r="H4828" s="1">
        <f t="shared" si="415"/>
        <v>2.0401867285701866E-3</v>
      </c>
      <c r="I4828" s="4">
        <f>IF(A4828="","",H4828*24*(B4828-B4827))</f>
        <v>5.1004668202379215E-4</v>
      </c>
      <c r="J4828" s="4">
        <f>IF(A4828="","",MIN(J4827+I4828,Max_logcfu))</f>
        <v>3.99</v>
      </c>
      <c r="K4828" s="1" cm="1">
        <f t="array" ref="K4828">IF(A4828="","",IF(E4828&lt;MinTemp,0,((E4828-Tmin)/(PrefTemp-Tmin))^2))</f>
        <v>0.7766391096196088</v>
      </c>
      <c r="L4828" s="4">
        <f>IF(A4828="","",K4828*(B4828-B4827))</f>
        <v>8.0899907233206603E-3</v>
      </c>
      <c r="M4828" s="4">
        <f>IF(A4827="","",M4827-L4827)</f>
        <v>129.09167564316814</v>
      </c>
      <c r="N4828" s="1" t="s">
        <v>866</v>
      </c>
      <c r="O4828" s="1" t="s">
        <v>868</v>
      </c>
      <c r="P4828" s="1" t="s">
        <v>869</v>
      </c>
      <c r="Q4828" s="1">
        <v>4008</v>
      </c>
      <c r="R4828" s="1" t="s">
        <v>863</v>
      </c>
      <c r="S4828" s="1">
        <v>96.48</v>
      </c>
    </row>
    <row r="4829" spans="1:19" hidden="1" x14ac:dyDescent="0.3">
      <c r="A4829" s="1" t="s">
        <v>922</v>
      </c>
      <c r="B4829" s="2" t="s">
        <v>642</v>
      </c>
      <c r="C4829" s="1">
        <f t="shared" si="416"/>
        <v>1.0416666664241347E-2</v>
      </c>
      <c r="D4829" s="1">
        <v>6</v>
      </c>
      <c r="E4829" s="1">
        <v>-0.97</v>
      </c>
      <c r="F4829" s="1">
        <f>IF(A4829="","",IF(E4829&lt;MinTemp,0,E4829*M_a+M_b))</f>
        <v>6.8516199999999999E-2</v>
      </c>
      <c r="G4829" s="1">
        <f>IF(A4829="","",F4829^2)</f>
        <v>4.6944696624400001E-3</v>
      </c>
      <c r="H4829" s="1">
        <f t="shared" si="415"/>
        <v>2.0401867285701866E-3</v>
      </c>
      <c r="I4829" s="4">
        <f>IF(A4829="","",H4829*24*(B4829-B4828))</f>
        <v>5.1004668202379215E-4</v>
      </c>
      <c r="J4829" s="4">
        <f>IF(A4829="","",MIN(J4828+I4829,Max_logcfu))</f>
        <v>3.99</v>
      </c>
      <c r="K4829" s="1" cm="1">
        <f t="array" ref="K4829">IF(A4829="","",IF(E4829&lt;MinTemp,0,((E4829-Tmin)/(PrefTemp-Tmin))^2))</f>
        <v>0.7766391096196088</v>
      </c>
      <c r="L4829" s="4">
        <f>IF(A4829="","",K4829*(B4829-B4828))</f>
        <v>8.0899907233206603E-3</v>
      </c>
      <c r="M4829" s="4">
        <f>IF(A4828="","",M4828-L4828)</f>
        <v>129.08358565244481</v>
      </c>
      <c r="N4829" s="1" t="s">
        <v>866</v>
      </c>
      <c r="O4829" s="1" t="s">
        <v>868</v>
      </c>
      <c r="P4829" s="1" t="s">
        <v>869</v>
      </c>
      <c r="Q4829" s="1">
        <v>4008</v>
      </c>
      <c r="R4829" s="1" t="s">
        <v>863</v>
      </c>
      <c r="S4829" s="1">
        <v>96.47</v>
      </c>
    </row>
    <row r="4830" spans="1:19" hidden="1" x14ac:dyDescent="0.3">
      <c r="A4830" s="1" t="s">
        <v>922</v>
      </c>
      <c r="B4830" s="2" t="s">
        <v>643</v>
      </c>
      <c r="C4830" s="1">
        <f t="shared" si="416"/>
        <v>1.0416666671517305E-2</v>
      </c>
      <c r="D4830" s="1">
        <v>6</v>
      </c>
      <c r="E4830" s="1">
        <v>-0.96</v>
      </c>
      <c r="F4830" s="1">
        <f>IF(A4830="","",IF(E4830&lt;MinTemp,0,E4830*M_a+M_b))</f>
        <v>6.8712600000000013E-2</v>
      </c>
      <c r="G4830" s="1">
        <f>IF(A4830="","",F4830^2)</f>
        <v>4.7214213987600015E-3</v>
      </c>
      <c r="H4830" s="1">
        <f t="shared" ref="H4830:H4893" si="417">IF(A4830="","",G4830/2.301)</f>
        <v>2.0518997821642767E-3</v>
      </c>
      <c r="I4830" s="4">
        <f>IF(A4830="","",H4830*24*(B4830-B4829))</f>
        <v>5.1297494577994169E-4</v>
      </c>
      <c r="J4830" s="4">
        <f>IF(A4830="","",MIN(J4829+I4830,Max_logcfu))</f>
        <v>3.99</v>
      </c>
      <c r="K4830" s="1" cm="1">
        <f t="array" ref="K4830">IF(A4830="","",IF(E4830&lt;MinTemp,0,((E4830-Tmin)/(PrefTemp-Tmin))^2))</f>
        <v>0.7810979247794424</v>
      </c>
      <c r="L4830" s="4">
        <f>IF(A4830="","",K4830*(B4830-B4829))</f>
        <v>8.1364367202413478E-3</v>
      </c>
      <c r="M4830" s="4">
        <f>IF(A4829="","",M4829-L4829)</f>
        <v>129.07549566172148</v>
      </c>
      <c r="N4830" s="1" t="s">
        <v>866</v>
      </c>
      <c r="O4830" s="1" t="s">
        <v>868</v>
      </c>
      <c r="P4830" s="1" t="s">
        <v>869</v>
      </c>
      <c r="Q4830" s="1">
        <v>4008</v>
      </c>
      <c r="R4830" s="1" t="s">
        <v>863</v>
      </c>
      <c r="S4830" s="1">
        <v>96.47</v>
      </c>
    </row>
    <row r="4831" spans="1:19" hidden="1" x14ac:dyDescent="0.3">
      <c r="A4831" s="1" t="s">
        <v>922</v>
      </c>
      <c r="B4831" s="2" t="s">
        <v>644</v>
      </c>
      <c r="C4831" s="1">
        <f t="shared" si="416"/>
        <v>1.0416666664241347E-2</v>
      </c>
      <c r="D4831" s="1">
        <v>6</v>
      </c>
      <c r="E4831" s="1">
        <v>-0.99</v>
      </c>
      <c r="F4831" s="1">
        <f>IF(A4831="","",IF(E4831&lt;MinTemp,0,E4831*M_a+M_b))</f>
        <v>6.8123400000000001E-2</v>
      </c>
      <c r="G4831" s="1">
        <f>IF(A4831="","",F4831^2)</f>
        <v>4.64079762756E-3</v>
      </c>
      <c r="H4831" s="1">
        <f t="shared" si="417"/>
        <v>2.0168612027640156E-3</v>
      </c>
      <c r="I4831" s="4">
        <f>IF(A4831="","",H4831*24*(B4831-B4830))</f>
        <v>5.0421530057360715E-4</v>
      </c>
      <c r="J4831" s="4">
        <f>IF(A4831="","",MIN(J4830+I4831,Max_logcfu))</f>
        <v>3.99</v>
      </c>
      <c r="K4831" s="1" cm="1">
        <f t="array" ref="K4831">IF(A4831="","",IF(E4831&lt;MinTemp,0,((E4831-Tmin)/(PrefTemp-Tmin))^2))</f>
        <v>0.76775976767515353</v>
      </c>
      <c r="L4831" s="4">
        <f>IF(A4831="","",K4831*(B4831-B4830))</f>
        <v>7.9974975780874539E-3</v>
      </c>
      <c r="M4831" s="4">
        <f>IF(A4830="","",M4830-L4830)</f>
        <v>129.06735922500124</v>
      </c>
      <c r="N4831" s="1" t="s">
        <v>866</v>
      </c>
      <c r="O4831" s="1" t="s">
        <v>868</v>
      </c>
      <c r="P4831" s="1" t="s">
        <v>869</v>
      </c>
      <c r="Q4831" s="1">
        <v>4008</v>
      </c>
      <c r="R4831" s="1" t="s">
        <v>863</v>
      </c>
      <c r="S4831" s="1">
        <v>96.47</v>
      </c>
    </row>
    <row r="4832" spans="1:19" hidden="1" x14ac:dyDescent="0.3">
      <c r="A4832" s="1" t="s">
        <v>922</v>
      </c>
      <c r="B4832" s="2" t="s">
        <v>645</v>
      </c>
      <c r="C4832" s="1">
        <f t="shared" si="416"/>
        <v>1.0416666664241347E-2</v>
      </c>
      <c r="D4832" s="1">
        <v>6</v>
      </c>
      <c r="E4832" s="1">
        <v>-1</v>
      </c>
      <c r="F4832" s="1">
        <f>IF(A4832="","",IF(E4832&lt;MinTemp,0,E4832*M_a+M_b))</f>
        <v>6.7927000000000001E-2</v>
      </c>
      <c r="G4832" s="1">
        <f>IF(A4832="","",F4832^2)</f>
        <v>4.6140773290000003E-3</v>
      </c>
      <c r="H4832" s="1">
        <f t="shared" si="417"/>
        <v>2.0052487305519339E-3</v>
      </c>
      <c r="I4832" s="4">
        <f>IF(A4832="","",H4832*24*(B4832-B4831))</f>
        <v>5.013121825212626E-4</v>
      </c>
      <c r="J4832" s="4">
        <f>IF(A4832="","",MIN(J4831+I4832,Max_logcfu))</f>
        <v>3.99</v>
      </c>
      <c r="K4832" s="1" cm="1">
        <f t="array" ref="K4832">IF(A4832="","",IF(E4832&lt;MinTemp,0,((E4832-Tmin)/(PrefTemp-Tmin))^2))</f>
        <v>0.76333924089053207</v>
      </c>
      <c r="L4832" s="4">
        <f>IF(A4832="","",K4832*(B4832-B4831))</f>
        <v>7.9514504240917015E-3</v>
      </c>
      <c r="M4832" s="4">
        <f>IF(A4831="","",M4831-L4831)</f>
        <v>129.05936172742315</v>
      </c>
      <c r="N4832" s="1" t="s">
        <v>866</v>
      </c>
      <c r="O4832" s="1" t="s">
        <v>868</v>
      </c>
      <c r="P4832" s="1" t="s">
        <v>869</v>
      </c>
      <c r="Q4832" s="1">
        <v>4008</v>
      </c>
      <c r="R4832" s="1" t="s">
        <v>863</v>
      </c>
      <c r="S4832" s="1">
        <v>96.47</v>
      </c>
    </row>
    <row r="4833" spans="1:19" hidden="1" x14ac:dyDescent="0.3">
      <c r="A4833" s="1" t="s">
        <v>922</v>
      </c>
      <c r="B4833" s="2" t="s">
        <v>646</v>
      </c>
      <c r="C4833" s="1">
        <f t="shared" si="416"/>
        <v>1.0416666671517305E-2</v>
      </c>
      <c r="D4833" s="1">
        <v>6</v>
      </c>
      <c r="E4833" s="1">
        <v>-0.99</v>
      </c>
      <c r="F4833" s="1">
        <f>IF(A4833="","",IF(E4833&lt;MinTemp,0,E4833*M_a+M_b))</f>
        <v>6.8123400000000001E-2</v>
      </c>
      <c r="G4833" s="1">
        <f>IF(A4833="","",F4833^2)</f>
        <v>4.64079762756E-3</v>
      </c>
      <c r="H4833" s="1">
        <f t="shared" si="417"/>
        <v>2.0168612027640156E-3</v>
      </c>
      <c r="I4833" s="4">
        <f>IF(A4833="","",H4833*24*(B4833-B4832))</f>
        <v>5.0421530092579743E-4</v>
      </c>
      <c r="J4833" s="4">
        <f>IF(A4833="","",MIN(J4832+I4833,Max_logcfu))</f>
        <v>3.99</v>
      </c>
      <c r="K4833" s="1" cm="1">
        <f t="array" ref="K4833">IF(A4833="","",IF(E4833&lt;MinTemp,0,((E4833-Tmin)/(PrefTemp-Tmin))^2))</f>
        <v>0.76775976767515353</v>
      </c>
      <c r="L4833" s="4">
        <f>IF(A4833="","",K4833*(B4833-B4832))</f>
        <v>7.9974975836736416E-3</v>
      </c>
      <c r="M4833" s="4">
        <f>IF(A4832="","",M4832-L4832)</f>
        <v>129.05141027699906</v>
      </c>
      <c r="N4833" s="1" t="s">
        <v>866</v>
      </c>
      <c r="O4833" s="1" t="s">
        <v>868</v>
      </c>
      <c r="P4833" s="1" t="s">
        <v>869</v>
      </c>
      <c r="Q4833" s="1">
        <v>4008</v>
      </c>
      <c r="R4833" s="1" t="s">
        <v>863</v>
      </c>
      <c r="S4833" s="1">
        <v>96.47</v>
      </c>
    </row>
    <row r="4834" spans="1:19" hidden="1" x14ac:dyDescent="0.3">
      <c r="A4834" s="1" t="s">
        <v>922</v>
      </c>
      <c r="B4834" s="2" t="s">
        <v>647</v>
      </c>
      <c r="C4834" s="1">
        <f t="shared" si="416"/>
        <v>1.0416666664241347E-2</v>
      </c>
      <c r="D4834" s="1">
        <v>6</v>
      </c>
      <c r="E4834" s="1">
        <v>-0.71</v>
      </c>
      <c r="F4834" s="1">
        <f>IF(A4834="","",IF(E4834&lt;MinTemp,0,E4834*M_a+M_b))</f>
        <v>7.362260000000001E-2</v>
      </c>
      <c r="G4834" s="1">
        <f>IF(A4834="","",F4834^2)</f>
        <v>5.4202872307600016E-3</v>
      </c>
      <c r="H4834" s="1">
        <f t="shared" si="417"/>
        <v>2.3556224384006959E-3</v>
      </c>
      <c r="I4834" s="4">
        <f>IF(A4834="","",H4834*24*(B4834-B4833))</f>
        <v>5.8890560946305872E-4</v>
      </c>
      <c r="J4834" s="4">
        <f>IF(A4834="","",MIN(J4833+I4834,Max_logcfu))</f>
        <v>3.99</v>
      </c>
      <c r="K4834" s="1" cm="1">
        <f t="array" ref="K4834">IF(A4834="","",IF(E4834&lt;MinTemp,0,((E4834-Tmin)/(PrefTemp-Tmin))^2))</f>
        <v>0.89671621108996447</v>
      </c>
      <c r="L4834" s="4">
        <f>IF(A4834="","",K4834*(B4834-B4833))</f>
        <v>9.3407938633456398E-3</v>
      </c>
      <c r="M4834" s="4">
        <f>IF(A4833="","",M4833-L4833)</f>
        <v>129.04341277941538</v>
      </c>
      <c r="N4834" s="1" t="s">
        <v>866</v>
      </c>
      <c r="O4834" s="1" t="s">
        <v>868</v>
      </c>
      <c r="P4834" s="1" t="s">
        <v>869</v>
      </c>
      <c r="Q4834" s="1">
        <v>4008</v>
      </c>
      <c r="R4834" s="1" t="s">
        <v>863</v>
      </c>
      <c r="S4834" s="1">
        <v>96.47</v>
      </c>
    </row>
    <row r="4835" spans="1:19" hidden="1" x14ac:dyDescent="0.3">
      <c r="A4835" s="1" t="s">
        <v>922</v>
      </c>
      <c r="B4835" s="2" t="s">
        <v>648</v>
      </c>
      <c r="C4835" s="1">
        <f t="shared" si="416"/>
        <v>1.0416666664241347E-2</v>
      </c>
      <c r="D4835" s="1">
        <v>6</v>
      </c>
      <c r="E4835" s="1">
        <v>-0.83</v>
      </c>
      <c r="F4835" s="1">
        <f>IF(A4835="","",IF(E4835&lt;MinTemp,0,E4835*M_a+M_b))</f>
        <v>7.1265800000000004E-2</v>
      </c>
      <c r="G4835" s="1">
        <f>IF(A4835="","",F4835^2)</f>
        <v>5.0788142496400006E-3</v>
      </c>
      <c r="H4835" s="1">
        <f t="shared" si="417"/>
        <v>2.2072204474750108E-3</v>
      </c>
      <c r="I4835" s="4">
        <f>IF(A4835="","",H4835*24*(B4835-B4834))</f>
        <v>5.518051117402755E-4</v>
      </c>
      <c r="J4835" s="4">
        <f>IF(A4835="","",MIN(J4834+I4835,Max_logcfu))</f>
        <v>3.99</v>
      </c>
      <c r="K4835" s="1" cm="1">
        <f t="array" ref="K4835">IF(A4835="","",IF(E4835&lt;MinTemp,0,((E4835-Tmin)/(PrefTemp-Tmin))^2))</f>
        <v>0.84022393590539124</v>
      </c>
      <c r="L4835" s="4">
        <f>IF(A4835="","",K4835*(B4835-B4834))</f>
        <v>8.7523326636433467E-3</v>
      </c>
      <c r="M4835" s="4">
        <f>IF(A4834="","",M4834-L4834)</f>
        <v>129.03407198555203</v>
      </c>
      <c r="N4835" s="1" t="s">
        <v>866</v>
      </c>
      <c r="O4835" s="1" t="s">
        <v>868</v>
      </c>
      <c r="P4835" s="1" t="s">
        <v>869</v>
      </c>
      <c r="Q4835" s="1">
        <v>4008</v>
      </c>
      <c r="R4835" s="1" t="s">
        <v>863</v>
      </c>
      <c r="S4835" s="1">
        <v>96.46</v>
      </c>
    </row>
    <row r="4836" spans="1:19" hidden="1" x14ac:dyDescent="0.3">
      <c r="A4836" s="1" t="s">
        <v>922</v>
      </c>
      <c r="B4836" s="2" t="s">
        <v>649</v>
      </c>
      <c r="C4836" s="1">
        <f t="shared" si="416"/>
        <v>1.0416666671517305E-2</v>
      </c>
      <c r="D4836" s="1">
        <v>6</v>
      </c>
      <c r="E4836" s="1">
        <v>-0.9</v>
      </c>
      <c r="F4836" s="1">
        <f>IF(A4836="","",IF(E4836&lt;MinTemp,0,E4836*M_a+M_b))</f>
        <v>6.9891000000000009E-2</v>
      </c>
      <c r="G4836" s="1">
        <f>IF(A4836="","",F4836^2)</f>
        <v>4.8847518810000009E-3</v>
      </c>
      <c r="H4836" s="1">
        <f t="shared" si="417"/>
        <v>2.1228821734028684E-3</v>
      </c>
      <c r="I4836" s="4">
        <f>IF(A4836="","",H4836*24*(B4836-B4835))</f>
        <v>5.3072054359785319E-4</v>
      </c>
      <c r="J4836" s="4">
        <f>IF(A4836="","",MIN(J4835+I4836,Max_logcfu))</f>
        <v>3.99</v>
      </c>
      <c r="K4836" s="1" cm="1">
        <f t="array" ref="K4836">IF(A4836="","",IF(E4836&lt;MinTemp,0,((E4836-Tmin)/(PrefTemp-Tmin))^2))</f>
        <v>0.80811883436493193</v>
      </c>
      <c r="L4836" s="4">
        <f>IF(A4836="","",K4836*(B4836-B4835))</f>
        <v>8.4179045285545998E-3</v>
      </c>
      <c r="M4836" s="4">
        <f>IF(A4835="","",M4835-L4835)</f>
        <v>129.02531965288838</v>
      </c>
      <c r="N4836" s="1" t="s">
        <v>866</v>
      </c>
      <c r="O4836" s="1" t="s">
        <v>868</v>
      </c>
      <c r="P4836" s="1" t="s">
        <v>869</v>
      </c>
      <c r="Q4836" s="1">
        <v>4008</v>
      </c>
      <c r="R4836" s="1" t="s">
        <v>863</v>
      </c>
      <c r="S4836" s="1">
        <v>96.46</v>
      </c>
    </row>
    <row r="4837" spans="1:19" hidden="1" x14ac:dyDescent="0.3">
      <c r="A4837" s="1" t="s">
        <v>922</v>
      </c>
      <c r="B4837" s="2" t="s">
        <v>650</v>
      </c>
      <c r="C4837" s="1">
        <f t="shared" si="416"/>
        <v>1.0416666664241347E-2</v>
      </c>
      <c r="D4837" s="1">
        <v>6</v>
      </c>
      <c r="E4837" s="1">
        <v>-0.97</v>
      </c>
      <c r="F4837" s="1">
        <f>IF(A4837="","",IF(E4837&lt;MinTemp,0,E4837*M_a+M_b))</f>
        <v>6.8516199999999999E-2</v>
      </c>
      <c r="G4837" s="1">
        <f>IF(A4837="","",F4837^2)</f>
        <v>4.6944696624400001E-3</v>
      </c>
      <c r="H4837" s="1">
        <f t="shared" si="417"/>
        <v>2.0401867285701866E-3</v>
      </c>
      <c r="I4837" s="4">
        <f>IF(A4837="","",H4837*24*(B4837-B4836))</f>
        <v>5.1004668202379215E-4</v>
      </c>
      <c r="J4837" s="4">
        <f>IF(A4837="","",MIN(J4836+I4837,Max_logcfu))</f>
        <v>3.99</v>
      </c>
      <c r="K4837" s="1" cm="1">
        <f t="array" ref="K4837">IF(A4837="","",IF(E4837&lt;MinTemp,0,((E4837-Tmin)/(PrefTemp-Tmin))^2))</f>
        <v>0.7766391096196088</v>
      </c>
      <c r="L4837" s="4">
        <f>IF(A4837="","",K4837*(B4837-B4836))</f>
        <v>8.0899907233206603E-3</v>
      </c>
      <c r="M4837" s="4">
        <f>IF(A4836="","",M4836-L4836)</f>
        <v>129.01690174835983</v>
      </c>
      <c r="N4837" s="1" t="s">
        <v>866</v>
      </c>
      <c r="O4837" s="1" t="s">
        <v>868</v>
      </c>
      <c r="P4837" s="1" t="s">
        <v>869</v>
      </c>
      <c r="Q4837" s="1">
        <v>4008</v>
      </c>
      <c r="R4837" s="1" t="s">
        <v>863</v>
      </c>
      <c r="S4837" s="1">
        <v>96.46</v>
      </c>
    </row>
    <row r="4838" spans="1:19" hidden="1" x14ac:dyDescent="0.3">
      <c r="A4838" s="1" t="s">
        <v>922</v>
      </c>
      <c r="B4838" s="2" t="s">
        <v>651</v>
      </c>
      <c r="C4838" s="1">
        <f t="shared" si="416"/>
        <v>1.0416666664241347E-2</v>
      </c>
      <c r="D4838" s="1">
        <v>6</v>
      </c>
      <c r="E4838" s="1">
        <v>-0.99</v>
      </c>
      <c r="F4838" s="1">
        <f>IF(A4838="","",IF(E4838&lt;MinTemp,0,E4838*M_a+M_b))</f>
        <v>6.8123400000000001E-2</v>
      </c>
      <c r="G4838" s="1">
        <f>IF(A4838="","",F4838^2)</f>
        <v>4.64079762756E-3</v>
      </c>
      <c r="H4838" s="1">
        <f t="shared" si="417"/>
        <v>2.0168612027640156E-3</v>
      </c>
      <c r="I4838" s="4">
        <f>IF(A4838="","",H4838*24*(B4838-B4837))</f>
        <v>5.0421530057360715E-4</v>
      </c>
      <c r="J4838" s="4">
        <f>IF(A4838="","",MIN(J4837+I4838,Max_logcfu))</f>
        <v>3.99</v>
      </c>
      <c r="K4838" s="1" cm="1">
        <f t="array" ref="K4838">IF(A4838="","",IF(E4838&lt;MinTemp,0,((E4838-Tmin)/(PrefTemp-Tmin))^2))</f>
        <v>0.76775976767515353</v>
      </c>
      <c r="L4838" s="4">
        <f>IF(A4838="","",K4838*(B4838-B4837))</f>
        <v>7.9974975780874539E-3</v>
      </c>
      <c r="M4838" s="4">
        <f>IF(A4837="","",M4837-L4837)</f>
        <v>129.00881175763649</v>
      </c>
      <c r="N4838" s="1" t="s">
        <v>866</v>
      </c>
      <c r="O4838" s="1" t="s">
        <v>868</v>
      </c>
      <c r="P4838" s="1" t="s">
        <v>869</v>
      </c>
      <c r="Q4838" s="1">
        <v>4008</v>
      </c>
      <c r="R4838" s="1" t="s">
        <v>863</v>
      </c>
      <c r="S4838" s="1">
        <v>96.46</v>
      </c>
    </row>
    <row r="4839" spans="1:19" hidden="1" x14ac:dyDescent="0.3">
      <c r="A4839" s="1" t="s">
        <v>922</v>
      </c>
      <c r="B4839" s="2" t="s">
        <v>652</v>
      </c>
      <c r="C4839" s="1">
        <f t="shared" si="416"/>
        <v>1.0416666671517305E-2</v>
      </c>
      <c r="D4839" s="1">
        <v>6</v>
      </c>
      <c r="E4839" s="1">
        <v>-1.02</v>
      </c>
      <c r="F4839" s="1">
        <f>IF(A4839="","",IF(E4839&lt;MinTemp,0,E4839*M_a+M_b))</f>
        <v>6.7534200000000003E-2</v>
      </c>
      <c r="G4839" s="1">
        <f>IF(A4839="","",F4839^2)</f>
        <v>4.56086816964E-3</v>
      </c>
      <c r="H4839" s="1">
        <f t="shared" si="417"/>
        <v>1.9821243675097783E-3</v>
      </c>
      <c r="I4839" s="4">
        <f>IF(A4839="","",H4839*24*(B4839-B4838))</f>
        <v>4.9553109210819424E-4</v>
      </c>
      <c r="J4839" s="4">
        <f>IF(A4839="","",MIN(J4838+I4839,Max_logcfu))</f>
        <v>3.99</v>
      </c>
      <c r="K4839" s="1" cm="1">
        <f t="array" ref="K4839">IF(A4839="","",IF(E4839&lt;MinTemp,0,((E4839-Tmin)/(PrefTemp-Tmin))^2))</f>
        <v>0.75453647569650184</v>
      </c>
      <c r="L4839" s="4">
        <f>IF(A4839="","",K4839*(B4839-B4838))</f>
        <v>7.8597549588318785E-3</v>
      </c>
      <c r="M4839" s="4">
        <f>IF(A4838="","",M4838-L4838)</f>
        <v>129.00081426005841</v>
      </c>
      <c r="N4839" s="1" t="s">
        <v>866</v>
      </c>
      <c r="O4839" s="1" t="s">
        <v>868</v>
      </c>
      <c r="P4839" s="1" t="s">
        <v>869</v>
      </c>
      <c r="Q4839" s="1">
        <v>4008</v>
      </c>
      <c r="R4839" s="1" t="s">
        <v>863</v>
      </c>
      <c r="S4839" s="1">
        <v>96.46</v>
      </c>
    </row>
    <row r="4840" spans="1:19" hidden="1" x14ac:dyDescent="0.3">
      <c r="A4840" s="1" t="s">
        <v>922</v>
      </c>
      <c r="B4840" s="2" t="s">
        <v>653</v>
      </c>
      <c r="C4840" s="1">
        <f t="shared" si="416"/>
        <v>1.0416666664241347E-2</v>
      </c>
      <c r="D4840" s="1">
        <v>6</v>
      </c>
      <c r="E4840" s="1">
        <v>-1.05</v>
      </c>
      <c r="F4840" s="1">
        <f>IF(A4840="","",IF(E4840&lt;MinTemp,0,E4840*M_a+M_b))</f>
        <v>6.6945000000000005E-2</v>
      </c>
      <c r="G4840" s="1">
        <f>IF(A4840="","",F4840^2)</f>
        <v>4.4816330250000008E-3</v>
      </c>
      <c r="H4840" s="1">
        <f t="shared" si="417"/>
        <v>1.9476892764015647E-3</v>
      </c>
      <c r="I4840" s="4">
        <f>IF(A4840="","",H4840*24*(B4840-B4839))</f>
        <v>4.8692231898702076E-4</v>
      </c>
      <c r="J4840" s="4">
        <f>IF(A4840="","",MIN(J4839+I4840,Max_logcfu))</f>
        <v>3.99</v>
      </c>
      <c r="K4840" s="1" cm="1">
        <f t="array" ref="K4840">IF(A4840="","",IF(E4840&lt;MinTemp,0,((E4840-Tmin)/(PrefTemp-Tmin))^2))</f>
        <v>0.74142804884348734</v>
      </c>
      <c r="L4840" s="4">
        <f>IF(A4840="","",K4840*(B4840-B4839))</f>
        <v>7.7232088403214605E-3</v>
      </c>
      <c r="M4840" s="4">
        <f>IF(A4839="","",M4839-L4839)</f>
        <v>128.99295450509956</v>
      </c>
      <c r="N4840" s="1" t="s">
        <v>866</v>
      </c>
      <c r="O4840" s="1" t="s">
        <v>868</v>
      </c>
      <c r="P4840" s="1" t="s">
        <v>869</v>
      </c>
      <c r="Q4840" s="1">
        <v>4008</v>
      </c>
      <c r="R4840" s="1" t="s">
        <v>863</v>
      </c>
      <c r="S4840" s="1">
        <v>96.46</v>
      </c>
    </row>
    <row r="4841" spans="1:19" hidden="1" x14ac:dyDescent="0.3">
      <c r="A4841" s="1" t="s">
        <v>922</v>
      </c>
      <c r="B4841" s="2" t="s">
        <v>654</v>
      </c>
      <c r="C4841" s="1">
        <f t="shared" si="416"/>
        <v>1.0416666664241347E-2</v>
      </c>
      <c r="D4841" s="1">
        <v>6</v>
      </c>
      <c r="E4841" s="1">
        <v>-1.07</v>
      </c>
      <c r="F4841" s="1">
        <f>IF(A4841="","",IF(E4841&lt;MinTemp,0,E4841*M_a+M_b))</f>
        <v>6.6552200000000006E-2</v>
      </c>
      <c r="G4841" s="1">
        <f>IF(A4841="","",F4841^2)</f>
        <v>4.4291953248400007E-3</v>
      </c>
      <c r="H4841" s="1">
        <f t="shared" si="417"/>
        <v>1.9249001846327685E-3</v>
      </c>
      <c r="I4841" s="4">
        <f>IF(A4841="","",H4841*24*(B4841-B4840))</f>
        <v>4.8122504604614818E-4</v>
      </c>
      <c r="J4841" s="4">
        <f>IF(A4841="","",MIN(J4840+I4841,Max_logcfu))</f>
        <v>3.99</v>
      </c>
      <c r="K4841" s="1" cm="1">
        <f t="array" ref="K4841">IF(A4841="","",IF(E4841&lt;MinTemp,0,((E4841-Tmin)/(PrefTemp-Tmin))^2))</f>
        <v>0.73275291156683131</v>
      </c>
      <c r="L4841" s="4">
        <f>IF(A4841="","",K4841*(B4841-B4840))</f>
        <v>7.6328428270440001E-3</v>
      </c>
      <c r="M4841" s="4">
        <f>IF(A4840="","",M4840-L4840)</f>
        <v>128.98523129625923</v>
      </c>
      <c r="N4841" s="1" t="s">
        <v>866</v>
      </c>
      <c r="O4841" s="1" t="s">
        <v>868</v>
      </c>
      <c r="P4841" s="1" t="s">
        <v>869</v>
      </c>
      <c r="Q4841" s="1">
        <v>4008</v>
      </c>
      <c r="R4841" s="1" t="s">
        <v>863</v>
      </c>
      <c r="S4841" s="1">
        <v>96.4</v>
      </c>
    </row>
    <row r="4842" spans="1:19" hidden="1" x14ac:dyDescent="0.3">
      <c r="A4842" s="1" t="s">
        <v>922</v>
      </c>
      <c r="B4842" s="2" t="s">
        <v>655</v>
      </c>
      <c r="C4842" s="1">
        <f t="shared" si="416"/>
        <v>1.0416666671517305E-2</v>
      </c>
      <c r="D4842" s="1">
        <v>6</v>
      </c>
      <c r="E4842" s="1">
        <v>-1.08</v>
      </c>
      <c r="F4842" s="1">
        <f>IF(A4842="","",IF(E4842&lt;MinTemp,0,E4842*M_a+M_b))</f>
        <v>6.6355800000000006E-2</v>
      </c>
      <c r="G4842" s="1">
        <f>IF(A4842="","",F4842^2)</f>
        <v>4.4030921936400007E-3</v>
      </c>
      <c r="H4842" s="1">
        <f t="shared" si="417"/>
        <v>1.9135559294393744E-3</v>
      </c>
      <c r="I4842" s="4">
        <f>IF(A4842="","",H4842*24*(B4842-B4841))</f>
        <v>4.7838898258261082E-4</v>
      </c>
      <c r="J4842" s="4">
        <f>IF(A4842="","",MIN(J4841+I4842,Max_logcfu))</f>
        <v>3.99</v>
      </c>
      <c r="K4842" s="1" cm="1">
        <f t="array" ref="K4842">IF(A4842="","",IF(E4842&lt;MinTemp,0,((E4842-Tmin)/(PrefTemp-Tmin))^2))</f>
        <v>0.72843448711610992</v>
      </c>
      <c r="L4842" s="4">
        <f>IF(A4842="","",K4842*(B4842-B4841))</f>
        <v>7.587859244326184E-3</v>
      </c>
      <c r="M4842" s="4">
        <f>IF(A4841="","",M4841-L4841)</f>
        <v>128.97759845343219</v>
      </c>
      <c r="N4842" s="1" t="s">
        <v>866</v>
      </c>
      <c r="O4842" s="1" t="s">
        <v>868</v>
      </c>
      <c r="P4842" s="1" t="s">
        <v>869</v>
      </c>
      <c r="Q4842" s="1">
        <v>4008</v>
      </c>
      <c r="R4842" s="1" t="s">
        <v>863</v>
      </c>
      <c r="S4842" s="1">
        <v>96.4</v>
      </c>
    </row>
    <row r="4843" spans="1:19" hidden="1" x14ac:dyDescent="0.3">
      <c r="A4843" s="1" t="s">
        <v>922</v>
      </c>
      <c r="B4843" s="2" t="s">
        <v>656</v>
      </c>
      <c r="C4843" s="1">
        <f t="shared" si="416"/>
        <v>1.0416666664241347E-2</v>
      </c>
      <c r="D4843" s="1">
        <v>6</v>
      </c>
      <c r="E4843" s="1">
        <v>-1.08</v>
      </c>
      <c r="F4843" s="1">
        <f>IF(A4843="","",IF(E4843&lt;MinTemp,0,E4843*M_a+M_b))</f>
        <v>6.6355800000000006E-2</v>
      </c>
      <c r="G4843" s="1">
        <f>IF(A4843="","",F4843^2)</f>
        <v>4.4030921936400007E-3</v>
      </c>
      <c r="H4843" s="1">
        <f t="shared" si="417"/>
        <v>1.9135559294393744E-3</v>
      </c>
      <c r="I4843" s="4">
        <f>IF(A4843="","",H4843*24*(B4843-B4842))</f>
        <v>4.7838898224845998E-4</v>
      </c>
      <c r="J4843" s="4">
        <f>IF(A4843="","",MIN(J4842+I4843,Max_logcfu))</f>
        <v>3.99</v>
      </c>
      <c r="K4843" s="1" cm="1">
        <f t="array" ref="K4843">IF(A4843="","",IF(E4843&lt;MinTemp,0,((E4843-Tmin)/(PrefTemp-Tmin))^2))</f>
        <v>0.72843448711610992</v>
      </c>
      <c r="L4843" s="4">
        <f>IF(A4843="","",K4843*(B4843-B4842))</f>
        <v>7.5878592390261259E-3</v>
      </c>
      <c r="M4843" s="4">
        <f>IF(A4842="","",M4842-L4842)</f>
        <v>128.97001059418787</v>
      </c>
      <c r="N4843" s="1" t="s">
        <v>866</v>
      </c>
      <c r="O4843" s="1" t="s">
        <v>868</v>
      </c>
      <c r="P4843" s="1" t="s">
        <v>869</v>
      </c>
      <c r="Q4843" s="1">
        <v>4008</v>
      </c>
      <c r="R4843" s="1" t="s">
        <v>863</v>
      </c>
      <c r="S4843" s="1">
        <v>96.4</v>
      </c>
    </row>
    <row r="4844" spans="1:19" hidden="1" x14ac:dyDescent="0.3">
      <c r="A4844" s="1" t="s">
        <v>922</v>
      </c>
      <c r="B4844" s="2" t="s">
        <v>657</v>
      </c>
      <c r="C4844" s="1">
        <f t="shared" si="416"/>
        <v>1.0416666664241347E-2</v>
      </c>
      <c r="D4844" s="1">
        <v>6</v>
      </c>
      <c r="E4844" s="1">
        <v>-1.08</v>
      </c>
      <c r="F4844" s="1">
        <f>IF(A4844="","",IF(E4844&lt;MinTemp,0,E4844*M_a+M_b))</f>
        <v>6.6355800000000006E-2</v>
      </c>
      <c r="G4844" s="1">
        <f>IF(A4844="","",F4844^2)</f>
        <v>4.4030921936400007E-3</v>
      </c>
      <c r="H4844" s="1">
        <f t="shared" si="417"/>
        <v>1.9135559294393744E-3</v>
      </c>
      <c r="I4844" s="4">
        <f>IF(A4844="","",H4844*24*(B4844-B4843))</f>
        <v>4.7838898224845998E-4</v>
      </c>
      <c r="J4844" s="4">
        <f>IF(A4844="","",MIN(J4843+I4844,Max_logcfu))</f>
        <v>3.99</v>
      </c>
      <c r="K4844" s="1" cm="1">
        <f t="array" ref="K4844">IF(A4844="","",IF(E4844&lt;MinTemp,0,((E4844-Tmin)/(PrefTemp-Tmin))^2))</f>
        <v>0.72843448711610992</v>
      </c>
      <c r="L4844" s="4">
        <f>IF(A4844="","",K4844*(B4844-B4843))</f>
        <v>7.5878592390261259E-3</v>
      </c>
      <c r="M4844" s="4">
        <f>IF(A4843="","",M4843-L4843)</f>
        <v>128.96242273494883</v>
      </c>
      <c r="N4844" s="1" t="s">
        <v>866</v>
      </c>
      <c r="O4844" s="1" t="s">
        <v>868</v>
      </c>
      <c r="P4844" s="1" t="s">
        <v>869</v>
      </c>
      <c r="Q4844" s="1">
        <v>4008</v>
      </c>
      <c r="R4844" s="1" t="s">
        <v>863</v>
      </c>
      <c r="S4844" s="1">
        <v>96.4</v>
      </c>
    </row>
    <row r="4845" spans="1:19" hidden="1" x14ac:dyDescent="0.3">
      <c r="A4845" s="1" t="s">
        <v>922</v>
      </c>
      <c r="B4845" s="2" t="s">
        <v>658</v>
      </c>
      <c r="C4845" s="1">
        <f t="shared" si="416"/>
        <v>1.0416666671517305E-2</v>
      </c>
      <c r="D4845" s="1">
        <v>6</v>
      </c>
      <c r="E4845" s="1">
        <v>-1.08</v>
      </c>
      <c r="F4845" s="1">
        <f>IF(A4845="","",IF(E4845&lt;MinTemp,0,E4845*M_a+M_b))</f>
        <v>6.6355800000000006E-2</v>
      </c>
      <c r="G4845" s="1">
        <f>IF(A4845="","",F4845^2)</f>
        <v>4.4030921936400007E-3</v>
      </c>
      <c r="H4845" s="1">
        <f t="shared" si="417"/>
        <v>1.9135559294393744E-3</v>
      </c>
      <c r="I4845" s="4">
        <f>IF(A4845="","",H4845*24*(B4845-B4844))</f>
        <v>4.7838898258261082E-4</v>
      </c>
      <c r="J4845" s="4">
        <f>IF(A4845="","",MIN(J4844+I4845,Max_logcfu))</f>
        <v>3.99</v>
      </c>
      <c r="K4845" s="1" cm="1">
        <f t="array" ref="K4845">IF(A4845="","",IF(E4845&lt;MinTemp,0,((E4845-Tmin)/(PrefTemp-Tmin))^2))</f>
        <v>0.72843448711610992</v>
      </c>
      <c r="L4845" s="4">
        <f>IF(A4845="","",K4845*(B4845-B4844))</f>
        <v>7.587859244326184E-3</v>
      </c>
      <c r="M4845" s="4">
        <f>IF(A4844="","",M4844-L4844)</f>
        <v>128.95483487570979</v>
      </c>
      <c r="N4845" s="1" t="s">
        <v>866</v>
      </c>
      <c r="O4845" s="1" t="s">
        <v>868</v>
      </c>
      <c r="P4845" s="1" t="s">
        <v>869</v>
      </c>
      <c r="Q4845" s="1">
        <v>4008</v>
      </c>
      <c r="R4845" s="1" t="s">
        <v>863</v>
      </c>
      <c r="S4845" s="1">
        <v>96.4</v>
      </c>
    </row>
    <row r="4846" spans="1:19" hidden="1" x14ac:dyDescent="0.3">
      <c r="A4846" s="1" t="s">
        <v>922</v>
      </c>
      <c r="B4846" s="2" t="s">
        <v>659</v>
      </c>
      <c r="C4846" s="1">
        <f t="shared" si="416"/>
        <v>1.0416666664241347E-2</v>
      </c>
      <c r="D4846" s="1">
        <v>6</v>
      </c>
      <c r="E4846" s="1">
        <v>-1.1100000000000001</v>
      </c>
      <c r="F4846" s="1">
        <f>IF(A4846="","",IF(E4846&lt;MinTemp,0,E4846*M_a+M_b))</f>
        <v>6.5766600000000008E-2</v>
      </c>
      <c r="G4846" s="1">
        <f>IF(A4846="","",F4846^2)</f>
        <v>4.3252456755600013E-3</v>
      </c>
      <c r="H4846" s="1">
        <f t="shared" si="417"/>
        <v>1.8797243266232078E-3</v>
      </c>
      <c r="I4846" s="4">
        <f>IF(A4846="","",H4846*24*(B4846-B4845))</f>
        <v>4.6993108154638757E-4</v>
      </c>
      <c r="J4846" s="4">
        <f>IF(A4846="","",MIN(J4845+I4846,Max_logcfu))</f>
        <v>3.99</v>
      </c>
      <c r="K4846" s="1" cm="1">
        <f t="array" ref="K4846">IF(A4846="","",IF(E4846&lt;MinTemp,0,((E4846-Tmin)/(PrefTemp-Tmin))^2))</f>
        <v>0.71555579051436968</v>
      </c>
      <c r="L4846" s="4">
        <f>IF(A4846="","",K4846*(B4846-B4845))</f>
        <v>7.4537061494559E-3</v>
      </c>
      <c r="M4846" s="4">
        <f>IF(A4845="","",M4845-L4845)</f>
        <v>128.94724701646547</v>
      </c>
      <c r="N4846" s="1" t="s">
        <v>866</v>
      </c>
      <c r="O4846" s="1" t="s">
        <v>868</v>
      </c>
      <c r="P4846" s="1" t="s">
        <v>869</v>
      </c>
      <c r="Q4846" s="1">
        <v>4008</v>
      </c>
      <c r="R4846" s="1" t="s">
        <v>863</v>
      </c>
      <c r="S4846" s="1">
        <v>96.4</v>
      </c>
    </row>
    <row r="4847" spans="1:19" hidden="1" x14ac:dyDescent="0.3">
      <c r="A4847" s="1" t="s">
        <v>922</v>
      </c>
      <c r="B4847" s="2" t="s">
        <v>660</v>
      </c>
      <c r="C4847" s="1">
        <f t="shared" si="416"/>
        <v>1.0416666664241347E-2</v>
      </c>
      <c r="D4847" s="1">
        <v>6</v>
      </c>
      <c r="E4847" s="1">
        <v>-1.1100000000000001</v>
      </c>
      <c r="F4847" s="1">
        <f>IF(A4847="","",IF(E4847&lt;MinTemp,0,E4847*M_a+M_b))</f>
        <v>6.5766600000000008E-2</v>
      </c>
      <c r="G4847" s="1">
        <f>IF(A4847="","",F4847^2)</f>
        <v>4.3252456755600013E-3</v>
      </c>
      <c r="H4847" s="1">
        <f t="shared" si="417"/>
        <v>1.8797243266232078E-3</v>
      </c>
      <c r="I4847" s="4">
        <f>IF(A4847="","",H4847*24*(B4847-B4846))</f>
        <v>4.6993108154638757E-4</v>
      </c>
      <c r="J4847" s="4">
        <f>IF(A4847="","",MIN(J4846+I4847,Max_logcfu))</f>
        <v>3.99</v>
      </c>
      <c r="K4847" s="1" cm="1">
        <f t="array" ref="K4847">IF(A4847="","",IF(E4847&lt;MinTemp,0,((E4847-Tmin)/(PrefTemp-Tmin))^2))</f>
        <v>0.71555579051436968</v>
      </c>
      <c r="L4847" s="4">
        <f>IF(A4847="","",K4847*(B4847-B4846))</f>
        <v>7.4537061494559E-3</v>
      </c>
      <c r="M4847" s="4">
        <f>IF(A4846="","",M4846-L4846)</f>
        <v>128.93979331031602</v>
      </c>
      <c r="N4847" s="1" t="s">
        <v>866</v>
      </c>
      <c r="O4847" s="1" t="s">
        <v>868</v>
      </c>
      <c r="P4847" s="1" t="s">
        <v>869</v>
      </c>
      <c r="Q4847" s="1">
        <v>4008</v>
      </c>
      <c r="R4847" s="1" t="s">
        <v>863</v>
      </c>
      <c r="S4847" s="1">
        <v>96.35</v>
      </c>
    </row>
    <row r="4848" spans="1:19" hidden="1" x14ac:dyDescent="0.3">
      <c r="A4848" s="1" t="s">
        <v>922</v>
      </c>
      <c r="B4848" s="2" t="s">
        <v>661</v>
      </c>
      <c r="C4848" s="1">
        <f t="shared" si="416"/>
        <v>1.0416666671517305E-2</v>
      </c>
      <c r="D4848" s="1">
        <v>6</v>
      </c>
      <c r="E4848" s="1">
        <v>-1.1100000000000001</v>
      </c>
      <c r="F4848" s="1">
        <f>IF(A4848="","",IF(E4848&lt;MinTemp,0,E4848*M_a+M_b))</f>
        <v>6.5766600000000008E-2</v>
      </c>
      <c r="G4848" s="1">
        <f>IF(A4848="","",F4848^2)</f>
        <v>4.3252456755600013E-3</v>
      </c>
      <c r="H4848" s="1">
        <f t="shared" si="417"/>
        <v>1.8797243266232078E-3</v>
      </c>
      <c r="I4848" s="4">
        <f>IF(A4848="","",H4848*24*(B4848-B4847))</f>
        <v>4.6993108187463065E-4</v>
      </c>
      <c r="J4848" s="4">
        <f>IF(A4848="","",MIN(J4847+I4848,Max_logcfu))</f>
        <v>3.99</v>
      </c>
      <c r="K4848" s="1" cm="1">
        <f t="array" ref="K4848">IF(A4848="","",IF(E4848&lt;MinTemp,0,((E4848-Tmin)/(PrefTemp-Tmin))^2))</f>
        <v>0.71555579051436968</v>
      </c>
      <c r="L4848" s="4">
        <f>IF(A4848="","",K4848*(B4848-B4847))</f>
        <v>7.4537061546622535E-3</v>
      </c>
      <c r="M4848" s="4">
        <f>IF(A4847="","",M4847-L4847)</f>
        <v>128.93233960416657</v>
      </c>
      <c r="N4848" s="1" t="s">
        <v>866</v>
      </c>
      <c r="O4848" s="1" t="s">
        <v>868</v>
      </c>
      <c r="P4848" s="1" t="s">
        <v>869</v>
      </c>
      <c r="Q4848" s="1">
        <v>4008</v>
      </c>
      <c r="R4848" s="1" t="s">
        <v>863</v>
      </c>
      <c r="S4848" s="1">
        <v>96.35</v>
      </c>
    </row>
    <row r="4849" spans="1:19" hidden="1" x14ac:dyDescent="0.3">
      <c r="A4849" s="1" t="s">
        <v>922</v>
      </c>
      <c r="B4849" s="2" t="s">
        <v>662</v>
      </c>
      <c r="C4849" s="1">
        <f t="shared" si="416"/>
        <v>1.0416666664241347E-2</v>
      </c>
      <c r="D4849" s="1">
        <v>6</v>
      </c>
      <c r="E4849" s="1">
        <v>-1.1100000000000001</v>
      </c>
      <c r="F4849" s="1">
        <f>IF(A4849="","",IF(E4849&lt;MinTemp,0,E4849*M_a+M_b))</f>
        <v>6.5766600000000008E-2</v>
      </c>
      <c r="G4849" s="1">
        <f>IF(A4849="","",F4849^2)</f>
        <v>4.3252456755600013E-3</v>
      </c>
      <c r="H4849" s="1">
        <f t="shared" si="417"/>
        <v>1.8797243266232078E-3</v>
      </c>
      <c r="I4849" s="4">
        <f>IF(A4849="","",H4849*24*(B4849-B4848))</f>
        <v>4.6993108154638757E-4</v>
      </c>
      <c r="J4849" s="4">
        <f>IF(A4849="","",MIN(J4848+I4849,Max_logcfu))</f>
        <v>3.99</v>
      </c>
      <c r="K4849" s="1" cm="1">
        <f t="array" ref="K4849">IF(A4849="","",IF(E4849&lt;MinTemp,0,((E4849-Tmin)/(PrefTemp-Tmin))^2))</f>
        <v>0.71555579051436968</v>
      </c>
      <c r="L4849" s="4">
        <f>IF(A4849="","",K4849*(B4849-B4848))</f>
        <v>7.4537061494559E-3</v>
      </c>
      <c r="M4849" s="4">
        <f>IF(A4848="","",M4848-L4848)</f>
        <v>128.92488589801192</v>
      </c>
      <c r="N4849" s="1" t="s">
        <v>866</v>
      </c>
      <c r="O4849" s="1" t="s">
        <v>868</v>
      </c>
      <c r="P4849" s="1" t="s">
        <v>869</v>
      </c>
      <c r="Q4849" s="1">
        <v>4008</v>
      </c>
      <c r="R4849" s="1" t="s">
        <v>863</v>
      </c>
      <c r="S4849" s="1">
        <v>96.35</v>
      </c>
    </row>
    <row r="4850" spans="1:19" hidden="1" x14ac:dyDescent="0.3">
      <c r="A4850" s="1" t="s">
        <v>922</v>
      </c>
      <c r="B4850" s="2" t="s">
        <v>663</v>
      </c>
      <c r="C4850" s="1">
        <f t="shared" si="416"/>
        <v>1.0416666664241347E-2</v>
      </c>
      <c r="D4850" s="1">
        <v>6</v>
      </c>
      <c r="E4850" s="1">
        <v>-1.1100000000000001</v>
      </c>
      <c r="F4850" s="1">
        <f>IF(A4850="","",IF(E4850&lt;MinTemp,0,E4850*M_a+M_b))</f>
        <v>6.5766600000000008E-2</v>
      </c>
      <c r="G4850" s="1">
        <f>IF(A4850="","",F4850^2)</f>
        <v>4.3252456755600013E-3</v>
      </c>
      <c r="H4850" s="1">
        <f t="shared" si="417"/>
        <v>1.8797243266232078E-3</v>
      </c>
      <c r="I4850" s="4">
        <f>IF(A4850="","",H4850*24*(B4850-B4849))</f>
        <v>4.6993108154638757E-4</v>
      </c>
      <c r="J4850" s="4">
        <f>IF(A4850="","",MIN(J4849+I4850,Max_logcfu))</f>
        <v>3.99</v>
      </c>
      <c r="K4850" s="1" cm="1">
        <f t="array" ref="K4850">IF(A4850="","",IF(E4850&lt;MinTemp,0,((E4850-Tmin)/(PrefTemp-Tmin))^2))</f>
        <v>0.71555579051436968</v>
      </c>
      <c r="L4850" s="4">
        <f>IF(A4850="","",K4850*(B4850-B4849))</f>
        <v>7.4537061494559E-3</v>
      </c>
      <c r="M4850" s="4">
        <f>IF(A4849="","",M4849-L4849)</f>
        <v>128.91743219186247</v>
      </c>
      <c r="N4850" s="1" t="s">
        <v>866</v>
      </c>
      <c r="O4850" s="1" t="s">
        <v>868</v>
      </c>
      <c r="P4850" s="1" t="s">
        <v>869</v>
      </c>
      <c r="Q4850" s="1">
        <v>4008</v>
      </c>
      <c r="R4850" s="1" t="s">
        <v>863</v>
      </c>
      <c r="S4850" s="1">
        <v>96.35</v>
      </c>
    </row>
    <row r="4851" spans="1:19" hidden="1" x14ac:dyDescent="0.3">
      <c r="A4851" s="1" t="s">
        <v>922</v>
      </c>
      <c r="B4851" s="2" t="s">
        <v>664</v>
      </c>
      <c r="C4851" s="1">
        <f t="shared" si="416"/>
        <v>1.0416666671517305E-2</v>
      </c>
      <c r="D4851" s="1">
        <v>6</v>
      </c>
      <c r="E4851" s="1">
        <v>-1.1100000000000001</v>
      </c>
      <c r="F4851" s="1">
        <f>IF(A4851="","",IF(E4851&lt;MinTemp,0,E4851*M_a+M_b))</f>
        <v>6.5766600000000008E-2</v>
      </c>
      <c r="G4851" s="1">
        <f>IF(A4851="","",F4851^2)</f>
        <v>4.3252456755600013E-3</v>
      </c>
      <c r="H4851" s="1">
        <f t="shared" si="417"/>
        <v>1.8797243266232078E-3</v>
      </c>
      <c r="I4851" s="4">
        <f>IF(A4851="","",H4851*24*(B4851-B4850))</f>
        <v>4.6993108187463065E-4</v>
      </c>
      <c r="J4851" s="4">
        <f>IF(A4851="","",MIN(J4850+I4851,Max_logcfu))</f>
        <v>3.99</v>
      </c>
      <c r="K4851" s="1" cm="1">
        <f t="array" ref="K4851">IF(A4851="","",IF(E4851&lt;MinTemp,0,((E4851-Tmin)/(PrefTemp-Tmin))^2))</f>
        <v>0.71555579051436968</v>
      </c>
      <c r="L4851" s="4">
        <f>IF(A4851="","",K4851*(B4851-B4850))</f>
        <v>7.4537061546622535E-3</v>
      </c>
      <c r="M4851" s="4">
        <f>IF(A4850="","",M4850-L4850)</f>
        <v>128.90997848571303</v>
      </c>
      <c r="N4851" s="1" t="s">
        <v>866</v>
      </c>
      <c r="O4851" s="1" t="s">
        <v>868</v>
      </c>
      <c r="P4851" s="1" t="s">
        <v>869</v>
      </c>
      <c r="Q4851" s="1">
        <v>4008</v>
      </c>
      <c r="R4851" s="1" t="s">
        <v>863</v>
      </c>
      <c r="S4851" s="1">
        <v>96.35</v>
      </c>
    </row>
    <row r="4852" spans="1:19" hidden="1" x14ac:dyDescent="0.3">
      <c r="A4852" s="1" t="s">
        <v>922</v>
      </c>
      <c r="B4852" s="2" t="s">
        <v>665</v>
      </c>
      <c r="C4852" s="1">
        <f t="shared" si="416"/>
        <v>1.0416666664241347E-2</v>
      </c>
      <c r="D4852" s="1">
        <v>6</v>
      </c>
      <c r="E4852" s="1">
        <v>-1.1299999999999999</v>
      </c>
      <c r="F4852" s="1">
        <f>IF(A4852="","",IF(E4852&lt;MinTemp,0,E4852*M_a+M_b))</f>
        <v>6.537380000000001E-2</v>
      </c>
      <c r="G4852" s="1">
        <f>IF(A4852="","",F4852^2)</f>
        <v>4.2737337264400011E-3</v>
      </c>
      <c r="H4852" s="1">
        <f t="shared" si="417"/>
        <v>1.8573375603824428E-3</v>
      </c>
      <c r="I4852" s="4">
        <f>IF(A4852="","",H4852*24*(B4852-B4851))</f>
        <v>4.6433438998749949E-4</v>
      </c>
      <c r="J4852" s="4">
        <f>IF(A4852="","",MIN(J4851+I4852,Max_logcfu))</f>
        <v>3.99</v>
      </c>
      <c r="K4852" s="1" cm="1">
        <f t="array" ref="K4852">IF(A4852="","",IF(E4852&lt;MinTemp,0,((E4852-Tmin)/(PrefTemp-Tmin))^2))</f>
        <v>0.70703380673856386</v>
      </c>
      <c r="L4852" s="4">
        <f>IF(A4852="","",K4852*(B4852-B4851))</f>
        <v>7.3649354851452577E-3</v>
      </c>
      <c r="M4852" s="4">
        <f>IF(A4851="","",M4851-L4851)</f>
        <v>128.90252477955838</v>
      </c>
      <c r="N4852" s="1" t="s">
        <v>866</v>
      </c>
      <c r="O4852" s="1" t="s">
        <v>868</v>
      </c>
      <c r="P4852" s="1" t="s">
        <v>869</v>
      </c>
      <c r="Q4852" s="1">
        <v>4008</v>
      </c>
      <c r="R4852" s="1" t="s">
        <v>863</v>
      </c>
      <c r="S4852" s="1">
        <v>96.3</v>
      </c>
    </row>
    <row r="4853" spans="1:19" hidden="1" x14ac:dyDescent="0.3">
      <c r="A4853" s="1" t="s">
        <v>922</v>
      </c>
      <c r="B4853" s="2" t="s">
        <v>666</v>
      </c>
      <c r="C4853" s="1">
        <f t="shared" si="416"/>
        <v>1.0416666664241347E-2</v>
      </c>
      <c r="D4853" s="1">
        <v>6</v>
      </c>
      <c r="E4853" s="1">
        <v>-1.1299999999999999</v>
      </c>
      <c r="F4853" s="1">
        <f>IF(A4853="","",IF(E4853&lt;MinTemp,0,E4853*M_a+M_b))</f>
        <v>6.537380000000001E-2</v>
      </c>
      <c r="G4853" s="1">
        <f>IF(A4853="","",F4853^2)</f>
        <v>4.2737337264400011E-3</v>
      </c>
      <c r="H4853" s="1">
        <f t="shared" si="417"/>
        <v>1.8573375603824428E-3</v>
      </c>
      <c r="I4853" s="4">
        <f>IF(A4853="","",H4853*24*(B4853-B4852))</f>
        <v>4.6433438998749949E-4</v>
      </c>
      <c r="J4853" s="4">
        <f>IF(A4853="","",MIN(J4852+I4853,Max_logcfu))</f>
        <v>3.99</v>
      </c>
      <c r="K4853" s="1" cm="1">
        <f t="array" ref="K4853">IF(A4853="","",IF(E4853&lt;MinTemp,0,((E4853-Tmin)/(PrefTemp-Tmin))^2))</f>
        <v>0.70703380673856386</v>
      </c>
      <c r="L4853" s="4">
        <f>IF(A4853="","",K4853*(B4853-B4852))</f>
        <v>7.3649354851452577E-3</v>
      </c>
      <c r="M4853" s="4">
        <f>IF(A4852="","",M4852-L4852)</f>
        <v>128.89515984407322</v>
      </c>
      <c r="N4853" s="1" t="s">
        <v>866</v>
      </c>
      <c r="O4853" s="1" t="s">
        <v>868</v>
      </c>
      <c r="P4853" s="1" t="s">
        <v>869</v>
      </c>
      <c r="Q4853" s="1">
        <v>4008</v>
      </c>
      <c r="R4853" s="1" t="s">
        <v>863</v>
      </c>
      <c r="S4853" s="1">
        <v>96.3</v>
      </c>
    </row>
    <row r="4854" spans="1:19" hidden="1" x14ac:dyDescent="0.3">
      <c r="A4854" s="1" t="s">
        <v>922</v>
      </c>
      <c r="B4854" s="2" t="s">
        <v>667</v>
      </c>
      <c r="C4854" s="1">
        <f t="shared" si="416"/>
        <v>1.0416666671517305E-2</v>
      </c>
      <c r="D4854" s="1">
        <v>6</v>
      </c>
      <c r="E4854" s="1">
        <v>-1.1100000000000001</v>
      </c>
      <c r="F4854" s="1">
        <f>IF(A4854="","",IF(E4854&lt;MinTemp,0,E4854*M_a+M_b))</f>
        <v>6.5766600000000008E-2</v>
      </c>
      <c r="G4854" s="1">
        <f>IF(A4854="","",F4854^2)</f>
        <v>4.3252456755600013E-3</v>
      </c>
      <c r="H4854" s="1">
        <f t="shared" si="417"/>
        <v>1.8797243266232078E-3</v>
      </c>
      <c r="I4854" s="4">
        <f>IF(A4854="","",H4854*24*(B4854-B4853))</f>
        <v>4.6993108187463065E-4</v>
      </c>
      <c r="J4854" s="4">
        <f>IF(A4854="","",MIN(J4853+I4854,Max_logcfu))</f>
        <v>3.99</v>
      </c>
      <c r="K4854" s="1" cm="1">
        <f t="array" ref="K4854">IF(A4854="","",IF(E4854&lt;MinTemp,0,((E4854-Tmin)/(PrefTemp-Tmin))^2))</f>
        <v>0.71555579051436968</v>
      </c>
      <c r="L4854" s="4">
        <f>IF(A4854="","",K4854*(B4854-B4853))</f>
        <v>7.4537061546622535E-3</v>
      </c>
      <c r="M4854" s="4">
        <f>IF(A4853="","",M4853-L4853)</f>
        <v>128.88779490858806</v>
      </c>
      <c r="N4854" s="1" t="s">
        <v>866</v>
      </c>
      <c r="O4854" s="1" t="s">
        <v>868</v>
      </c>
      <c r="P4854" s="1" t="s">
        <v>869</v>
      </c>
      <c r="Q4854" s="1">
        <v>4008</v>
      </c>
      <c r="R4854" s="1" t="s">
        <v>863</v>
      </c>
      <c r="S4854" s="1">
        <v>96.3</v>
      </c>
    </row>
    <row r="4855" spans="1:19" hidden="1" x14ac:dyDescent="0.3">
      <c r="A4855" s="1" t="s">
        <v>922</v>
      </c>
      <c r="B4855" s="2" t="s">
        <v>668</v>
      </c>
      <c r="C4855" s="1">
        <f t="shared" si="416"/>
        <v>1.0416666664241347E-2</v>
      </c>
      <c r="D4855" s="1">
        <v>6</v>
      </c>
      <c r="E4855" s="1">
        <v>-1.1299999999999999</v>
      </c>
      <c r="F4855" s="1">
        <f>IF(A4855="","",IF(E4855&lt;MinTemp,0,E4855*M_a+M_b))</f>
        <v>6.537380000000001E-2</v>
      </c>
      <c r="G4855" s="1">
        <f>IF(A4855="","",F4855^2)</f>
        <v>4.2737337264400011E-3</v>
      </c>
      <c r="H4855" s="1">
        <f t="shared" si="417"/>
        <v>1.8573375603824428E-3</v>
      </c>
      <c r="I4855" s="4">
        <f>IF(A4855="","",H4855*24*(B4855-B4854))</f>
        <v>4.6433438998749949E-4</v>
      </c>
      <c r="J4855" s="4">
        <f>IF(A4855="","",MIN(J4854+I4855,Max_logcfu))</f>
        <v>3.99</v>
      </c>
      <c r="K4855" s="1" cm="1">
        <f t="array" ref="K4855">IF(A4855="","",IF(E4855&lt;MinTemp,0,((E4855-Tmin)/(PrefTemp-Tmin))^2))</f>
        <v>0.70703380673856386</v>
      </c>
      <c r="L4855" s="4">
        <f>IF(A4855="","",K4855*(B4855-B4854))</f>
        <v>7.3649354851452577E-3</v>
      </c>
      <c r="M4855" s="4">
        <f>IF(A4854="","",M4854-L4854)</f>
        <v>128.88034120243341</v>
      </c>
      <c r="N4855" s="1" t="s">
        <v>866</v>
      </c>
      <c r="O4855" s="1" t="s">
        <v>868</v>
      </c>
      <c r="P4855" s="1" t="s">
        <v>869</v>
      </c>
      <c r="Q4855" s="1">
        <v>4008</v>
      </c>
      <c r="R4855" s="1" t="s">
        <v>863</v>
      </c>
      <c r="S4855" s="1">
        <v>96.3</v>
      </c>
    </row>
    <row r="4856" spans="1:19" hidden="1" x14ac:dyDescent="0.3">
      <c r="A4856" s="1" t="s">
        <v>922</v>
      </c>
      <c r="B4856" s="2" t="s">
        <v>669</v>
      </c>
      <c r="C4856" s="1">
        <f t="shared" si="416"/>
        <v>1.0416666664241347E-2</v>
      </c>
      <c r="D4856" s="1">
        <v>6</v>
      </c>
      <c r="E4856" s="1">
        <v>-1.1299999999999999</v>
      </c>
      <c r="F4856" s="1">
        <f>IF(A4856="","",IF(E4856&lt;MinTemp,0,E4856*M_a+M_b))</f>
        <v>6.537380000000001E-2</v>
      </c>
      <c r="G4856" s="1">
        <f>IF(A4856="","",F4856^2)</f>
        <v>4.2737337264400011E-3</v>
      </c>
      <c r="H4856" s="1">
        <f t="shared" si="417"/>
        <v>1.8573375603824428E-3</v>
      </c>
      <c r="I4856" s="4">
        <f>IF(A4856="","",H4856*24*(B4856-B4855))</f>
        <v>4.6433438998749949E-4</v>
      </c>
      <c r="J4856" s="4">
        <f>IF(A4856="","",MIN(J4855+I4856,Max_logcfu))</f>
        <v>3.99</v>
      </c>
      <c r="K4856" s="1" cm="1">
        <f t="array" ref="K4856">IF(A4856="","",IF(E4856&lt;MinTemp,0,((E4856-Tmin)/(PrefTemp-Tmin))^2))</f>
        <v>0.70703380673856386</v>
      </c>
      <c r="L4856" s="4">
        <f>IF(A4856="","",K4856*(B4856-B4855))</f>
        <v>7.3649354851452577E-3</v>
      </c>
      <c r="M4856" s="4">
        <f>IF(A4855="","",M4855-L4855)</f>
        <v>128.87297626694826</v>
      </c>
      <c r="N4856" s="1" t="s">
        <v>866</v>
      </c>
      <c r="O4856" s="1" t="s">
        <v>868</v>
      </c>
      <c r="P4856" s="1" t="s">
        <v>869</v>
      </c>
      <c r="Q4856" s="1">
        <v>4008</v>
      </c>
      <c r="R4856" s="1" t="s">
        <v>863</v>
      </c>
      <c r="S4856" s="1">
        <v>96.3</v>
      </c>
    </row>
    <row r="4857" spans="1:19" hidden="1" x14ac:dyDescent="0.3">
      <c r="A4857" s="1" t="s">
        <v>922</v>
      </c>
      <c r="B4857" s="2" t="s">
        <v>670</v>
      </c>
      <c r="C4857" s="1">
        <f t="shared" si="416"/>
        <v>1.0416666671517305E-2</v>
      </c>
      <c r="D4857" s="1">
        <v>6</v>
      </c>
      <c r="E4857" s="1">
        <v>-1.1299999999999999</v>
      </c>
      <c r="F4857" s="1">
        <f>IF(A4857="","",IF(E4857&lt;MinTemp,0,E4857*M_a+M_b))</f>
        <v>6.537380000000001E-2</v>
      </c>
      <c r="G4857" s="1">
        <f>IF(A4857="","",F4857^2)</f>
        <v>4.2737337264400011E-3</v>
      </c>
      <c r="H4857" s="1">
        <f t="shared" si="417"/>
        <v>1.8573375603824428E-3</v>
      </c>
      <c r="I4857" s="4">
        <f>IF(A4857="","",H4857*24*(B4857-B4856))</f>
        <v>4.6433439031183331E-4</v>
      </c>
      <c r="J4857" s="4">
        <f>IF(A4857="","",MIN(J4856+I4857,Max_logcfu))</f>
        <v>3.99</v>
      </c>
      <c r="K4857" s="1" cm="1">
        <f t="array" ref="K4857">IF(A4857="","",IF(E4857&lt;MinTemp,0,((E4857-Tmin)/(PrefTemp-Tmin))^2))</f>
        <v>0.70703380673856386</v>
      </c>
      <c r="L4857" s="4">
        <f>IF(A4857="","",K4857*(B4857-B4856))</f>
        <v>7.3649354902896053E-3</v>
      </c>
      <c r="M4857" s="4">
        <f>IF(A4856="","",M4856-L4856)</f>
        <v>128.8656113314631</v>
      </c>
      <c r="N4857" s="1" t="s">
        <v>866</v>
      </c>
      <c r="O4857" s="1" t="s">
        <v>868</v>
      </c>
      <c r="P4857" s="1" t="s">
        <v>869</v>
      </c>
      <c r="Q4857" s="1">
        <v>4008</v>
      </c>
      <c r="R4857" s="1" t="s">
        <v>863</v>
      </c>
      <c r="S4857" s="1">
        <v>96.3</v>
      </c>
    </row>
    <row r="4858" spans="1:19" hidden="1" x14ac:dyDescent="0.3">
      <c r="A4858" s="1" t="s">
        <v>922</v>
      </c>
      <c r="B4858" s="2" t="s">
        <v>671</v>
      </c>
      <c r="C4858" s="1">
        <f t="shared" si="416"/>
        <v>1.0416666664241347E-2</v>
      </c>
      <c r="D4858" s="1">
        <v>6</v>
      </c>
      <c r="E4858" s="1">
        <v>-0.85</v>
      </c>
      <c r="F4858" s="1">
        <f>IF(A4858="","",IF(E4858&lt;MinTemp,0,E4858*M_a+M_b))</f>
        <v>7.0873000000000005E-2</v>
      </c>
      <c r="G4858" s="1">
        <f>IF(A4858="","",F4858^2)</f>
        <v>5.0229821290000004E-3</v>
      </c>
      <c r="H4858" s="1">
        <f t="shared" si="417"/>
        <v>2.1829561621034333E-3</v>
      </c>
      <c r="I4858" s="4">
        <f>IF(A4858="","",H4858*24*(B4858-B4857))</f>
        <v>5.4573904039879363E-4</v>
      </c>
      <c r="J4858" s="4">
        <f>IF(A4858="","",MIN(J4857+I4858,Max_logcfu))</f>
        <v>3.99</v>
      </c>
      <c r="K4858" s="1" cm="1">
        <f t="array" ref="K4858">IF(A4858="","",IF(E4858&lt;MinTemp,0,((E4858-Tmin)/(PrefTemp-Tmin))^2))</f>
        <v>0.83098723579228706</v>
      </c>
      <c r="L4858" s="4">
        <f>IF(A4858="","",K4858*(B4858-B4857))</f>
        <v>8.6561170374875804E-3</v>
      </c>
      <c r="M4858" s="4">
        <f>IF(A4857="","",M4857-L4857)</f>
        <v>128.8582463959728</v>
      </c>
      <c r="N4858" s="1" t="s">
        <v>866</v>
      </c>
      <c r="O4858" s="1" t="s">
        <v>868</v>
      </c>
      <c r="P4858" s="1" t="s">
        <v>869</v>
      </c>
      <c r="Q4858" s="1">
        <v>4008</v>
      </c>
      <c r="R4858" s="1" t="s">
        <v>863</v>
      </c>
      <c r="S4858" s="1">
        <v>96.3</v>
      </c>
    </row>
    <row r="4859" spans="1:19" hidden="1" x14ac:dyDescent="0.3">
      <c r="A4859" s="1" t="s">
        <v>922</v>
      </c>
      <c r="B4859" s="2" t="s">
        <v>672</v>
      </c>
      <c r="C4859" s="1">
        <f t="shared" si="416"/>
        <v>1.0416666664241347E-2</v>
      </c>
      <c r="D4859" s="1">
        <v>6</v>
      </c>
      <c r="E4859" s="1">
        <v>-0.94</v>
      </c>
      <c r="F4859" s="1">
        <f>IF(A4859="","",IF(E4859&lt;MinTemp,0,E4859*M_a+M_b))</f>
        <v>6.9105400000000011E-2</v>
      </c>
      <c r="G4859" s="1">
        <f>IF(A4859="","",F4859^2)</f>
        <v>4.7755563091600017E-3</v>
      </c>
      <c r="H4859" s="1">
        <f t="shared" si="417"/>
        <v>2.075426470734464E-3</v>
      </c>
      <c r="I4859" s="4">
        <f>IF(A4859="","",H4859*24*(B4859-B4858))</f>
        <v>5.1885661756281029E-4</v>
      </c>
      <c r="J4859" s="4">
        <f>IF(A4859="","",MIN(J4858+I4859,Max_logcfu))</f>
        <v>3.99</v>
      </c>
      <c r="K4859" s="1" cm="1">
        <f t="array" ref="K4859">IF(A4859="","",IF(E4859&lt;MinTemp,0,((E4859-Tmin)/(PrefTemp-Tmin))^2))</f>
        <v>0.7900538434743225</v>
      </c>
      <c r="L4859" s="4">
        <f>IF(A4859="","",K4859*(B4859-B4858))</f>
        <v>8.2297275342747261E-3</v>
      </c>
      <c r="M4859" s="4">
        <f>IF(A4858="","",M4858-L4858)</f>
        <v>128.84959027893532</v>
      </c>
      <c r="N4859" s="1" t="s">
        <v>866</v>
      </c>
      <c r="O4859" s="1" t="s">
        <v>868</v>
      </c>
      <c r="P4859" s="1" t="s">
        <v>869</v>
      </c>
      <c r="Q4859" s="1">
        <v>4008</v>
      </c>
      <c r="R4859" s="1" t="s">
        <v>863</v>
      </c>
      <c r="S4859" s="1">
        <v>96.29</v>
      </c>
    </row>
    <row r="4860" spans="1:19" hidden="1" x14ac:dyDescent="0.3">
      <c r="A4860" s="1" t="s">
        <v>922</v>
      </c>
      <c r="B4860" s="2" t="s">
        <v>673</v>
      </c>
      <c r="C4860" s="1">
        <f t="shared" si="416"/>
        <v>1.0416666671517305E-2</v>
      </c>
      <c r="D4860" s="1">
        <v>7</v>
      </c>
      <c r="E4860" s="1">
        <v>-1.02</v>
      </c>
      <c r="F4860" s="1">
        <f>IF(A4860="","",IF(E4860&lt;MinTemp,0,E4860*M_a+M_b))</f>
        <v>6.7534200000000003E-2</v>
      </c>
      <c r="G4860" s="1">
        <f>IF(A4860="","",F4860^2)</f>
        <v>4.56086816964E-3</v>
      </c>
      <c r="H4860" s="1">
        <f t="shared" si="417"/>
        <v>1.9821243675097783E-3</v>
      </c>
      <c r="I4860" s="4">
        <f>IF(A4860="","",H4860*24*(B4860-B4859))</f>
        <v>4.9553109210819424E-4</v>
      </c>
      <c r="J4860" s="4">
        <f>IF(A4860="","",MIN(J4859+I4860,Max_logcfu))</f>
        <v>3.99</v>
      </c>
      <c r="K4860" s="1" cm="1">
        <f t="array" ref="K4860">IF(A4860="","",IF(E4860&lt;MinTemp,0,((E4860-Tmin)/(PrefTemp-Tmin))^2))</f>
        <v>0.75453647569650184</v>
      </c>
      <c r="L4860" s="4">
        <f>IF(A4860="","",K4860*(B4860-B4859))</f>
        <v>7.8597549588318785E-3</v>
      </c>
      <c r="M4860" s="4">
        <f>IF(A4859="","",M4859-L4859)</f>
        <v>128.84136055140104</v>
      </c>
      <c r="N4860" s="1" t="s">
        <v>866</v>
      </c>
      <c r="O4860" s="1" t="s">
        <v>868</v>
      </c>
      <c r="P4860" s="1" t="s">
        <v>869</v>
      </c>
      <c r="Q4860" s="1">
        <v>4008</v>
      </c>
      <c r="R4860" s="1" t="s">
        <v>863</v>
      </c>
      <c r="S4860" s="1">
        <v>96.29</v>
      </c>
    </row>
    <row r="4861" spans="1:19" hidden="1" x14ac:dyDescent="0.3">
      <c r="A4861" s="1" t="s">
        <v>922</v>
      </c>
      <c r="B4861" s="2" t="s">
        <v>674</v>
      </c>
      <c r="C4861" s="1">
        <f t="shared" si="416"/>
        <v>1.0416666664241347E-2</v>
      </c>
      <c r="D4861" s="1">
        <v>7</v>
      </c>
      <c r="E4861" s="1">
        <v>-1.05</v>
      </c>
      <c r="F4861" s="1">
        <f>IF(A4861="","",IF(E4861&lt;MinTemp,0,E4861*M_a+M_b))</f>
        <v>6.6945000000000005E-2</v>
      </c>
      <c r="G4861" s="1">
        <f>IF(A4861="","",F4861^2)</f>
        <v>4.4816330250000008E-3</v>
      </c>
      <c r="H4861" s="1">
        <f t="shared" si="417"/>
        <v>1.9476892764015647E-3</v>
      </c>
      <c r="I4861" s="4">
        <f>IF(A4861="","",H4861*24*(B4861-B4860))</f>
        <v>4.8692231898702076E-4</v>
      </c>
      <c r="J4861" s="4">
        <f>IF(A4861="","",MIN(J4860+I4861,Max_logcfu))</f>
        <v>3.99</v>
      </c>
      <c r="K4861" s="1" cm="1">
        <f t="array" ref="K4861">IF(A4861="","",IF(E4861&lt;MinTemp,0,((E4861-Tmin)/(PrefTemp-Tmin))^2))</f>
        <v>0.74142804884348734</v>
      </c>
      <c r="L4861" s="4">
        <f>IF(A4861="","",K4861*(B4861-B4860))</f>
        <v>7.7232088403214605E-3</v>
      </c>
      <c r="M4861" s="4">
        <f>IF(A4860="","",M4860-L4860)</f>
        <v>128.83350079644219</v>
      </c>
      <c r="N4861" s="1" t="s">
        <v>866</v>
      </c>
      <c r="O4861" s="1" t="s">
        <v>868</v>
      </c>
      <c r="P4861" s="1" t="s">
        <v>869</v>
      </c>
      <c r="Q4861" s="1">
        <v>4008</v>
      </c>
      <c r="R4861" s="1" t="s">
        <v>863</v>
      </c>
      <c r="S4861" s="1">
        <v>96.29</v>
      </c>
    </row>
    <row r="4862" spans="1:19" hidden="1" x14ac:dyDescent="0.3">
      <c r="A4862" s="1" t="s">
        <v>922</v>
      </c>
      <c r="B4862" s="2" t="s">
        <v>675</v>
      </c>
      <c r="C4862" s="1">
        <f t="shared" si="416"/>
        <v>1.0416666664241347E-2</v>
      </c>
      <c r="D4862" s="1">
        <v>7</v>
      </c>
      <c r="E4862" s="1">
        <v>-1.1000000000000001</v>
      </c>
      <c r="F4862" s="1">
        <f>IF(A4862="","",IF(E4862&lt;MinTemp,0,E4862*M_a+M_b))</f>
        <v>6.5963000000000008E-2</v>
      </c>
      <c r="G4862" s="1">
        <f>IF(A4862="","",F4862^2)</f>
        <v>4.3511173690000014E-3</v>
      </c>
      <c r="H4862" s="1">
        <f t="shared" si="417"/>
        <v>1.8909680004345942E-3</v>
      </c>
      <c r="I4862" s="4">
        <f>IF(A4862="","",H4862*24*(B4862-B4861))</f>
        <v>4.7274199999857976E-4</v>
      </c>
      <c r="J4862" s="4">
        <f>IF(A4862="","",MIN(J4861+I4862,Max_logcfu))</f>
        <v>3.99</v>
      </c>
      <c r="K4862" s="1" cm="1">
        <f t="array" ref="K4862">IF(A4862="","",IF(E4862&lt;MinTemp,0,((E4862-Tmin)/(PrefTemp-Tmin))^2))</f>
        <v>0.71983592658987894</v>
      </c>
      <c r="L4862" s="4">
        <f>IF(A4862="","",K4862*(B4862-B4861))</f>
        <v>7.4982909002320741E-3</v>
      </c>
      <c r="M4862" s="4">
        <f>IF(A4861="","",M4861-L4861)</f>
        <v>128.82577758760186</v>
      </c>
      <c r="N4862" s="1" t="s">
        <v>866</v>
      </c>
      <c r="O4862" s="1" t="s">
        <v>868</v>
      </c>
      <c r="P4862" s="1" t="s">
        <v>869</v>
      </c>
      <c r="Q4862" s="1">
        <v>4008</v>
      </c>
      <c r="R4862" s="1" t="s">
        <v>863</v>
      </c>
      <c r="S4862" s="1">
        <v>96.29</v>
      </c>
    </row>
    <row r="4863" spans="1:19" hidden="1" x14ac:dyDescent="0.3">
      <c r="A4863" s="1" t="s">
        <v>922</v>
      </c>
      <c r="B4863" s="2" t="s">
        <v>676</v>
      </c>
      <c r="C4863" s="1">
        <f t="shared" si="416"/>
        <v>1.0416666671517305E-2</v>
      </c>
      <c r="D4863" s="1">
        <v>7</v>
      </c>
      <c r="E4863" s="1">
        <v>-1.1100000000000001</v>
      </c>
      <c r="F4863" s="1">
        <f>IF(A4863="","",IF(E4863&lt;MinTemp,0,E4863*M_a+M_b))</f>
        <v>6.5766600000000008E-2</v>
      </c>
      <c r="G4863" s="1">
        <f>IF(A4863="","",F4863^2)</f>
        <v>4.3252456755600013E-3</v>
      </c>
      <c r="H4863" s="1">
        <f t="shared" si="417"/>
        <v>1.8797243266232078E-3</v>
      </c>
      <c r="I4863" s="4">
        <f>IF(A4863="","",H4863*24*(B4863-B4862))</f>
        <v>4.6993108187463065E-4</v>
      </c>
      <c r="J4863" s="4">
        <f>IF(A4863="","",MIN(J4862+I4863,Max_logcfu))</f>
        <v>3.99</v>
      </c>
      <c r="K4863" s="1" cm="1">
        <f t="array" ref="K4863">IF(A4863="","",IF(E4863&lt;MinTemp,0,((E4863-Tmin)/(PrefTemp-Tmin))^2))</f>
        <v>0.71555579051436968</v>
      </c>
      <c r="L4863" s="4">
        <f>IF(A4863="","",K4863*(B4863-B4862))</f>
        <v>7.4537061546622535E-3</v>
      </c>
      <c r="M4863" s="4">
        <f>IF(A4862="","",M4862-L4862)</f>
        <v>128.81827929670163</v>
      </c>
      <c r="N4863" s="1" t="s">
        <v>866</v>
      </c>
      <c r="O4863" s="1" t="s">
        <v>868</v>
      </c>
      <c r="P4863" s="1" t="s">
        <v>869</v>
      </c>
      <c r="Q4863" s="1">
        <v>4008</v>
      </c>
      <c r="R4863" s="1" t="s">
        <v>863</v>
      </c>
      <c r="S4863" s="1">
        <v>96.29</v>
      </c>
    </row>
    <row r="4864" spans="1:19" hidden="1" x14ac:dyDescent="0.3">
      <c r="A4864" s="1" t="s">
        <v>922</v>
      </c>
      <c r="B4864" s="2" t="s">
        <v>677</v>
      </c>
      <c r="C4864" s="1">
        <f t="shared" si="416"/>
        <v>1.0416666664241347E-2</v>
      </c>
      <c r="D4864" s="1">
        <v>7</v>
      </c>
      <c r="E4864" s="1">
        <v>-1.1299999999999999</v>
      </c>
      <c r="F4864" s="1">
        <f>IF(A4864="","",IF(E4864&lt;MinTemp,0,E4864*M_a+M_b))</f>
        <v>6.537380000000001E-2</v>
      </c>
      <c r="G4864" s="1">
        <f>IF(A4864="","",F4864^2)</f>
        <v>4.2737337264400011E-3</v>
      </c>
      <c r="H4864" s="1">
        <f t="shared" si="417"/>
        <v>1.8573375603824428E-3</v>
      </c>
      <c r="I4864" s="4">
        <f>IF(A4864="","",H4864*24*(B4864-B4863))</f>
        <v>4.6433438998749949E-4</v>
      </c>
      <c r="J4864" s="4">
        <f>IF(A4864="","",MIN(J4863+I4864,Max_logcfu))</f>
        <v>3.99</v>
      </c>
      <c r="K4864" s="1" cm="1">
        <f t="array" ref="K4864">IF(A4864="","",IF(E4864&lt;MinTemp,0,((E4864-Tmin)/(PrefTemp-Tmin))^2))</f>
        <v>0.70703380673856386</v>
      </c>
      <c r="L4864" s="4">
        <f>IF(A4864="","",K4864*(B4864-B4863))</f>
        <v>7.3649354851452577E-3</v>
      </c>
      <c r="M4864" s="4">
        <f>IF(A4863="","",M4863-L4863)</f>
        <v>128.81082559054698</v>
      </c>
      <c r="N4864" s="1" t="s">
        <v>866</v>
      </c>
      <c r="O4864" s="1" t="s">
        <v>868</v>
      </c>
      <c r="P4864" s="1" t="s">
        <v>869</v>
      </c>
      <c r="Q4864" s="1">
        <v>4008</v>
      </c>
      <c r="R4864" s="1" t="s">
        <v>863</v>
      </c>
      <c r="S4864" s="1">
        <v>96.29</v>
      </c>
    </row>
    <row r="4865" spans="1:19" hidden="1" x14ac:dyDescent="0.3">
      <c r="A4865" s="1" t="s">
        <v>922</v>
      </c>
      <c r="B4865" s="2" t="s">
        <v>678</v>
      </c>
      <c r="C4865" s="1">
        <f t="shared" si="416"/>
        <v>1.0416666664241347E-2</v>
      </c>
      <c r="D4865" s="1">
        <v>7</v>
      </c>
      <c r="E4865" s="1">
        <v>-1.1299999999999999</v>
      </c>
      <c r="F4865" s="1">
        <f>IF(A4865="","",IF(E4865&lt;MinTemp,0,E4865*M_a+M_b))</f>
        <v>6.537380000000001E-2</v>
      </c>
      <c r="G4865" s="1">
        <f>IF(A4865="","",F4865^2)</f>
        <v>4.2737337264400011E-3</v>
      </c>
      <c r="H4865" s="1">
        <f t="shared" si="417"/>
        <v>1.8573375603824428E-3</v>
      </c>
      <c r="I4865" s="4">
        <f>IF(A4865="","",H4865*24*(B4865-B4864))</f>
        <v>4.6433438998749949E-4</v>
      </c>
      <c r="J4865" s="4">
        <f>IF(A4865="","",MIN(J4864+I4865,Max_logcfu))</f>
        <v>3.99</v>
      </c>
      <c r="K4865" s="1" cm="1">
        <f t="array" ref="K4865">IF(A4865="","",IF(E4865&lt;MinTemp,0,((E4865-Tmin)/(PrefTemp-Tmin))^2))</f>
        <v>0.70703380673856386</v>
      </c>
      <c r="L4865" s="4">
        <f>IF(A4865="","",K4865*(B4865-B4864))</f>
        <v>7.3649354851452577E-3</v>
      </c>
      <c r="M4865" s="4">
        <f>IF(A4864="","",M4864-L4864)</f>
        <v>128.80346065506183</v>
      </c>
      <c r="N4865" s="1" t="s">
        <v>866</v>
      </c>
      <c r="O4865" s="1" t="s">
        <v>868</v>
      </c>
      <c r="P4865" s="1" t="s">
        <v>869</v>
      </c>
      <c r="Q4865" s="1">
        <v>4008</v>
      </c>
      <c r="R4865" s="1" t="s">
        <v>863</v>
      </c>
      <c r="S4865" s="1">
        <v>96.29</v>
      </c>
    </row>
    <row r="4866" spans="1:19" hidden="1" x14ac:dyDescent="0.3">
      <c r="A4866" s="1" t="s">
        <v>922</v>
      </c>
      <c r="B4866" s="2" t="s">
        <v>679</v>
      </c>
      <c r="C4866" s="1">
        <f t="shared" ref="C4866:C4929" si="418">IF(A4866="","",B4866-B4865)</f>
        <v>1.0416666671517305E-2</v>
      </c>
      <c r="D4866" s="1">
        <v>7</v>
      </c>
      <c r="E4866" s="1">
        <v>-1.1599999999999999</v>
      </c>
      <c r="F4866" s="1">
        <f>IF(A4866="","",IF(E4866&lt;MinTemp,0,E4866*M_a+M_b))</f>
        <v>6.4784599999999998E-2</v>
      </c>
      <c r="G4866" s="1">
        <f>IF(A4866="","",F4866^2)</f>
        <v>4.1970443971599998E-3</v>
      </c>
      <c r="H4866" s="1">
        <f t="shared" si="417"/>
        <v>1.8240088644763145E-3</v>
      </c>
      <c r="I4866" s="4">
        <f>IF(A4866="","",H4866*24*(B4866-B4865))</f>
        <v>4.560022163314212E-4</v>
      </c>
      <c r="J4866" s="4">
        <f>IF(A4866="","",MIN(J4865+I4866,Max_logcfu))</f>
        <v>3.99</v>
      </c>
      <c r="K4866" s="1" cm="1">
        <f t="array" ref="K4866">IF(A4866="","",IF(E4866&lt;MinTemp,0,((E4866-Tmin)/(PrefTemp-Tmin))^2))</f>
        <v>0.69434655201288575</v>
      </c>
      <c r="L4866" s="4">
        <f>IF(A4866="","",K4866*(B4866-B4865))</f>
        <v>7.2327765868355843E-3</v>
      </c>
      <c r="M4866" s="4">
        <f>IF(A4865="","",M4865-L4865)</f>
        <v>128.79609571957667</v>
      </c>
      <c r="N4866" s="1" t="s">
        <v>866</v>
      </c>
      <c r="O4866" s="1" t="s">
        <v>868</v>
      </c>
      <c r="P4866" s="1" t="s">
        <v>869</v>
      </c>
      <c r="Q4866" s="1">
        <v>4008</v>
      </c>
      <c r="R4866" s="1" t="s">
        <v>863</v>
      </c>
      <c r="S4866" s="1">
        <v>96.28</v>
      </c>
    </row>
    <row r="4867" spans="1:19" hidden="1" x14ac:dyDescent="0.3">
      <c r="A4867" s="1" t="s">
        <v>922</v>
      </c>
      <c r="B4867" s="2" t="s">
        <v>680</v>
      </c>
      <c r="C4867" s="1">
        <f t="shared" si="418"/>
        <v>1.0416666664241347E-2</v>
      </c>
      <c r="D4867" s="1">
        <v>7</v>
      </c>
      <c r="E4867" s="1">
        <v>-1.1499999999999999</v>
      </c>
      <c r="F4867" s="1">
        <f>IF(A4867="","",IF(E4867&lt;MinTemp,0,E4867*M_a+M_b))</f>
        <v>6.4981000000000011E-2</v>
      </c>
      <c r="G4867" s="1">
        <f>IF(A4867="","",F4867^2)</f>
        <v>4.2225303610000011E-3</v>
      </c>
      <c r="H4867" s="1">
        <f t="shared" si="417"/>
        <v>1.8350849026510217E-3</v>
      </c>
      <c r="I4867" s="4">
        <f>IF(A4867="","",H4867*24*(B4867-B4866))</f>
        <v>4.5877122555593945E-4</v>
      </c>
      <c r="J4867" s="4">
        <f>IF(A4867="","",MIN(J4866+I4867,Max_logcfu))</f>
        <v>3.99</v>
      </c>
      <c r="K4867" s="1" cm="1">
        <f t="array" ref="K4867">IF(A4867="","",IF(E4867&lt;MinTemp,0,((E4867-Tmin)/(PrefTemp-Tmin))^2))</f>
        <v>0.69856287412970763</v>
      </c>
      <c r="L4867" s="4">
        <f>IF(A4867="","",K4867*(B4867-B4866))</f>
        <v>7.2766966038235502E-3</v>
      </c>
      <c r="M4867" s="4">
        <f>IF(A4866="","",M4866-L4866)</f>
        <v>128.78886294298982</v>
      </c>
      <c r="N4867" s="1" t="s">
        <v>866</v>
      </c>
      <c r="O4867" s="1" t="s">
        <v>868</v>
      </c>
      <c r="P4867" s="1" t="s">
        <v>869</v>
      </c>
      <c r="Q4867" s="1">
        <v>4008</v>
      </c>
      <c r="R4867" s="1" t="s">
        <v>863</v>
      </c>
      <c r="S4867" s="1">
        <v>96.28</v>
      </c>
    </row>
    <row r="4868" spans="1:19" hidden="1" x14ac:dyDescent="0.3">
      <c r="A4868" s="1" t="s">
        <v>922</v>
      </c>
      <c r="B4868" s="2" t="s">
        <v>681</v>
      </c>
      <c r="C4868" s="1">
        <f t="shared" si="418"/>
        <v>1.0416666664241347E-2</v>
      </c>
      <c r="D4868" s="1">
        <v>7</v>
      </c>
      <c r="E4868" s="1">
        <v>-1.1499999999999999</v>
      </c>
      <c r="F4868" s="1">
        <f>IF(A4868="","",IF(E4868&lt;MinTemp,0,E4868*M_a+M_b))</f>
        <v>6.4981000000000011E-2</v>
      </c>
      <c r="G4868" s="1">
        <f>IF(A4868="","",F4868^2)</f>
        <v>4.2225303610000011E-3</v>
      </c>
      <c r="H4868" s="1">
        <f t="shared" si="417"/>
        <v>1.8350849026510217E-3</v>
      </c>
      <c r="I4868" s="4">
        <f>IF(A4868="","",H4868*24*(B4868-B4867))</f>
        <v>4.5877122555593945E-4</v>
      </c>
      <c r="J4868" s="4">
        <f>IF(A4868="","",MIN(J4867+I4868,Max_logcfu))</f>
        <v>3.99</v>
      </c>
      <c r="K4868" s="1" cm="1">
        <f t="array" ref="K4868">IF(A4868="","",IF(E4868&lt;MinTemp,0,((E4868-Tmin)/(PrefTemp-Tmin))^2))</f>
        <v>0.69856287412970763</v>
      </c>
      <c r="L4868" s="4">
        <f>IF(A4868="","",K4868*(B4868-B4867))</f>
        <v>7.2766966038235502E-3</v>
      </c>
      <c r="M4868" s="4">
        <f>IF(A4867="","",M4867-L4867)</f>
        <v>128.78158624638601</v>
      </c>
      <c r="N4868" s="1" t="s">
        <v>866</v>
      </c>
      <c r="O4868" s="1" t="s">
        <v>868</v>
      </c>
      <c r="P4868" s="1" t="s">
        <v>869</v>
      </c>
      <c r="Q4868" s="1">
        <v>4008</v>
      </c>
      <c r="R4868" s="1" t="s">
        <v>863</v>
      </c>
      <c r="S4868" s="1">
        <v>96.28</v>
      </c>
    </row>
    <row r="4869" spans="1:19" hidden="1" x14ac:dyDescent="0.3">
      <c r="A4869" s="1" t="s">
        <v>922</v>
      </c>
      <c r="B4869" s="2" t="s">
        <v>682</v>
      </c>
      <c r="C4869" s="1">
        <f t="shared" si="418"/>
        <v>1.0416666671517305E-2</v>
      </c>
      <c r="D4869" s="1">
        <v>7</v>
      </c>
      <c r="E4869" s="1">
        <v>-1.1499999999999999</v>
      </c>
      <c r="F4869" s="1">
        <f>IF(A4869="","",IF(E4869&lt;MinTemp,0,E4869*M_a+M_b))</f>
        <v>6.4981000000000011E-2</v>
      </c>
      <c r="G4869" s="1">
        <f>IF(A4869="","",F4869^2)</f>
        <v>4.2225303610000011E-3</v>
      </c>
      <c r="H4869" s="1">
        <f t="shared" si="417"/>
        <v>1.8350849026510217E-3</v>
      </c>
      <c r="I4869" s="4">
        <f>IF(A4869="","",H4869*24*(B4869-B4868))</f>
        <v>4.5877122587638743E-4</v>
      </c>
      <c r="J4869" s="4">
        <f>IF(A4869="","",MIN(J4868+I4869,Max_logcfu))</f>
        <v>3.99</v>
      </c>
      <c r="K4869" s="1" cm="1">
        <f t="array" ref="K4869">IF(A4869="","",IF(E4869&lt;MinTemp,0,((E4869-Tmin)/(PrefTemp-Tmin))^2))</f>
        <v>0.69856287412970763</v>
      </c>
      <c r="L4869" s="4">
        <f>IF(A4869="","",K4869*(B4869-B4868))</f>
        <v>7.276696608906264E-3</v>
      </c>
      <c r="M4869" s="4">
        <f>IF(A4868="","",M4868-L4868)</f>
        <v>128.7743095497822</v>
      </c>
      <c r="N4869" s="1" t="s">
        <v>866</v>
      </c>
      <c r="O4869" s="1" t="s">
        <v>868</v>
      </c>
      <c r="P4869" s="1" t="s">
        <v>869</v>
      </c>
      <c r="Q4869" s="1">
        <v>4008</v>
      </c>
      <c r="R4869" s="1" t="s">
        <v>863</v>
      </c>
      <c r="S4869" s="1">
        <v>96.28</v>
      </c>
    </row>
    <row r="4870" spans="1:19" hidden="1" x14ac:dyDescent="0.3">
      <c r="A4870" s="1" t="s">
        <v>922</v>
      </c>
      <c r="B4870" s="2" t="s">
        <v>683</v>
      </c>
      <c r="C4870" s="1">
        <f t="shared" si="418"/>
        <v>1.0416666664241347E-2</v>
      </c>
      <c r="D4870" s="1">
        <v>7</v>
      </c>
      <c r="E4870" s="1">
        <v>-1.19</v>
      </c>
      <c r="F4870" s="1">
        <f>IF(A4870="","",IF(E4870&lt;MinTemp,0,E4870*M_a+M_b))</f>
        <v>6.4195400000000014E-2</v>
      </c>
      <c r="G4870" s="1">
        <f>IF(A4870="","",F4870^2)</f>
        <v>4.1210493811600019E-3</v>
      </c>
      <c r="H4870" s="1">
        <f t="shared" si="417"/>
        <v>1.7909819127162111E-3</v>
      </c>
      <c r="I4870" s="4">
        <f>IF(A4870="","",H4870*24*(B4870-B4869))</f>
        <v>4.4774547807480386E-4</v>
      </c>
      <c r="J4870" s="4">
        <f>IF(A4870="","",MIN(J4869+I4870,Max_logcfu))</f>
        <v>3.99</v>
      </c>
      <c r="K4870" s="1" cm="1">
        <f t="array" ref="K4870">IF(A4870="","",IF(E4870&lt;MinTemp,0,((E4870-Tmin)/(PrefTemp-Tmin))^2))</f>
        <v>0.68177416241284494</v>
      </c>
      <c r="L4870" s="4">
        <f>IF(A4870="","",K4870*(B4870-B4869))</f>
        <v>7.1018141901469482E-3</v>
      </c>
      <c r="M4870" s="4">
        <f>IF(A4869="","",M4869-L4869)</f>
        <v>128.7670328531733</v>
      </c>
      <c r="N4870" s="1" t="s">
        <v>866</v>
      </c>
      <c r="O4870" s="1" t="s">
        <v>868</v>
      </c>
      <c r="P4870" s="1" t="s">
        <v>869</v>
      </c>
      <c r="Q4870" s="1">
        <v>4008</v>
      </c>
      <c r="R4870" s="1" t="s">
        <v>863</v>
      </c>
      <c r="S4870" s="1">
        <v>96.28</v>
      </c>
    </row>
    <row r="4871" spans="1:19" hidden="1" x14ac:dyDescent="0.3">
      <c r="A4871" s="1" t="s">
        <v>922</v>
      </c>
      <c r="B4871" s="2" t="s">
        <v>684</v>
      </c>
      <c r="C4871" s="1">
        <f t="shared" si="418"/>
        <v>1.0416666664241347E-2</v>
      </c>
      <c r="D4871" s="1">
        <v>7</v>
      </c>
      <c r="E4871" s="1">
        <v>-1.18</v>
      </c>
      <c r="F4871" s="1">
        <f>IF(A4871="","",IF(E4871&lt;MinTemp,0,E4871*M_a+M_b))</f>
        <v>6.4391799999999999E-2</v>
      </c>
      <c r="G4871" s="1">
        <f>IF(A4871="","",F4871^2)</f>
        <v>4.1463039072399998E-3</v>
      </c>
      <c r="H4871" s="1">
        <f t="shared" si="417"/>
        <v>1.801957369508909E-3</v>
      </c>
      <c r="I4871" s="4">
        <f>IF(A4871="","",H4871*24*(B4871-B4870))</f>
        <v>4.5048934227233947E-4</v>
      </c>
      <c r="J4871" s="4">
        <f>IF(A4871="","",MIN(J4870+I4871,Max_logcfu))</f>
        <v>3.99</v>
      </c>
      <c r="K4871" s="1" cm="1">
        <f t="array" ref="K4871">IF(A4871="","",IF(E4871&lt;MinTemp,0,((E4871-Tmin)/(PrefTemp-Tmin))^2))</f>
        <v>0.68595219615445435</v>
      </c>
      <c r="L4871" s="4">
        <f>IF(A4871="","",K4871*(B4871-B4870))</f>
        <v>7.1453353749452468E-3</v>
      </c>
      <c r="M4871" s="4">
        <f>IF(A4870="","",M4870-L4870)</f>
        <v>128.75993103898315</v>
      </c>
      <c r="N4871" s="1" t="s">
        <v>866</v>
      </c>
      <c r="O4871" s="1" t="s">
        <v>868</v>
      </c>
      <c r="P4871" s="1" t="s">
        <v>869</v>
      </c>
      <c r="Q4871" s="1">
        <v>4008</v>
      </c>
      <c r="R4871" s="1" t="s">
        <v>863</v>
      </c>
      <c r="S4871" s="1">
        <v>96.28</v>
      </c>
    </row>
    <row r="4872" spans="1:19" hidden="1" x14ac:dyDescent="0.3">
      <c r="A4872" s="1" t="s">
        <v>922</v>
      </c>
      <c r="B4872" s="2" t="s">
        <v>685</v>
      </c>
      <c r="C4872" s="1">
        <f t="shared" si="418"/>
        <v>1.0416666671517305E-2</v>
      </c>
      <c r="D4872" s="1">
        <v>7</v>
      </c>
      <c r="E4872" s="1">
        <v>-1.1599999999999999</v>
      </c>
      <c r="F4872" s="1">
        <f>IF(A4872="","",IF(E4872&lt;MinTemp,0,E4872*M_a+M_b))</f>
        <v>6.4784599999999998E-2</v>
      </c>
      <c r="G4872" s="1">
        <f>IF(A4872="","",F4872^2)</f>
        <v>4.1970443971599998E-3</v>
      </c>
      <c r="H4872" s="1">
        <f t="shared" si="417"/>
        <v>1.8240088644763145E-3</v>
      </c>
      <c r="I4872" s="4">
        <f>IF(A4872="","",H4872*24*(B4872-B4871))</f>
        <v>4.560022163314212E-4</v>
      </c>
      <c r="J4872" s="4">
        <f>IF(A4872="","",MIN(J4871+I4872,Max_logcfu))</f>
        <v>3.99</v>
      </c>
      <c r="K4872" s="1" cm="1">
        <f t="array" ref="K4872">IF(A4872="","",IF(E4872&lt;MinTemp,0,((E4872-Tmin)/(PrefTemp-Tmin))^2))</f>
        <v>0.69434655201288575</v>
      </c>
      <c r="L4872" s="4">
        <f>IF(A4872="","",K4872*(B4872-B4871))</f>
        <v>7.2327765868355843E-3</v>
      </c>
      <c r="M4872" s="4">
        <f>IF(A4871="","",M4871-L4871)</f>
        <v>128.7527857036082</v>
      </c>
      <c r="N4872" s="1" t="s">
        <v>866</v>
      </c>
      <c r="O4872" s="1" t="s">
        <v>868</v>
      </c>
      <c r="P4872" s="1" t="s">
        <v>869</v>
      </c>
      <c r="Q4872" s="1">
        <v>4008</v>
      </c>
      <c r="R4872" s="1" t="s">
        <v>863</v>
      </c>
      <c r="S4872" s="1">
        <v>96.28</v>
      </c>
    </row>
    <row r="4873" spans="1:19" hidden="1" x14ac:dyDescent="0.3">
      <c r="A4873" s="1" t="s">
        <v>922</v>
      </c>
      <c r="B4873" s="2" t="s">
        <v>686</v>
      </c>
      <c r="C4873" s="1">
        <f t="shared" si="418"/>
        <v>1.0416666664241347E-2</v>
      </c>
      <c r="D4873" s="1">
        <v>7</v>
      </c>
      <c r="E4873" s="1">
        <v>-1.1599999999999999</v>
      </c>
      <c r="F4873" s="1">
        <f>IF(A4873="","",IF(E4873&lt;MinTemp,0,E4873*M_a+M_b))</f>
        <v>6.4784599999999998E-2</v>
      </c>
      <c r="G4873" s="1">
        <f>IF(A4873="","",F4873^2)</f>
        <v>4.1970443971599998E-3</v>
      </c>
      <c r="H4873" s="1">
        <f t="shared" si="417"/>
        <v>1.8240088644763145E-3</v>
      </c>
      <c r="I4873" s="4">
        <f>IF(A4873="","",H4873*24*(B4873-B4872))</f>
        <v>4.5600221601290733E-4</v>
      </c>
      <c r="J4873" s="4">
        <f>IF(A4873="","",MIN(J4872+I4873,Max_logcfu))</f>
        <v>3.99</v>
      </c>
      <c r="K4873" s="1" cm="1">
        <f t="array" ref="K4873">IF(A4873="","",IF(E4873&lt;MinTemp,0,((E4873-Tmin)/(PrefTemp-Tmin))^2))</f>
        <v>0.69434655201288575</v>
      </c>
      <c r="L4873" s="4">
        <f>IF(A4873="","",K4873*(B4873-B4872))</f>
        <v>7.2327765817835482E-3</v>
      </c>
      <c r="M4873" s="4">
        <f>IF(A4872="","",M4872-L4872)</f>
        <v>128.74555292702135</v>
      </c>
      <c r="N4873" s="1" t="s">
        <v>866</v>
      </c>
      <c r="O4873" s="1" t="s">
        <v>868</v>
      </c>
      <c r="P4873" s="1" t="s">
        <v>869</v>
      </c>
      <c r="Q4873" s="1">
        <v>4008</v>
      </c>
      <c r="R4873" s="1" t="s">
        <v>863</v>
      </c>
      <c r="S4873" s="1">
        <v>96.27</v>
      </c>
    </row>
    <row r="4874" spans="1:19" hidden="1" x14ac:dyDescent="0.3">
      <c r="A4874" s="1" t="s">
        <v>922</v>
      </c>
      <c r="B4874" s="2" t="s">
        <v>687</v>
      </c>
      <c r="C4874" s="1">
        <f t="shared" si="418"/>
        <v>1.0416666664241347E-2</v>
      </c>
      <c r="D4874" s="1">
        <v>7</v>
      </c>
      <c r="E4874" s="1">
        <v>-1.1599999999999999</v>
      </c>
      <c r="F4874" s="1">
        <f>IF(A4874="","",IF(E4874&lt;MinTemp,0,E4874*M_a+M_b))</f>
        <v>6.4784599999999998E-2</v>
      </c>
      <c r="G4874" s="1">
        <f>IF(A4874="","",F4874^2)</f>
        <v>4.1970443971599998E-3</v>
      </c>
      <c r="H4874" s="1">
        <f t="shared" si="417"/>
        <v>1.8240088644763145E-3</v>
      </c>
      <c r="I4874" s="4">
        <f>IF(A4874="","",H4874*24*(B4874-B4873))</f>
        <v>4.5600221601290733E-4</v>
      </c>
      <c r="J4874" s="4">
        <f>IF(A4874="","",MIN(J4873+I4874,Max_logcfu))</f>
        <v>3.99</v>
      </c>
      <c r="K4874" s="1" cm="1">
        <f t="array" ref="K4874">IF(A4874="","",IF(E4874&lt;MinTemp,0,((E4874-Tmin)/(PrefTemp-Tmin))^2))</f>
        <v>0.69434655201288575</v>
      </c>
      <c r="L4874" s="4">
        <f>IF(A4874="","",K4874*(B4874-B4873))</f>
        <v>7.2327765817835482E-3</v>
      </c>
      <c r="M4874" s="4">
        <f>IF(A4873="","",M4873-L4873)</f>
        <v>128.73832015043956</v>
      </c>
      <c r="N4874" s="1" t="s">
        <v>866</v>
      </c>
      <c r="O4874" s="1" t="s">
        <v>868</v>
      </c>
      <c r="P4874" s="1" t="s">
        <v>869</v>
      </c>
      <c r="Q4874" s="1">
        <v>4008</v>
      </c>
      <c r="R4874" s="1" t="s">
        <v>863</v>
      </c>
      <c r="S4874" s="1">
        <v>96.27</v>
      </c>
    </row>
    <row r="4875" spans="1:19" hidden="1" x14ac:dyDescent="0.3">
      <c r="A4875" s="1" t="s">
        <v>922</v>
      </c>
      <c r="B4875" s="2" t="s">
        <v>688</v>
      </c>
      <c r="C4875" s="1">
        <f t="shared" si="418"/>
        <v>1.0416666671517305E-2</v>
      </c>
      <c r="D4875" s="1">
        <v>7</v>
      </c>
      <c r="E4875" s="1">
        <v>-1.1499999999999999</v>
      </c>
      <c r="F4875" s="1">
        <f>IF(A4875="","",IF(E4875&lt;MinTemp,0,E4875*M_a+M_b))</f>
        <v>6.4981000000000011E-2</v>
      </c>
      <c r="G4875" s="1">
        <f>IF(A4875="","",F4875^2)</f>
        <v>4.2225303610000011E-3</v>
      </c>
      <c r="H4875" s="1">
        <f t="shared" si="417"/>
        <v>1.8350849026510217E-3</v>
      </c>
      <c r="I4875" s="4">
        <f>IF(A4875="","",H4875*24*(B4875-B4874))</f>
        <v>4.5877122587638743E-4</v>
      </c>
      <c r="J4875" s="4">
        <f>IF(A4875="","",MIN(J4874+I4875,Max_logcfu))</f>
        <v>3.99</v>
      </c>
      <c r="K4875" s="1" cm="1">
        <f t="array" ref="K4875">IF(A4875="","",IF(E4875&lt;MinTemp,0,((E4875-Tmin)/(PrefTemp-Tmin))^2))</f>
        <v>0.69856287412970763</v>
      </c>
      <c r="L4875" s="4">
        <f>IF(A4875="","",K4875*(B4875-B4874))</f>
        <v>7.276696608906264E-3</v>
      </c>
      <c r="M4875" s="4">
        <f>IF(A4874="","",M4874-L4874)</f>
        <v>128.73108737385778</v>
      </c>
      <c r="N4875" s="1" t="s">
        <v>866</v>
      </c>
      <c r="O4875" s="1" t="s">
        <v>868</v>
      </c>
      <c r="P4875" s="1" t="s">
        <v>869</v>
      </c>
      <c r="Q4875" s="1">
        <v>4008</v>
      </c>
      <c r="R4875" s="1" t="s">
        <v>863</v>
      </c>
      <c r="S4875" s="1">
        <v>96.27</v>
      </c>
    </row>
    <row r="4876" spans="1:19" hidden="1" x14ac:dyDescent="0.3">
      <c r="A4876" s="1" t="s">
        <v>922</v>
      </c>
      <c r="B4876" s="2" t="s">
        <v>689</v>
      </c>
      <c r="C4876" s="1">
        <f t="shared" si="418"/>
        <v>1.0416666664241347E-2</v>
      </c>
      <c r="D4876" s="1">
        <v>7</v>
      </c>
      <c r="E4876" s="1">
        <v>-1.1499999999999999</v>
      </c>
      <c r="F4876" s="1">
        <f>IF(A4876="","",IF(E4876&lt;MinTemp,0,E4876*M_a+M_b))</f>
        <v>6.4981000000000011E-2</v>
      </c>
      <c r="G4876" s="1">
        <f>IF(A4876="","",F4876^2)</f>
        <v>4.2225303610000011E-3</v>
      </c>
      <c r="H4876" s="1">
        <f t="shared" si="417"/>
        <v>1.8350849026510217E-3</v>
      </c>
      <c r="I4876" s="4">
        <f>IF(A4876="","",H4876*24*(B4876-B4875))</f>
        <v>4.5877122555593945E-4</v>
      </c>
      <c r="J4876" s="4">
        <f>IF(A4876="","",MIN(J4875+I4876,Max_logcfu))</f>
        <v>3.99</v>
      </c>
      <c r="K4876" s="1" cm="1">
        <f t="array" ref="K4876">IF(A4876="","",IF(E4876&lt;MinTemp,0,((E4876-Tmin)/(PrefTemp-Tmin))^2))</f>
        <v>0.69856287412970763</v>
      </c>
      <c r="L4876" s="4">
        <f>IF(A4876="","",K4876*(B4876-B4875))</f>
        <v>7.2766966038235502E-3</v>
      </c>
      <c r="M4876" s="4">
        <f>IF(A4875="","",M4875-L4875)</f>
        <v>128.72381067724888</v>
      </c>
      <c r="N4876" s="1" t="s">
        <v>866</v>
      </c>
      <c r="O4876" s="1" t="s">
        <v>868</v>
      </c>
      <c r="P4876" s="1" t="s">
        <v>869</v>
      </c>
      <c r="Q4876" s="1">
        <v>4008</v>
      </c>
      <c r="R4876" s="1" t="s">
        <v>863</v>
      </c>
      <c r="S4876" s="1">
        <v>96.27</v>
      </c>
    </row>
    <row r="4877" spans="1:19" hidden="1" x14ac:dyDescent="0.3">
      <c r="A4877" s="1" t="s">
        <v>922</v>
      </c>
      <c r="B4877" s="2" t="s">
        <v>690</v>
      </c>
      <c r="C4877" s="1">
        <f t="shared" si="418"/>
        <v>1.0416666664241347E-2</v>
      </c>
      <c r="D4877" s="1">
        <v>7</v>
      </c>
      <c r="E4877" s="1">
        <v>-1.1499999999999999</v>
      </c>
      <c r="F4877" s="1">
        <f>IF(A4877="","",IF(E4877&lt;MinTemp,0,E4877*M_a+M_b))</f>
        <v>6.4981000000000011E-2</v>
      </c>
      <c r="G4877" s="1">
        <f>IF(A4877="","",F4877^2)</f>
        <v>4.2225303610000011E-3</v>
      </c>
      <c r="H4877" s="1">
        <f t="shared" si="417"/>
        <v>1.8350849026510217E-3</v>
      </c>
      <c r="I4877" s="4">
        <f>IF(A4877="","",H4877*24*(B4877-B4876))</f>
        <v>4.5877122555593945E-4</v>
      </c>
      <c r="J4877" s="4">
        <f>IF(A4877="","",MIN(J4876+I4877,Max_logcfu))</f>
        <v>3.99</v>
      </c>
      <c r="K4877" s="1" cm="1">
        <f t="array" ref="K4877">IF(A4877="","",IF(E4877&lt;MinTemp,0,((E4877-Tmin)/(PrefTemp-Tmin))^2))</f>
        <v>0.69856287412970763</v>
      </c>
      <c r="L4877" s="4">
        <f>IF(A4877="","",K4877*(B4877-B4876))</f>
        <v>7.2766966038235502E-3</v>
      </c>
      <c r="M4877" s="4">
        <f>IF(A4876="","",M4876-L4876)</f>
        <v>128.71653398064507</v>
      </c>
      <c r="N4877" s="1" t="s">
        <v>866</v>
      </c>
      <c r="O4877" s="1" t="s">
        <v>868</v>
      </c>
      <c r="P4877" s="1" t="s">
        <v>869</v>
      </c>
      <c r="Q4877" s="1">
        <v>4008</v>
      </c>
      <c r="R4877" s="1" t="s">
        <v>863</v>
      </c>
      <c r="S4877" s="1">
        <v>96.27</v>
      </c>
    </row>
    <row r="4878" spans="1:19" hidden="1" x14ac:dyDescent="0.3">
      <c r="A4878" s="1" t="s">
        <v>922</v>
      </c>
      <c r="B4878" s="2" t="s">
        <v>691</v>
      </c>
      <c r="C4878" s="1">
        <f t="shared" si="418"/>
        <v>1.0416666671517305E-2</v>
      </c>
      <c r="D4878" s="1">
        <v>7</v>
      </c>
      <c r="E4878" s="1">
        <v>-1.19</v>
      </c>
      <c r="F4878" s="1">
        <f>IF(A4878="","",IF(E4878&lt;MinTemp,0,E4878*M_a+M_b))</f>
        <v>6.4195400000000014E-2</v>
      </c>
      <c r="G4878" s="1">
        <f>IF(A4878="","",F4878^2)</f>
        <v>4.1210493811600019E-3</v>
      </c>
      <c r="H4878" s="1">
        <f t="shared" si="417"/>
        <v>1.7909819127162111E-3</v>
      </c>
      <c r="I4878" s="4">
        <f>IF(A4878="","",H4878*24*(B4878-B4877))</f>
        <v>4.4774547838755048E-4</v>
      </c>
      <c r="J4878" s="4">
        <f>IF(A4878="","",MIN(J4877+I4878,Max_logcfu))</f>
        <v>3.99</v>
      </c>
      <c r="K4878" s="1" cm="1">
        <f t="array" ref="K4878">IF(A4878="","",IF(E4878&lt;MinTemp,0,((E4878-Tmin)/(PrefTemp-Tmin))^2))</f>
        <v>0.68177416241284494</v>
      </c>
      <c r="L4878" s="4">
        <f>IF(A4878="","",K4878*(B4878-B4877))</f>
        <v>7.101814195107508E-3</v>
      </c>
      <c r="M4878" s="4">
        <f>IF(A4877="","",M4877-L4877)</f>
        <v>128.70925728404126</v>
      </c>
      <c r="N4878" s="1" t="s">
        <v>866</v>
      </c>
      <c r="O4878" s="1" t="s">
        <v>868</v>
      </c>
      <c r="P4878" s="1" t="s">
        <v>869</v>
      </c>
      <c r="Q4878" s="1">
        <v>4008</v>
      </c>
      <c r="R4878" s="1" t="s">
        <v>863</v>
      </c>
      <c r="S4878" s="1">
        <v>96.27</v>
      </c>
    </row>
    <row r="4879" spans="1:19" hidden="1" x14ac:dyDescent="0.3">
      <c r="A4879" s="1" t="s">
        <v>922</v>
      </c>
      <c r="B4879" s="2" t="s">
        <v>692</v>
      </c>
      <c r="C4879" s="1">
        <f t="shared" si="418"/>
        <v>1.0416666664241347E-2</v>
      </c>
      <c r="D4879" s="1">
        <v>7</v>
      </c>
      <c r="E4879" s="1">
        <v>-1.19</v>
      </c>
      <c r="F4879" s="1">
        <f>IF(A4879="","",IF(E4879&lt;MinTemp,0,E4879*M_a+M_b))</f>
        <v>6.4195400000000014E-2</v>
      </c>
      <c r="G4879" s="1">
        <f>IF(A4879="","",F4879^2)</f>
        <v>4.1210493811600019E-3</v>
      </c>
      <c r="H4879" s="1">
        <f t="shared" si="417"/>
        <v>1.7909819127162111E-3</v>
      </c>
      <c r="I4879" s="4">
        <f>IF(A4879="","",H4879*24*(B4879-B4878))</f>
        <v>4.4774547807480386E-4</v>
      </c>
      <c r="J4879" s="4">
        <f>IF(A4879="","",MIN(J4878+I4879,Max_logcfu))</f>
        <v>3.99</v>
      </c>
      <c r="K4879" s="1" cm="1">
        <f t="array" ref="K4879">IF(A4879="","",IF(E4879&lt;MinTemp,0,((E4879-Tmin)/(PrefTemp-Tmin))^2))</f>
        <v>0.68177416241284494</v>
      </c>
      <c r="L4879" s="4">
        <f>IF(A4879="","",K4879*(B4879-B4878))</f>
        <v>7.1018141901469482E-3</v>
      </c>
      <c r="M4879" s="4">
        <f>IF(A4878="","",M4878-L4878)</f>
        <v>128.70215546984616</v>
      </c>
      <c r="N4879" s="1" t="s">
        <v>866</v>
      </c>
      <c r="O4879" s="1" t="s">
        <v>868</v>
      </c>
      <c r="P4879" s="1" t="s">
        <v>869</v>
      </c>
      <c r="Q4879" s="1">
        <v>4008</v>
      </c>
      <c r="R4879" s="1" t="s">
        <v>863</v>
      </c>
      <c r="S4879" s="1">
        <v>96.27</v>
      </c>
    </row>
    <row r="4880" spans="1:19" hidden="1" x14ac:dyDescent="0.3">
      <c r="A4880" s="1" t="s">
        <v>922</v>
      </c>
      <c r="B4880" s="2" t="s">
        <v>693</v>
      </c>
      <c r="C4880" s="1">
        <f t="shared" si="418"/>
        <v>1.0416666664241347E-2</v>
      </c>
      <c r="D4880" s="1">
        <v>7</v>
      </c>
      <c r="E4880" s="1">
        <v>-1.19</v>
      </c>
      <c r="F4880" s="1">
        <f>IF(A4880="","",IF(E4880&lt;MinTemp,0,E4880*M_a+M_b))</f>
        <v>6.4195400000000014E-2</v>
      </c>
      <c r="G4880" s="1">
        <f>IF(A4880="","",F4880^2)</f>
        <v>4.1210493811600019E-3</v>
      </c>
      <c r="H4880" s="1">
        <f t="shared" si="417"/>
        <v>1.7909819127162111E-3</v>
      </c>
      <c r="I4880" s="4">
        <f>IF(A4880="","",H4880*24*(B4880-B4879))</f>
        <v>4.4774547807480386E-4</v>
      </c>
      <c r="J4880" s="4">
        <f>IF(A4880="","",MIN(J4879+I4880,Max_logcfu))</f>
        <v>3.99</v>
      </c>
      <c r="K4880" s="1" cm="1">
        <f t="array" ref="K4880">IF(A4880="","",IF(E4880&lt;MinTemp,0,((E4880-Tmin)/(PrefTemp-Tmin))^2))</f>
        <v>0.68177416241284494</v>
      </c>
      <c r="L4880" s="4">
        <f>IF(A4880="","",K4880*(B4880-B4879))</f>
        <v>7.1018141901469482E-3</v>
      </c>
      <c r="M4880" s="4">
        <f>IF(A4879="","",M4879-L4879)</f>
        <v>128.69505365565601</v>
      </c>
      <c r="N4880" s="1" t="s">
        <v>866</v>
      </c>
      <c r="O4880" s="1" t="s">
        <v>868</v>
      </c>
      <c r="P4880" s="1" t="s">
        <v>869</v>
      </c>
      <c r="Q4880" s="1">
        <v>4008</v>
      </c>
      <c r="R4880" s="1" t="s">
        <v>863</v>
      </c>
      <c r="S4880" s="1">
        <v>96.27</v>
      </c>
    </row>
    <row r="4881" spans="1:19" hidden="1" x14ac:dyDescent="0.3">
      <c r="A4881" s="1" t="s">
        <v>922</v>
      </c>
      <c r="B4881" s="2" t="s">
        <v>694</v>
      </c>
      <c r="C4881" s="1">
        <f t="shared" si="418"/>
        <v>1.0416666671517305E-2</v>
      </c>
      <c r="D4881" s="1">
        <v>7</v>
      </c>
      <c r="E4881" s="1">
        <v>-1.1599999999999999</v>
      </c>
      <c r="F4881" s="1">
        <f>IF(A4881="","",IF(E4881&lt;MinTemp,0,E4881*M_a+M_b))</f>
        <v>6.4784599999999998E-2</v>
      </c>
      <c r="G4881" s="1">
        <f>IF(A4881="","",F4881^2)</f>
        <v>4.1970443971599998E-3</v>
      </c>
      <c r="H4881" s="1">
        <f t="shared" si="417"/>
        <v>1.8240088644763145E-3</v>
      </c>
      <c r="I4881" s="4">
        <f>IF(A4881="","",H4881*24*(B4881-B4880))</f>
        <v>4.560022163314212E-4</v>
      </c>
      <c r="J4881" s="4">
        <f>IF(A4881="","",MIN(J4880+I4881,Max_logcfu))</f>
        <v>3.99</v>
      </c>
      <c r="K4881" s="1" cm="1">
        <f t="array" ref="K4881">IF(A4881="","",IF(E4881&lt;MinTemp,0,((E4881-Tmin)/(PrefTemp-Tmin))^2))</f>
        <v>0.69434655201288575</v>
      </c>
      <c r="L4881" s="4">
        <f>IF(A4881="","",K4881*(B4881-B4880))</f>
        <v>7.2327765868355843E-3</v>
      </c>
      <c r="M4881" s="4">
        <f>IF(A4880="","",M4880-L4880)</f>
        <v>128.68795184146586</v>
      </c>
      <c r="N4881" s="1" t="s">
        <v>866</v>
      </c>
      <c r="O4881" s="1" t="s">
        <v>868</v>
      </c>
      <c r="P4881" s="1" t="s">
        <v>869</v>
      </c>
      <c r="Q4881" s="1">
        <v>4008</v>
      </c>
      <c r="R4881" s="1" t="s">
        <v>863</v>
      </c>
      <c r="S4881" s="1">
        <v>96.27</v>
      </c>
    </row>
    <row r="4882" spans="1:19" hidden="1" x14ac:dyDescent="0.3">
      <c r="A4882" s="1" t="s">
        <v>922</v>
      </c>
      <c r="B4882" s="2" t="s">
        <v>695</v>
      </c>
      <c r="C4882" s="1">
        <f t="shared" si="418"/>
        <v>1.0416666664241347E-2</v>
      </c>
      <c r="D4882" s="1">
        <v>7</v>
      </c>
      <c r="E4882" s="1">
        <v>-0.88</v>
      </c>
      <c r="F4882" s="1">
        <f>IF(A4882="","",IF(E4882&lt;MinTemp,0,E4882*M_a+M_b))</f>
        <v>7.0283800000000007E-2</v>
      </c>
      <c r="G4882" s="1">
        <f>IF(A4882="","",F4882^2)</f>
        <v>4.9398125424400009E-3</v>
      </c>
      <c r="H4882" s="1">
        <f t="shared" si="417"/>
        <v>2.1468111875010869E-3</v>
      </c>
      <c r="I4882" s="4">
        <f>IF(A4882="","",H4882*24*(B4882-B4881))</f>
        <v>5.3670279675031092E-4</v>
      </c>
      <c r="J4882" s="4">
        <f>IF(A4882="","",MIN(J4881+I4882,Max_logcfu))</f>
        <v>3.99</v>
      </c>
      <c r="K4882" s="1" cm="1">
        <f t="array" ref="K4882">IF(A4882="","",IF(E4882&lt;MinTemp,0,((E4882-Tmin)/(PrefTemp-Tmin))^2))</f>
        <v>0.81722790656066169</v>
      </c>
      <c r="L4882" s="4">
        <f>IF(A4882="","",K4882*(B4882-B4881))</f>
        <v>8.512790691358187E-3</v>
      </c>
      <c r="M4882" s="4">
        <f>IF(A4881="","",M4881-L4881)</f>
        <v>128.68071906487901</v>
      </c>
      <c r="N4882" s="1" t="s">
        <v>866</v>
      </c>
      <c r="O4882" s="1" t="s">
        <v>868</v>
      </c>
      <c r="P4882" s="1" t="s">
        <v>869</v>
      </c>
      <c r="Q4882" s="1">
        <v>4008</v>
      </c>
      <c r="R4882" s="1" t="s">
        <v>863</v>
      </c>
      <c r="S4882" s="1">
        <v>96.27</v>
      </c>
    </row>
    <row r="4883" spans="1:19" hidden="1" x14ac:dyDescent="0.3">
      <c r="A4883" s="1" t="s">
        <v>922</v>
      </c>
      <c r="B4883" s="2" t="s">
        <v>696</v>
      </c>
      <c r="C4883" s="1">
        <f t="shared" si="418"/>
        <v>1.0416666664241347E-2</v>
      </c>
      <c r="D4883" s="1">
        <v>7</v>
      </c>
      <c r="E4883" s="1">
        <v>-0.96</v>
      </c>
      <c r="F4883" s="1">
        <f>IF(A4883="","",IF(E4883&lt;MinTemp,0,E4883*M_a+M_b))</f>
        <v>6.8712600000000013E-2</v>
      </c>
      <c r="G4883" s="1">
        <f>IF(A4883="","",F4883^2)</f>
        <v>4.7214213987600015E-3</v>
      </c>
      <c r="H4883" s="1">
        <f t="shared" si="417"/>
        <v>2.0518997821642767E-3</v>
      </c>
      <c r="I4883" s="4">
        <f>IF(A4883="","",H4883*24*(B4883-B4882))</f>
        <v>5.1297494542163282E-4</v>
      </c>
      <c r="J4883" s="4">
        <f>IF(A4883="","",MIN(J4882+I4883,Max_logcfu))</f>
        <v>3.99</v>
      </c>
      <c r="K4883" s="1" cm="1">
        <f t="array" ref="K4883">IF(A4883="","",IF(E4883&lt;MinTemp,0,((E4883-Tmin)/(PrefTemp-Tmin))^2))</f>
        <v>0.7810979247794424</v>
      </c>
      <c r="L4883" s="4">
        <f>IF(A4883="","",K4883*(B4883-B4882))</f>
        <v>8.1364367145581127E-3</v>
      </c>
      <c r="M4883" s="4">
        <f>IF(A4882="","",M4882-L4882)</f>
        <v>128.67220627418766</v>
      </c>
      <c r="N4883" s="1" t="s">
        <v>866</v>
      </c>
      <c r="O4883" s="1" t="s">
        <v>868</v>
      </c>
      <c r="P4883" s="1" t="s">
        <v>869</v>
      </c>
      <c r="Q4883" s="1">
        <v>4008</v>
      </c>
      <c r="R4883" s="1" t="s">
        <v>863</v>
      </c>
      <c r="S4883" s="1">
        <v>96.26</v>
      </c>
    </row>
    <row r="4884" spans="1:19" hidden="1" x14ac:dyDescent="0.3">
      <c r="A4884" s="1" t="s">
        <v>922</v>
      </c>
      <c r="B4884" s="2" t="s">
        <v>697</v>
      </c>
      <c r="C4884" s="1">
        <f t="shared" si="418"/>
        <v>1.0416666671517305E-2</v>
      </c>
      <c r="D4884" s="1">
        <v>7</v>
      </c>
      <c r="E4884" s="1">
        <v>-1.07</v>
      </c>
      <c r="F4884" s="1">
        <f>IF(A4884="","",IF(E4884&lt;MinTemp,0,E4884*M_a+M_b))</f>
        <v>6.6552200000000006E-2</v>
      </c>
      <c r="G4884" s="1">
        <f>IF(A4884="","",F4884^2)</f>
        <v>4.4291953248400007E-3</v>
      </c>
      <c r="H4884" s="1">
        <f t="shared" si="417"/>
        <v>1.9249001846327685E-3</v>
      </c>
      <c r="I4884" s="4">
        <f>IF(A4884="","",H4884*24*(B4884-B4883))</f>
        <v>4.8122504638228002E-4</v>
      </c>
      <c r="J4884" s="4">
        <f>IF(A4884="","",MIN(J4883+I4884,Max_logcfu))</f>
        <v>3.99</v>
      </c>
      <c r="K4884" s="1" cm="1">
        <f t="array" ref="K4884">IF(A4884="","",IF(E4884&lt;MinTemp,0,((E4884-Tmin)/(PrefTemp-Tmin))^2))</f>
        <v>0.73275291156683131</v>
      </c>
      <c r="L4884" s="4">
        <f>IF(A4884="","",K4884*(B4884-B4883))</f>
        <v>7.6328428323754792E-3</v>
      </c>
      <c r="M4884" s="4">
        <f>IF(A4883="","",M4883-L4883)</f>
        <v>128.66406983747311</v>
      </c>
      <c r="N4884" s="1" t="s">
        <v>866</v>
      </c>
      <c r="O4884" s="1" t="s">
        <v>868</v>
      </c>
      <c r="P4884" s="1" t="s">
        <v>869</v>
      </c>
      <c r="Q4884" s="1">
        <v>4008</v>
      </c>
      <c r="R4884" s="1" t="s">
        <v>863</v>
      </c>
      <c r="S4884" s="1">
        <v>96.26</v>
      </c>
    </row>
    <row r="4885" spans="1:19" hidden="1" x14ac:dyDescent="0.3">
      <c r="A4885" s="1" t="s">
        <v>922</v>
      </c>
      <c r="B4885" s="2" t="s">
        <v>698</v>
      </c>
      <c r="C4885" s="1">
        <f t="shared" si="418"/>
        <v>1.0416666664241347E-2</v>
      </c>
      <c r="D4885" s="1">
        <v>7</v>
      </c>
      <c r="E4885" s="1">
        <v>-1.08</v>
      </c>
      <c r="F4885" s="1">
        <f>IF(A4885="","",IF(E4885&lt;MinTemp,0,E4885*M_a+M_b))</f>
        <v>6.6355800000000006E-2</v>
      </c>
      <c r="G4885" s="1">
        <f>IF(A4885="","",F4885^2)</f>
        <v>4.4030921936400007E-3</v>
      </c>
      <c r="H4885" s="1">
        <f t="shared" si="417"/>
        <v>1.9135559294393744E-3</v>
      </c>
      <c r="I4885" s="4">
        <f>IF(A4885="","",H4885*24*(B4885-B4884))</f>
        <v>4.7838898224845998E-4</v>
      </c>
      <c r="J4885" s="4">
        <f>IF(A4885="","",MIN(J4884+I4885,Max_logcfu))</f>
        <v>3.99</v>
      </c>
      <c r="K4885" s="1" cm="1">
        <f t="array" ref="K4885">IF(A4885="","",IF(E4885&lt;MinTemp,0,((E4885-Tmin)/(PrefTemp-Tmin))^2))</f>
        <v>0.72843448711610992</v>
      </c>
      <c r="L4885" s="4">
        <f>IF(A4885="","",K4885*(B4885-B4884))</f>
        <v>7.5878592390261259E-3</v>
      </c>
      <c r="M4885" s="4">
        <f>IF(A4884="","",M4884-L4884)</f>
        <v>128.65643699464073</v>
      </c>
      <c r="N4885" s="1" t="s">
        <v>866</v>
      </c>
      <c r="O4885" s="1" t="s">
        <v>868</v>
      </c>
      <c r="P4885" s="1" t="s">
        <v>869</v>
      </c>
      <c r="Q4885" s="1">
        <v>4008</v>
      </c>
      <c r="R4885" s="1" t="s">
        <v>863</v>
      </c>
      <c r="S4885" s="1">
        <v>96.26</v>
      </c>
    </row>
    <row r="4886" spans="1:19" hidden="1" x14ac:dyDescent="0.3">
      <c r="A4886" s="1" t="s">
        <v>922</v>
      </c>
      <c r="B4886" s="2" t="s">
        <v>699</v>
      </c>
      <c r="C4886" s="1">
        <f t="shared" si="418"/>
        <v>1.0416666664241347E-2</v>
      </c>
      <c r="D4886" s="1">
        <v>7</v>
      </c>
      <c r="E4886" s="1">
        <v>-1.1299999999999999</v>
      </c>
      <c r="F4886" s="1">
        <f>IF(A4886="","",IF(E4886&lt;MinTemp,0,E4886*M_a+M_b))</f>
        <v>6.537380000000001E-2</v>
      </c>
      <c r="G4886" s="1">
        <f>IF(A4886="","",F4886^2)</f>
        <v>4.2737337264400011E-3</v>
      </c>
      <c r="H4886" s="1">
        <f t="shared" si="417"/>
        <v>1.8573375603824428E-3</v>
      </c>
      <c r="I4886" s="4">
        <f>IF(A4886="","",H4886*24*(B4886-B4885))</f>
        <v>4.6433438998749949E-4</v>
      </c>
      <c r="J4886" s="4">
        <f>IF(A4886="","",MIN(J4885+I4886,Max_logcfu))</f>
        <v>3.99</v>
      </c>
      <c r="K4886" s="1" cm="1">
        <f t="array" ref="K4886">IF(A4886="","",IF(E4886&lt;MinTemp,0,((E4886-Tmin)/(PrefTemp-Tmin))^2))</f>
        <v>0.70703380673856386</v>
      </c>
      <c r="L4886" s="4">
        <f>IF(A4886="","",K4886*(B4886-B4885))</f>
        <v>7.3649354851452577E-3</v>
      </c>
      <c r="M4886" s="4">
        <f>IF(A4885="","",M4885-L4885)</f>
        <v>128.64884913540169</v>
      </c>
      <c r="N4886" s="1" t="s">
        <v>866</v>
      </c>
      <c r="O4886" s="1" t="s">
        <v>868</v>
      </c>
      <c r="P4886" s="1" t="s">
        <v>869</v>
      </c>
      <c r="Q4886" s="1">
        <v>4008</v>
      </c>
      <c r="R4886" s="1" t="s">
        <v>863</v>
      </c>
      <c r="S4886" s="1">
        <v>96.26</v>
      </c>
    </row>
    <row r="4887" spans="1:19" hidden="1" x14ac:dyDescent="0.3">
      <c r="A4887" s="1" t="s">
        <v>922</v>
      </c>
      <c r="B4887" s="2" t="s">
        <v>700</v>
      </c>
      <c r="C4887" s="1">
        <f t="shared" si="418"/>
        <v>1.0416666671517305E-2</v>
      </c>
      <c r="D4887" s="1">
        <v>7</v>
      </c>
      <c r="E4887" s="1">
        <v>-1.1499999999999999</v>
      </c>
      <c r="F4887" s="1">
        <f>IF(A4887="","",IF(E4887&lt;MinTemp,0,E4887*M_a+M_b))</f>
        <v>6.4981000000000011E-2</v>
      </c>
      <c r="G4887" s="1">
        <f>IF(A4887="","",F4887^2)</f>
        <v>4.2225303610000011E-3</v>
      </c>
      <c r="H4887" s="1">
        <f t="shared" si="417"/>
        <v>1.8350849026510217E-3</v>
      </c>
      <c r="I4887" s="4">
        <f>IF(A4887="","",H4887*24*(B4887-B4886))</f>
        <v>4.5877122587638743E-4</v>
      </c>
      <c r="J4887" s="4">
        <f>IF(A4887="","",MIN(J4886+I4887,Max_logcfu))</f>
        <v>3.99</v>
      </c>
      <c r="K4887" s="1" cm="1">
        <f t="array" ref="K4887">IF(A4887="","",IF(E4887&lt;MinTemp,0,((E4887-Tmin)/(PrefTemp-Tmin))^2))</f>
        <v>0.69856287412970763</v>
      </c>
      <c r="L4887" s="4">
        <f>IF(A4887="","",K4887*(B4887-B4886))</f>
        <v>7.276696608906264E-3</v>
      </c>
      <c r="M4887" s="4">
        <f>IF(A4886="","",M4886-L4886)</f>
        <v>128.64148419991653</v>
      </c>
      <c r="N4887" s="1" t="s">
        <v>866</v>
      </c>
      <c r="O4887" s="1" t="s">
        <v>868</v>
      </c>
      <c r="P4887" s="1" t="s">
        <v>869</v>
      </c>
      <c r="Q4887" s="1">
        <v>4008</v>
      </c>
      <c r="R4887" s="1" t="s">
        <v>863</v>
      </c>
      <c r="S4887" s="1">
        <v>96.26</v>
      </c>
    </row>
    <row r="4888" spans="1:19" hidden="1" x14ac:dyDescent="0.3">
      <c r="A4888" s="1" t="s">
        <v>922</v>
      </c>
      <c r="B4888" s="2" t="s">
        <v>701</v>
      </c>
      <c r="C4888" s="1">
        <f t="shared" si="418"/>
        <v>1.0416666664241347E-2</v>
      </c>
      <c r="D4888" s="1">
        <v>7</v>
      </c>
      <c r="E4888" s="1">
        <v>-1.18</v>
      </c>
      <c r="F4888" s="1">
        <f>IF(A4888="","",IF(E4888&lt;MinTemp,0,E4888*M_a+M_b))</f>
        <v>6.4391799999999999E-2</v>
      </c>
      <c r="G4888" s="1">
        <f>IF(A4888="","",F4888^2)</f>
        <v>4.1463039072399998E-3</v>
      </c>
      <c r="H4888" s="1">
        <f t="shared" si="417"/>
        <v>1.801957369508909E-3</v>
      </c>
      <c r="I4888" s="4">
        <f>IF(A4888="","",H4888*24*(B4888-B4887))</f>
        <v>4.5048934227233947E-4</v>
      </c>
      <c r="J4888" s="4">
        <f>IF(A4888="","",MIN(J4887+I4888,Max_logcfu))</f>
        <v>3.99</v>
      </c>
      <c r="K4888" s="1" cm="1">
        <f t="array" ref="K4888">IF(A4888="","",IF(E4888&lt;MinTemp,0,((E4888-Tmin)/(PrefTemp-Tmin))^2))</f>
        <v>0.68595219615445435</v>
      </c>
      <c r="L4888" s="4">
        <f>IF(A4888="","",K4888*(B4888-B4887))</f>
        <v>7.1453353749452468E-3</v>
      </c>
      <c r="M4888" s="4">
        <f>IF(A4887="","",M4887-L4887)</f>
        <v>128.63420750330764</v>
      </c>
      <c r="N4888" s="1" t="s">
        <v>866</v>
      </c>
      <c r="O4888" s="1" t="s">
        <v>868</v>
      </c>
      <c r="P4888" s="1" t="s">
        <v>869</v>
      </c>
      <c r="Q4888" s="1">
        <v>4008</v>
      </c>
      <c r="R4888" s="1" t="s">
        <v>863</v>
      </c>
      <c r="S4888" s="1">
        <v>96.2</v>
      </c>
    </row>
    <row r="4889" spans="1:19" hidden="1" x14ac:dyDescent="0.3">
      <c r="A4889" s="1" t="s">
        <v>922</v>
      </c>
      <c r="B4889" s="2" t="s">
        <v>702</v>
      </c>
      <c r="C4889" s="1">
        <f t="shared" si="418"/>
        <v>1.0416666664241347E-2</v>
      </c>
      <c r="D4889" s="1">
        <v>7</v>
      </c>
      <c r="E4889" s="1">
        <v>-1.19</v>
      </c>
      <c r="F4889" s="1">
        <f>IF(A4889="","",IF(E4889&lt;MinTemp,0,E4889*M_a+M_b))</f>
        <v>6.4195400000000014E-2</v>
      </c>
      <c r="G4889" s="1">
        <f>IF(A4889="","",F4889^2)</f>
        <v>4.1210493811600019E-3</v>
      </c>
      <c r="H4889" s="1">
        <f t="shared" si="417"/>
        <v>1.7909819127162111E-3</v>
      </c>
      <c r="I4889" s="4">
        <f>IF(A4889="","",H4889*24*(B4889-B4888))</f>
        <v>4.4774547807480386E-4</v>
      </c>
      <c r="J4889" s="4">
        <f>IF(A4889="","",MIN(J4888+I4889,Max_logcfu))</f>
        <v>3.99</v>
      </c>
      <c r="K4889" s="1" cm="1">
        <f t="array" ref="K4889">IF(A4889="","",IF(E4889&lt;MinTemp,0,((E4889-Tmin)/(PrefTemp-Tmin))^2))</f>
        <v>0.68177416241284494</v>
      </c>
      <c r="L4889" s="4">
        <f>IF(A4889="","",K4889*(B4889-B4888))</f>
        <v>7.1018141901469482E-3</v>
      </c>
      <c r="M4889" s="4">
        <f>IF(A4888="","",M4888-L4888)</f>
        <v>128.62706216793268</v>
      </c>
      <c r="N4889" s="1" t="s">
        <v>866</v>
      </c>
      <c r="O4889" s="1" t="s">
        <v>868</v>
      </c>
      <c r="P4889" s="1" t="s">
        <v>869</v>
      </c>
      <c r="Q4889" s="1">
        <v>4008</v>
      </c>
      <c r="R4889" s="1" t="s">
        <v>863</v>
      </c>
      <c r="S4889" s="1">
        <v>96.2</v>
      </c>
    </row>
    <row r="4890" spans="1:19" hidden="1" x14ac:dyDescent="0.3">
      <c r="A4890" s="1" t="s">
        <v>922</v>
      </c>
      <c r="B4890" s="2" t="s">
        <v>703</v>
      </c>
      <c r="C4890" s="1">
        <f t="shared" si="418"/>
        <v>1.0416666671517305E-2</v>
      </c>
      <c r="D4890" s="1">
        <v>7</v>
      </c>
      <c r="E4890" s="1">
        <v>-1.1599999999999999</v>
      </c>
      <c r="F4890" s="1">
        <f>IF(A4890="","",IF(E4890&lt;MinTemp,0,E4890*M_a+M_b))</f>
        <v>6.4784599999999998E-2</v>
      </c>
      <c r="G4890" s="1">
        <f>IF(A4890="","",F4890^2)</f>
        <v>4.1970443971599998E-3</v>
      </c>
      <c r="H4890" s="1">
        <f t="shared" si="417"/>
        <v>1.8240088644763145E-3</v>
      </c>
      <c r="I4890" s="4">
        <f>IF(A4890="","",H4890*24*(B4890-B4889))</f>
        <v>4.560022163314212E-4</v>
      </c>
      <c r="J4890" s="4">
        <f>IF(A4890="","",MIN(J4889+I4890,Max_logcfu))</f>
        <v>3.99</v>
      </c>
      <c r="K4890" s="1" cm="1">
        <f t="array" ref="K4890">IF(A4890="","",IF(E4890&lt;MinTemp,0,((E4890-Tmin)/(PrefTemp-Tmin))^2))</f>
        <v>0.69434655201288575</v>
      </c>
      <c r="L4890" s="4">
        <f>IF(A4890="","",K4890*(B4890-B4889))</f>
        <v>7.2327765868355843E-3</v>
      </c>
      <c r="M4890" s="4">
        <f>IF(A4889="","",M4889-L4889)</f>
        <v>128.61996035374253</v>
      </c>
      <c r="N4890" s="1" t="s">
        <v>866</v>
      </c>
      <c r="O4890" s="1" t="s">
        <v>868</v>
      </c>
      <c r="P4890" s="1" t="s">
        <v>869</v>
      </c>
      <c r="Q4890" s="1">
        <v>4008</v>
      </c>
      <c r="R4890" s="1" t="s">
        <v>863</v>
      </c>
      <c r="S4890" s="1">
        <v>96.2</v>
      </c>
    </row>
    <row r="4891" spans="1:19" hidden="1" x14ac:dyDescent="0.3">
      <c r="A4891" s="1" t="s">
        <v>922</v>
      </c>
      <c r="B4891" s="2" t="s">
        <v>704</v>
      </c>
      <c r="C4891" s="1">
        <f t="shared" si="418"/>
        <v>1.0416666664241347E-2</v>
      </c>
      <c r="D4891" s="1">
        <v>7</v>
      </c>
      <c r="E4891" s="1">
        <v>-1.1599999999999999</v>
      </c>
      <c r="F4891" s="1">
        <f>IF(A4891="","",IF(E4891&lt;MinTemp,0,E4891*M_a+M_b))</f>
        <v>6.4784599999999998E-2</v>
      </c>
      <c r="G4891" s="1">
        <f>IF(A4891="","",F4891^2)</f>
        <v>4.1970443971599998E-3</v>
      </c>
      <c r="H4891" s="1">
        <f t="shared" si="417"/>
        <v>1.8240088644763145E-3</v>
      </c>
      <c r="I4891" s="4">
        <f>IF(A4891="","",H4891*24*(B4891-B4890))</f>
        <v>4.5600221601290733E-4</v>
      </c>
      <c r="J4891" s="4">
        <f>IF(A4891="","",MIN(J4890+I4891,Max_logcfu))</f>
        <v>3.99</v>
      </c>
      <c r="K4891" s="1" cm="1">
        <f t="array" ref="K4891">IF(A4891="","",IF(E4891&lt;MinTemp,0,((E4891-Tmin)/(PrefTemp-Tmin))^2))</f>
        <v>0.69434655201288575</v>
      </c>
      <c r="L4891" s="4">
        <f>IF(A4891="","",K4891*(B4891-B4890))</f>
        <v>7.2327765817835482E-3</v>
      </c>
      <c r="M4891" s="4">
        <f>IF(A4890="","",M4890-L4890)</f>
        <v>128.61272757715568</v>
      </c>
      <c r="N4891" s="1" t="s">
        <v>866</v>
      </c>
      <c r="O4891" s="1" t="s">
        <v>868</v>
      </c>
      <c r="P4891" s="1" t="s">
        <v>869</v>
      </c>
      <c r="Q4891" s="1">
        <v>4008</v>
      </c>
      <c r="R4891" s="1" t="s">
        <v>863</v>
      </c>
      <c r="S4891" s="1">
        <v>96.2</v>
      </c>
    </row>
    <row r="4892" spans="1:19" hidden="1" x14ac:dyDescent="0.3">
      <c r="A4892" s="1" t="s">
        <v>922</v>
      </c>
      <c r="B4892" s="2" t="s">
        <v>705</v>
      </c>
      <c r="C4892" s="1">
        <f t="shared" si="418"/>
        <v>1.0416666664241347E-2</v>
      </c>
      <c r="D4892" s="1">
        <v>7</v>
      </c>
      <c r="E4892" s="1">
        <v>-1.19</v>
      </c>
      <c r="F4892" s="1">
        <f>IF(A4892="","",IF(E4892&lt;MinTemp,0,E4892*M_a+M_b))</f>
        <v>6.4195400000000014E-2</v>
      </c>
      <c r="G4892" s="1">
        <f>IF(A4892="","",F4892^2)</f>
        <v>4.1210493811600019E-3</v>
      </c>
      <c r="H4892" s="1">
        <f t="shared" si="417"/>
        <v>1.7909819127162111E-3</v>
      </c>
      <c r="I4892" s="4">
        <f>IF(A4892="","",H4892*24*(B4892-B4891))</f>
        <v>4.4774547807480386E-4</v>
      </c>
      <c r="J4892" s="4">
        <f>IF(A4892="","",MIN(J4891+I4892,Max_logcfu))</f>
        <v>3.99</v>
      </c>
      <c r="K4892" s="1" cm="1">
        <f t="array" ref="K4892">IF(A4892="","",IF(E4892&lt;MinTemp,0,((E4892-Tmin)/(PrefTemp-Tmin))^2))</f>
        <v>0.68177416241284494</v>
      </c>
      <c r="L4892" s="4">
        <f>IF(A4892="","",K4892*(B4892-B4891))</f>
        <v>7.1018141901469482E-3</v>
      </c>
      <c r="M4892" s="4">
        <f>IF(A4891="","",M4891-L4891)</f>
        <v>128.60549480057389</v>
      </c>
      <c r="N4892" s="1" t="s">
        <v>866</v>
      </c>
      <c r="O4892" s="1" t="s">
        <v>868</v>
      </c>
      <c r="P4892" s="1" t="s">
        <v>869</v>
      </c>
      <c r="Q4892" s="1">
        <v>4008</v>
      </c>
      <c r="R4892" s="1" t="s">
        <v>863</v>
      </c>
      <c r="S4892" s="1">
        <v>96.2</v>
      </c>
    </row>
    <row r="4893" spans="1:19" hidden="1" x14ac:dyDescent="0.3">
      <c r="A4893" s="1" t="s">
        <v>922</v>
      </c>
      <c r="B4893" s="2" t="s">
        <v>706</v>
      </c>
      <c r="C4893" s="1">
        <f t="shared" si="418"/>
        <v>1.0416666671517305E-2</v>
      </c>
      <c r="D4893" s="1">
        <v>7</v>
      </c>
      <c r="E4893" s="1">
        <v>-1.1599999999999999</v>
      </c>
      <c r="F4893" s="1">
        <f>IF(A4893="","",IF(E4893&lt;MinTemp,0,E4893*M_a+M_b))</f>
        <v>6.4784599999999998E-2</v>
      </c>
      <c r="G4893" s="1">
        <f>IF(A4893="","",F4893^2)</f>
        <v>4.1970443971599998E-3</v>
      </c>
      <c r="H4893" s="1">
        <f t="shared" si="417"/>
        <v>1.8240088644763145E-3</v>
      </c>
      <c r="I4893" s="4">
        <f>IF(A4893="","",H4893*24*(B4893-B4892))</f>
        <v>4.560022163314212E-4</v>
      </c>
      <c r="J4893" s="4">
        <f>IF(A4893="","",MIN(J4892+I4893,Max_logcfu))</f>
        <v>3.99</v>
      </c>
      <c r="K4893" s="1" cm="1">
        <f t="array" ref="K4893">IF(A4893="","",IF(E4893&lt;MinTemp,0,((E4893-Tmin)/(PrefTemp-Tmin))^2))</f>
        <v>0.69434655201288575</v>
      </c>
      <c r="L4893" s="4">
        <f>IF(A4893="","",K4893*(B4893-B4892))</f>
        <v>7.2327765868355843E-3</v>
      </c>
      <c r="M4893" s="4">
        <f>IF(A4892="","",M4892-L4892)</f>
        <v>128.59839298638374</v>
      </c>
      <c r="N4893" s="1" t="s">
        <v>866</v>
      </c>
      <c r="O4893" s="1" t="s">
        <v>868</v>
      </c>
      <c r="P4893" s="1" t="s">
        <v>869</v>
      </c>
      <c r="Q4893" s="1">
        <v>4008</v>
      </c>
      <c r="R4893" s="1" t="s">
        <v>863</v>
      </c>
      <c r="S4893" s="1">
        <v>96.2</v>
      </c>
    </row>
    <row r="4894" spans="1:19" hidden="1" x14ac:dyDescent="0.3">
      <c r="A4894" s="1" t="s">
        <v>922</v>
      </c>
      <c r="B4894" s="2" t="s">
        <v>707</v>
      </c>
      <c r="C4894" s="1">
        <f t="shared" si="418"/>
        <v>1.0416666664241347E-2</v>
      </c>
      <c r="D4894" s="1">
        <v>7</v>
      </c>
      <c r="E4894" s="1">
        <v>-1.1599999999999999</v>
      </c>
      <c r="F4894" s="1">
        <f>IF(A4894="","",IF(E4894&lt;MinTemp,0,E4894*M_a+M_b))</f>
        <v>6.4784599999999998E-2</v>
      </c>
      <c r="G4894" s="1">
        <f>IF(A4894="","",F4894^2)</f>
        <v>4.1970443971599998E-3</v>
      </c>
      <c r="H4894" s="1">
        <f t="shared" ref="H4894:H4957" si="419">IF(A4894="","",G4894/2.301)</f>
        <v>1.8240088644763145E-3</v>
      </c>
      <c r="I4894" s="4">
        <f>IF(A4894="","",H4894*24*(B4894-B4893))</f>
        <v>4.5600221601290733E-4</v>
      </c>
      <c r="J4894" s="4">
        <f>IF(A4894="","",MIN(J4893+I4894,Max_logcfu))</f>
        <v>3.99</v>
      </c>
      <c r="K4894" s="1" cm="1">
        <f t="array" ref="K4894">IF(A4894="","",IF(E4894&lt;MinTemp,0,((E4894-Tmin)/(PrefTemp-Tmin))^2))</f>
        <v>0.69434655201288575</v>
      </c>
      <c r="L4894" s="4">
        <f>IF(A4894="","",K4894*(B4894-B4893))</f>
        <v>7.2327765817835482E-3</v>
      </c>
      <c r="M4894" s="4">
        <f>IF(A4893="","",M4893-L4893)</f>
        <v>128.5911602097969</v>
      </c>
      <c r="N4894" s="1" t="s">
        <v>866</v>
      </c>
      <c r="O4894" s="1" t="s">
        <v>868</v>
      </c>
      <c r="P4894" s="1" t="s">
        <v>869</v>
      </c>
      <c r="Q4894" s="1">
        <v>4008</v>
      </c>
      <c r="R4894" s="1" t="s">
        <v>863</v>
      </c>
      <c r="S4894" s="1">
        <v>96.15</v>
      </c>
    </row>
    <row r="4895" spans="1:19" hidden="1" x14ac:dyDescent="0.3">
      <c r="A4895" s="1" t="s">
        <v>922</v>
      </c>
      <c r="B4895" s="2" t="s">
        <v>708</v>
      </c>
      <c r="C4895" s="1">
        <f t="shared" si="418"/>
        <v>1.0416666664241347E-2</v>
      </c>
      <c r="D4895" s="1">
        <v>7</v>
      </c>
      <c r="E4895" s="1">
        <v>-1.1499999999999999</v>
      </c>
      <c r="F4895" s="1">
        <f>IF(A4895="","",IF(E4895&lt;MinTemp,0,E4895*M_a+M_b))</f>
        <v>6.4981000000000011E-2</v>
      </c>
      <c r="G4895" s="1">
        <f>IF(A4895="","",F4895^2)</f>
        <v>4.2225303610000011E-3</v>
      </c>
      <c r="H4895" s="1">
        <f t="shared" si="419"/>
        <v>1.8350849026510217E-3</v>
      </c>
      <c r="I4895" s="4">
        <f>IF(A4895="","",H4895*24*(B4895-B4894))</f>
        <v>4.5877122555593945E-4</v>
      </c>
      <c r="J4895" s="4">
        <f>IF(A4895="","",MIN(J4894+I4895,Max_logcfu))</f>
        <v>3.99</v>
      </c>
      <c r="K4895" s="1" cm="1">
        <f t="array" ref="K4895">IF(A4895="","",IF(E4895&lt;MinTemp,0,((E4895-Tmin)/(PrefTemp-Tmin))^2))</f>
        <v>0.69856287412970763</v>
      </c>
      <c r="L4895" s="4">
        <f>IF(A4895="","",K4895*(B4895-B4894))</f>
        <v>7.2766966038235502E-3</v>
      </c>
      <c r="M4895" s="4">
        <f>IF(A4894="","",M4894-L4894)</f>
        <v>128.58392743321511</v>
      </c>
      <c r="N4895" s="1" t="s">
        <v>866</v>
      </c>
      <c r="O4895" s="1" t="s">
        <v>868</v>
      </c>
      <c r="P4895" s="1" t="s">
        <v>869</v>
      </c>
      <c r="Q4895" s="1">
        <v>4008</v>
      </c>
      <c r="R4895" s="1" t="s">
        <v>863</v>
      </c>
      <c r="S4895" s="1">
        <v>96.15</v>
      </c>
    </row>
    <row r="4896" spans="1:19" hidden="1" x14ac:dyDescent="0.3">
      <c r="A4896" s="1" t="s">
        <v>922</v>
      </c>
      <c r="B4896" s="2" t="s">
        <v>709</v>
      </c>
      <c r="C4896" s="1">
        <f t="shared" si="418"/>
        <v>1.0416666671517305E-2</v>
      </c>
      <c r="D4896" s="1">
        <v>7</v>
      </c>
      <c r="E4896" s="1">
        <v>-1.1499999999999999</v>
      </c>
      <c r="F4896" s="1">
        <f>IF(A4896="","",IF(E4896&lt;MinTemp,0,E4896*M_a+M_b))</f>
        <v>6.4981000000000011E-2</v>
      </c>
      <c r="G4896" s="1">
        <f>IF(A4896="","",F4896^2)</f>
        <v>4.2225303610000011E-3</v>
      </c>
      <c r="H4896" s="1">
        <f t="shared" si="419"/>
        <v>1.8350849026510217E-3</v>
      </c>
      <c r="I4896" s="4">
        <f>IF(A4896="","",H4896*24*(B4896-B4895))</f>
        <v>4.5877122587638743E-4</v>
      </c>
      <c r="J4896" s="4">
        <f>IF(A4896="","",MIN(J4895+I4896,Max_logcfu))</f>
        <v>3.99</v>
      </c>
      <c r="K4896" s="1" cm="1">
        <f t="array" ref="K4896">IF(A4896="","",IF(E4896&lt;MinTemp,0,((E4896-Tmin)/(PrefTemp-Tmin))^2))</f>
        <v>0.69856287412970763</v>
      </c>
      <c r="L4896" s="4">
        <f>IF(A4896="","",K4896*(B4896-B4895))</f>
        <v>7.276696608906264E-3</v>
      </c>
      <c r="M4896" s="4">
        <f>IF(A4895="","",M4895-L4895)</f>
        <v>128.5766507366113</v>
      </c>
      <c r="N4896" s="1" t="s">
        <v>866</v>
      </c>
      <c r="O4896" s="1" t="s">
        <v>868</v>
      </c>
      <c r="P4896" s="1" t="s">
        <v>869</v>
      </c>
      <c r="Q4896" s="1">
        <v>4008</v>
      </c>
      <c r="R4896" s="1" t="s">
        <v>863</v>
      </c>
      <c r="S4896" s="1">
        <v>96.15</v>
      </c>
    </row>
    <row r="4897" spans="1:19" hidden="1" x14ac:dyDescent="0.3">
      <c r="A4897" s="1" t="s">
        <v>922</v>
      </c>
      <c r="B4897" s="2" t="s">
        <v>710</v>
      </c>
      <c r="C4897" s="1">
        <f t="shared" si="418"/>
        <v>1.0416666664241347E-2</v>
      </c>
      <c r="D4897" s="1">
        <v>7</v>
      </c>
      <c r="E4897" s="1">
        <v>-1.19</v>
      </c>
      <c r="F4897" s="1">
        <f>IF(A4897="","",IF(E4897&lt;MinTemp,0,E4897*M_a+M_b))</f>
        <v>6.4195400000000014E-2</v>
      </c>
      <c r="G4897" s="1">
        <f>IF(A4897="","",F4897^2)</f>
        <v>4.1210493811600019E-3</v>
      </c>
      <c r="H4897" s="1">
        <f t="shared" si="419"/>
        <v>1.7909819127162111E-3</v>
      </c>
      <c r="I4897" s="4">
        <f>IF(A4897="","",H4897*24*(B4897-B4896))</f>
        <v>4.4774547807480386E-4</v>
      </c>
      <c r="J4897" s="4">
        <f>IF(A4897="","",MIN(J4896+I4897,Max_logcfu))</f>
        <v>3.99</v>
      </c>
      <c r="K4897" s="1" cm="1">
        <f t="array" ref="K4897">IF(A4897="","",IF(E4897&lt;MinTemp,0,((E4897-Tmin)/(PrefTemp-Tmin))^2))</f>
        <v>0.68177416241284494</v>
      </c>
      <c r="L4897" s="4">
        <f>IF(A4897="","",K4897*(B4897-B4896))</f>
        <v>7.1018141901469482E-3</v>
      </c>
      <c r="M4897" s="4">
        <f>IF(A4896="","",M4896-L4896)</f>
        <v>128.5693740400024</v>
      </c>
      <c r="N4897" s="1" t="s">
        <v>866</v>
      </c>
      <c r="O4897" s="1" t="s">
        <v>868</v>
      </c>
      <c r="P4897" s="1" t="s">
        <v>869</v>
      </c>
      <c r="Q4897" s="1">
        <v>4008</v>
      </c>
      <c r="R4897" s="1" t="s">
        <v>863</v>
      </c>
      <c r="S4897" s="1">
        <v>96.15</v>
      </c>
    </row>
    <row r="4898" spans="1:19" hidden="1" x14ac:dyDescent="0.3">
      <c r="A4898" s="1" t="s">
        <v>922</v>
      </c>
      <c r="B4898" s="2" t="s">
        <v>711</v>
      </c>
      <c r="C4898" s="1">
        <f t="shared" si="418"/>
        <v>1.0416666664241347E-2</v>
      </c>
      <c r="D4898" s="1">
        <v>7</v>
      </c>
      <c r="E4898" s="1">
        <v>-1.1299999999999999</v>
      </c>
      <c r="F4898" s="1">
        <f>IF(A4898="","",IF(E4898&lt;MinTemp,0,E4898*M_a+M_b))</f>
        <v>6.537380000000001E-2</v>
      </c>
      <c r="G4898" s="1">
        <f>IF(A4898="","",F4898^2)</f>
        <v>4.2737337264400011E-3</v>
      </c>
      <c r="H4898" s="1">
        <f t="shared" si="419"/>
        <v>1.8573375603824428E-3</v>
      </c>
      <c r="I4898" s="4">
        <f>IF(A4898="","",H4898*24*(B4898-B4897))</f>
        <v>4.6433438998749949E-4</v>
      </c>
      <c r="J4898" s="4">
        <f>IF(A4898="","",MIN(J4897+I4898,Max_logcfu))</f>
        <v>3.99</v>
      </c>
      <c r="K4898" s="1" cm="1">
        <f t="array" ref="K4898">IF(A4898="","",IF(E4898&lt;MinTemp,0,((E4898-Tmin)/(PrefTemp-Tmin))^2))</f>
        <v>0.70703380673856386</v>
      </c>
      <c r="L4898" s="4">
        <f>IF(A4898="","",K4898*(B4898-B4897))</f>
        <v>7.3649354851452577E-3</v>
      </c>
      <c r="M4898" s="4">
        <f>IF(A4897="","",M4897-L4897)</f>
        <v>128.56227222581225</v>
      </c>
      <c r="N4898" s="1" t="s">
        <v>866</v>
      </c>
      <c r="O4898" s="1" t="s">
        <v>868</v>
      </c>
      <c r="P4898" s="1" t="s">
        <v>869</v>
      </c>
      <c r="Q4898" s="1">
        <v>4008</v>
      </c>
      <c r="R4898" s="1" t="s">
        <v>863</v>
      </c>
      <c r="S4898" s="1">
        <v>96.15</v>
      </c>
    </row>
    <row r="4899" spans="1:19" hidden="1" x14ac:dyDescent="0.3">
      <c r="A4899" s="1" t="s">
        <v>922</v>
      </c>
      <c r="B4899" s="2" t="s">
        <v>712</v>
      </c>
      <c r="C4899" s="1">
        <f t="shared" si="418"/>
        <v>1.0416666671517305E-2</v>
      </c>
      <c r="D4899" s="1">
        <v>7</v>
      </c>
      <c r="E4899" s="1">
        <v>-1.1599999999999999</v>
      </c>
      <c r="F4899" s="1">
        <f>IF(A4899="","",IF(E4899&lt;MinTemp,0,E4899*M_a+M_b))</f>
        <v>6.4784599999999998E-2</v>
      </c>
      <c r="G4899" s="1">
        <f>IF(A4899="","",F4899^2)</f>
        <v>4.1970443971599998E-3</v>
      </c>
      <c r="H4899" s="1">
        <f t="shared" si="419"/>
        <v>1.8240088644763145E-3</v>
      </c>
      <c r="I4899" s="4">
        <f>IF(A4899="","",H4899*24*(B4899-B4898))</f>
        <v>4.560022163314212E-4</v>
      </c>
      <c r="J4899" s="4">
        <f>IF(A4899="","",MIN(J4898+I4899,Max_logcfu))</f>
        <v>3.99</v>
      </c>
      <c r="K4899" s="1" cm="1">
        <f t="array" ref="K4899">IF(A4899="","",IF(E4899&lt;MinTemp,0,((E4899-Tmin)/(PrefTemp-Tmin))^2))</f>
        <v>0.69434655201288575</v>
      </c>
      <c r="L4899" s="4">
        <f>IF(A4899="","",K4899*(B4899-B4898))</f>
        <v>7.2327765868355843E-3</v>
      </c>
      <c r="M4899" s="4">
        <f>IF(A4898="","",M4898-L4898)</f>
        <v>128.55490729032709</v>
      </c>
      <c r="N4899" s="1" t="s">
        <v>866</v>
      </c>
      <c r="O4899" s="1" t="s">
        <v>868</v>
      </c>
      <c r="P4899" s="1" t="s">
        <v>869</v>
      </c>
      <c r="Q4899" s="1">
        <v>4008</v>
      </c>
      <c r="R4899" s="1" t="s">
        <v>863</v>
      </c>
      <c r="S4899" s="1">
        <v>96.15</v>
      </c>
    </row>
    <row r="4900" spans="1:19" hidden="1" x14ac:dyDescent="0.3">
      <c r="A4900" s="1" t="s">
        <v>922</v>
      </c>
      <c r="B4900" s="2" t="s">
        <v>713</v>
      </c>
      <c r="C4900" s="1">
        <f t="shared" si="418"/>
        <v>1.0416666664241347E-2</v>
      </c>
      <c r="D4900" s="1">
        <v>7</v>
      </c>
      <c r="E4900" s="1">
        <v>-1.1299999999999999</v>
      </c>
      <c r="F4900" s="1">
        <f>IF(A4900="","",IF(E4900&lt;MinTemp,0,E4900*M_a+M_b))</f>
        <v>6.537380000000001E-2</v>
      </c>
      <c r="G4900" s="1">
        <f>IF(A4900="","",F4900^2)</f>
        <v>4.2737337264400011E-3</v>
      </c>
      <c r="H4900" s="1">
        <f t="shared" si="419"/>
        <v>1.8573375603824428E-3</v>
      </c>
      <c r="I4900" s="4">
        <f>IF(A4900="","",H4900*24*(B4900-B4899))</f>
        <v>4.6433438998749949E-4</v>
      </c>
      <c r="J4900" s="4">
        <f>IF(A4900="","",MIN(J4899+I4900,Max_logcfu))</f>
        <v>3.99</v>
      </c>
      <c r="K4900" s="1" cm="1">
        <f t="array" ref="K4900">IF(A4900="","",IF(E4900&lt;MinTemp,0,((E4900-Tmin)/(PrefTemp-Tmin))^2))</f>
        <v>0.70703380673856386</v>
      </c>
      <c r="L4900" s="4">
        <f>IF(A4900="","",K4900*(B4900-B4899))</f>
        <v>7.3649354851452577E-3</v>
      </c>
      <c r="M4900" s="4">
        <f>IF(A4899="","",M4899-L4899)</f>
        <v>128.54767451374025</v>
      </c>
      <c r="N4900" s="1" t="s">
        <v>866</v>
      </c>
      <c r="O4900" s="1" t="s">
        <v>868</v>
      </c>
      <c r="P4900" s="1" t="s">
        <v>869</v>
      </c>
      <c r="Q4900" s="1">
        <v>4008</v>
      </c>
      <c r="R4900" s="1" t="s">
        <v>863</v>
      </c>
      <c r="S4900" s="1">
        <v>96.15</v>
      </c>
    </row>
    <row r="4901" spans="1:19" hidden="1" x14ac:dyDescent="0.3">
      <c r="A4901" s="1" t="s">
        <v>922</v>
      </c>
      <c r="B4901" s="2" t="s">
        <v>714</v>
      </c>
      <c r="C4901" s="1">
        <f t="shared" si="418"/>
        <v>1.0416666664241347E-2</v>
      </c>
      <c r="D4901" s="1">
        <v>7</v>
      </c>
      <c r="E4901" s="1">
        <v>-1.1100000000000001</v>
      </c>
      <c r="F4901" s="1">
        <f>IF(A4901="","",IF(E4901&lt;MinTemp,0,E4901*M_a+M_b))</f>
        <v>6.5766600000000008E-2</v>
      </c>
      <c r="G4901" s="1">
        <f>IF(A4901="","",F4901^2)</f>
        <v>4.3252456755600013E-3</v>
      </c>
      <c r="H4901" s="1">
        <f t="shared" si="419"/>
        <v>1.8797243266232078E-3</v>
      </c>
      <c r="I4901" s="4">
        <f>IF(A4901="","",H4901*24*(B4901-B4900))</f>
        <v>4.6993108154638757E-4</v>
      </c>
      <c r="J4901" s="4">
        <f>IF(A4901="","",MIN(J4900+I4901,Max_logcfu))</f>
        <v>3.99</v>
      </c>
      <c r="K4901" s="1" cm="1">
        <f t="array" ref="K4901">IF(A4901="","",IF(E4901&lt;MinTemp,0,((E4901-Tmin)/(PrefTemp-Tmin))^2))</f>
        <v>0.71555579051436968</v>
      </c>
      <c r="L4901" s="4">
        <f>IF(A4901="","",K4901*(B4901-B4900))</f>
        <v>7.4537061494559E-3</v>
      </c>
      <c r="M4901" s="4">
        <f>IF(A4900="","",M4900-L4900)</f>
        <v>128.54030957825509</v>
      </c>
      <c r="N4901" s="1" t="s">
        <v>866</v>
      </c>
      <c r="O4901" s="1" t="s">
        <v>868</v>
      </c>
      <c r="P4901" s="1" t="s">
        <v>869</v>
      </c>
      <c r="Q4901" s="1">
        <v>4008</v>
      </c>
      <c r="R4901" s="1" t="s">
        <v>863</v>
      </c>
      <c r="S4901" s="1">
        <v>96.1</v>
      </c>
    </row>
    <row r="4902" spans="1:19" hidden="1" x14ac:dyDescent="0.3">
      <c r="A4902" s="1" t="s">
        <v>922</v>
      </c>
      <c r="B4902" s="2" t="s">
        <v>715</v>
      </c>
      <c r="C4902" s="1">
        <f t="shared" si="418"/>
        <v>1.0416666671517305E-2</v>
      </c>
      <c r="D4902" s="1">
        <v>7</v>
      </c>
      <c r="E4902" s="1">
        <v>-1.1000000000000001</v>
      </c>
      <c r="F4902" s="1">
        <f>IF(A4902="","",IF(E4902&lt;MinTemp,0,E4902*M_a+M_b))</f>
        <v>6.5963000000000008E-2</v>
      </c>
      <c r="G4902" s="1">
        <f>IF(A4902="","",F4902^2)</f>
        <v>4.3511173690000014E-3</v>
      </c>
      <c r="H4902" s="1">
        <f t="shared" si="419"/>
        <v>1.8909680004345942E-3</v>
      </c>
      <c r="I4902" s="4">
        <f>IF(A4902="","",H4902*24*(B4902-B4901))</f>
        <v>4.7274200032878621E-4</v>
      </c>
      <c r="J4902" s="4">
        <f>IF(A4902="","",MIN(J4901+I4902,Max_logcfu))</f>
        <v>3.99</v>
      </c>
      <c r="K4902" s="1" cm="1">
        <f t="array" ref="K4902">IF(A4902="","",IF(E4902&lt;MinTemp,0,((E4902-Tmin)/(PrefTemp-Tmin))^2))</f>
        <v>0.71983592658987894</v>
      </c>
      <c r="L4902" s="4">
        <f>IF(A4902="","",K4902*(B4902-B4901))</f>
        <v>7.4982909054695695E-3</v>
      </c>
      <c r="M4902" s="4">
        <f>IF(A4901="","",M4901-L4901)</f>
        <v>128.53285587210564</v>
      </c>
      <c r="N4902" s="1" t="s">
        <v>866</v>
      </c>
      <c r="O4902" s="1" t="s">
        <v>868</v>
      </c>
      <c r="P4902" s="1" t="s">
        <v>869</v>
      </c>
      <c r="Q4902" s="1">
        <v>4008</v>
      </c>
      <c r="R4902" s="1" t="s">
        <v>863</v>
      </c>
      <c r="S4902" s="1">
        <v>96.1</v>
      </c>
    </row>
    <row r="4903" spans="1:19" hidden="1" x14ac:dyDescent="0.3">
      <c r="A4903" s="1" t="s">
        <v>922</v>
      </c>
      <c r="B4903" s="2" t="s">
        <v>716</v>
      </c>
      <c r="C4903" s="1">
        <f t="shared" si="418"/>
        <v>1.0416666664241347E-2</v>
      </c>
      <c r="D4903" s="1">
        <v>7</v>
      </c>
      <c r="E4903" s="1">
        <v>-1.1100000000000001</v>
      </c>
      <c r="F4903" s="1">
        <f>IF(A4903="","",IF(E4903&lt;MinTemp,0,E4903*M_a+M_b))</f>
        <v>6.5766600000000008E-2</v>
      </c>
      <c r="G4903" s="1">
        <f>IF(A4903="","",F4903^2)</f>
        <v>4.3252456755600013E-3</v>
      </c>
      <c r="H4903" s="1">
        <f t="shared" si="419"/>
        <v>1.8797243266232078E-3</v>
      </c>
      <c r="I4903" s="4">
        <f>IF(A4903="","",H4903*24*(B4903-B4902))</f>
        <v>4.6993108154638757E-4</v>
      </c>
      <c r="J4903" s="4">
        <f>IF(A4903="","",MIN(J4902+I4903,Max_logcfu))</f>
        <v>3.99</v>
      </c>
      <c r="K4903" s="1" cm="1">
        <f t="array" ref="K4903">IF(A4903="","",IF(E4903&lt;MinTemp,0,((E4903-Tmin)/(PrefTemp-Tmin))^2))</f>
        <v>0.71555579051436968</v>
      </c>
      <c r="L4903" s="4">
        <f>IF(A4903="","",K4903*(B4903-B4902))</f>
        <v>7.4537061494559E-3</v>
      </c>
      <c r="M4903" s="4">
        <f>IF(A4902="","",M4902-L4902)</f>
        <v>128.52535758120018</v>
      </c>
      <c r="N4903" s="1" t="s">
        <v>866</v>
      </c>
      <c r="O4903" s="1" t="s">
        <v>868</v>
      </c>
      <c r="P4903" s="1" t="s">
        <v>869</v>
      </c>
      <c r="Q4903" s="1">
        <v>4008</v>
      </c>
      <c r="R4903" s="1" t="s">
        <v>863</v>
      </c>
      <c r="S4903" s="1">
        <v>96.1</v>
      </c>
    </row>
    <row r="4904" spans="1:19" hidden="1" x14ac:dyDescent="0.3">
      <c r="A4904" s="1" t="s">
        <v>922</v>
      </c>
      <c r="B4904" s="2" t="s">
        <v>717</v>
      </c>
      <c r="C4904" s="1">
        <f t="shared" si="418"/>
        <v>1.0416666664241347E-2</v>
      </c>
      <c r="D4904" s="1">
        <v>7</v>
      </c>
      <c r="E4904" s="1">
        <v>-1.08</v>
      </c>
      <c r="F4904" s="1">
        <f>IF(A4904="","",IF(E4904&lt;MinTemp,0,E4904*M_a+M_b))</f>
        <v>6.6355800000000006E-2</v>
      </c>
      <c r="G4904" s="1">
        <f>IF(A4904="","",F4904^2)</f>
        <v>4.4030921936400007E-3</v>
      </c>
      <c r="H4904" s="1">
        <f t="shared" si="419"/>
        <v>1.9135559294393744E-3</v>
      </c>
      <c r="I4904" s="4">
        <f>IF(A4904="","",H4904*24*(B4904-B4903))</f>
        <v>4.7838898224845998E-4</v>
      </c>
      <c r="J4904" s="4">
        <f>IF(A4904="","",MIN(J4903+I4904,Max_logcfu))</f>
        <v>3.99</v>
      </c>
      <c r="K4904" s="1" cm="1">
        <f t="array" ref="K4904">IF(A4904="","",IF(E4904&lt;MinTemp,0,((E4904-Tmin)/(PrefTemp-Tmin))^2))</f>
        <v>0.72843448711610992</v>
      </c>
      <c r="L4904" s="4">
        <f>IF(A4904="","",K4904*(B4904-B4903))</f>
        <v>7.5878592390261259E-3</v>
      </c>
      <c r="M4904" s="4">
        <f>IF(A4903="","",M4903-L4903)</f>
        <v>128.51790387505073</v>
      </c>
      <c r="N4904" s="1" t="s">
        <v>866</v>
      </c>
      <c r="O4904" s="1" t="s">
        <v>868</v>
      </c>
      <c r="P4904" s="1" t="s">
        <v>869</v>
      </c>
      <c r="Q4904" s="1">
        <v>4008</v>
      </c>
      <c r="R4904" s="1" t="s">
        <v>863</v>
      </c>
      <c r="S4904" s="1">
        <v>96.1</v>
      </c>
    </row>
    <row r="4905" spans="1:19" hidden="1" x14ac:dyDescent="0.3">
      <c r="A4905" s="1" t="s">
        <v>922</v>
      </c>
      <c r="B4905" s="2" t="s">
        <v>718</v>
      </c>
      <c r="C4905" s="1">
        <f t="shared" si="418"/>
        <v>1.0416666671517305E-2</v>
      </c>
      <c r="D4905" s="1">
        <v>7</v>
      </c>
      <c r="E4905" s="1">
        <v>-0.93</v>
      </c>
      <c r="F4905" s="1">
        <f>IF(A4905="","",IF(E4905&lt;MinTemp,0,E4905*M_a+M_b))</f>
        <v>6.9301799999999997E-2</v>
      </c>
      <c r="G4905" s="1">
        <f>IF(A4905="","",F4905^2)</f>
        <v>4.8027394832399995E-3</v>
      </c>
      <c r="H4905" s="1">
        <f t="shared" si="419"/>
        <v>2.0872401057105603E-3</v>
      </c>
      <c r="I4905" s="4">
        <f>IF(A4905="","",H4905*24*(B4905-B4904))</f>
        <v>5.218100266706268E-4</v>
      </c>
      <c r="J4905" s="4">
        <f>IF(A4905="","",MIN(J4904+I4905,Max_logcfu))</f>
        <v>3.99</v>
      </c>
      <c r="K4905" s="1" cm="1">
        <f t="array" ref="K4905">IF(A4905="","",IF(E4905&lt;MinTemp,0,((E4905-Tmin)/(PrefTemp-Tmin))^2))</f>
        <v>0.79455094700936846</v>
      </c>
      <c r="L4905" s="4">
        <f>IF(A4905="","",K4905*(B4905-B4904))</f>
        <v>8.2765723685350005E-3</v>
      </c>
      <c r="M4905" s="4">
        <f>IF(A4904="","",M4904-L4904)</f>
        <v>128.5103160158117</v>
      </c>
      <c r="N4905" s="1" t="s">
        <v>866</v>
      </c>
      <c r="O4905" s="1" t="s">
        <v>868</v>
      </c>
      <c r="P4905" s="1" t="s">
        <v>869</v>
      </c>
      <c r="Q4905" s="1">
        <v>4008</v>
      </c>
      <c r="R4905" s="1" t="s">
        <v>863</v>
      </c>
      <c r="S4905" s="1">
        <v>96.1</v>
      </c>
    </row>
    <row r="4906" spans="1:19" hidden="1" x14ac:dyDescent="0.3">
      <c r="A4906" s="1" t="s">
        <v>922</v>
      </c>
      <c r="B4906" s="2" t="s">
        <v>719</v>
      </c>
      <c r="C4906" s="1">
        <f t="shared" si="418"/>
        <v>1.0416666664241347E-2</v>
      </c>
      <c r="D4906" s="1">
        <v>7</v>
      </c>
      <c r="E4906" s="1">
        <v>-0.57999999999999996</v>
      </c>
      <c r="F4906" s="1">
        <f>IF(A4906="","",IF(E4906&lt;MinTemp,0,E4906*M_a+M_b))</f>
        <v>7.6175800000000002E-2</v>
      </c>
      <c r="G4906" s="1">
        <f>IF(A4906="","",F4906^2)</f>
        <v>5.8027525056399999E-3</v>
      </c>
      <c r="H4906" s="1">
        <f t="shared" si="419"/>
        <v>2.5218394200956103E-3</v>
      </c>
      <c r="I4906" s="4">
        <f>IF(A4906="","",H4906*24*(B4906-B4905))</f>
        <v>6.3045985487711212E-4</v>
      </c>
      <c r="J4906" s="4">
        <f>IF(A4906="","",MIN(J4905+I4906,Max_logcfu))</f>
        <v>3.99</v>
      </c>
      <c r="K4906" s="1" cm="1">
        <f t="array" ref="K4906">IF(A4906="","",IF(E4906&lt;MinTemp,0,((E4906-Tmin)/(PrefTemp-Tmin))^2))</f>
        <v>0.95999012953059037</v>
      </c>
      <c r="L4906" s="4">
        <f>IF(A4906="","",K4906*(B4906-B4905))</f>
        <v>9.9998971802820347E-3</v>
      </c>
      <c r="M4906" s="4">
        <f>IF(A4905="","",M4905-L4905)</f>
        <v>128.50203944344315</v>
      </c>
      <c r="N4906" s="1" t="s">
        <v>866</v>
      </c>
      <c r="O4906" s="1" t="s">
        <v>868</v>
      </c>
      <c r="P4906" s="1" t="s">
        <v>869</v>
      </c>
      <c r="Q4906" s="1">
        <v>4008</v>
      </c>
      <c r="R4906" s="1" t="s">
        <v>863</v>
      </c>
      <c r="S4906" s="1">
        <v>96.1</v>
      </c>
    </row>
    <row r="4907" spans="1:19" hidden="1" x14ac:dyDescent="0.3">
      <c r="A4907" s="1" t="s">
        <v>922</v>
      </c>
      <c r="B4907" s="2" t="s">
        <v>720</v>
      </c>
      <c r="C4907" s="1">
        <f t="shared" si="418"/>
        <v>1.0416666664241347E-2</v>
      </c>
      <c r="D4907" s="1">
        <v>7</v>
      </c>
      <c r="E4907" s="1">
        <v>-0.72</v>
      </c>
      <c r="F4907" s="1">
        <f>IF(A4907="","",IF(E4907&lt;MinTemp,0,E4907*M_a+M_b))</f>
        <v>7.3426200000000011E-2</v>
      </c>
      <c r="G4907" s="1">
        <f>IF(A4907="","",F4907^2)</f>
        <v>5.3914068464400019E-3</v>
      </c>
      <c r="H4907" s="1">
        <f t="shared" si="419"/>
        <v>2.3430712066232081E-3</v>
      </c>
      <c r="I4907" s="4">
        <f>IF(A4907="","",H4907*24*(B4907-B4906))</f>
        <v>5.857678015194173E-4</v>
      </c>
      <c r="J4907" s="4">
        <f>IF(A4907="","",MIN(J4906+I4907,Max_logcfu))</f>
        <v>3.99</v>
      </c>
      <c r="K4907" s="1" cm="1">
        <f t="array" ref="K4907">IF(A4907="","",IF(E4907&lt;MinTemp,0,((E4907-Tmin)/(PrefTemp-Tmin))^2))</f>
        <v>0.89193832613669399</v>
      </c>
      <c r="L4907" s="4">
        <f>IF(A4907="","",K4907*(B4907-B4906))</f>
        <v>9.2910242284273276E-3</v>
      </c>
      <c r="M4907" s="4">
        <f>IF(A4906="","",M4906-L4906)</f>
        <v>128.49203954626287</v>
      </c>
      <c r="N4907" s="1" t="s">
        <v>866</v>
      </c>
      <c r="O4907" s="1" t="s">
        <v>868</v>
      </c>
      <c r="P4907" s="1" t="s">
        <v>869</v>
      </c>
      <c r="Q4907" s="1">
        <v>4008</v>
      </c>
      <c r="R4907" s="1" t="s">
        <v>863</v>
      </c>
      <c r="S4907" s="1">
        <v>96.07</v>
      </c>
    </row>
    <row r="4908" spans="1:19" hidden="1" x14ac:dyDescent="0.3">
      <c r="A4908" s="1" t="s">
        <v>922</v>
      </c>
      <c r="B4908" s="2" t="s">
        <v>721</v>
      </c>
      <c r="C4908" s="1">
        <f t="shared" si="418"/>
        <v>1.0416666671517305E-2</v>
      </c>
      <c r="D4908" s="1">
        <v>7</v>
      </c>
      <c r="E4908" s="1">
        <v>-0.83</v>
      </c>
      <c r="F4908" s="1">
        <f>IF(A4908="","",IF(E4908&lt;MinTemp,0,E4908*M_a+M_b))</f>
        <v>7.1265800000000004E-2</v>
      </c>
      <c r="G4908" s="1">
        <f>IF(A4908="","",F4908^2)</f>
        <v>5.0788142496400006E-3</v>
      </c>
      <c r="H4908" s="1">
        <f t="shared" si="419"/>
        <v>2.2072204474750108E-3</v>
      </c>
      <c r="I4908" s="4">
        <f>IF(A4908="","",H4908*24*(B4908-B4907))</f>
        <v>5.5180511212570699E-4</v>
      </c>
      <c r="J4908" s="4">
        <f>IF(A4908="","",MIN(J4907+I4908,Max_logcfu))</f>
        <v>3.99</v>
      </c>
      <c r="K4908" s="1" cm="1">
        <f t="array" ref="K4908">IF(A4908="","",IF(E4908&lt;MinTemp,0,((E4908-Tmin)/(PrefTemp-Tmin))^2))</f>
        <v>0.84022393590539124</v>
      </c>
      <c r="L4908" s="4">
        <f>IF(A4908="","",K4908*(B4908-B4907))</f>
        <v>8.7523326697567811E-3</v>
      </c>
      <c r="M4908" s="4">
        <f>IF(A4907="","",M4907-L4907)</f>
        <v>128.48274852203446</v>
      </c>
      <c r="N4908" s="1" t="s">
        <v>866</v>
      </c>
      <c r="O4908" s="1" t="s">
        <v>868</v>
      </c>
      <c r="P4908" s="1" t="s">
        <v>869</v>
      </c>
      <c r="Q4908" s="1">
        <v>4008</v>
      </c>
      <c r="R4908" s="1" t="s">
        <v>863</v>
      </c>
      <c r="S4908" s="1">
        <v>96.07</v>
      </c>
    </row>
    <row r="4909" spans="1:19" hidden="1" x14ac:dyDescent="0.3">
      <c r="A4909" s="1" t="s">
        <v>922</v>
      </c>
      <c r="B4909" s="2" t="s">
        <v>722</v>
      </c>
      <c r="C4909" s="1">
        <f t="shared" si="418"/>
        <v>1.0416666664241347E-2</v>
      </c>
      <c r="D4909" s="1">
        <v>7</v>
      </c>
      <c r="E4909" s="1">
        <v>-0.91</v>
      </c>
      <c r="F4909" s="1">
        <f>IF(A4909="","",IF(E4909&lt;MinTemp,0,E4909*M_a+M_b))</f>
        <v>6.9694600000000009E-2</v>
      </c>
      <c r="G4909" s="1">
        <f>IF(A4909="","",F4909^2)</f>
        <v>4.8573372691600013E-3</v>
      </c>
      <c r="H4909" s="1">
        <f t="shared" si="419"/>
        <v>2.1109679570447638E-3</v>
      </c>
      <c r="I4909" s="4">
        <f>IF(A4909="","",H4909*24*(B4909-B4908))</f>
        <v>5.2774198913831648E-4</v>
      </c>
      <c r="J4909" s="4">
        <f>IF(A4909="","",MIN(J4908+I4909,Max_logcfu))</f>
        <v>3.99</v>
      </c>
      <c r="K4909" s="1" cm="1">
        <f t="array" ref="K4909">IF(A4909="","",IF(E4909&lt;MinTemp,0,((E4909-Tmin)/(PrefTemp-Tmin))^2))</f>
        <v>0.80358344245467339</v>
      </c>
      <c r="L4909" s="4">
        <f>IF(A4909="","",K4909*(B4909-B4908))</f>
        <v>8.3706608569539022E-3</v>
      </c>
      <c r="M4909" s="4">
        <f>IF(A4908="","",M4908-L4908)</f>
        <v>128.4739961893647</v>
      </c>
      <c r="N4909" s="1" t="s">
        <v>866</v>
      </c>
      <c r="O4909" s="1" t="s">
        <v>868</v>
      </c>
      <c r="P4909" s="1" t="s">
        <v>869</v>
      </c>
      <c r="Q4909" s="1">
        <v>4008</v>
      </c>
      <c r="R4909" s="1" t="s">
        <v>863</v>
      </c>
      <c r="S4909" s="1">
        <v>96.07</v>
      </c>
    </row>
    <row r="4910" spans="1:19" hidden="1" x14ac:dyDescent="0.3">
      <c r="A4910" s="1" t="s">
        <v>922</v>
      </c>
      <c r="B4910" s="2" t="s">
        <v>723</v>
      </c>
      <c r="C4910" s="1">
        <f t="shared" si="418"/>
        <v>1.0416666664241347E-2</v>
      </c>
      <c r="D4910" s="1">
        <v>7</v>
      </c>
      <c r="E4910" s="1">
        <v>-0.96</v>
      </c>
      <c r="F4910" s="1">
        <f>IF(A4910="","",IF(E4910&lt;MinTemp,0,E4910*M_a+M_b))</f>
        <v>6.8712600000000013E-2</v>
      </c>
      <c r="G4910" s="1">
        <f>IF(A4910="","",F4910^2)</f>
        <v>4.7214213987600015E-3</v>
      </c>
      <c r="H4910" s="1">
        <f t="shared" si="419"/>
        <v>2.0518997821642767E-3</v>
      </c>
      <c r="I4910" s="4">
        <f>IF(A4910="","",H4910*24*(B4910-B4909))</f>
        <v>5.1297494542163282E-4</v>
      </c>
      <c r="J4910" s="4">
        <f>IF(A4910="","",MIN(J4909+I4910,Max_logcfu))</f>
        <v>3.99</v>
      </c>
      <c r="K4910" s="1" cm="1">
        <f t="array" ref="K4910">IF(A4910="","",IF(E4910&lt;MinTemp,0,((E4910-Tmin)/(PrefTemp-Tmin))^2))</f>
        <v>0.7810979247794424</v>
      </c>
      <c r="L4910" s="4">
        <f>IF(A4910="","",K4910*(B4910-B4909))</f>
        <v>8.1364367145581127E-3</v>
      </c>
      <c r="M4910" s="4">
        <f>IF(A4909="","",M4909-L4909)</f>
        <v>128.46562552850776</v>
      </c>
      <c r="N4910" s="1" t="s">
        <v>866</v>
      </c>
      <c r="O4910" s="1" t="s">
        <v>868</v>
      </c>
      <c r="P4910" s="1" t="s">
        <v>869</v>
      </c>
      <c r="Q4910" s="1">
        <v>4008</v>
      </c>
      <c r="R4910" s="1" t="s">
        <v>863</v>
      </c>
      <c r="S4910" s="1">
        <v>96.07</v>
      </c>
    </row>
    <row r="4911" spans="1:19" hidden="1" x14ac:dyDescent="0.3">
      <c r="A4911" s="1" t="s">
        <v>922</v>
      </c>
      <c r="B4911" s="2" t="s">
        <v>724</v>
      </c>
      <c r="C4911" s="1">
        <f t="shared" si="418"/>
        <v>1.0416666671517305E-2</v>
      </c>
      <c r="D4911" s="1">
        <v>7</v>
      </c>
      <c r="E4911" s="1">
        <v>-0.97</v>
      </c>
      <c r="F4911" s="1">
        <f>IF(A4911="","",IF(E4911&lt;MinTemp,0,E4911*M_a+M_b))</f>
        <v>6.8516199999999999E-2</v>
      </c>
      <c r="G4911" s="1">
        <f>IF(A4911="","",F4911^2)</f>
        <v>4.6944696624400001E-3</v>
      </c>
      <c r="H4911" s="1">
        <f t="shared" si="419"/>
        <v>2.0401867285701866E-3</v>
      </c>
      <c r="I4911" s="4">
        <f>IF(A4911="","",H4911*24*(B4911-B4910))</f>
        <v>5.1004668238005567E-4</v>
      </c>
      <c r="J4911" s="4">
        <f>IF(A4911="","",MIN(J4910+I4911,Max_logcfu))</f>
        <v>3.99</v>
      </c>
      <c r="K4911" s="1" cm="1">
        <f t="array" ref="K4911">IF(A4911="","",IF(E4911&lt;MinTemp,0,((E4911-Tmin)/(PrefTemp-Tmin))^2))</f>
        <v>0.7766391096196088</v>
      </c>
      <c r="L4911" s="4">
        <f>IF(A4911="","",K4911*(B4911-B4910))</f>
        <v>8.0899907289714544E-3</v>
      </c>
      <c r="M4911" s="4">
        <f>IF(A4910="","",M4910-L4910)</f>
        <v>128.45748909179321</v>
      </c>
      <c r="N4911" s="1" t="s">
        <v>866</v>
      </c>
      <c r="O4911" s="1" t="s">
        <v>868</v>
      </c>
      <c r="P4911" s="1" t="s">
        <v>869</v>
      </c>
      <c r="Q4911" s="1">
        <v>4008</v>
      </c>
      <c r="R4911" s="1" t="s">
        <v>863</v>
      </c>
      <c r="S4911" s="1">
        <v>96.07</v>
      </c>
    </row>
    <row r="4912" spans="1:19" hidden="1" x14ac:dyDescent="0.3">
      <c r="A4912" s="1" t="s">
        <v>922</v>
      </c>
      <c r="B4912" s="2" t="s">
        <v>725</v>
      </c>
      <c r="C4912" s="1">
        <f t="shared" si="418"/>
        <v>1.0416666664241347E-2</v>
      </c>
      <c r="D4912" s="1">
        <v>7</v>
      </c>
      <c r="E4912" s="1">
        <v>-0.97</v>
      </c>
      <c r="F4912" s="1">
        <f>IF(A4912="","",IF(E4912&lt;MinTemp,0,E4912*M_a+M_b))</f>
        <v>6.8516199999999999E-2</v>
      </c>
      <c r="G4912" s="1">
        <f>IF(A4912="","",F4912^2)</f>
        <v>4.6944696624400001E-3</v>
      </c>
      <c r="H4912" s="1">
        <f t="shared" si="419"/>
        <v>2.0401867285701866E-3</v>
      </c>
      <c r="I4912" s="4">
        <f>IF(A4912="","",H4912*24*(B4912-B4911))</f>
        <v>5.1004668202379215E-4</v>
      </c>
      <c r="J4912" s="4">
        <f>IF(A4912="","",MIN(J4911+I4912,Max_logcfu))</f>
        <v>3.99</v>
      </c>
      <c r="K4912" s="1" cm="1">
        <f t="array" ref="K4912">IF(A4912="","",IF(E4912&lt;MinTemp,0,((E4912-Tmin)/(PrefTemp-Tmin))^2))</f>
        <v>0.7766391096196088</v>
      </c>
      <c r="L4912" s="4">
        <f>IF(A4912="","",K4912*(B4912-B4911))</f>
        <v>8.0899907233206603E-3</v>
      </c>
      <c r="M4912" s="4">
        <f>IF(A4911="","",M4911-L4911)</f>
        <v>128.44939910106424</v>
      </c>
      <c r="N4912" s="1" t="s">
        <v>866</v>
      </c>
      <c r="O4912" s="1" t="s">
        <v>868</v>
      </c>
      <c r="P4912" s="1" t="s">
        <v>869</v>
      </c>
      <c r="Q4912" s="1">
        <v>4008</v>
      </c>
      <c r="R4912" s="1" t="s">
        <v>863</v>
      </c>
      <c r="S4912" s="1">
        <v>96.07</v>
      </c>
    </row>
    <row r="4913" spans="1:19" hidden="1" x14ac:dyDescent="0.3">
      <c r="A4913" s="1" t="s">
        <v>922</v>
      </c>
      <c r="B4913" s="2" t="s">
        <v>726</v>
      </c>
      <c r="C4913" s="1">
        <f t="shared" si="418"/>
        <v>1.0416666664241347E-2</v>
      </c>
      <c r="D4913" s="1">
        <v>7</v>
      </c>
      <c r="E4913" s="1">
        <v>-0.97</v>
      </c>
      <c r="F4913" s="1">
        <f>IF(A4913="","",IF(E4913&lt;MinTemp,0,E4913*M_a+M_b))</f>
        <v>6.8516199999999999E-2</v>
      </c>
      <c r="G4913" s="1">
        <f>IF(A4913="","",F4913^2)</f>
        <v>4.6944696624400001E-3</v>
      </c>
      <c r="H4913" s="1">
        <f t="shared" si="419"/>
        <v>2.0401867285701866E-3</v>
      </c>
      <c r="I4913" s="4">
        <f>IF(A4913="","",H4913*24*(B4913-B4912))</f>
        <v>5.1004668202379215E-4</v>
      </c>
      <c r="J4913" s="4">
        <f>IF(A4913="","",MIN(J4912+I4913,Max_logcfu))</f>
        <v>3.99</v>
      </c>
      <c r="K4913" s="1" cm="1">
        <f t="array" ref="K4913">IF(A4913="","",IF(E4913&lt;MinTemp,0,((E4913-Tmin)/(PrefTemp-Tmin))^2))</f>
        <v>0.7766391096196088</v>
      </c>
      <c r="L4913" s="4">
        <f>IF(A4913="","",K4913*(B4913-B4912))</f>
        <v>8.0899907233206603E-3</v>
      </c>
      <c r="M4913" s="4">
        <f>IF(A4912="","",M4912-L4912)</f>
        <v>128.44130911034091</v>
      </c>
      <c r="N4913" s="1" t="s">
        <v>866</v>
      </c>
      <c r="O4913" s="1" t="s">
        <v>868</v>
      </c>
      <c r="P4913" s="1" t="s">
        <v>869</v>
      </c>
      <c r="Q4913" s="1">
        <v>4008</v>
      </c>
      <c r="R4913" s="1" t="s">
        <v>863</v>
      </c>
      <c r="S4913" s="1">
        <v>96.07</v>
      </c>
    </row>
    <row r="4914" spans="1:19" hidden="1" x14ac:dyDescent="0.3">
      <c r="A4914" s="1" t="s">
        <v>922</v>
      </c>
      <c r="B4914" s="2" t="s">
        <v>727</v>
      </c>
      <c r="C4914" s="1">
        <f t="shared" si="418"/>
        <v>1.0416666671517305E-2</v>
      </c>
      <c r="D4914" s="1">
        <v>7</v>
      </c>
      <c r="E4914" s="1">
        <v>-0.99</v>
      </c>
      <c r="F4914" s="1">
        <f>IF(A4914="","",IF(E4914&lt;MinTemp,0,E4914*M_a+M_b))</f>
        <v>6.8123400000000001E-2</v>
      </c>
      <c r="G4914" s="1">
        <f>IF(A4914="","",F4914^2)</f>
        <v>4.64079762756E-3</v>
      </c>
      <c r="H4914" s="1">
        <f t="shared" si="419"/>
        <v>2.0168612027640156E-3</v>
      </c>
      <c r="I4914" s="4">
        <f>IF(A4914="","",H4914*24*(B4914-B4913))</f>
        <v>5.0421530092579743E-4</v>
      </c>
      <c r="J4914" s="4">
        <f>IF(A4914="","",MIN(J4913+I4914,Max_logcfu))</f>
        <v>3.99</v>
      </c>
      <c r="K4914" s="1" cm="1">
        <f t="array" ref="K4914">IF(A4914="","",IF(E4914&lt;MinTemp,0,((E4914-Tmin)/(PrefTemp-Tmin))^2))</f>
        <v>0.76775976767515353</v>
      </c>
      <c r="L4914" s="4">
        <f>IF(A4914="","",K4914*(B4914-B4913))</f>
        <v>7.9974975836736416E-3</v>
      </c>
      <c r="M4914" s="4">
        <f>IF(A4913="","",M4913-L4913)</f>
        <v>128.43321911961758</v>
      </c>
      <c r="N4914" s="1" t="s">
        <v>866</v>
      </c>
      <c r="O4914" s="1" t="s">
        <v>868</v>
      </c>
      <c r="P4914" s="1" t="s">
        <v>869</v>
      </c>
      <c r="Q4914" s="1">
        <v>4008</v>
      </c>
      <c r="R4914" s="1" t="s">
        <v>863</v>
      </c>
      <c r="S4914" s="1">
        <v>96.07</v>
      </c>
    </row>
    <row r="4915" spans="1:19" hidden="1" x14ac:dyDescent="0.3">
      <c r="A4915" s="1" t="s">
        <v>922</v>
      </c>
      <c r="B4915" s="2" t="s">
        <v>728</v>
      </c>
      <c r="C4915" s="1">
        <f t="shared" si="418"/>
        <v>1.0416666664241347E-2</v>
      </c>
      <c r="D4915" s="1">
        <v>7</v>
      </c>
      <c r="E4915" s="1">
        <v>-1</v>
      </c>
      <c r="F4915" s="1">
        <f>IF(A4915="","",IF(E4915&lt;MinTemp,0,E4915*M_a+M_b))</f>
        <v>6.7927000000000001E-2</v>
      </c>
      <c r="G4915" s="1">
        <f>IF(A4915="","",F4915^2)</f>
        <v>4.6140773290000003E-3</v>
      </c>
      <c r="H4915" s="1">
        <f t="shared" si="419"/>
        <v>2.0052487305519339E-3</v>
      </c>
      <c r="I4915" s="4">
        <f>IF(A4915="","",H4915*24*(B4915-B4914))</f>
        <v>5.013121825212626E-4</v>
      </c>
      <c r="J4915" s="4">
        <f>IF(A4915="","",MIN(J4914+I4915,Max_logcfu))</f>
        <v>3.99</v>
      </c>
      <c r="K4915" s="1" cm="1">
        <f t="array" ref="K4915">IF(A4915="","",IF(E4915&lt;MinTemp,0,((E4915-Tmin)/(PrefTemp-Tmin))^2))</f>
        <v>0.76333924089053207</v>
      </c>
      <c r="L4915" s="4">
        <f>IF(A4915="","",K4915*(B4915-B4914))</f>
        <v>7.9514504240917015E-3</v>
      </c>
      <c r="M4915" s="4">
        <f>IF(A4914="","",M4914-L4914)</f>
        <v>128.42522162203389</v>
      </c>
      <c r="N4915" s="1" t="s">
        <v>866</v>
      </c>
      <c r="O4915" s="1" t="s">
        <v>868</v>
      </c>
      <c r="P4915" s="1" t="s">
        <v>869</v>
      </c>
      <c r="Q4915" s="1">
        <v>4008</v>
      </c>
      <c r="R4915" s="1" t="s">
        <v>863</v>
      </c>
      <c r="S4915" s="1">
        <v>96.07</v>
      </c>
    </row>
    <row r="4916" spans="1:19" hidden="1" x14ac:dyDescent="0.3">
      <c r="A4916" s="1" t="s">
        <v>922</v>
      </c>
      <c r="B4916" s="2" t="s">
        <v>729</v>
      </c>
      <c r="C4916" s="1">
        <f t="shared" si="418"/>
        <v>1.0416666664241347E-2</v>
      </c>
      <c r="D4916" s="1">
        <v>7</v>
      </c>
      <c r="E4916" s="1">
        <v>-0.99</v>
      </c>
      <c r="F4916" s="1">
        <f>IF(A4916="","",IF(E4916&lt;MinTemp,0,E4916*M_a+M_b))</f>
        <v>6.8123400000000001E-2</v>
      </c>
      <c r="G4916" s="1">
        <f>IF(A4916="","",F4916^2)</f>
        <v>4.64079762756E-3</v>
      </c>
      <c r="H4916" s="1">
        <f t="shared" si="419"/>
        <v>2.0168612027640156E-3</v>
      </c>
      <c r="I4916" s="4">
        <f>IF(A4916="","",H4916*24*(B4916-B4915))</f>
        <v>5.0421530057360715E-4</v>
      </c>
      <c r="J4916" s="4">
        <f>IF(A4916="","",MIN(J4915+I4916,Max_logcfu))</f>
        <v>3.99</v>
      </c>
      <c r="K4916" s="1" cm="1">
        <f t="array" ref="K4916">IF(A4916="","",IF(E4916&lt;MinTemp,0,((E4916-Tmin)/(PrefTemp-Tmin))^2))</f>
        <v>0.76775976767515353</v>
      </c>
      <c r="L4916" s="4">
        <f>IF(A4916="","",K4916*(B4916-B4915))</f>
        <v>7.9974975780874539E-3</v>
      </c>
      <c r="M4916" s="4">
        <f>IF(A4915="","",M4915-L4915)</f>
        <v>128.4172701716098</v>
      </c>
      <c r="N4916" s="1" t="s">
        <v>866</v>
      </c>
      <c r="O4916" s="1" t="s">
        <v>868</v>
      </c>
      <c r="P4916" s="1" t="s">
        <v>869</v>
      </c>
      <c r="Q4916" s="1">
        <v>4008</v>
      </c>
      <c r="R4916" s="1" t="s">
        <v>863</v>
      </c>
      <c r="S4916" s="1">
        <v>96.07</v>
      </c>
    </row>
    <row r="4917" spans="1:19" hidden="1" x14ac:dyDescent="0.3">
      <c r="A4917" s="1" t="s">
        <v>922</v>
      </c>
      <c r="B4917" s="2" t="s">
        <v>730</v>
      </c>
      <c r="C4917" s="1">
        <f t="shared" si="418"/>
        <v>1.0416666671517305E-2</v>
      </c>
      <c r="D4917" s="1">
        <v>7</v>
      </c>
      <c r="E4917" s="1">
        <v>-1</v>
      </c>
      <c r="F4917" s="1">
        <f>IF(A4917="","",IF(E4917&lt;MinTemp,0,E4917*M_a+M_b))</f>
        <v>6.7927000000000001E-2</v>
      </c>
      <c r="G4917" s="1">
        <f>IF(A4917="","",F4917^2)</f>
        <v>4.6140773290000003E-3</v>
      </c>
      <c r="H4917" s="1">
        <f t="shared" si="419"/>
        <v>2.0052487305519339E-3</v>
      </c>
      <c r="I4917" s="4">
        <f>IF(A4917="","",H4917*24*(B4917-B4916))</f>
        <v>5.013121828714251E-4</v>
      </c>
      <c r="J4917" s="4">
        <f>IF(A4917="","",MIN(J4916+I4917,Max_logcfu))</f>
        <v>3.99</v>
      </c>
      <c r="K4917" s="1" cm="1">
        <f t="array" ref="K4917">IF(A4917="","",IF(E4917&lt;MinTemp,0,((E4917-Tmin)/(PrefTemp-Tmin))^2))</f>
        <v>0.76333924089053207</v>
      </c>
      <c r="L4917" s="4">
        <f>IF(A4917="","",K4917*(B4917-B4916))</f>
        <v>7.9514504296457258E-3</v>
      </c>
      <c r="M4917" s="4">
        <f>IF(A4916="","",M4916-L4916)</f>
        <v>128.40927267403171</v>
      </c>
      <c r="N4917" s="1" t="s">
        <v>866</v>
      </c>
      <c r="O4917" s="1" t="s">
        <v>868</v>
      </c>
      <c r="P4917" s="1" t="s">
        <v>869</v>
      </c>
      <c r="Q4917" s="1">
        <v>4008</v>
      </c>
      <c r="R4917" s="1" t="s">
        <v>863</v>
      </c>
      <c r="S4917" s="1">
        <v>96.07</v>
      </c>
    </row>
    <row r="4918" spans="1:19" hidden="1" x14ac:dyDescent="0.3">
      <c r="A4918" s="1" t="s">
        <v>922</v>
      </c>
      <c r="B4918" s="2" t="s">
        <v>731</v>
      </c>
      <c r="C4918" s="1">
        <f t="shared" si="418"/>
        <v>1.0416666664241347E-2</v>
      </c>
      <c r="D4918" s="1">
        <v>7</v>
      </c>
      <c r="E4918" s="1">
        <v>-0.99</v>
      </c>
      <c r="F4918" s="1">
        <f>IF(A4918="","",IF(E4918&lt;MinTemp,0,E4918*M_a+M_b))</f>
        <v>6.8123400000000001E-2</v>
      </c>
      <c r="G4918" s="1">
        <f>IF(A4918="","",F4918^2)</f>
        <v>4.64079762756E-3</v>
      </c>
      <c r="H4918" s="1">
        <f t="shared" si="419"/>
        <v>2.0168612027640156E-3</v>
      </c>
      <c r="I4918" s="4">
        <f>IF(A4918="","",H4918*24*(B4918-B4917))</f>
        <v>5.0421530057360715E-4</v>
      </c>
      <c r="J4918" s="4">
        <f>IF(A4918="","",MIN(J4917+I4918,Max_logcfu))</f>
        <v>3.99</v>
      </c>
      <c r="K4918" s="1" cm="1">
        <f t="array" ref="K4918">IF(A4918="","",IF(E4918&lt;MinTemp,0,((E4918-Tmin)/(PrefTemp-Tmin))^2))</f>
        <v>0.76775976767515353</v>
      </c>
      <c r="L4918" s="4">
        <f>IF(A4918="","",K4918*(B4918-B4917))</f>
        <v>7.9974975780874539E-3</v>
      </c>
      <c r="M4918" s="4">
        <f>IF(A4917="","",M4917-L4917)</f>
        <v>128.40132122360205</v>
      </c>
      <c r="N4918" s="1" t="s">
        <v>866</v>
      </c>
      <c r="O4918" s="1" t="s">
        <v>868</v>
      </c>
      <c r="P4918" s="1" t="s">
        <v>869</v>
      </c>
      <c r="Q4918" s="1">
        <v>4008</v>
      </c>
      <c r="R4918" s="1" t="s">
        <v>863</v>
      </c>
      <c r="S4918" s="1">
        <v>96.07</v>
      </c>
    </row>
    <row r="4919" spans="1:19" hidden="1" x14ac:dyDescent="0.3">
      <c r="A4919" s="1" t="s">
        <v>922</v>
      </c>
      <c r="B4919" s="2" t="s">
        <v>732</v>
      </c>
      <c r="C4919" s="1">
        <f t="shared" si="418"/>
        <v>1.0416666664241347E-2</v>
      </c>
      <c r="D4919" s="1">
        <v>7</v>
      </c>
      <c r="E4919" s="1">
        <v>-1</v>
      </c>
      <c r="F4919" s="1">
        <f>IF(A4919="","",IF(E4919&lt;MinTemp,0,E4919*M_a+M_b))</f>
        <v>6.7927000000000001E-2</v>
      </c>
      <c r="G4919" s="1">
        <f>IF(A4919="","",F4919^2)</f>
        <v>4.6140773290000003E-3</v>
      </c>
      <c r="H4919" s="1">
        <f t="shared" si="419"/>
        <v>2.0052487305519339E-3</v>
      </c>
      <c r="I4919" s="4">
        <f>IF(A4919="","",H4919*24*(B4919-B4918))</f>
        <v>5.013121825212626E-4</v>
      </c>
      <c r="J4919" s="4">
        <f>IF(A4919="","",MIN(J4918+I4919,Max_logcfu))</f>
        <v>3.99</v>
      </c>
      <c r="K4919" s="1" cm="1">
        <f t="array" ref="K4919">IF(A4919="","",IF(E4919&lt;MinTemp,0,((E4919-Tmin)/(PrefTemp-Tmin))^2))</f>
        <v>0.76333924089053207</v>
      </c>
      <c r="L4919" s="4">
        <f>IF(A4919="","",K4919*(B4919-B4918))</f>
        <v>7.9514504240917015E-3</v>
      </c>
      <c r="M4919" s="4">
        <f>IF(A4918="","",M4918-L4918)</f>
        <v>128.39332372602397</v>
      </c>
      <c r="N4919" s="1" t="s">
        <v>866</v>
      </c>
      <c r="O4919" s="1" t="s">
        <v>868</v>
      </c>
      <c r="P4919" s="1" t="s">
        <v>869</v>
      </c>
      <c r="Q4919" s="1">
        <v>4008</v>
      </c>
      <c r="R4919" s="1" t="s">
        <v>863</v>
      </c>
      <c r="S4919" s="1">
        <v>96.07</v>
      </c>
    </row>
    <row r="4920" spans="1:19" hidden="1" x14ac:dyDescent="0.3">
      <c r="A4920" s="1" t="s">
        <v>922</v>
      </c>
      <c r="B4920" s="2" t="s">
        <v>733</v>
      </c>
      <c r="C4920" s="1">
        <f t="shared" si="418"/>
        <v>1.0416666671517305E-2</v>
      </c>
      <c r="D4920" s="1">
        <v>7</v>
      </c>
      <c r="E4920" s="1">
        <v>-1</v>
      </c>
      <c r="F4920" s="1">
        <f>IF(A4920="","",IF(E4920&lt;MinTemp,0,E4920*M_a+M_b))</f>
        <v>6.7927000000000001E-2</v>
      </c>
      <c r="G4920" s="1">
        <f>IF(A4920="","",F4920^2)</f>
        <v>4.6140773290000003E-3</v>
      </c>
      <c r="H4920" s="1">
        <f t="shared" si="419"/>
        <v>2.0052487305519339E-3</v>
      </c>
      <c r="I4920" s="4">
        <f>IF(A4920="","",H4920*24*(B4920-B4919))</f>
        <v>5.013121828714251E-4</v>
      </c>
      <c r="J4920" s="4">
        <f>IF(A4920="","",MIN(J4919+I4920,Max_logcfu))</f>
        <v>3.99</v>
      </c>
      <c r="K4920" s="1" cm="1">
        <f t="array" ref="K4920">IF(A4920="","",IF(E4920&lt;MinTemp,0,((E4920-Tmin)/(PrefTemp-Tmin))^2))</f>
        <v>0.76333924089053207</v>
      </c>
      <c r="L4920" s="4">
        <f>IF(A4920="","",K4920*(B4920-B4919))</f>
        <v>7.9514504296457258E-3</v>
      </c>
      <c r="M4920" s="4">
        <f>IF(A4919="","",M4919-L4919)</f>
        <v>128.38537227559988</v>
      </c>
      <c r="N4920" s="1" t="s">
        <v>866</v>
      </c>
      <c r="O4920" s="1" t="s">
        <v>868</v>
      </c>
      <c r="P4920" s="1" t="s">
        <v>869</v>
      </c>
      <c r="Q4920" s="1">
        <v>4008</v>
      </c>
      <c r="R4920" s="1" t="s">
        <v>863</v>
      </c>
      <c r="S4920" s="1">
        <v>96.07</v>
      </c>
    </row>
    <row r="4921" spans="1:19" hidden="1" x14ac:dyDescent="0.3">
      <c r="A4921" s="1" t="s">
        <v>922</v>
      </c>
      <c r="B4921" s="2" t="s">
        <v>734</v>
      </c>
      <c r="C4921" s="1">
        <f t="shared" si="418"/>
        <v>1.0416666664241347E-2</v>
      </c>
      <c r="D4921" s="1">
        <v>7</v>
      </c>
      <c r="E4921" s="1">
        <v>-1</v>
      </c>
      <c r="F4921" s="1">
        <f>IF(A4921="","",IF(E4921&lt;MinTemp,0,E4921*M_a+M_b))</f>
        <v>6.7927000000000001E-2</v>
      </c>
      <c r="G4921" s="1">
        <f>IF(A4921="","",F4921^2)</f>
        <v>4.6140773290000003E-3</v>
      </c>
      <c r="H4921" s="1">
        <f t="shared" si="419"/>
        <v>2.0052487305519339E-3</v>
      </c>
      <c r="I4921" s="4">
        <f>IF(A4921="","",H4921*24*(B4921-B4920))</f>
        <v>5.013121825212626E-4</v>
      </c>
      <c r="J4921" s="4">
        <f>IF(A4921="","",MIN(J4920+I4921,Max_logcfu))</f>
        <v>3.99</v>
      </c>
      <c r="K4921" s="1" cm="1">
        <f t="array" ref="K4921">IF(A4921="","",IF(E4921&lt;MinTemp,0,((E4921-Tmin)/(PrefTemp-Tmin))^2))</f>
        <v>0.76333924089053207</v>
      </c>
      <c r="L4921" s="4">
        <f>IF(A4921="","",K4921*(B4921-B4920))</f>
        <v>7.9514504240917015E-3</v>
      </c>
      <c r="M4921" s="4">
        <f>IF(A4920="","",M4920-L4920)</f>
        <v>128.37742082517022</v>
      </c>
      <c r="N4921" s="1" t="s">
        <v>866</v>
      </c>
      <c r="O4921" s="1" t="s">
        <v>868</v>
      </c>
      <c r="P4921" s="1" t="s">
        <v>869</v>
      </c>
      <c r="Q4921" s="1">
        <v>4008</v>
      </c>
      <c r="R4921" s="1" t="s">
        <v>863</v>
      </c>
      <c r="S4921" s="1">
        <v>96.07</v>
      </c>
    </row>
    <row r="4922" spans="1:19" hidden="1" x14ac:dyDescent="0.3">
      <c r="A4922" s="1" t="s">
        <v>922</v>
      </c>
      <c r="B4922" s="2" t="s">
        <v>735</v>
      </c>
      <c r="C4922" s="1">
        <f t="shared" si="418"/>
        <v>1.0416666664241347E-2</v>
      </c>
      <c r="D4922" s="1">
        <v>7</v>
      </c>
      <c r="E4922" s="1">
        <v>-1</v>
      </c>
      <c r="F4922" s="1">
        <f>IF(A4922="","",IF(E4922&lt;MinTemp,0,E4922*M_a+M_b))</f>
        <v>6.7927000000000001E-2</v>
      </c>
      <c r="G4922" s="1">
        <f>IF(A4922="","",F4922^2)</f>
        <v>4.6140773290000003E-3</v>
      </c>
      <c r="H4922" s="1">
        <f t="shared" si="419"/>
        <v>2.0052487305519339E-3</v>
      </c>
      <c r="I4922" s="4">
        <f>IF(A4922="","",H4922*24*(B4922-B4921))</f>
        <v>5.013121825212626E-4</v>
      </c>
      <c r="J4922" s="4">
        <f>IF(A4922="","",MIN(J4921+I4922,Max_logcfu))</f>
        <v>3.99</v>
      </c>
      <c r="K4922" s="1" cm="1">
        <f t="array" ref="K4922">IF(A4922="","",IF(E4922&lt;MinTemp,0,((E4922-Tmin)/(PrefTemp-Tmin))^2))</f>
        <v>0.76333924089053207</v>
      </c>
      <c r="L4922" s="4">
        <f>IF(A4922="","",K4922*(B4922-B4921))</f>
        <v>7.9514504240917015E-3</v>
      </c>
      <c r="M4922" s="4">
        <f>IF(A4921="","",M4921-L4921)</f>
        <v>128.36946937474613</v>
      </c>
      <c r="N4922" s="1" t="s">
        <v>866</v>
      </c>
      <c r="O4922" s="1" t="s">
        <v>868</v>
      </c>
      <c r="P4922" s="1" t="s">
        <v>869</v>
      </c>
      <c r="Q4922" s="1">
        <v>4008</v>
      </c>
      <c r="R4922" s="1" t="s">
        <v>863</v>
      </c>
      <c r="S4922" s="1">
        <v>96.07</v>
      </c>
    </row>
    <row r="4923" spans="1:19" hidden="1" x14ac:dyDescent="0.3">
      <c r="A4923" s="1" t="s">
        <v>922</v>
      </c>
      <c r="B4923" s="2" t="s">
        <v>736</v>
      </c>
      <c r="C4923" s="1">
        <f t="shared" si="418"/>
        <v>1.0416666671517305E-2</v>
      </c>
      <c r="D4923" s="1">
        <v>7</v>
      </c>
      <c r="E4923" s="1">
        <v>-1</v>
      </c>
      <c r="F4923" s="1">
        <f>IF(A4923="","",IF(E4923&lt;MinTemp,0,E4923*M_a+M_b))</f>
        <v>6.7927000000000001E-2</v>
      </c>
      <c r="G4923" s="1">
        <f>IF(A4923="","",F4923^2)</f>
        <v>4.6140773290000003E-3</v>
      </c>
      <c r="H4923" s="1">
        <f t="shared" si="419"/>
        <v>2.0052487305519339E-3</v>
      </c>
      <c r="I4923" s="4">
        <f>IF(A4923="","",H4923*24*(B4923-B4922))</f>
        <v>5.013121828714251E-4</v>
      </c>
      <c r="J4923" s="4">
        <f>IF(A4923="","",MIN(J4922+I4923,Max_logcfu))</f>
        <v>3.99</v>
      </c>
      <c r="K4923" s="1" cm="1">
        <f t="array" ref="K4923">IF(A4923="","",IF(E4923&lt;MinTemp,0,((E4923-Tmin)/(PrefTemp-Tmin))^2))</f>
        <v>0.76333924089053207</v>
      </c>
      <c r="L4923" s="4">
        <f>IF(A4923="","",K4923*(B4923-B4922))</f>
        <v>7.9514504296457258E-3</v>
      </c>
      <c r="M4923" s="4">
        <f>IF(A4922="","",M4922-L4922)</f>
        <v>128.36151792432204</v>
      </c>
      <c r="N4923" s="1" t="s">
        <v>866</v>
      </c>
      <c r="O4923" s="1" t="s">
        <v>868</v>
      </c>
      <c r="P4923" s="1" t="s">
        <v>869</v>
      </c>
      <c r="Q4923" s="1">
        <v>4008</v>
      </c>
      <c r="R4923" s="1" t="s">
        <v>863</v>
      </c>
      <c r="S4923" s="1">
        <v>96.07</v>
      </c>
    </row>
    <row r="4924" spans="1:19" hidden="1" x14ac:dyDescent="0.3">
      <c r="A4924" s="1" t="s">
        <v>922</v>
      </c>
      <c r="B4924" s="2" t="s">
        <v>737</v>
      </c>
      <c r="C4924" s="1">
        <f t="shared" si="418"/>
        <v>1.0416666664241347E-2</v>
      </c>
      <c r="D4924" s="1">
        <v>7</v>
      </c>
      <c r="E4924" s="1">
        <v>-1</v>
      </c>
      <c r="F4924" s="1">
        <f>IF(A4924="","",IF(E4924&lt;MinTemp,0,E4924*M_a+M_b))</f>
        <v>6.7927000000000001E-2</v>
      </c>
      <c r="G4924" s="1">
        <f>IF(A4924="","",F4924^2)</f>
        <v>4.6140773290000003E-3</v>
      </c>
      <c r="H4924" s="1">
        <f t="shared" si="419"/>
        <v>2.0052487305519339E-3</v>
      </c>
      <c r="I4924" s="4">
        <f>IF(A4924="","",H4924*24*(B4924-B4923))</f>
        <v>5.013121825212626E-4</v>
      </c>
      <c r="J4924" s="4">
        <f>IF(A4924="","",MIN(J4923+I4924,Max_logcfu))</f>
        <v>3.99</v>
      </c>
      <c r="K4924" s="1" cm="1">
        <f t="array" ref="K4924">IF(A4924="","",IF(E4924&lt;MinTemp,0,((E4924-Tmin)/(PrefTemp-Tmin))^2))</f>
        <v>0.76333924089053207</v>
      </c>
      <c r="L4924" s="4">
        <f>IF(A4924="","",K4924*(B4924-B4923))</f>
        <v>7.9514504240917015E-3</v>
      </c>
      <c r="M4924" s="4">
        <f>IF(A4923="","",M4923-L4923)</f>
        <v>128.35356647389239</v>
      </c>
      <c r="N4924" s="1" t="s">
        <v>866</v>
      </c>
      <c r="O4924" s="1" t="s">
        <v>868</v>
      </c>
      <c r="P4924" s="1" t="s">
        <v>869</v>
      </c>
      <c r="Q4924" s="1">
        <v>4008</v>
      </c>
      <c r="R4924" s="1" t="s">
        <v>863</v>
      </c>
      <c r="S4924" s="1">
        <v>96.07</v>
      </c>
    </row>
    <row r="4925" spans="1:19" hidden="1" x14ac:dyDescent="0.3">
      <c r="A4925" s="1" t="s">
        <v>922</v>
      </c>
      <c r="B4925" s="2" t="s">
        <v>738</v>
      </c>
      <c r="C4925" s="1">
        <f t="shared" si="418"/>
        <v>1.0416666664241347E-2</v>
      </c>
      <c r="D4925" s="1">
        <v>7</v>
      </c>
      <c r="E4925" s="1">
        <v>-1.02</v>
      </c>
      <c r="F4925" s="1">
        <f>IF(A4925="","",IF(E4925&lt;MinTemp,0,E4925*M_a+M_b))</f>
        <v>6.7534200000000003E-2</v>
      </c>
      <c r="G4925" s="1">
        <f>IF(A4925="","",F4925^2)</f>
        <v>4.56086816964E-3</v>
      </c>
      <c r="H4925" s="1">
        <f t="shared" si="419"/>
        <v>1.9821243675097783E-3</v>
      </c>
      <c r="I4925" s="4">
        <f>IF(A4925="","",H4925*24*(B4925-B4924))</f>
        <v>4.9553109176206974E-4</v>
      </c>
      <c r="J4925" s="4">
        <f>IF(A4925="","",MIN(J4924+I4925,Max_logcfu))</f>
        <v>3.99</v>
      </c>
      <c r="K4925" s="1" cm="1">
        <f t="array" ref="K4925">IF(A4925="","",IF(E4925&lt;MinTemp,0,((E4925-Tmin)/(PrefTemp-Tmin))^2))</f>
        <v>0.75453647569650184</v>
      </c>
      <c r="L4925" s="4">
        <f>IF(A4925="","",K4925*(B4925-B4924))</f>
        <v>7.859754953341902E-3</v>
      </c>
      <c r="M4925" s="4">
        <f>IF(A4924="","",M4924-L4924)</f>
        <v>128.3456150234683</v>
      </c>
      <c r="N4925" s="1" t="s">
        <v>866</v>
      </c>
      <c r="O4925" s="1" t="s">
        <v>868</v>
      </c>
      <c r="P4925" s="1" t="s">
        <v>869</v>
      </c>
      <c r="Q4925" s="1">
        <v>4008</v>
      </c>
      <c r="R4925" s="1" t="s">
        <v>863</v>
      </c>
      <c r="S4925" s="1">
        <v>96.07</v>
      </c>
    </row>
    <row r="4926" spans="1:19" hidden="1" x14ac:dyDescent="0.3">
      <c r="A4926" s="1" t="s">
        <v>922</v>
      </c>
      <c r="B4926" s="2" t="s">
        <v>739</v>
      </c>
      <c r="C4926" s="1">
        <f t="shared" si="418"/>
        <v>1.0416666671517305E-2</v>
      </c>
      <c r="D4926" s="1">
        <v>7</v>
      </c>
      <c r="E4926" s="1">
        <v>-1.02</v>
      </c>
      <c r="F4926" s="1">
        <f>IF(A4926="","",IF(E4926&lt;MinTemp,0,E4926*M_a+M_b))</f>
        <v>6.7534200000000003E-2</v>
      </c>
      <c r="G4926" s="1">
        <f>IF(A4926="","",F4926^2)</f>
        <v>4.56086816964E-3</v>
      </c>
      <c r="H4926" s="1">
        <f t="shared" si="419"/>
        <v>1.9821243675097783E-3</v>
      </c>
      <c r="I4926" s="4">
        <f>IF(A4926="","",H4926*24*(B4926-B4925))</f>
        <v>4.9553109210819424E-4</v>
      </c>
      <c r="J4926" s="4">
        <f>IF(A4926="","",MIN(J4925+I4926,Max_logcfu))</f>
        <v>3.99</v>
      </c>
      <c r="K4926" s="1" cm="1">
        <f t="array" ref="K4926">IF(A4926="","",IF(E4926&lt;MinTemp,0,((E4926-Tmin)/(PrefTemp-Tmin))^2))</f>
        <v>0.75453647569650184</v>
      </c>
      <c r="L4926" s="4">
        <f>IF(A4926="","",K4926*(B4926-B4925))</f>
        <v>7.8597549588318785E-3</v>
      </c>
      <c r="M4926" s="4">
        <f>IF(A4925="","",M4925-L4925)</f>
        <v>128.33775526851497</v>
      </c>
      <c r="N4926" s="1" t="s">
        <v>866</v>
      </c>
      <c r="O4926" s="1" t="s">
        <v>868</v>
      </c>
      <c r="P4926" s="1" t="s">
        <v>869</v>
      </c>
      <c r="Q4926" s="1">
        <v>4008</v>
      </c>
      <c r="R4926" s="1" t="s">
        <v>863</v>
      </c>
      <c r="S4926" s="1">
        <v>96.07</v>
      </c>
    </row>
    <row r="4927" spans="1:19" hidden="1" x14ac:dyDescent="0.3">
      <c r="A4927" s="1" t="s">
        <v>922</v>
      </c>
      <c r="B4927" s="2" t="s">
        <v>740</v>
      </c>
      <c r="C4927" s="1">
        <f t="shared" si="418"/>
        <v>1.0416666664241347E-2</v>
      </c>
      <c r="D4927" s="1">
        <v>7</v>
      </c>
      <c r="E4927" s="1">
        <v>-1.02</v>
      </c>
      <c r="F4927" s="1">
        <f>IF(A4927="","",IF(E4927&lt;MinTemp,0,E4927*M_a+M_b))</f>
        <v>6.7534200000000003E-2</v>
      </c>
      <c r="G4927" s="1">
        <f>IF(A4927="","",F4927^2)</f>
        <v>4.56086816964E-3</v>
      </c>
      <c r="H4927" s="1">
        <f t="shared" si="419"/>
        <v>1.9821243675097783E-3</v>
      </c>
      <c r="I4927" s="4">
        <f>IF(A4927="","",H4927*24*(B4927-B4926))</f>
        <v>4.9553109176206974E-4</v>
      </c>
      <c r="J4927" s="4">
        <f>IF(A4927="","",MIN(J4926+I4927,Max_logcfu))</f>
        <v>3.99</v>
      </c>
      <c r="K4927" s="1" cm="1">
        <f t="array" ref="K4927">IF(A4927="","",IF(E4927&lt;MinTemp,0,((E4927-Tmin)/(PrefTemp-Tmin))^2))</f>
        <v>0.75453647569650184</v>
      </c>
      <c r="L4927" s="4">
        <f>IF(A4927="","",K4927*(B4927-B4926))</f>
        <v>7.859754953341902E-3</v>
      </c>
      <c r="M4927" s="4">
        <f>IF(A4926="","",M4926-L4926)</f>
        <v>128.32989551355612</v>
      </c>
      <c r="N4927" s="1" t="s">
        <v>866</v>
      </c>
      <c r="O4927" s="1" t="s">
        <v>868</v>
      </c>
      <c r="P4927" s="1" t="s">
        <v>869</v>
      </c>
      <c r="Q4927" s="1">
        <v>4008</v>
      </c>
      <c r="R4927" s="1" t="s">
        <v>863</v>
      </c>
      <c r="S4927" s="1">
        <v>96.07</v>
      </c>
    </row>
    <row r="4928" spans="1:19" hidden="1" x14ac:dyDescent="0.3">
      <c r="A4928" s="1" t="s">
        <v>922</v>
      </c>
      <c r="B4928" s="2" t="s">
        <v>741</v>
      </c>
      <c r="C4928" s="1">
        <f t="shared" si="418"/>
        <v>1.0416666664241347E-2</v>
      </c>
      <c r="D4928" s="1">
        <v>7</v>
      </c>
      <c r="E4928" s="1">
        <v>-1.04</v>
      </c>
      <c r="F4928" s="1">
        <f>IF(A4928="","",IF(E4928&lt;MinTemp,0,E4928*M_a+M_b))</f>
        <v>6.7141400000000004E-2</v>
      </c>
      <c r="G4928" s="1">
        <f>IF(A4928="","",F4928^2)</f>
        <v>4.5079675939600009E-3</v>
      </c>
      <c r="H4928" s="1">
        <f t="shared" si="419"/>
        <v>1.9591341129769667E-3</v>
      </c>
      <c r="I4928" s="4">
        <f>IF(A4928="","",H4928*24*(B4928-B4927))</f>
        <v>4.8978352813020508E-4</v>
      </c>
      <c r="J4928" s="4">
        <f>IF(A4928="","",MIN(J4927+I4928,Max_logcfu))</f>
        <v>3.99</v>
      </c>
      <c r="K4928" s="1" cm="1">
        <f t="array" ref="K4928">IF(A4928="","",IF(E4928&lt;MinTemp,0,((E4928-Tmin)/(PrefTemp-Tmin))^2))</f>
        <v>0.7457847616694212</v>
      </c>
      <c r="L4928" s="4">
        <f>IF(A4928="","",K4928*(B4928-B4927))</f>
        <v>7.7685912655810381E-3</v>
      </c>
      <c r="M4928" s="4">
        <f>IF(A4927="","",M4927-L4927)</f>
        <v>128.32203575860279</v>
      </c>
      <c r="N4928" s="1" t="s">
        <v>866</v>
      </c>
      <c r="O4928" s="1" t="s">
        <v>868</v>
      </c>
      <c r="P4928" s="1" t="s">
        <v>869</v>
      </c>
      <c r="Q4928" s="1">
        <v>4008</v>
      </c>
      <c r="R4928" s="1" t="s">
        <v>863</v>
      </c>
      <c r="S4928" s="1">
        <v>96.07</v>
      </c>
    </row>
    <row r="4929" spans="1:19" hidden="1" x14ac:dyDescent="0.3">
      <c r="A4929" s="1" t="s">
        <v>922</v>
      </c>
      <c r="B4929" s="2" t="s">
        <v>742</v>
      </c>
      <c r="C4929" s="1">
        <f t="shared" si="418"/>
        <v>1.0416666671517305E-2</v>
      </c>
      <c r="D4929" s="1">
        <v>7</v>
      </c>
      <c r="E4929" s="1">
        <v>-1.05</v>
      </c>
      <c r="F4929" s="1">
        <f>IF(A4929="","",IF(E4929&lt;MinTemp,0,E4929*M_a+M_b))</f>
        <v>6.6945000000000005E-2</v>
      </c>
      <c r="G4929" s="1">
        <f>IF(A4929="","",F4929^2)</f>
        <v>4.4816330250000008E-3</v>
      </c>
      <c r="H4929" s="1">
        <f t="shared" si="419"/>
        <v>1.9476892764015647E-3</v>
      </c>
      <c r="I4929" s="4">
        <f>IF(A4929="","",H4929*24*(B4929-B4928))</f>
        <v>4.8692231932713205E-4</v>
      </c>
      <c r="J4929" s="4">
        <f>IF(A4929="","",MIN(J4928+I4929,Max_logcfu))</f>
        <v>3.99</v>
      </c>
      <c r="K4929" s="1" cm="1">
        <f t="array" ref="K4929">IF(A4929="","",IF(E4929&lt;MinTemp,0,((E4929-Tmin)/(PrefTemp-Tmin))^2))</f>
        <v>0.74142804884348734</v>
      </c>
      <c r="L4929" s="4">
        <f>IF(A4929="","",K4929*(B4929-B4928))</f>
        <v>7.7232088457160593E-3</v>
      </c>
      <c r="M4929" s="4">
        <f>IF(A4928="","",M4928-L4928)</f>
        <v>128.31426716733722</v>
      </c>
      <c r="N4929" s="1" t="s">
        <v>866</v>
      </c>
      <c r="O4929" s="1" t="s">
        <v>868</v>
      </c>
      <c r="P4929" s="1" t="s">
        <v>869</v>
      </c>
      <c r="Q4929" s="1">
        <v>4008</v>
      </c>
      <c r="R4929" s="1" t="s">
        <v>863</v>
      </c>
      <c r="S4929" s="1">
        <v>96.07</v>
      </c>
    </row>
    <row r="4930" spans="1:19" hidden="1" x14ac:dyDescent="0.3">
      <c r="A4930" s="1" t="s">
        <v>922</v>
      </c>
      <c r="B4930" s="2" t="s">
        <v>743</v>
      </c>
      <c r="C4930" s="1">
        <f t="shared" ref="C4930:C4993" si="420">IF(A4930="","",B4930-B4929)</f>
        <v>1.0416666664241347E-2</v>
      </c>
      <c r="D4930" s="1">
        <v>7</v>
      </c>
      <c r="E4930" s="1">
        <v>-0.74</v>
      </c>
      <c r="F4930" s="1">
        <f>IF(A4930="","",IF(E4930&lt;MinTemp,0,E4930*M_a+M_b))</f>
        <v>7.3033399999999998E-2</v>
      </c>
      <c r="G4930" s="1">
        <f>IF(A4930="","",F4930^2)</f>
        <v>5.33387751556E-3</v>
      </c>
      <c r="H4930" s="1">
        <f t="shared" si="419"/>
        <v>2.3180693244502387E-3</v>
      </c>
      <c r="I4930" s="4">
        <f>IF(A4930="","",H4930*24*(B4930-B4929))</f>
        <v>5.7951733097763027E-4</v>
      </c>
      <c r="J4930" s="4">
        <f>IF(A4930="","",MIN(J4929+I4930,Max_logcfu))</f>
        <v>3.99</v>
      </c>
      <c r="K4930" s="1" cm="1">
        <f t="array" ref="K4930">IF(A4930="","",IF(E4930&lt;MinTemp,0,((E4930-Tmin)/(PrefTemp-Tmin))^2))</f>
        <v>0.88242084460536518</v>
      </c>
      <c r="L4930" s="4">
        <f>IF(A4930="","",K4930*(B4930-B4929))</f>
        <v>9.1918837958324014E-3</v>
      </c>
      <c r="M4930" s="4">
        <f>IF(A4929="","",M4929-L4929)</f>
        <v>128.30654395849152</v>
      </c>
      <c r="N4930" s="1" t="s">
        <v>866</v>
      </c>
      <c r="O4930" s="1" t="s">
        <v>868</v>
      </c>
      <c r="P4930" s="1" t="s">
        <v>869</v>
      </c>
      <c r="Q4930" s="1">
        <v>4008</v>
      </c>
      <c r="R4930" s="1" t="s">
        <v>863</v>
      </c>
      <c r="S4930" s="1">
        <v>96.07</v>
      </c>
    </row>
    <row r="4931" spans="1:19" hidden="1" x14ac:dyDescent="0.3">
      <c r="A4931" s="1" t="s">
        <v>922</v>
      </c>
      <c r="B4931" s="2" t="s">
        <v>744</v>
      </c>
      <c r="C4931" s="1">
        <f t="shared" si="420"/>
        <v>1.0416666664241347E-2</v>
      </c>
      <c r="D4931" s="1">
        <v>7</v>
      </c>
      <c r="E4931" s="1">
        <v>-0.85</v>
      </c>
      <c r="F4931" s="1">
        <f>IF(A4931="","",IF(E4931&lt;MinTemp,0,E4931*M_a+M_b))</f>
        <v>7.0873000000000005E-2</v>
      </c>
      <c r="G4931" s="1">
        <f>IF(A4931="","",F4931^2)</f>
        <v>5.0229821290000004E-3</v>
      </c>
      <c r="H4931" s="1">
        <f t="shared" si="419"/>
        <v>2.1829561621034333E-3</v>
      </c>
      <c r="I4931" s="4">
        <f>IF(A4931="","",H4931*24*(B4931-B4930))</f>
        <v>5.4573904039879363E-4</v>
      </c>
      <c r="J4931" s="4">
        <f>IF(A4931="","",MIN(J4930+I4931,Max_logcfu))</f>
        <v>3.99</v>
      </c>
      <c r="K4931" s="1" cm="1">
        <f t="array" ref="K4931">IF(A4931="","",IF(E4931&lt;MinTemp,0,((E4931-Tmin)/(PrefTemp-Tmin))^2))</f>
        <v>0.83098723579228706</v>
      </c>
      <c r="L4931" s="4">
        <f>IF(A4931="","",K4931*(B4931-B4930))</f>
        <v>8.6561170374875804E-3</v>
      </c>
      <c r="M4931" s="4">
        <f>IF(A4930="","",M4930-L4930)</f>
        <v>128.29735207469568</v>
      </c>
      <c r="N4931" s="1" t="s">
        <v>866</v>
      </c>
      <c r="O4931" s="1" t="s">
        <v>868</v>
      </c>
      <c r="P4931" s="1" t="s">
        <v>869</v>
      </c>
      <c r="Q4931" s="1">
        <v>4008</v>
      </c>
      <c r="R4931" s="1" t="s">
        <v>863</v>
      </c>
      <c r="S4931" s="1">
        <v>96.07</v>
      </c>
    </row>
    <row r="4932" spans="1:19" hidden="1" x14ac:dyDescent="0.3">
      <c r="A4932" s="1" t="s">
        <v>922</v>
      </c>
      <c r="B4932" s="2" t="s">
        <v>745</v>
      </c>
      <c r="C4932" s="1">
        <f t="shared" si="420"/>
        <v>1.0416666671517305E-2</v>
      </c>
      <c r="D4932" s="1">
        <v>7</v>
      </c>
      <c r="E4932" s="1">
        <v>-0.94</v>
      </c>
      <c r="F4932" s="1">
        <f>IF(A4932="","",IF(E4932&lt;MinTemp,0,E4932*M_a+M_b))</f>
        <v>6.9105400000000011E-2</v>
      </c>
      <c r="G4932" s="1">
        <f>IF(A4932="","",F4932^2)</f>
        <v>4.7755563091600017E-3</v>
      </c>
      <c r="H4932" s="1">
        <f t="shared" si="419"/>
        <v>2.075426470734464E-3</v>
      </c>
      <c r="I4932" s="4">
        <f>IF(A4932="","",H4932*24*(B4932-B4931))</f>
        <v>5.1885661792522753E-4</v>
      </c>
      <c r="J4932" s="4">
        <f>IF(A4932="","",MIN(J4931+I4932,Max_logcfu))</f>
        <v>3.99</v>
      </c>
      <c r="K4932" s="1" cm="1">
        <f t="array" ref="K4932">IF(A4932="","",IF(E4932&lt;MinTemp,0,((E4932-Tmin)/(PrefTemp-Tmin))^2))</f>
        <v>0.7900538434743225</v>
      </c>
      <c r="L4932" s="4">
        <f>IF(A4932="","",K4932*(B4932-B4931))</f>
        <v>8.2297275400231244E-3</v>
      </c>
      <c r="M4932" s="4">
        <f>IF(A4931="","",M4931-L4931)</f>
        <v>128.28869595765821</v>
      </c>
      <c r="N4932" s="1" t="s">
        <v>866</v>
      </c>
      <c r="O4932" s="1" t="s">
        <v>868</v>
      </c>
      <c r="P4932" s="1" t="s">
        <v>869</v>
      </c>
      <c r="Q4932" s="1">
        <v>4008</v>
      </c>
      <c r="R4932" s="1" t="s">
        <v>863</v>
      </c>
      <c r="S4932" s="1">
        <v>96.04</v>
      </c>
    </row>
    <row r="4933" spans="1:19" hidden="1" x14ac:dyDescent="0.3">
      <c r="A4933" s="1" t="s">
        <v>922</v>
      </c>
      <c r="B4933" s="2" t="s">
        <v>746</v>
      </c>
      <c r="C4933" s="1">
        <f t="shared" si="420"/>
        <v>1.0416666664241347E-2</v>
      </c>
      <c r="D4933" s="1">
        <v>7</v>
      </c>
      <c r="E4933" s="1">
        <v>-0.99</v>
      </c>
      <c r="F4933" s="1">
        <f>IF(A4933="","",IF(E4933&lt;MinTemp,0,E4933*M_a+M_b))</f>
        <v>6.8123400000000001E-2</v>
      </c>
      <c r="G4933" s="1">
        <f>IF(A4933="","",F4933^2)</f>
        <v>4.64079762756E-3</v>
      </c>
      <c r="H4933" s="1">
        <f t="shared" si="419"/>
        <v>2.0168612027640156E-3</v>
      </c>
      <c r="I4933" s="4">
        <f>IF(A4933="","",H4933*24*(B4933-B4932))</f>
        <v>5.0421530057360715E-4</v>
      </c>
      <c r="J4933" s="4">
        <f>IF(A4933="","",MIN(J4932+I4933,Max_logcfu))</f>
        <v>3.99</v>
      </c>
      <c r="K4933" s="1" cm="1">
        <f t="array" ref="K4933">IF(A4933="","",IF(E4933&lt;MinTemp,0,((E4933-Tmin)/(PrefTemp-Tmin))^2))</f>
        <v>0.76775976767515353</v>
      </c>
      <c r="L4933" s="4">
        <f>IF(A4933="","",K4933*(B4933-B4932))</f>
        <v>7.9974975780874539E-3</v>
      </c>
      <c r="M4933" s="4">
        <f>IF(A4932="","",M4932-L4932)</f>
        <v>128.28046623011818</v>
      </c>
      <c r="N4933" s="1" t="s">
        <v>866</v>
      </c>
      <c r="O4933" s="1" t="s">
        <v>868</v>
      </c>
      <c r="P4933" s="1" t="s">
        <v>869</v>
      </c>
      <c r="Q4933" s="1">
        <v>4008</v>
      </c>
      <c r="R4933" s="1" t="s">
        <v>863</v>
      </c>
      <c r="S4933" s="1">
        <v>96.04</v>
      </c>
    </row>
    <row r="4934" spans="1:19" hidden="1" x14ac:dyDescent="0.3">
      <c r="A4934" s="1" t="s">
        <v>922</v>
      </c>
      <c r="B4934" s="2" t="s">
        <v>747</v>
      </c>
      <c r="C4934" s="1">
        <f t="shared" si="420"/>
        <v>1.0416666664241347E-2</v>
      </c>
      <c r="D4934" s="1">
        <v>7</v>
      </c>
      <c r="E4934" s="1">
        <v>-1.05</v>
      </c>
      <c r="F4934" s="1">
        <f>IF(A4934="","",IF(E4934&lt;MinTemp,0,E4934*M_a+M_b))</f>
        <v>6.6945000000000005E-2</v>
      </c>
      <c r="G4934" s="1">
        <f>IF(A4934="","",F4934^2)</f>
        <v>4.4816330250000008E-3</v>
      </c>
      <c r="H4934" s="1">
        <f t="shared" si="419"/>
        <v>1.9476892764015647E-3</v>
      </c>
      <c r="I4934" s="4">
        <f>IF(A4934="","",H4934*24*(B4934-B4933))</f>
        <v>4.8692231898702076E-4</v>
      </c>
      <c r="J4934" s="4">
        <f>IF(A4934="","",MIN(J4933+I4934,Max_logcfu))</f>
        <v>3.99</v>
      </c>
      <c r="K4934" s="1" cm="1">
        <f t="array" ref="K4934">IF(A4934="","",IF(E4934&lt;MinTemp,0,((E4934-Tmin)/(PrefTemp-Tmin))^2))</f>
        <v>0.74142804884348734</v>
      </c>
      <c r="L4934" s="4">
        <f>IF(A4934="","",K4934*(B4934-B4933))</f>
        <v>7.7232088403214605E-3</v>
      </c>
      <c r="M4934" s="4">
        <f>IF(A4933="","",M4933-L4933)</f>
        <v>128.27246873254009</v>
      </c>
      <c r="N4934" s="1" t="s">
        <v>866</v>
      </c>
      <c r="O4934" s="1" t="s">
        <v>868</v>
      </c>
      <c r="P4934" s="1" t="s">
        <v>869</v>
      </c>
      <c r="Q4934" s="1">
        <v>4008</v>
      </c>
      <c r="R4934" s="1" t="s">
        <v>863</v>
      </c>
      <c r="S4934" s="1">
        <v>96.04</v>
      </c>
    </row>
    <row r="4935" spans="1:19" hidden="1" x14ac:dyDescent="0.3">
      <c r="A4935" s="1" t="s">
        <v>922</v>
      </c>
      <c r="B4935" s="2" t="s">
        <v>748</v>
      </c>
      <c r="C4935" s="1">
        <f t="shared" si="420"/>
        <v>1.0416666671517305E-2</v>
      </c>
      <c r="D4935" s="1">
        <v>7</v>
      </c>
      <c r="E4935" s="1">
        <v>-1.1000000000000001</v>
      </c>
      <c r="F4935" s="1">
        <f>IF(A4935="","",IF(E4935&lt;MinTemp,0,E4935*M_a+M_b))</f>
        <v>6.5963000000000008E-2</v>
      </c>
      <c r="G4935" s="1">
        <f>IF(A4935="","",F4935^2)</f>
        <v>4.3511173690000014E-3</v>
      </c>
      <c r="H4935" s="1">
        <f t="shared" si="419"/>
        <v>1.8909680004345942E-3</v>
      </c>
      <c r="I4935" s="4">
        <f>IF(A4935="","",H4935*24*(B4935-B4934))</f>
        <v>4.7274200032878621E-4</v>
      </c>
      <c r="J4935" s="4">
        <f>IF(A4935="","",MIN(J4934+I4935,Max_logcfu))</f>
        <v>3.99</v>
      </c>
      <c r="K4935" s="1" cm="1">
        <f t="array" ref="K4935">IF(A4935="","",IF(E4935&lt;MinTemp,0,((E4935-Tmin)/(PrefTemp-Tmin))^2))</f>
        <v>0.71983592658987894</v>
      </c>
      <c r="L4935" s="4">
        <f>IF(A4935="","",K4935*(B4935-B4934))</f>
        <v>7.4982909054695695E-3</v>
      </c>
      <c r="M4935" s="4">
        <f>IF(A4934="","",M4934-L4934)</f>
        <v>128.26474552369976</v>
      </c>
      <c r="N4935" s="1" t="s">
        <v>866</v>
      </c>
      <c r="O4935" s="1" t="s">
        <v>868</v>
      </c>
      <c r="P4935" s="1" t="s">
        <v>869</v>
      </c>
      <c r="Q4935" s="1">
        <v>4008</v>
      </c>
      <c r="R4935" s="1" t="s">
        <v>863</v>
      </c>
      <c r="S4935" s="1">
        <v>96.04</v>
      </c>
    </row>
    <row r="4936" spans="1:19" hidden="1" x14ac:dyDescent="0.3">
      <c r="A4936" s="1" t="s">
        <v>922</v>
      </c>
      <c r="B4936" s="2" t="s">
        <v>749</v>
      </c>
      <c r="C4936" s="1">
        <f t="shared" si="420"/>
        <v>1.0416666664241347E-2</v>
      </c>
      <c r="D4936" s="1">
        <v>7</v>
      </c>
      <c r="E4936" s="1">
        <v>-1.1000000000000001</v>
      </c>
      <c r="F4936" s="1">
        <f>IF(A4936="","",IF(E4936&lt;MinTemp,0,E4936*M_a+M_b))</f>
        <v>6.5963000000000008E-2</v>
      </c>
      <c r="G4936" s="1">
        <f>IF(A4936="","",F4936^2)</f>
        <v>4.3511173690000014E-3</v>
      </c>
      <c r="H4936" s="1">
        <f t="shared" si="419"/>
        <v>1.8909680004345942E-3</v>
      </c>
      <c r="I4936" s="4">
        <f>IF(A4936="","",H4936*24*(B4936-B4935))</f>
        <v>4.7274199999857976E-4</v>
      </c>
      <c r="J4936" s="4">
        <f>IF(A4936="","",MIN(J4935+I4936,Max_logcfu))</f>
        <v>3.99</v>
      </c>
      <c r="K4936" s="1" cm="1">
        <f t="array" ref="K4936">IF(A4936="","",IF(E4936&lt;MinTemp,0,((E4936-Tmin)/(PrefTemp-Tmin))^2))</f>
        <v>0.71983592658987894</v>
      </c>
      <c r="L4936" s="4">
        <f>IF(A4936="","",K4936*(B4936-B4935))</f>
        <v>7.4982909002320741E-3</v>
      </c>
      <c r="M4936" s="4">
        <f>IF(A4935="","",M4935-L4935)</f>
        <v>128.2572472327943</v>
      </c>
      <c r="N4936" s="1" t="s">
        <v>866</v>
      </c>
      <c r="O4936" s="1" t="s">
        <v>868</v>
      </c>
      <c r="P4936" s="1" t="s">
        <v>869</v>
      </c>
      <c r="Q4936" s="1">
        <v>4008</v>
      </c>
      <c r="R4936" s="1" t="s">
        <v>863</v>
      </c>
      <c r="S4936" s="1">
        <v>96.04</v>
      </c>
    </row>
    <row r="4937" spans="1:19" hidden="1" x14ac:dyDescent="0.3">
      <c r="A4937" s="1" t="s">
        <v>922</v>
      </c>
      <c r="B4937" s="2" t="s">
        <v>750</v>
      </c>
      <c r="C4937" s="1">
        <f t="shared" si="420"/>
        <v>1.0416666664241347E-2</v>
      </c>
      <c r="D4937" s="1">
        <v>7</v>
      </c>
      <c r="E4937" s="1">
        <v>-1.1499999999999999</v>
      </c>
      <c r="F4937" s="1">
        <f>IF(A4937="","",IF(E4937&lt;MinTemp,0,E4937*M_a+M_b))</f>
        <v>6.4981000000000011E-2</v>
      </c>
      <c r="G4937" s="1">
        <f>IF(A4937="","",F4937^2)</f>
        <v>4.2225303610000011E-3</v>
      </c>
      <c r="H4937" s="1">
        <f t="shared" si="419"/>
        <v>1.8350849026510217E-3</v>
      </c>
      <c r="I4937" s="4">
        <f>IF(A4937="","",H4937*24*(B4937-B4936))</f>
        <v>4.5877122555593945E-4</v>
      </c>
      <c r="J4937" s="4">
        <f>IF(A4937="","",MIN(J4936+I4937,Max_logcfu))</f>
        <v>3.99</v>
      </c>
      <c r="K4937" s="1" cm="1">
        <f t="array" ref="K4937">IF(A4937="","",IF(E4937&lt;MinTemp,0,((E4937-Tmin)/(PrefTemp-Tmin))^2))</f>
        <v>0.69856287412970763</v>
      </c>
      <c r="L4937" s="4">
        <f>IF(A4937="","",K4937*(B4937-B4936))</f>
        <v>7.2766966038235502E-3</v>
      </c>
      <c r="M4937" s="4">
        <f>IF(A4936="","",M4936-L4936)</f>
        <v>128.24974894189407</v>
      </c>
      <c r="N4937" s="1" t="s">
        <v>866</v>
      </c>
      <c r="O4937" s="1" t="s">
        <v>868</v>
      </c>
      <c r="P4937" s="1" t="s">
        <v>869</v>
      </c>
      <c r="Q4937" s="1">
        <v>4008</v>
      </c>
      <c r="R4937" s="1" t="s">
        <v>863</v>
      </c>
      <c r="S4937" s="1">
        <v>96.04</v>
      </c>
    </row>
    <row r="4938" spans="1:19" hidden="1" x14ac:dyDescent="0.3">
      <c r="A4938" s="1" t="s">
        <v>922</v>
      </c>
      <c r="B4938" s="2" t="s">
        <v>751</v>
      </c>
      <c r="C4938" s="1">
        <f t="shared" si="420"/>
        <v>1.0416666671517305E-2</v>
      </c>
      <c r="D4938" s="1">
        <v>7</v>
      </c>
      <c r="E4938" s="1">
        <v>-1.1299999999999999</v>
      </c>
      <c r="F4938" s="1">
        <f>IF(A4938="","",IF(E4938&lt;MinTemp,0,E4938*M_a+M_b))</f>
        <v>6.537380000000001E-2</v>
      </c>
      <c r="G4938" s="1">
        <f>IF(A4938="","",F4938^2)</f>
        <v>4.2737337264400011E-3</v>
      </c>
      <c r="H4938" s="1">
        <f t="shared" si="419"/>
        <v>1.8573375603824428E-3</v>
      </c>
      <c r="I4938" s="4">
        <f>IF(A4938="","",H4938*24*(B4938-B4937))</f>
        <v>4.6433439031183331E-4</v>
      </c>
      <c r="J4938" s="4">
        <f>IF(A4938="","",MIN(J4937+I4938,Max_logcfu))</f>
        <v>3.99</v>
      </c>
      <c r="K4938" s="1" cm="1">
        <f t="array" ref="K4938">IF(A4938="","",IF(E4938&lt;MinTemp,0,((E4938-Tmin)/(PrefTemp-Tmin))^2))</f>
        <v>0.70703380673856386</v>
      </c>
      <c r="L4938" s="4">
        <f>IF(A4938="","",K4938*(B4938-B4937))</f>
        <v>7.3649354902896053E-3</v>
      </c>
      <c r="M4938" s="4">
        <f>IF(A4937="","",M4937-L4937)</f>
        <v>128.24247224529026</v>
      </c>
      <c r="N4938" s="1" t="s">
        <v>866</v>
      </c>
      <c r="O4938" s="1" t="s">
        <v>868</v>
      </c>
      <c r="P4938" s="1" t="s">
        <v>869</v>
      </c>
      <c r="Q4938" s="1">
        <v>4008</v>
      </c>
      <c r="R4938" s="1" t="s">
        <v>863</v>
      </c>
      <c r="S4938" s="1">
        <v>96.02</v>
      </c>
    </row>
    <row r="4939" spans="1:19" hidden="1" x14ac:dyDescent="0.3">
      <c r="A4939" s="1" t="s">
        <v>922</v>
      </c>
      <c r="B4939" s="2" t="s">
        <v>752</v>
      </c>
      <c r="C4939" s="1">
        <f t="shared" si="420"/>
        <v>1.0416666664241347E-2</v>
      </c>
      <c r="D4939" s="1">
        <v>7</v>
      </c>
      <c r="E4939" s="1">
        <v>-1.1499999999999999</v>
      </c>
      <c r="F4939" s="1">
        <f>IF(A4939="","",IF(E4939&lt;MinTemp,0,E4939*M_a+M_b))</f>
        <v>6.4981000000000011E-2</v>
      </c>
      <c r="G4939" s="1">
        <f>IF(A4939="","",F4939^2)</f>
        <v>4.2225303610000011E-3</v>
      </c>
      <c r="H4939" s="1">
        <f t="shared" si="419"/>
        <v>1.8350849026510217E-3</v>
      </c>
      <c r="I4939" s="4">
        <f>IF(A4939="","",H4939*24*(B4939-B4938))</f>
        <v>4.5877122555593945E-4</v>
      </c>
      <c r="J4939" s="4">
        <f>IF(A4939="","",MIN(J4938+I4939,Max_logcfu))</f>
        <v>3.99</v>
      </c>
      <c r="K4939" s="1" cm="1">
        <f t="array" ref="K4939">IF(A4939="","",IF(E4939&lt;MinTemp,0,((E4939-Tmin)/(PrefTemp-Tmin))^2))</f>
        <v>0.69856287412970763</v>
      </c>
      <c r="L4939" s="4">
        <f>IF(A4939="","",K4939*(B4939-B4938))</f>
        <v>7.2766966038235502E-3</v>
      </c>
      <c r="M4939" s="4">
        <f>IF(A4938="","",M4938-L4938)</f>
        <v>128.23510730979996</v>
      </c>
      <c r="N4939" s="1" t="s">
        <v>866</v>
      </c>
      <c r="O4939" s="1" t="s">
        <v>868</v>
      </c>
      <c r="P4939" s="1" t="s">
        <v>869</v>
      </c>
      <c r="Q4939" s="1">
        <v>4008</v>
      </c>
      <c r="R4939" s="1" t="s">
        <v>863</v>
      </c>
      <c r="S4939" s="1">
        <v>96.02</v>
      </c>
    </row>
    <row r="4940" spans="1:19" hidden="1" x14ac:dyDescent="0.3">
      <c r="A4940" s="1" t="s">
        <v>922</v>
      </c>
      <c r="B4940" s="2" t="s">
        <v>753</v>
      </c>
      <c r="C4940" s="1">
        <f t="shared" si="420"/>
        <v>1.0416666664241347E-2</v>
      </c>
      <c r="D4940" s="1">
        <v>7</v>
      </c>
      <c r="E4940" s="1">
        <v>-1.1499999999999999</v>
      </c>
      <c r="F4940" s="1">
        <f>IF(A4940="","",IF(E4940&lt;MinTemp,0,E4940*M_a+M_b))</f>
        <v>6.4981000000000011E-2</v>
      </c>
      <c r="G4940" s="1">
        <f>IF(A4940="","",F4940^2)</f>
        <v>4.2225303610000011E-3</v>
      </c>
      <c r="H4940" s="1">
        <f t="shared" si="419"/>
        <v>1.8350849026510217E-3</v>
      </c>
      <c r="I4940" s="4">
        <f>IF(A4940="","",H4940*24*(B4940-B4939))</f>
        <v>4.5877122555593945E-4</v>
      </c>
      <c r="J4940" s="4">
        <f>IF(A4940="","",MIN(J4939+I4940,Max_logcfu))</f>
        <v>3.99</v>
      </c>
      <c r="K4940" s="1" cm="1">
        <f t="array" ref="K4940">IF(A4940="","",IF(E4940&lt;MinTemp,0,((E4940-Tmin)/(PrefTemp-Tmin))^2))</f>
        <v>0.69856287412970763</v>
      </c>
      <c r="L4940" s="4">
        <f>IF(A4940="","",K4940*(B4940-B4939))</f>
        <v>7.2766966038235502E-3</v>
      </c>
      <c r="M4940" s="4">
        <f>IF(A4939="","",M4939-L4939)</f>
        <v>128.22783061319615</v>
      </c>
      <c r="N4940" s="1" t="s">
        <v>866</v>
      </c>
      <c r="O4940" s="1" t="s">
        <v>868</v>
      </c>
      <c r="P4940" s="1" t="s">
        <v>869</v>
      </c>
      <c r="Q4940" s="1">
        <v>4008</v>
      </c>
      <c r="R4940" s="1" t="s">
        <v>863</v>
      </c>
      <c r="S4940" s="1">
        <v>96.02</v>
      </c>
    </row>
    <row r="4941" spans="1:19" hidden="1" x14ac:dyDescent="0.3">
      <c r="A4941" s="1" t="s">
        <v>922</v>
      </c>
      <c r="B4941" s="2" t="s">
        <v>754</v>
      </c>
      <c r="C4941" s="1">
        <f t="shared" si="420"/>
        <v>1.0416666671517305E-2</v>
      </c>
      <c r="D4941" s="1">
        <v>7</v>
      </c>
      <c r="E4941" s="1">
        <v>-1.1499999999999999</v>
      </c>
      <c r="F4941" s="1">
        <f>IF(A4941="","",IF(E4941&lt;MinTemp,0,E4941*M_a+M_b))</f>
        <v>6.4981000000000011E-2</v>
      </c>
      <c r="G4941" s="1">
        <f>IF(A4941="","",F4941^2)</f>
        <v>4.2225303610000011E-3</v>
      </c>
      <c r="H4941" s="1">
        <f t="shared" si="419"/>
        <v>1.8350849026510217E-3</v>
      </c>
      <c r="I4941" s="4">
        <f>IF(A4941="","",H4941*24*(B4941-B4940))</f>
        <v>4.5877122587638743E-4</v>
      </c>
      <c r="J4941" s="4">
        <f>IF(A4941="","",MIN(J4940+I4941,Max_logcfu))</f>
        <v>3.99</v>
      </c>
      <c r="K4941" s="1" cm="1">
        <f t="array" ref="K4941">IF(A4941="","",IF(E4941&lt;MinTemp,0,((E4941-Tmin)/(PrefTemp-Tmin))^2))</f>
        <v>0.69856287412970763</v>
      </c>
      <c r="L4941" s="4">
        <f>IF(A4941="","",K4941*(B4941-B4940))</f>
        <v>7.276696608906264E-3</v>
      </c>
      <c r="M4941" s="4">
        <f>IF(A4940="","",M4940-L4940)</f>
        <v>128.22055391659234</v>
      </c>
      <c r="N4941" s="1" t="s">
        <v>866</v>
      </c>
      <c r="O4941" s="1" t="s">
        <v>868</v>
      </c>
      <c r="P4941" s="1" t="s">
        <v>869</v>
      </c>
      <c r="Q4941" s="1">
        <v>4008</v>
      </c>
      <c r="R4941" s="1" t="s">
        <v>863</v>
      </c>
      <c r="S4941" s="1">
        <v>96.02</v>
      </c>
    </row>
    <row r="4942" spans="1:19" hidden="1" x14ac:dyDescent="0.3">
      <c r="A4942" s="1" t="s">
        <v>922</v>
      </c>
      <c r="B4942" s="2" t="s">
        <v>755</v>
      </c>
      <c r="C4942" s="1">
        <f t="shared" si="420"/>
        <v>1.0416666664241347E-2</v>
      </c>
      <c r="D4942" s="1">
        <v>7</v>
      </c>
      <c r="E4942" s="1">
        <v>-1.1599999999999999</v>
      </c>
      <c r="F4942" s="1">
        <f>IF(A4942="","",IF(E4942&lt;MinTemp,0,E4942*M_a+M_b))</f>
        <v>6.4784599999999998E-2</v>
      </c>
      <c r="G4942" s="1">
        <f>IF(A4942="","",F4942^2)</f>
        <v>4.1970443971599998E-3</v>
      </c>
      <c r="H4942" s="1">
        <f t="shared" si="419"/>
        <v>1.8240088644763145E-3</v>
      </c>
      <c r="I4942" s="4">
        <f>IF(A4942="","",H4942*24*(B4942-B4941))</f>
        <v>4.5600221601290733E-4</v>
      </c>
      <c r="J4942" s="4">
        <f>IF(A4942="","",MIN(J4941+I4942,Max_logcfu))</f>
        <v>3.99</v>
      </c>
      <c r="K4942" s="1" cm="1">
        <f t="array" ref="K4942">IF(A4942="","",IF(E4942&lt;MinTemp,0,((E4942-Tmin)/(PrefTemp-Tmin))^2))</f>
        <v>0.69434655201288575</v>
      </c>
      <c r="L4942" s="4">
        <f>IF(A4942="","",K4942*(B4942-B4941))</f>
        <v>7.2327765817835482E-3</v>
      </c>
      <c r="M4942" s="4">
        <f>IF(A4941="","",M4941-L4941)</f>
        <v>128.21327721998344</v>
      </c>
      <c r="N4942" s="1" t="s">
        <v>866</v>
      </c>
      <c r="O4942" s="1" t="s">
        <v>868</v>
      </c>
      <c r="P4942" s="1" t="s">
        <v>869</v>
      </c>
      <c r="Q4942" s="1">
        <v>4008</v>
      </c>
      <c r="R4942" s="1" t="s">
        <v>863</v>
      </c>
      <c r="S4942" s="1">
        <v>96.02</v>
      </c>
    </row>
    <row r="4943" spans="1:19" hidden="1" x14ac:dyDescent="0.3">
      <c r="A4943" s="1" t="s">
        <v>922</v>
      </c>
      <c r="B4943" s="2" t="s">
        <v>756</v>
      </c>
      <c r="C4943" s="1">
        <f t="shared" si="420"/>
        <v>1.0416666664241347E-2</v>
      </c>
      <c r="D4943" s="1">
        <v>7</v>
      </c>
      <c r="E4943" s="1">
        <v>-1.1599999999999999</v>
      </c>
      <c r="F4943" s="1">
        <f>IF(A4943="","",IF(E4943&lt;MinTemp,0,E4943*M_a+M_b))</f>
        <v>6.4784599999999998E-2</v>
      </c>
      <c r="G4943" s="1">
        <f>IF(A4943="","",F4943^2)</f>
        <v>4.1970443971599998E-3</v>
      </c>
      <c r="H4943" s="1">
        <f t="shared" si="419"/>
        <v>1.8240088644763145E-3</v>
      </c>
      <c r="I4943" s="4">
        <f>IF(A4943="","",H4943*24*(B4943-B4942))</f>
        <v>4.5600221601290733E-4</v>
      </c>
      <c r="J4943" s="4">
        <f>IF(A4943="","",MIN(J4942+I4943,Max_logcfu))</f>
        <v>3.99</v>
      </c>
      <c r="K4943" s="1" cm="1">
        <f t="array" ref="K4943">IF(A4943="","",IF(E4943&lt;MinTemp,0,((E4943-Tmin)/(PrefTemp-Tmin))^2))</f>
        <v>0.69434655201288575</v>
      </c>
      <c r="L4943" s="4">
        <f>IF(A4943="","",K4943*(B4943-B4942))</f>
        <v>7.2327765817835482E-3</v>
      </c>
      <c r="M4943" s="4">
        <f>IF(A4942="","",M4942-L4942)</f>
        <v>128.20604444340165</v>
      </c>
      <c r="N4943" s="1" t="s">
        <v>866</v>
      </c>
      <c r="O4943" s="1" t="s">
        <v>868</v>
      </c>
      <c r="P4943" s="1" t="s">
        <v>869</v>
      </c>
      <c r="Q4943" s="1">
        <v>4008</v>
      </c>
      <c r="R4943" s="1" t="s">
        <v>863</v>
      </c>
      <c r="S4943" s="1">
        <v>96.02</v>
      </c>
    </row>
    <row r="4944" spans="1:19" hidden="1" x14ac:dyDescent="0.3">
      <c r="A4944" s="1" t="s">
        <v>922</v>
      </c>
      <c r="B4944" s="2" t="s">
        <v>757</v>
      </c>
      <c r="C4944" s="1">
        <f t="shared" si="420"/>
        <v>1.0416666671517305E-2</v>
      </c>
      <c r="D4944" s="1">
        <v>7</v>
      </c>
      <c r="E4944" s="1">
        <v>-1.1499999999999999</v>
      </c>
      <c r="F4944" s="1">
        <f>IF(A4944="","",IF(E4944&lt;MinTemp,0,E4944*M_a+M_b))</f>
        <v>6.4981000000000011E-2</v>
      </c>
      <c r="G4944" s="1">
        <f>IF(A4944="","",F4944^2)</f>
        <v>4.2225303610000011E-3</v>
      </c>
      <c r="H4944" s="1">
        <f t="shared" si="419"/>
        <v>1.8350849026510217E-3</v>
      </c>
      <c r="I4944" s="4">
        <f>IF(A4944="","",H4944*24*(B4944-B4943))</f>
        <v>4.5877122587638743E-4</v>
      </c>
      <c r="J4944" s="4">
        <f>IF(A4944="","",MIN(J4943+I4944,Max_logcfu))</f>
        <v>3.99</v>
      </c>
      <c r="K4944" s="1" cm="1">
        <f t="array" ref="K4944">IF(A4944="","",IF(E4944&lt;MinTemp,0,((E4944-Tmin)/(PrefTemp-Tmin))^2))</f>
        <v>0.69856287412970763</v>
      </c>
      <c r="L4944" s="4">
        <f>IF(A4944="","",K4944*(B4944-B4943))</f>
        <v>7.276696608906264E-3</v>
      </c>
      <c r="M4944" s="4">
        <f>IF(A4943="","",M4943-L4943)</f>
        <v>128.19881166681986</v>
      </c>
      <c r="N4944" s="1" t="s">
        <v>866</v>
      </c>
      <c r="O4944" s="1" t="s">
        <v>868</v>
      </c>
      <c r="P4944" s="1" t="s">
        <v>869</v>
      </c>
      <c r="Q4944" s="1">
        <v>4008</v>
      </c>
      <c r="R4944" s="1" t="s">
        <v>863</v>
      </c>
      <c r="S4944" s="1">
        <v>96.02</v>
      </c>
    </row>
    <row r="4945" spans="1:19" hidden="1" x14ac:dyDescent="0.3">
      <c r="A4945" s="1" t="s">
        <v>922</v>
      </c>
      <c r="B4945" s="2" t="s">
        <v>758</v>
      </c>
      <c r="C4945" s="1">
        <f t="shared" si="420"/>
        <v>1.0416666664241347E-2</v>
      </c>
      <c r="D4945" s="1">
        <v>7</v>
      </c>
      <c r="E4945" s="1">
        <v>-1.1499999999999999</v>
      </c>
      <c r="F4945" s="1">
        <f>IF(A4945="","",IF(E4945&lt;MinTemp,0,E4945*M_a+M_b))</f>
        <v>6.4981000000000011E-2</v>
      </c>
      <c r="G4945" s="1">
        <f>IF(A4945="","",F4945^2)</f>
        <v>4.2225303610000011E-3</v>
      </c>
      <c r="H4945" s="1">
        <f t="shared" si="419"/>
        <v>1.8350849026510217E-3</v>
      </c>
      <c r="I4945" s="4">
        <f>IF(A4945="","",H4945*24*(B4945-B4944))</f>
        <v>4.5877122555593945E-4</v>
      </c>
      <c r="J4945" s="4">
        <f>IF(A4945="","",MIN(J4944+I4945,Max_logcfu))</f>
        <v>3.99</v>
      </c>
      <c r="K4945" s="1" cm="1">
        <f t="array" ref="K4945">IF(A4945="","",IF(E4945&lt;MinTemp,0,((E4945-Tmin)/(PrefTemp-Tmin))^2))</f>
        <v>0.69856287412970763</v>
      </c>
      <c r="L4945" s="4">
        <f>IF(A4945="","",K4945*(B4945-B4944))</f>
        <v>7.2766966038235502E-3</v>
      </c>
      <c r="M4945" s="4">
        <f>IF(A4944="","",M4944-L4944)</f>
        <v>128.19153497021097</v>
      </c>
      <c r="N4945" s="1" t="s">
        <v>866</v>
      </c>
      <c r="O4945" s="1" t="s">
        <v>868</v>
      </c>
      <c r="P4945" s="1" t="s">
        <v>869</v>
      </c>
      <c r="Q4945" s="1">
        <v>4008</v>
      </c>
      <c r="R4945" s="1" t="s">
        <v>863</v>
      </c>
      <c r="S4945" s="1">
        <v>96.02</v>
      </c>
    </row>
    <row r="4946" spans="1:19" hidden="1" x14ac:dyDescent="0.3">
      <c r="A4946" s="1" t="s">
        <v>922</v>
      </c>
      <c r="B4946" s="2" t="s">
        <v>759</v>
      </c>
      <c r="C4946" s="1">
        <f t="shared" si="420"/>
        <v>1.0416666664241347E-2</v>
      </c>
      <c r="D4946" s="1">
        <v>7</v>
      </c>
      <c r="E4946" s="1">
        <v>-1.1499999999999999</v>
      </c>
      <c r="F4946" s="1">
        <f>IF(A4946="","",IF(E4946&lt;MinTemp,0,E4946*M_a+M_b))</f>
        <v>6.4981000000000011E-2</v>
      </c>
      <c r="G4946" s="1">
        <f>IF(A4946="","",F4946^2)</f>
        <v>4.2225303610000011E-3</v>
      </c>
      <c r="H4946" s="1">
        <f t="shared" si="419"/>
        <v>1.8350849026510217E-3</v>
      </c>
      <c r="I4946" s="4">
        <f>IF(A4946="","",H4946*24*(B4946-B4945))</f>
        <v>4.5877122555593945E-4</v>
      </c>
      <c r="J4946" s="4">
        <f>IF(A4946="","",MIN(J4945+I4946,Max_logcfu))</f>
        <v>3.99</v>
      </c>
      <c r="K4946" s="1" cm="1">
        <f t="array" ref="K4946">IF(A4946="","",IF(E4946&lt;MinTemp,0,((E4946-Tmin)/(PrefTemp-Tmin))^2))</f>
        <v>0.69856287412970763</v>
      </c>
      <c r="L4946" s="4">
        <f>IF(A4946="","",K4946*(B4946-B4945))</f>
        <v>7.2766966038235502E-3</v>
      </c>
      <c r="M4946" s="4">
        <f>IF(A4945="","",M4945-L4945)</f>
        <v>128.18425827360716</v>
      </c>
      <c r="N4946" s="1" t="s">
        <v>866</v>
      </c>
      <c r="O4946" s="1" t="s">
        <v>868</v>
      </c>
      <c r="P4946" s="1" t="s">
        <v>869</v>
      </c>
      <c r="Q4946" s="1">
        <v>4008</v>
      </c>
      <c r="R4946" s="1" t="s">
        <v>863</v>
      </c>
      <c r="S4946" s="1">
        <v>96.02</v>
      </c>
    </row>
    <row r="4947" spans="1:19" hidden="1" x14ac:dyDescent="0.3">
      <c r="A4947" s="1" t="s">
        <v>922</v>
      </c>
      <c r="B4947" s="2" t="s">
        <v>760</v>
      </c>
      <c r="C4947" s="1">
        <f t="shared" si="420"/>
        <v>1.0416666671517305E-2</v>
      </c>
      <c r="D4947" s="1">
        <v>7</v>
      </c>
      <c r="E4947" s="1">
        <v>-1.1599999999999999</v>
      </c>
      <c r="F4947" s="1">
        <f>IF(A4947="","",IF(E4947&lt;MinTemp,0,E4947*M_a+M_b))</f>
        <v>6.4784599999999998E-2</v>
      </c>
      <c r="G4947" s="1">
        <f>IF(A4947="","",F4947^2)</f>
        <v>4.1970443971599998E-3</v>
      </c>
      <c r="H4947" s="1">
        <f t="shared" si="419"/>
        <v>1.8240088644763145E-3</v>
      </c>
      <c r="I4947" s="4">
        <f>IF(A4947="","",H4947*24*(B4947-B4946))</f>
        <v>4.560022163314212E-4</v>
      </c>
      <c r="J4947" s="4">
        <f>IF(A4947="","",MIN(J4946+I4947,Max_logcfu))</f>
        <v>3.99</v>
      </c>
      <c r="K4947" s="1" cm="1">
        <f t="array" ref="K4947">IF(A4947="","",IF(E4947&lt;MinTemp,0,((E4947-Tmin)/(PrefTemp-Tmin))^2))</f>
        <v>0.69434655201288575</v>
      </c>
      <c r="L4947" s="4">
        <f>IF(A4947="","",K4947*(B4947-B4946))</f>
        <v>7.2327765868355843E-3</v>
      </c>
      <c r="M4947" s="4">
        <f>IF(A4946="","",M4946-L4946)</f>
        <v>128.17698157700335</v>
      </c>
      <c r="N4947" s="1" t="s">
        <v>866</v>
      </c>
      <c r="O4947" s="1" t="s">
        <v>868</v>
      </c>
      <c r="P4947" s="1" t="s">
        <v>869</v>
      </c>
      <c r="Q4947" s="1">
        <v>4008</v>
      </c>
      <c r="R4947" s="1" t="s">
        <v>863</v>
      </c>
      <c r="S4947" s="1">
        <v>96</v>
      </c>
    </row>
    <row r="4948" spans="1:19" hidden="1" x14ac:dyDescent="0.3">
      <c r="A4948" s="1" t="s">
        <v>922</v>
      </c>
      <c r="B4948" s="2" t="s">
        <v>761</v>
      </c>
      <c r="C4948" s="1">
        <f t="shared" si="420"/>
        <v>1.0416666664241347E-2</v>
      </c>
      <c r="D4948" s="1">
        <v>7</v>
      </c>
      <c r="E4948" s="1">
        <v>-1.1599999999999999</v>
      </c>
      <c r="F4948" s="1">
        <f>IF(A4948="","",IF(E4948&lt;MinTemp,0,E4948*M_a+M_b))</f>
        <v>6.4784599999999998E-2</v>
      </c>
      <c r="G4948" s="1">
        <f>IF(A4948="","",F4948^2)</f>
        <v>4.1970443971599998E-3</v>
      </c>
      <c r="H4948" s="1">
        <f t="shared" si="419"/>
        <v>1.8240088644763145E-3</v>
      </c>
      <c r="I4948" s="4">
        <f>IF(A4948="","",H4948*24*(B4948-B4947))</f>
        <v>4.5600221601290733E-4</v>
      </c>
      <c r="J4948" s="4">
        <f>IF(A4948="","",MIN(J4947+I4948,Max_logcfu))</f>
        <v>3.99</v>
      </c>
      <c r="K4948" s="1" cm="1">
        <f t="array" ref="K4948">IF(A4948="","",IF(E4948&lt;MinTemp,0,((E4948-Tmin)/(PrefTemp-Tmin))^2))</f>
        <v>0.69434655201288575</v>
      </c>
      <c r="L4948" s="4">
        <f>IF(A4948="","",K4948*(B4948-B4947))</f>
        <v>7.2327765817835482E-3</v>
      </c>
      <c r="M4948" s="4">
        <f>IF(A4947="","",M4947-L4947)</f>
        <v>128.1697488004165</v>
      </c>
      <c r="N4948" s="1" t="s">
        <v>866</v>
      </c>
      <c r="O4948" s="1" t="s">
        <v>868</v>
      </c>
      <c r="P4948" s="1" t="s">
        <v>869</v>
      </c>
      <c r="Q4948" s="1">
        <v>4008</v>
      </c>
      <c r="R4948" s="1" t="s">
        <v>863</v>
      </c>
      <c r="S4948" s="1">
        <v>96</v>
      </c>
    </row>
    <row r="4949" spans="1:19" hidden="1" x14ac:dyDescent="0.3">
      <c r="A4949" s="1" t="s">
        <v>922</v>
      </c>
      <c r="B4949" s="2" t="s">
        <v>762</v>
      </c>
      <c r="C4949" s="1">
        <f t="shared" si="420"/>
        <v>1.0416666664241347E-2</v>
      </c>
      <c r="D4949" s="1">
        <v>7</v>
      </c>
      <c r="E4949" s="1">
        <v>-1.18</v>
      </c>
      <c r="F4949" s="1">
        <f>IF(A4949="","",IF(E4949&lt;MinTemp,0,E4949*M_a+M_b))</f>
        <v>6.4391799999999999E-2</v>
      </c>
      <c r="G4949" s="1">
        <f>IF(A4949="","",F4949^2)</f>
        <v>4.1463039072399998E-3</v>
      </c>
      <c r="H4949" s="1">
        <f t="shared" si="419"/>
        <v>1.801957369508909E-3</v>
      </c>
      <c r="I4949" s="4">
        <f>IF(A4949="","",H4949*24*(B4949-B4948))</f>
        <v>4.5048934227233947E-4</v>
      </c>
      <c r="J4949" s="4">
        <f>IF(A4949="","",MIN(J4948+I4949,Max_logcfu))</f>
        <v>3.99</v>
      </c>
      <c r="K4949" s="1" cm="1">
        <f t="array" ref="K4949">IF(A4949="","",IF(E4949&lt;MinTemp,0,((E4949-Tmin)/(PrefTemp-Tmin))^2))</f>
        <v>0.68595219615445435</v>
      </c>
      <c r="L4949" s="4">
        <f>IF(A4949="","",K4949*(B4949-B4948))</f>
        <v>7.1453353749452468E-3</v>
      </c>
      <c r="M4949" s="4">
        <f>IF(A4948="","",M4948-L4948)</f>
        <v>128.16251602383471</v>
      </c>
      <c r="N4949" s="1" t="s">
        <v>866</v>
      </c>
      <c r="O4949" s="1" t="s">
        <v>868</v>
      </c>
      <c r="P4949" s="1" t="s">
        <v>869</v>
      </c>
      <c r="Q4949" s="1">
        <v>4008</v>
      </c>
      <c r="R4949" s="1" t="s">
        <v>863</v>
      </c>
      <c r="S4949" s="1">
        <v>96</v>
      </c>
    </row>
    <row r="4950" spans="1:19" hidden="1" x14ac:dyDescent="0.3">
      <c r="A4950" s="1" t="s">
        <v>922</v>
      </c>
      <c r="B4950" s="2" t="s">
        <v>763</v>
      </c>
      <c r="C4950" s="1">
        <f t="shared" si="420"/>
        <v>1.0416666671517305E-2</v>
      </c>
      <c r="D4950" s="1">
        <v>7</v>
      </c>
      <c r="E4950" s="1">
        <v>-1.18</v>
      </c>
      <c r="F4950" s="1">
        <f>IF(A4950="","",IF(E4950&lt;MinTemp,0,E4950*M_a+M_b))</f>
        <v>6.4391799999999999E-2</v>
      </c>
      <c r="G4950" s="1">
        <f>IF(A4950="","",F4950^2)</f>
        <v>4.1463039072399998E-3</v>
      </c>
      <c r="H4950" s="1">
        <f t="shared" si="419"/>
        <v>1.801957369508909E-3</v>
      </c>
      <c r="I4950" s="4">
        <f>IF(A4950="","",H4950*24*(B4950-B4949))</f>
        <v>4.5048934258700265E-4</v>
      </c>
      <c r="J4950" s="4">
        <f>IF(A4950="","",MIN(J4949+I4950,Max_logcfu))</f>
        <v>3.99</v>
      </c>
      <c r="K4950" s="1" cm="1">
        <f t="array" ref="K4950">IF(A4950="","",IF(E4950&lt;MinTemp,0,((E4950-Tmin)/(PrefTemp-Tmin))^2))</f>
        <v>0.68595219615445435</v>
      </c>
      <c r="L4950" s="4">
        <f>IF(A4950="","",K4950*(B4950-B4949))</f>
        <v>7.1453353799362058E-3</v>
      </c>
      <c r="M4950" s="4">
        <f>IF(A4949="","",M4949-L4949)</f>
        <v>128.15537068845975</v>
      </c>
      <c r="N4950" s="1" t="s">
        <v>866</v>
      </c>
      <c r="O4950" s="1" t="s">
        <v>868</v>
      </c>
      <c r="P4950" s="1" t="s">
        <v>869</v>
      </c>
      <c r="Q4950" s="1">
        <v>4008</v>
      </c>
      <c r="R4950" s="1" t="s">
        <v>863</v>
      </c>
      <c r="S4950" s="1">
        <v>96</v>
      </c>
    </row>
    <row r="4951" spans="1:19" hidden="1" x14ac:dyDescent="0.3">
      <c r="A4951" s="1" t="s">
        <v>922</v>
      </c>
      <c r="B4951" s="2" t="s">
        <v>764</v>
      </c>
      <c r="C4951" s="1">
        <f t="shared" si="420"/>
        <v>1.0416666664241347E-2</v>
      </c>
      <c r="D4951" s="1">
        <v>7</v>
      </c>
      <c r="E4951" s="1">
        <v>-1.1599999999999999</v>
      </c>
      <c r="F4951" s="1">
        <f>IF(A4951="","",IF(E4951&lt;MinTemp,0,E4951*M_a+M_b))</f>
        <v>6.4784599999999998E-2</v>
      </c>
      <c r="G4951" s="1">
        <f>IF(A4951="","",F4951^2)</f>
        <v>4.1970443971599998E-3</v>
      </c>
      <c r="H4951" s="1">
        <f t="shared" si="419"/>
        <v>1.8240088644763145E-3</v>
      </c>
      <c r="I4951" s="4">
        <f>IF(A4951="","",H4951*24*(B4951-B4950))</f>
        <v>4.5600221601290733E-4</v>
      </c>
      <c r="J4951" s="4">
        <f>IF(A4951="","",MIN(J4950+I4951,Max_logcfu))</f>
        <v>3.99</v>
      </c>
      <c r="K4951" s="1" cm="1">
        <f t="array" ref="K4951">IF(A4951="","",IF(E4951&lt;MinTemp,0,((E4951-Tmin)/(PrefTemp-Tmin))^2))</f>
        <v>0.69434655201288575</v>
      </c>
      <c r="L4951" s="4">
        <f>IF(A4951="","",K4951*(B4951-B4950))</f>
        <v>7.2327765817835482E-3</v>
      </c>
      <c r="M4951" s="4">
        <f>IF(A4950="","",M4950-L4950)</f>
        <v>128.14822535307982</v>
      </c>
      <c r="N4951" s="1" t="s">
        <v>866</v>
      </c>
      <c r="O4951" s="1" t="s">
        <v>868</v>
      </c>
      <c r="P4951" s="1" t="s">
        <v>869</v>
      </c>
      <c r="Q4951" s="1">
        <v>4008</v>
      </c>
      <c r="R4951" s="1" t="s">
        <v>863</v>
      </c>
      <c r="S4951" s="1">
        <v>96</v>
      </c>
    </row>
    <row r="4952" spans="1:19" hidden="1" x14ac:dyDescent="0.3">
      <c r="A4952" s="1" t="s">
        <v>922</v>
      </c>
      <c r="B4952" s="2" t="s">
        <v>765</v>
      </c>
      <c r="C4952" s="1">
        <f t="shared" si="420"/>
        <v>1.0416666664241347E-2</v>
      </c>
      <c r="D4952" s="1">
        <v>7</v>
      </c>
      <c r="E4952" s="1">
        <v>-1.18</v>
      </c>
      <c r="F4952" s="1">
        <f>IF(A4952="","",IF(E4952&lt;MinTemp,0,E4952*M_a+M_b))</f>
        <v>6.4391799999999999E-2</v>
      </c>
      <c r="G4952" s="1">
        <f>IF(A4952="","",F4952^2)</f>
        <v>4.1463039072399998E-3</v>
      </c>
      <c r="H4952" s="1">
        <f t="shared" si="419"/>
        <v>1.801957369508909E-3</v>
      </c>
      <c r="I4952" s="4">
        <f>IF(A4952="","",H4952*24*(B4952-B4951))</f>
        <v>4.5048934227233947E-4</v>
      </c>
      <c r="J4952" s="4">
        <f>IF(A4952="","",MIN(J4951+I4952,Max_logcfu))</f>
        <v>3.99</v>
      </c>
      <c r="K4952" s="1" cm="1">
        <f t="array" ref="K4952">IF(A4952="","",IF(E4952&lt;MinTemp,0,((E4952-Tmin)/(PrefTemp-Tmin))^2))</f>
        <v>0.68595219615445435</v>
      </c>
      <c r="L4952" s="4">
        <f>IF(A4952="","",K4952*(B4952-B4951))</f>
        <v>7.1453353749452468E-3</v>
      </c>
      <c r="M4952" s="4">
        <f>IF(A4951="","",M4951-L4951)</f>
        <v>128.14099257649804</v>
      </c>
      <c r="N4952" s="1" t="s">
        <v>866</v>
      </c>
      <c r="O4952" s="1" t="s">
        <v>868</v>
      </c>
      <c r="P4952" s="1" t="s">
        <v>869</v>
      </c>
      <c r="Q4952" s="1">
        <v>4008</v>
      </c>
      <c r="R4952" s="1" t="s">
        <v>863</v>
      </c>
      <c r="S4952" s="1">
        <v>96</v>
      </c>
    </row>
    <row r="4953" spans="1:19" hidden="1" x14ac:dyDescent="0.3">
      <c r="A4953" s="1" t="s">
        <v>922</v>
      </c>
      <c r="B4953" s="2" t="s">
        <v>766</v>
      </c>
      <c r="C4953" s="1">
        <f t="shared" si="420"/>
        <v>1.0416666671517305E-2</v>
      </c>
      <c r="D4953" s="1">
        <v>7</v>
      </c>
      <c r="E4953" s="1">
        <v>-1.18</v>
      </c>
      <c r="F4953" s="1">
        <f>IF(A4953="","",IF(E4953&lt;MinTemp,0,E4953*M_a+M_b))</f>
        <v>6.4391799999999999E-2</v>
      </c>
      <c r="G4953" s="1">
        <f>IF(A4953="","",F4953^2)</f>
        <v>4.1463039072399998E-3</v>
      </c>
      <c r="H4953" s="1">
        <f t="shared" si="419"/>
        <v>1.801957369508909E-3</v>
      </c>
      <c r="I4953" s="4">
        <f>IF(A4953="","",H4953*24*(B4953-B4952))</f>
        <v>4.5048934258700265E-4</v>
      </c>
      <c r="J4953" s="4">
        <f>IF(A4953="","",MIN(J4952+I4953,Max_logcfu))</f>
        <v>3.99</v>
      </c>
      <c r="K4953" s="1" cm="1">
        <f t="array" ref="K4953">IF(A4953="","",IF(E4953&lt;MinTemp,0,((E4953-Tmin)/(PrefTemp-Tmin))^2))</f>
        <v>0.68595219615445435</v>
      </c>
      <c r="L4953" s="4">
        <f>IF(A4953="","",K4953*(B4953-B4952))</f>
        <v>7.1453353799362058E-3</v>
      </c>
      <c r="M4953" s="4">
        <f>IF(A4952="","",M4952-L4952)</f>
        <v>128.13384724112308</v>
      </c>
      <c r="N4953" s="1" t="s">
        <v>866</v>
      </c>
      <c r="O4953" s="1" t="s">
        <v>868</v>
      </c>
      <c r="P4953" s="1" t="s">
        <v>869</v>
      </c>
      <c r="Q4953" s="1">
        <v>4008</v>
      </c>
      <c r="R4953" s="1" t="s">
        <v>863</v>
      </c>
      <c r="S4953" s="1">
        <v>96</v>
      </c>
    </row>
    <row r="4954" spans="1:19" hidden="1" x14ac:dyDescent="0.3">
      <c r="A4954" s="1" t="s">
        <v>922</v>
      </c>
      <c r="B4954" s="2" t="s">
        <v>767</v>
      </c>
      <c r="C4954" s="1">
        <f t="shared" si="420"/>
        <v>1.0416666664241347E-2</v>
      </c>
      <c r="D4954" s="1">
        <v>7</v>
      </c>
      <c r="E4954" s="1">
        <v>-0.93</v>
      </c>
      <c r="F4954" s="1">
        <f>IF(A4954="","",IF(E4954&lt;MinTemp,0,E4954*M_a+M_b))</f>
        <v>6.9301799999999997E-2</v>
      </c>
      <c r="G4954" s="1">
        <f>IF(A4954="","",F4954^2)</f>
        <v>4.8027394832399995E-3</v>
      </c>
      <c r="H4954" s="1">
        <f t="shared" si="419"/>
        <v>2.0872401057105603E-3</v>
      </c>
      <c r="I4954" s="4">
        <f>IF(A4954="","",H4954*24*(B4954-B4953))</f>
        <v>5.2181002630614665E-4</v>
      </c>
      <c r="J4954" s="4">
        <f>IF(A4954="","",MIN(J4953+I4954,Max_logcfu))</f>
        <v>3.99</v>
      </c>
      <c r="K4954" s="1" cm="1">
        <f t="array" ref="K4954">IF(A4954="","",IF(E4954&lt;MinTemp,0,((E4954-Tmin)/(PrefTemp-Tmin))^2))</f>
        <v>0.79455094700936846</v>
      </c>
      <c r="L4954" s="4">
        <f>IF(A4954="","",K4954*(B4954-B4953))</f>
        <v>8.2765723627538819E-3</v>
      </c>
      <c r="M4954" s="4">
        <f>IF(A4953="","",M4953-L4953)</f>
        <v>128.12670190574315</v>
      </c>
      <c r="N4954" s="1" t="s">
        <v>866</v>
      </c>
      <c r="O4954" s="1" t="s">
        <v>868</v>
      </c>
      <c r="P4954" s="1" t="s">
        <v>869</v>
      </c>
      <c r="Q4954" s="1">
        <v>4008</v>
      </c>
      <c r="R4954" s="1" t="s">
        <v>863</v>
      </c>
      <c r="S4954" s="1">
        <v>96</v>
      </c>
    </row>
    <row r="4955" spans="1:19" hidden="1" x14ac:dyDescent="0.3">
      <c r="A4955" s="1" t="s">
        <v>922</v>
      </c>
      <c r="B4955" s="2" t="s">
        <v>768</v>
      </c>
      <c r="C4955" s="1">
        <f t="shared" si="420"/>
        <v>1.0416666664241347E-2</v>
      </c>
      <c r="D4955" s="1">
        <v>7</v>
      </c>
      <c r="E4955" s="1">
        <v>-0.99</v>
      </c>
      <c r="F4955" s="1">
        <f>IF(A4955="","",IF(E4955&lt;MinTemp,0,E4955*M_a+M_b))</f>
        <v>6.8123400000000001E-2</v>
      </c>
      <c r="G4955" s="1">
        <f>IF(A4955="","",F4955^2)</f>
        <v>4.64079762756E-3</v>
      </c>
      <c r="H4955" s="1">
        <f t="shared" si="419"/>
        <v>2.0168612027640156E-3</v>
      </c>
      <c r="I4955" s="4">
        <f>IF(A4955="","",H4955*24*(B4955-B4954))</f>
        <v>5.0421530057360715E-4</v>
      </c>
      <c r="J4955" s="4">
        <f>IF(A4955="","",MIN(J4954+I4955,Max_logcfu))</f>
        <v>3.99</v>
      </c>
      <c r="K4955" s="1" cm="1">
        <f t="array" ref="K4955">IF(A4955="","",IF(E4955&lt;MinTemp,0,((E4955-Tmin)/(PrefTemp-Tmin))^2))</f>
        <v>0.76775976767515353</v>
      </c>
      <c r="L4955" s="4">
        <f>IF(A4955="","",K4955*(B4955-B4954))</f>
        <v>7.9974975780874539E-3</v>
      </c>
      <c r="M4955" s="4">
        <f>IF(A4954="","",M4954-L4954)</f>
        <v>128.1184253333804</v>
      </c>
      <c r="N4955" s="1" t="s">
        <v>866</v>
      </c>
      <c r="O4955" s="1" t="s">
        <v>868</v>
      </c>
      <c r="P4955" s="1" t="s">
        <v>869</v>
      </c>
      <c r="Q4955" s="1">
        <v>4008</v>
      </c>
      <c r="R4955" s="1" t="s">
        <v>863</v>
      </c>
      <c r="S4955" s="1">
        <v>95.9</v>
      </c>
    </row>
    <row r="4956" spans="1:19" hidden="1" x14ac:dyDescent="0.3">
      <c r="A4956" s="1" t="s">
        <v>922</v>
      </c>
      <c r="B4956" s="2" t="s">
        <v>769</v>
      </c>
      <c r="C4956" s="1">
        <f t="shared" si="420"/>
        <v>1.0416666671517305E-2</v>
      </c>
      <c r="D4956" s="1">
        <v>8</v>
      </c>
      <c r="E4956" s="1">
        <v>-1.1000000000000001</v>
      </c>
      <c r="F4956" s="1">
        <f>IF(A4956="","",IF(E4956&lt;MinTemp,0,E4956*M_a+M_b))</f>
        <v>6.5963000000000008E-2</v>
      </c>
      <c r="G4956" s="1">
        <f>IF(A4956="","",F4956^2)</f>
        <v>4.3511173690000014E-3</v>
      </c>
      <c r="H4956" s="1">
        <f t="shared" si="419"/>
        <v>1.8909680004345942E-3</v>
      </c>
      <c r="I4956" s="4">
        <f>IF(A4956="","",H4956*24*(B4956-B4955))</f>
        <v>4.7274200032878621E-4</v>
      </c>
      <c r="J4956" s="4">
        <f>IF(A4956="","",MIN(J4955+I4956,Max_logcfu))</f>
        <v>3.99</v>
      </c>
      <c r="K4956" s="1" cm="1">
        <f t="array" ref="K4956">IF(A4956="","",IF(E4956&lt;MinTemp,0,((E4956-Tmin)/(PrefTemp-Tmin))^2))</f>
        <v>0.71983592658987894</v>
      </c>
      <c r="L4956" s="4">
        <f>IF(A4956="","",K4956*(B4956-B4955))</f>
        <v>7.4982909054695695E-3</v>
      </c>
      <c r="M4956" s="4">
        <f>IF(A4955="","",M4955-L4955)</f>
        <v>128.11042783580231</v>
      </c>
      <c r="N4956" s="1" t="s">
        <v>866</v>
      </c>
      <c r="O4956" s="1" t="s">
        <v>868</v>
      </c>
      <c r="P4956" s="1" t="s">
        <v>869</v>
      </c>
      <c r="Q4956" s="1">
        <v>4008</v>
      </c>
      <c r="R4956" s="1" t="s">
        <v>863</v>
      </c>
      <c r="S4956" s="1">
        <v>95.9</v>
      </c>
    </row>
    <row r="4957" spans="1:19" hidden="1" x14ac:dyDescent="0.3">
      <c r="A4957" s="1" t="s">
        <v>922</v>
      </c>
      <c r="B4957" s="2" t="s">
        <v>770</v>
      </c>
      <c r="C4957" s="1">
        <f t="shared" si="420"/>
        <v>1.0416666664241347E-2</v>
      </c>
      <c r="D4957" s="1">
        <v>8</v>
      </c>
      <c r="E4957" s="1">
        <v>-1.1299999999999999</v>
      </c>
      <c r="F4957" s="1">
        <f>IF(A4957="","",IF(E4957&lt;MinTemp,0,E4957*M_a+M_b))</f>
        <v>6.537380000000001E-2</v>
      </c>
      <c r="G4957" s="1">
        <f>IF(A4957="","",F4957^2)</f>
        <v>4.2737337264400011E-3</v>
      </c>
      <c r="H4957" s="1">
        <f t="shared" si="419"/>
        <v>1.8573375603824428E-3</v>
      </c>
      <c r="I4957" s="4">
        <f>IF(A4957="","",H4957*24*(B4957-B4956))</f>
        <v>4.6433438998749949E-4</v>
      </c>
      <c r="J4957" s="4">
        <f>IF(A4957="","",MIN(J4956+I4957,Max_logcfu))</f>
        <v>3.99</v>
      </c>
      <c r="K4957" s="1" cm="1">
        <f t="array" ref="K4957">IF(A4957="","",IF(E4957&lt;MinTemp,0,((E4957-Tmin)/(PrefTemp-Tmin))^2))</f>
        <v>0.70703380673856386</v>
      </c>
      <c r="L4957" s="4">
        <f>IF(A4957="","",K4957*(B4957-B4956))</f>
        <v>7.3649354851452577E-3</v>
      </c>
      <c r="M4957" s="4">
        <f>IF(A4956="","",M4956-L4956)</f>
        <v>128.10292954489685</v>
      </c>
      <c r="N4957" s="1" t="s">
        <v>866</v>
      </c>
      <c r="O4957" s="1" t="s">
        <v>868</v>
      </c>
      <c r="P4957" s="1" t="s">
        <v>869</v>
      </c>
      <c r="Q4957" s="1">
        <v>4008</v>
      </c>
      <c r="R4957" s="1" t="s">
        <v>863</v>
      </c>
      <c r="S4957" s="1">
        <v>95.9</v>
      </c>
    </row>
    <row r="4958" spans="1:19" hidden="1" x14ac:dyDescent="0.3">
      <c r="A4958" s="1" t="s">
        <v>922</v>
      </c>
      <c r="B4958" s="2" t="s">
        <v>771</v>
      </c>
      <c r="C4958" s="1">
        <f t="shared" si="420"/>
        <v>1.0416666664241347E-2</v>
      </c>
      <c r="D4958" s="1">
        <v>8</v>
      </c>
      <c r="E4958" s="1">
        <v>-1.1299999999999999</v>
      </c>
      <c r="F4958" s="1">
        <f>IF(A4958="","",IF(E4958&lt;MinTemp,0,E4958*M_a+M_b))</f>
        <v>6.537380000000001E-2</v>
      </c>
      <c r="G4958" s="1">
        <f>IF(A4958="","",F4958^2)</f>
        <v>4.2737337264400011E-3</v>
      </c>
      <c r="H4958" s="1">
        <f t="shared" ref="H4958:H5021" si="421">IF(A4958="","",G4958/2.301)</f>
        <v>1.8573375603824428E-3</v>
      </c>
      <c r="I4958" s="4">
        <f>IF(A4958="","",H4958*24*(B4958-B4957))</f>
        <v>4.6433438998749949E-4</v>
      </c>
      <c r="J4958" s="4">
        <f>IF(A4958="","",MIN(J4957+I4958,Max_logcfu))</f>
        <v>3.99</v>
      </c>
      <c r="K4958" s="1" cm="1">
        <f t="array" ref="K4958">IF(A4958="","",IF(E4958&lt;MinTemp,0,((E4958-Tmin)/(PrefTemp-Tmin))^2))</f>
        <v>0.70703380673856386</v>
      </c>
      <c r="L4958" s="4">
        <f>IF(A4958="","",K4958*(B4958-B4957))</f>
        <v>7.3649354851452577E-3</v>
      </c>
      <c r="M4958" s="4">
        <f>IF(A4957="","",M4957-L4957)</f>
        <v>128.0955646094117</v>
      </c>
      <c r="N4958" s="1" t="s">
        <v>866</v>
      </c>
      <c r="O4958" s="1" t="s">
        <v>868</v>
      </c>
      <c r="P4958" s="1" t="s">
        <v>869</v>
      </c>
      <c r="Q4958" s="1">
        <v>4008</v>
      </c>
      <c r="R4958" s="1" t="s">
        <v>863</v>
      </c>
      <c r="S4958" s="1">
        <v>95.9</v>
      </c>
    </row>
    <row r="4959" spans="1:19" hidden="1" x14ac:dyDescent="0.3">
      <c r="A4959" s="1" t="s">
        <v>922</v>
      </c>
      <c r="B4959" s="2" t="s">
        <v>772</v>
      </c>
      <c r="C4959" s="1">
        <f t="shared" si="420"/>
        <v>1.0416666671517305E-2</v>
      </c>
      <c r="D4959" s="1">
        <v>8</v>
      </c>
      <c r="E4959" s="1">
        <v>-1.1499999999999999</v>
      </c>
      <c r="F4959" s="1">
        <f>IF(A4959="","",IF(E4959&lt;MinTemp,0,E4959*M_a+M_b))</f>
        <v>6.4981000000000011E-2</v>
      </c>
      <c r="G4959" s="1">
        <f>IF(A4959="","",F4959^2)</f>
        <v>4.2225303610000011E-3</v>
      </c>
      <c r="H4959" s="1">
        <f t="shared" si="421"/>
        <v>1.8350849026510217E-3</v>
      </c>
      <c r="I4959" s="4">
        <f>IF(A4959="","",H4959*24*(B4959-B4958))</f>
        <v>4.5877122587638743E-4</v>
      </c>
      <c r="J4959" s="4">
        <f>IF(A4959="","",MIN(J4958+I4959,Max_logcfu))</f>
        <v>3.99</v>
      </c>
      <c r="K4959" s="1" cm="1">
        <f t="array" ref="K4959">IF(A4959="","",IF(E4959&lt;MinTemp,0,((E4959-Tmin)/(PrefTemp-Tmin))^2))</f>
        <v>0.69856287412970763</v>
      </c>
      <c r="L4959" s="4">
        <f>IF(A4959="","",K4959*(B4959-B4958))</f>
        <v>7.276696608906264E-3</v>
      </c>
      <c r="M4959" s="4">
        <f>IF(A4958="","",M4958-L4958)</f>
        <v>128.08819967392654</v>
      </c>
      <c r="N4959" s="1" t="s">
        <v>866</v>
      </c>
      <c r="O4959" s="1" t="s">
        <v>868</v>
      </c>
      <c r="P4959" s="1" t="s">
        <v>869</v>
      </c>
      <c r="Q4959" s="1">
        <v>4008</v>
      </c>
      <c r="R4959" s="1" t="s">
        <v>863</v>
      </c>
      <c r="S4959" s="1">
        <v>95.9</v>
      </c>
    </row>
    <row r="4960" spans="1:19" hidden="1" x14ac:dyDescent="0.3">
      <c r="A4960" s="1" t="s">
        <v>922</v>
      </c>
      <c r="B4960" s="2" t="s">
        <v>773</v>
      </c>
      <c r="C4960" s="1">
        <f t="shared" si="420"/>
        <v>1.0416666664241347E-2</v>
      </c>
      <c r="D4960" s="1">
        <v>8</v>
      </c>
      <c r="E4960" s="1">
        <v>-1.18</v>
      </c>
      <c r="F4960" s="1">
        <f>IF(A4960="","",IF(E4960&lt;MinTemp,0,E4960*M_a+M_b))</f>
        <v>6.4391799999999999E-2</v>
      </c>
      <c r="G4960" s="1">
        <f>IF(A4960="","",F4960^2)</f>
        <v>4.1463039072399998E-3</v>
      </c>
      <c r="H4960" s="1">
        <f t="shared" si="421"/>
        <v>1.801957369508909E-3</v>
      </c>
      <c r="I4960" s="4">
        <f>IF(A4960="","",H4960*24*(B4960-B4959))</f>
        <v>4.5048934227233947E-4</v>
      </c>
      <c r="J4960" s="4">
        <f>IF(A4960="","",MIN(J4959+I4960,Max_logcfu))</f>
        <v>3.99</v>
      </c>
      <c r="K4960" s="1" cm="1">
        <f t="array" ref="K4960">IF(A4960="","",IF(E4960&lt;MinTemp,0,((E4960-Tmin)/(PrefTemp-Tmin))^2))</f>
        <v>0.68595219615445435</v>
      </c>
      <c r="L4960" s="4">
        <f>IF(A4960="","",K4960*(B4960-B4959))</f>
        <v>7.1453353749452468E-3</v>
      </c>
      <c r="M4960" s="4">
        <f>IF(A4959="","",M4959-L4959)</f>
        <v>128.08092297731764</v>
      </c>
      <c r="N4960" s="1" t="s">
        <v>866</v>
      </c>
      <c r="O4960" s="1" t="s">
        <v>868</v>
      </c>
      <c r="P4960" s="1" t="s">
        <v>869</v>
      </c>
      <c r="Q4960" s="1">
        <v>4008</v>
      </c>
      <c r="R4960" s="1" t="s">
        <v>863</v>
      </c>
      <c r="S4960" s="1">
        <v>95.9</v>
      </c>
    </row>
    <row r="4961" spans="1:19" hidden="1" x14ac:dyDescent="0.3">
      <c r="A4961" s="1" t="s">
        <v>922</v>
      </c>
      <c r="B4961" s="2" t="s">
        <v>774</v>
      </c>
      <c r="C4961" s="1">
        <f t="shared" si="420"/>
        <v>1.0416666664241347E-2</v>
      </c>
      <c r="D4961" s="1">
        <v>8</v>
      </c>
      <c r="E4961" s="1">
        <v>-1.18</v>
      </c>
      <c r="F4961" s="1">
        <f>IF(A4961="","",IF(E4961&lt;MinTemp,0,E4961*M_a+M_b))</f>
        <v>6.4391799999999999E-2</v>
      </c>
      <c r="G4961" s="1">
        <f>IF(A4961="","",F4961^2)</f>
        <v>4.1463039072399998E-3</v>
      </c>
      <c r="H4961" s="1">
        <f t="shared" si="421"/>
        <v>1.801957369508909E-3</v>
      </c>
      <c r="I4961" s="4">
        <f>IF(A4961="","",H4961*24*(B4961-B4960))</f>
        <v>4.5048934227233947E-4</v>
      </c>
      <c r="J4961" s="4">
        <f>IF(A4961="","",MIN(J4960+I4961,Max_logcfu))</f>
        <v>3.99</v>
      </c>
      <c r="K4961" s="1" cm="1">
        <f t="array" ref="K4961">IF(A4961="","",IF(E4961&lt;MinTemp,0,((E4961-Tmin)/(PrefTemp-Tmin))^2))</f>
        <v>0.68595219615445435</v>
      </c>
      <c r="L4961" s="4">
        <f>IF(A4961="","",K4961*(B4961-B4960))</f>
        <v>7.1453353749452468E-3</v>
      </c>
      <c r="M4961" s="4">
        <f>IF(A4960="","",M4960-L4960)</f>
        <v>128.07377764194268</v>
      </c>
      <c r="N4961" s="1" t="s">
        <v>866</v>
      </c>
      <c r="O4961" s="1" t="s">
        <v>868</v>
      </c>
      <c r="P4961" s="1" t="s">
        <v>869</v>
      </c>
      <c r="Q4961" s="1">
        <v>4008</v>
      </c>
      <c r="R4961" s="1" t="s">
        <v>863</v>
      </c>
      <c r="S4961" s="1">
        <v>95.9</v>
      </c>
    </row>
    <row r="4962" spans="1:19" hidden="1" x14ac:dyDescent="0.3">
      <c r="A4962" s="1" t="s">
        <v>922</v>
      </c>
      <c r="B4962" s="2" t="s">
        <v>775</v>
      </c>
      <c r="C4962" s="1">
        <f t="shared" si="420"/>
        <v>1.0416666671517305E-2</v>
      </c>
      <c r="D4962" s="1">
        <v>8</v>
      </c>
      <c r="E4962" s="1">
        <v>-1.21</v>
      </c>
      <c r="F4962" s="1">
        <f>IF(A4962="","",IF(E4962&lt;MinTemp,0,E4962*M_a+M_b))</f>
        <v>6.3802600000000001E-2</v>
      </c>
      <c r="G4962" s="1">
        <f>IF(A4962="","",F4962^2)</f>
        <v>4.07077176676E-3</v>
      </c>
      <c r="H4962" s="1">
        <f t="shared" si="421"/>
        <v>1.7691315805128205E-3</v>
      </c>
      <c r="I4962" s="4">
        <f>IF(A4962="","",H4962*24*(B4962-B4961))</f>
        <v>4.4228289533415914E-4</v>
      </c>
      <c r="J4962" s="4">
        <f>IF(A4962="","",MIN(J4961+I4962,Max_logcfu))</f>
        <v>3.99</v>
      </c>
      <c r="K4962" s="1" cm="1">
        <f t="array" ref="K4962">IF(A4962="","",IF(E4962&lt;MinTemp,0,((E4962-Tmin)/(PrefTemp-Tmin))^2))</f>
        <v>0.67345638330483826</v>
      </c>
      <c r="L4962" s="4">
        <f>IF(A4962="","",K4962*(B4962-B4961))</f>
        <v>7.0151706626920916E-3</v>
      </c>
      <c r="M4962" s="4">
        <f>IF(A4961="","",M4961-L4961)</f>
        <v>128.06663230656773</v>
      </c>
      <c r="N4962" s="1" t="s">
        <v>866</v>
      </c>
      <c r="O4962" s="1" t="s">
        <v>868</v>
      </c>
      <c r="P4962" s="1" t="s">
        <v>869</v>
      </c>
      <c r="Q4962" s="1">
        <v>4008</v>
      </c>
      <c r="R4962" s="1" t="s">
        <v>863</v>
      </c>
      <c r="S4962" s="1">
        <v>95.9</v>
      </c>
    </row>
    <row r="4963" spans="1:19" hidden="1" x14ac:dyDescent="0.3">
      <c r="A4963" s="1" t="s">
        <v>922</v>
      </c>
      <c r="B4963" s="2" t="s">
        <v>776</v>
      </c>
      <c r="C4963" s="1">
        <f t="shared" si="420"/>
        <v>1.0416666664241347E-2</v>
      </c>
      <c r="D4963" s="1">
        <v>8</v>
      </c>
      <c r="E4963" s="1">
        <v>-1.18</v>
      </c>
      <c r="F4963" s="1">
        <f>IF(A4963="","",IF(E4963&lt;MinTemp,0,E4963*M_a+M_b))</f>
        <v>6.4391799999999999E-2</v>
      </c>
      <c r="G4963" s="1">
        <f>IF(A4963="","",F4963^2)</f>
        <v>4.1463039072399998E-3</v>
      </c>
      <c r="H4963" s="1">
        <f t="shared" si="421"/>
        <v>1.801957369508909E-3</v>
      </c>
      <c r="I4963" s="4">
        <f>IF(A4963="","",H4963*24*(B4963-B4962))</f>
        <v>4.5048934227233947E-4</v>
      </c>
      <c r="J4963" s="4">
        <f>IF(A4963="","",MIN(J4962+I4963,Max_logcfu))</f>
        <v>3.99</v>
      </c>
      <c r="K4963" s="1" cm="1">
        <f t="array" ref="K4963">IF(A4963="","",IF(E4963&lt;MinTemp,0,((E4963-Tmin)/(PrefTemp-Tmin))^2))</f>
        <v>0.68595219615445435</v>
      </c>
      <c r="L4963" s="4">
        <f>IF(A4963="","",K4963*(B4963-B4962))</f>
        <v>7.1453353749452468E-3</v>
      </c>
      <c r="M4963" s="4">
        <f>IF(A4962="","",M4962-L4962)</f>
        <v>128.05961713590503</v>
      </c>
      <c r="N4963" s="1" t="s">
        <v>866</v>
      </c>
      <c r="O4963" s="1" t="s">
        <v>868</v>
      </c>
      <c r="P4963" s="1" t="s">
        <v>869</v>
      </c>
      <c r="Q4963" s="1">
        <v>4008</v>
      </c>
      <c r="R4963" s="1" t="s">
        <v>863</v>
      </c>
      <c r="S4963" s="1">
        <v>95.87</v>
      </c>
    </row>
    <row r="4964" spans="1:19" hidden="1" x14ac:dyDescent="0.3">
      <c r="A4964" s="1" t="s">
        <v>922</v>
      </c>
      <c r="B4964" s="2" t="s">
        <v>777</v>
      </c>
      <c r="C4964" s="1">
        <f t="shared" si="420"/>
        <v>1.0416666664241347E-2</v>
      </c>
      <c r="D4964" s="1">
        <v>8</v>
      </c>
      <c r="E4964" s="1">
        <v>-1.21</v>
      </c>
      <c r="F4964" s="1">
        <f>IF(A4964="","",IF(E4964&lt;MinTemp,0,E4964*M_a+M_b))</f>
        <v>6.3802600000000001E-2</v>
      </c>
      <c r="G4964" s="1">
        <f>IF(A4964="","",F4964^2)</f>
        <v>4.07077176676E-3</v>
      </c>
      <c r="H4964" s="1">
        <f t="shared" si="421"/>
        <v>1.7691315805128205E-3</v>
      </c>
      <c r="I4964" s="4">
        <f>IF(A4964="","",H4964*24*(B4964-B4963))</f>
        <v>4.4228289502522814E-4</v>
      </c>
      <c r="J4964" s="4">
        <f>IF(A4964="","",MIN(J4963+I4964,Max_logcfu))</f>
        <v>3.99</v>
      </c>
      <c r="K4964" s="1" cm="1">
        <f t="array" ref="K4964">IF(A4964="","",IF(E4964&lt;MinTemp,0,((E4964-Tmin)/(PrefTemp-Tmin))^2))</f>
        <v>0.67345638330483826</v>
      </c>
      <c r="L4964" s="4">
        <f>IF(A4964="","",K4964*(B4964-B4963))</f>
        <v>7.015170657792052E-3</v>
      </c>
      <c r="M4964" s="4">
        <f>IF(A4963="","",M4963-L4963)</f>
        <v>128.05247180053007</v>
      </c>
      <c r="N4964" s="1" t="s">
        <v>866</v>
      </c>
      <c r="O4964" s="1" t="s">
        <v>868</v>
      </c>
      <c r="P4964" s="1" t="s">
        <v>869</v>
      </c>
      <c r="Q4964" s="1">
        <v>4008</v>
      </c>
      <c r="R4964" s="1" t="s">
        <v>863</v>
      </c>
      <c r="S4964" s="1">
        <v>95.87</v>
      </c>
    </row>
    <row r="4965" spans="1:19" hidden="1" x14ac:dyDescent="0.3">
      <c r="A4965" s="1" t="s">
        <v>922</v>
      </c>
      <c r="B4965" s="2" t="s">
        <v>778</v>
      </c>
      <c r="C4965" s="1">
        <f t="shared" si="420"/>
        <v>1.0416666671517305E-2</v>
      </c>
      <c r="D4965" s="1">
        <v>8</v>
      </c>
      <c r="E4965" s="1">
        <v>-1.19</v>
      </c>
      <c r="F4965" s="1">
        <f>IF(A4965="","",IF(E4965&lt;MinTemp,0,E4965*M_a+M_b))</f>
        <v>6.4195400000000014E-2</v>
      </c>
      <c r="G4965" s="1">
        <f>IF(A4965="","",F4965^2)</f>
        <v>4.1210493811600019E-3</v>
      </c>
      <c r="H4965" s="1">
        <f t="shared" si="421"/>
        <v>1.7909819127162111E-3</v>
      </c>
      <c r="I4965" s="4">
        <f>IF(A4965="","",H4965*24*(B4965-B4964))</f>
        <v>4.4774547838755048E-4</v>
      </c>
      <c r="J4965" s="4">
        <f>IF(A4965="","",MIN(J4964+I4965,Max_logcfu))</f>
        <v>3.99</v>
      </c>
      <c r="K4965" s="1" cm="1">
        <f t="array" ref="K4965">IF(A4965="","",IF(E4965&lt;MinTemp,0,((E4965-Tmin)/(PrefTemp-Tmin))^2))</f>
        <v>0.68177416241284494</v>
      </c>
      <c r="L4965" s="4">
        <f>IF(A4965="","",K4965*(B4965-B4964))</f>
        <v>7.101814195107508E-3</v>
      </c>
      <c r="M4965" s="4">
        <f>IF(A4964="","",M4964-L4964)</f>
        <v>128.04545662987229</v>
      </c>
      <c r="N4965" s="1" t="s">
        <v>866</v>
      </c>
      <c r="O4965" s="1" t="s">
        <v>868</v>
      </c>
      <c r="P4965" s="1" t="s">
        <v>869</v>
      </c>
      <c r="Q4965" s="1">
        <v>4008</v>
      </c>
      <c r="R4965" s="1" t="s">
        <v>863</v>
      </c>
      <c r="S4965" s="1">
        <v>95.87</v>
      </c>
    </row>
    <row r="4966" spans="1:19" hidden="1" x14ac:dyDescent="0.3">
      <c r="A4966" s="1" t="s">
        <v>922</v>
      </c>
      <c r="B4966" s="2" t="s">
        <v>779</v>
      </c>
      <c r="C4966" s="1">
        <f t="shared" si="420"/>
        <v>1.0416666664241347E-2</v>
      </c>
      <c r="D4966" s="1">
        <v>8</v>
      </c>
      <c r="E4966" s="1">
        <v>-1.21</v>
      </c>
      <c r="F4966" s="1">
        <f>IF(A4966="","",IF(E4966&lt;MinTemp,0,E4966*M_a+M_b))</f>
        <v>6.3802600000000001E-2</v>
      </c>
      <c r="G4966" s="1">
        <f>IF(A4966="","",F4966^2)</f>
        <v>4.07077176676E-3</v>
      </c>
      <c r="H4966" s="1">
        <f t="shared" si="421"/>
        <v>1.7691315805128205E-3</v>
      </c>
      <c r="I4966" s="4">
        <f>IF(A4966="","",H4966*24*(B4966-B4965))</f>
        <v>4.4228289502522814E-4</v>
      </c>
      <c r="J4966" s="4">
        <f>IF(A4966="","",MIN(J4965+I4966,Max_logcfu))</f>
        <v>3.99</v>
      </c>
      <c r="K4966" s="1" cm="1">
        <f t="array" ref="K4966">IF(A4966="","",IF(E4966&lt;MinTemp,0,((E4966-Tmin)/(PrefTemp-Tmin))^2))</f>
        <v>0.67345638330483826</v>
      </c>
      <c r="L4966" s="4">
        <f>IF(A4966="","",K4966*(B4966-B4965))</f>
        <v>7.015170657792052E-3</v>
      </c>
      <c r="M4966" s="4">
        <f>IF(A4965="","",M4965-L4965)</f>
        <v>128.0383548156772</v>
      </c>
      <c r="N4966" s="1" t="s">
        <v>866</v>
      </c>
      <c r="O4966" s="1" t="s">
        <v>868</v>
      </c>
      <c r="P4966" s="1" t="s">
        <v>869</v>
      </c>
      <c r="Q4966" s="1">
        <v>4008</v>
      </c>
      <c r="R4966" s="1" t="s">
        <v>863</v>
      </c>
      <c r="S4966" s="1">
        <v>95.87</v>
      </c>
    </row>
    <row r="4967" spans="1:19" hidden="1" x14ac:dyDescent="0.3">
      <c r="A4967" s="1" t="s">
        <v>922</v>
      </c>
      <c r="B4967" s="2" t="s">
        <v>780</v>
      </c>
      <c r="C4967" s="1">
        <f t="shared" si="420"/>
        <v>1.0416666664241347E-2</v>
      </c>
      <c r="D4967" s="1">
        <v>8</v>
      </c>
      <c r="E4967" s="1">
        <v>-1.19</v>
      </c>
      <c r="F4967" s="1">
        <f>IF(A4967="","",IF(E4967&lt;MinTemp,0,E4967*M_a+M_b))</f>
        <v>6.4195400000000014E-2</v>
      </c>
      <c r="G4967" s="1">
        <f>IF(A4967="","",F4967^2)</f>
        <v>4.1210493811600019E-3</v>
      </c>
      <c r="H4967" s="1">
        <f t="shared" si="421"/>
        <v>1.7909819127162111E-3</v>
      </c>
      <c r="I4967" s="4">
        <f>IF(A4967="","",H4967*24*(B4967-B4966))</f>
        <v>4.4774547807480386E-4</v>
      </c>
      <c r="J4967" s="4">
        <f>IF(A4967="","",MIN(J4966+I4967,Max_logcfu))</f>
        <v>3.99</v>
      </c>
      <c r="K4967" s="1" cm="1">
        <f t="array" ref="K4967">IF(A4967="","",IF(E4967&lt;MinTemp,0,((E4967-Tmin)/(PrefTemp-Tmin))^2))</f>
        <v>0.68177416241284494</v>
      </c>
      <c r="L4967" s="4">
        <f>IF(A4967="","",K4967*(B4967-B4966))</f>
        <v>7.1018141901469482E-3</v>
      </c>
      <c r="M4967" s="4">
        <f>IF(A4966="","",M4966-L4966)</f>
        <v>128.03133964501941</v>
      </c>
      <c r="N4967" s="1" t="s">
        <v>866</v>
      </c>
      <c r="O4967" s="1" t="s">
        <v>868</v>
      </c>
      <c r="P4967" s="1" t="s">
        <v>869</v>
      </c>
      <c r="Q4967" s="1">
        <v>4008</v>
      </c>
      <c r="R4967" s="1" t="s">
        <v>863</v>
      </c>
      <c r="S4967" s="1">
        <v>95.87</v>
      </c>
    </row>
    <row r="4968" spans="1:19" hidden="1" x14ac:dyDescent="0.3">
      <c r="A4968" s="1" t="s">
        <v>922</v>
      </c>
      <c r="B4968" s="2" t="s">
        <v>781</v>
      </c>
      <c r="C4968" s="1">
        <f t="shared" si="420"/>
        <v>1.0416666671517305E-2</v>
      </c>
      <c r="D4968" s="1">
        <v>8</v>
      </c>
      <c r="E4968" s="1">
        <v>-1.19</v>
      </c>
      <c r="F4968" s="1">
        <f>IF(A4968="","",IF(E4968&lt;MinTemp,0,E4968*M_a+M_b))</f>
        <v>6.4195400000000014E-2</v>
      </c>
      <c r="G4968" s="1">
        <f>IF(A4968="","",F4968^2)</f>
        <v>4.1210493811600019E-3</v>
      </c>
      <c r="H4968" s="1">
        <f t="shared" si="421"/>
        <v>1.7909819127162111E-3</v>
      </c>
      <c r="I4968" s="4">
        <f>IF(A4968="","",H4968*24*(B4968-B4967))</f>
        <v>4.4774547838755048E-4</v>
      </c>
      <c r="J4968" s="4">
        <f>IF(A4968="","",MIN(J4967+I4968,Max_logcfu))</f>
        <v>3.99</v>
      </c>
      <c r="K4968" s="1" cm="1">
        <f t="array" ref="K4968">IF(A4968="","",IF(E4968&lt;MinTemp,0,((E4968-Tmin)/(PrefTemp-Tmin))^2))</f>
        <v>0.68177416241284494</v>
      </c>
      <c r="L4968" s="4">
        <f>IF(A4968="","",K4968*(B4968-B4967))</f>
        <v>7.101814195107508E-3</v>
      </c>
      <c r="M4968" s="4">
        <f>IF(A4967="","",M4967-L4967)</f>
        <v>128.02423783082926</v>
      </c>
      <c r="N4968" s="1" t="s">
        <v>866</v>
      </c>
      <c r="O4968" s="1" t="s">
        <v>868</v>
      </c>
      <c r="P4968" s="1" t="s">
        <v>869</v>
      </c>
      <c r="Q4968" s="1">
        <v>4008</v>
      </c>
      <c r="R4968" s="1" t="s">
        <v>863</v>
      </c>
      <c r="S4968" s="1">
        <v>95.87</v>
      </c>
    </row>
    <row r="4969" spans="1:19" hidden="1" x14ac:dyDescent="0.3">
      <c r="A4969" s="1" t="s">
        <v>922</v>
      </c>
      <c r="B4969" s="2" t="s">
        <v>782</v>
      </c>
      <c r="C4969" s="1">
        <f t="shared" si="420"/>
        <v>1.0416666664241347E-2</v>
      </c>
      <c r="D4969" s="1">
        <v>8</v>
      </c>
      <c r="E4969" s="1">
        <v>-1.21</v>
      </c>
      <c r="F4969" s="1">
        <f>IF(A4969="","",IF(E4969&lt;MinTemp,0,E4969*M_a+M_b))</f>
        <v>6.3802600000000001E-2</v>
      </c>
      <c r="G4969" s="1">
        <f>IF(A4969="","",F4969^2)</f>
        <v>4.07077176676E-3</v>
      </c>
      <c r="H4969" s="1">
        <f t="shared" si="421"/>
        <v>1.7691315805128205E-3</v>
      </c>
      <c r="I4969" s="4">
        <f>IF(A4969="","",H4969*24*(B4969-B4968))</f>
        <v>4.4228289502522814E-4</v>
      </c>
      <c r="J4969" s="4">
        <f>IF(A4969="","",MIN(J4968+I4969,Max_logcfu))</f>
        <v>3.99</v>
      </c>
      <c r="K4969" s="1" cm="1">
        <f t="array" ref="K4969">IF(A4969="","",IF(E4969&lt;MinTemp,0,((E4969-Tmin)/(PrefTemp-Tmin))^2))</f>
        <v>0.67345638330483826</v>
      </c>
      <c r="L4969" s="4">
        <f>IF(A4969="","",K4969*(B4969-B4968))</f>
        <v>7.015170657792052E-3</v>
      </c>
      <c r="M4969" s="4">
        <f>IF(A4968="","",M4968-L4968)</f>
        <v>128.01713601663417</v>
      </c>
      <c r="N4969" s="1" t="s">
        <v>866</v>
      </c>
      <c r="O4969" s="1" t="s">
        <v>868</v>
      </c>
      <c r="P4969" s="1" t="s">
        <v>869</v>
      </c>
      <c r="Q4969" s="1">
        <v>4008</v>
      </c>
      <c r="R4969" s="1" t="s">
        <v>863</v>
      </c>
      <c r="S4969" s="1">
        <v>95.87</v>
      </c>
    </row>
    <row r="4970" spans="1:19" hidden="1" x14ac:dyDescent="0.3">
      <c r="A4970" s="1" t="s">
        <v>922</v>
      </c>
      <c r="B4970" s="2" t="s">
        <v>783</v>
      </c>
      <c r="C4970" s="1">
        <f t="shared" si="420"/>
        <v>1.0416666664241347E-2</v>
      </c>
      <c r="D4970" s="1">
        <v>8</v>
      </c>
      <c r="E4970" s="1">
        <v>-1.19</v>
      </c>
      <c r="F4970" s="1">
        <f>IF(A4970="","",IF(E4970&lt;MinTemp,0,E4970*M_a+M_b))</f>
        <v>6.4195400000000014E-2</v>
      </c>
      <c r="G4970" s="1">
        <f>IF(A4970="","",F4970^2)</f>
        <v>4.1210493811600019E-3</v>
      </c>
      <c r="H4970" s="1">
        <f t="shared" si="421"/>
        <v>1.7909819127162111E-3</v>
      </c>
      <c r="I4970" s="4">
        <f>IF(A4970="","",H4970*24*(B4970-B4969))</f>
        <v>4.4774547807480386E-4</v>
      </c>
      <c r="J4970" s="4">
        <f>IF(A4970="","",MIN(J4969+I4970,Max_logcfu))</f>
        <v>3.99</v>
      </c>
      <c r="K4970" s="1" cm="1">
        <f t="array" ref="K4970">IF(A4970="","",IF(E4970&lt;MinTemp,0,((E4970-Tmin)/(PrefTemp-Tmin))^2))</f>
        <v>0.68177416241284494</v>
      </c>
      <c r="L4970" s="4">
        <f>IF(A4970="","",K4970*(B4970-B4969))</f>
        <v>7.1018141901469482E-3</v>
      </c>
      <c r="M4970" s="4">
        <f>IF(A4969="","",M4969-L4969)</f>
        <v>128.01012084597639</v>
      </c>
      <c r="N4970" s="1" t="s">
        <v>866</v>
      </c>
      <c r="O4970" s="1" t="s">
        <v>868</v>
      </c>
      <c r="P4970" s="1" t="s">
        <v>869</v>
      </c>
      <c r="Q4970" s="1">
        <v>4008</v>
      </c>
      <c r="R4970" s="1" t="s">
        <v>863</v>
      </c>
      <c r="S4970" s="1">
        <v>95.87</v>
      </c>
    </row>
    <row r="4971" spans="1:19" hidden="1" x14ac:dyDescent="0.3">
      <c r="A4971" s="1" t="s">
        <v>922</v>
      </c>
      <c r="B4971" s="2" t="s">
        <v>784</v>
      </c>
      <c r="C4971" s="1">
        <f t="shared" si="420"/>
        <v>1.0416666671517305E-2</v>
      </c>
      <c r="D4971" s="1">
        <v>8</v>
      </c>
      <c r="E4971" s="1">
        <v>-1.21</v>
      </c>
      <c r="F4971" s="1">
        <f>IF(A4971="","",IF(E4971&lt;MinTemp,0,E4971*M_a+M_b))</f>
        <v>6.3802600000000001E-2</v>
      </c>
      <c r="G4971" s="1">
        <f>IF(A4971="","",F4971^2)</f>
        <v>4.07077176676E-3</v>
      </c>
      <c r="H4971" s="1">
        <f t="shared" si="421"/>
        <v>1.7691315805128205E-3</v>
      </c>
      <c r="I4971" s="4">
        <f>IF(A4971="","",H4971*24*(B4971-B4970))</f>
        <v>4.4228289533415914E-4</v>
      </c>
      <c r="J4971" s="4">
        <f>IF(A4971="","",MIN(J4970+I4971,Max_logcfu))</f>
        <v>3.99</v>
      </c>
      <c r="K4971" s="1" cm="1">
        <f t="array" ref="K4971">IF(A4971="","",IF(E4971&lt;MinTemp,0,((E4971-Tmin)/(PrefTemp-Tmin))^2))</f>
        <v>0.67345638330483826</v>
      </c>
      <c r="L4971" s="4">
        <f>IF(A4971="","",K4971*(B4971-B4970))</f>
        <v>7.0151706626920916E-3</v>
      </c>
      <c r="M4971" s="4">
        <f>IF(A4970="","",M4970-L4970)</f>
        <v>128.00301903178624</v>
      </c>
      <c r="N4971" s="1" t="s">
        <v>866</v>
      </c>
      <c r="O4971" s="1" t="s">
        <v>868</v>
      </c>
      <c r="P4971" s="1" t="s">
        <v>869</v>
      </c>
      <c r="Q4971" s="1">
        <v>4008</v>
      </c>
      <c r="R4971" s="1" t="s">
        <v>863</v>
      </c>
      <c r="S4971" s="1">
        <v>95.87</v>
      </c>
    </row>
    <row r="4972" spans="1:19" hidden="1" x14ac:dyDescent="0.3">
      <c r="A4972" s="1" t="s">
        <v>922</v>
      </c>
      <c r="B4972" s="2" t="s">
        <v>785</v>
      </c>
      <c r="C4972" s="1">
        <f t="shared" si="420"/>
        <v>1.0416666664241347E-2</v>
      </c>
      <c r="D4972" s="1">
        <v>8</v>
      </c>
      <c r="E4972" s="1">
        <v>-1.19</v>
      </c>
      <c r="F4972" s="1">
        <f>IF(A4972="","",IF(E4972&lt;MinTemp,0,E4972*M_a+M_b))</f>
        <v>6.4195400000000014E-2</v>
      </c>
      <c r="G4972" s="1">
        <f>IF(A4972="","",F4972^2)</f>
        <v>4.1210493811600019E-3</v>
      </c>
      <c r="H4972" s="1">
        <f t="shared" si="421"/>
        <v>1.7909819127162111E-3</v>
      </c>
      <c r="I4972" s="4">
        <f>IF(A4972="","",H4972*24*(B4972-B4971))</f>
        <v>4.4774547807480386E-4</v>
      </c>
      <c r="J4972" s="4">
        <f>IF(A4972="","",MIN(J4971+I4972,Max_logcfu))</f>
        <v>3.99</v>
      </c>
      <c r="K4972" s="1" cm="1">
        <f t="array" ref="K4972">IF(A4972="","",IF(E4972&lt;MinTemp,0,((E4972-Tmin)/(PrefTemp-Tmin))^2))</f>
        <v>0.68177416241284494</v>
      </c>
      <c r="L4972" s="4">
        <f>IF(A4972="","",K4972*(B4972-B4971))</f>
        <v>7.1018141901469482E-3</v>
      </c>
      <c r="M4972" s="4">
        <f>IF(A4971="","",M4971-L4971)</f>
        <v>127.99600386112354</v>
      </c>
      <c r="N4972" s="1" t="s">
        <v>866</v>
      </c>
      <c r="O4972" s="1" t="s">
        <v>868</v>
      </c>
      <c r="P4972" s="1" t="s">
        <v>869</v>
      </c>
      <c r="Q4972" s="1">
        <v>4008</v>
      </c>
      <c r="R4972" s="1" t="s">
        <v>863</v>
      </c>
      <c r="S4972" s="1">
        <v>95.85</v>
      </c>
    </row>
    <row r="4973" spans="1:19" hidden="1" x14ac:dyDescent="0.3">
      <c r="A4973" s="1" t="s">
        <v>922</v>
      </c>
      <c r="B4973" s="2" t="s">
        <v>786</v>
      </c>
      <c r="C4973" s="1">
        <f t="shared" si="420"/>
        <v>1.0416666664241347E-2</v>
      </c>
      <c r="D4973" s="1">
        <v>8</v>
      </c>
      <c r="E4973" s="1">
        <v>-1.21</v>
      </c>
      <c r="F4973" s="1">
        <f>IF(A4973="","",IF(E4973&lt;MinTemp,0,E4973*M_a+M_b))</f>
        <v>6.3802600000000001E-2</v>
      </c>
      <c r="G4973" s="1">
        <f>IF(A4973="","",F4973^2)</f>
        <v>4.07077176676E-3</v>
      </c>
      <c r="H4973" s="1">
        <f t="shared" si="421"/>
        <v>1.7691315805128205E-3</v>
      </c>
      <c r="I4973" s="4">
        <f>IF(A4973="","",H4973*24*(B4973-B4972))</f>
        <v>4.4228289502522814E-4</v>
      </c>
      <c r="J4973" s="4">
        <f>IF(A4973="","",MIN(J4972+I4973,Max_logcfu))</f>
        <v>3.99</v>
      </c>
      <c r="K4973" s="1" cm="1">
        <f t="array" ref="K4973">IF(A4973="","",IF(E4973&lt;MinTemp,0,((E4973-Tmin)/(PrefTemp-Tmin))^2))</f>
        <v>0.67345638330483826</v>
      </c>
      <c r="L4973" s="4">
        <f>IF(A4973="","",K4973*(B4973-B4972))</f>
        <v>7.015170657792052E-3</v>
      </c>
      <c r="M4973" s="4">
        <f>IF(A4972="","",M4972-L4972)</f>
        <v>127.98890204693339</v>
      </c>
      <c r="N4973" s="1" t="s">
        <v>866</v>
      </c>
      <c r="O4973" s="1" t="s">
        <v>868</v>
      </c>
      <c r="P4973" s="1" t="s">
        <v>869</v>
      </c>
      <c r="Q4973" s="1">
        <v>4008</v>
      </c>
      <c r="R4973" s="1" t="s">
        <v>863</v>
      </c>
      <c r="S4973" s="1">
        <v>95.85</v>
      </c>
    </row>
    <row r="4974" spans="1:19" hidden="1" x14ac:dyDescent="0.3">
      <c r="A4974" s="1" t="s">
        <v>922</v>
      </c>
      <c r="B4974" s="2" t="s">
        <v>787</v>
      </c>
      <c r="C4974" s="1">
        <f t="shared" si="420"/>
        <v>1.0416666671517305E-2</v>
      </c>
      <c r="D4974" s="1">
        <v>8</v>
      </c>
      <c r="E4974" s="1">
        <v>-1.22</v>
      </c>
      <c r="F4974" s="1">
        <f>IF(A4974="","",IF(E4974&lt;MinTemp,0,E4974*M_a+M_b))</f>
        <v>6.3606200000000002E-2</v>
      </c>
      <c r="G4974" s="1">
        <f>IF(A4974="","",F4974^2)</f>
        <v>4.0457486784400004E-3</v>
      </c>
      <c r="H4974" s="1">
        <f t="shared" si="421"/>
        <v>1.7582567051021296E-3</v>
      </c>
      <c r="I4974" s="4">
        <f>IF(A4974="","",H4974*24*(B4974-B4973))</f>
        <v>4.3956417648022045E-4</v>
      </c>
      <c r="J4974" s="4">
        <f>IF(A4974="","",MIN(J4973+I4974,Max_logcfu))</f>
        <v>3.99</v>
      </c>
      <c r="K4974" s="1" cm="1">
        <f t="array" ref="K4974">IF(A4974="","",IF(E4974&lt;MinTemp,0,((E4974-Tmin)/(PrefTemp-Tmin))^2))</f>
        <v>0.66931663793844143</v>
      </c>
      <c r="L4974" s="4">
        <f>IF(A4974="","",K4974*(B4974-B4973))</f>
        <v>6.9720483151053782E-3</v>
      </c>
      <c r="M4974" s="4">
        <f>IF(A4973="","",M4973-L4973)</f>
        <v>127.9818868762756</v>
      </c>
      <c r="N4974" s="1" t="s">
        <v>866</v>
      </c>
      <c r="O4974" s="1" t="s">
        <v>868</v>
      </c>
      <c r="P4974" s="1" t="s">
        <v>869</v>
      </c>
      <c r="Q4974" s="1">
        <v>4008</v>
      </c>
      <c r="R4974" s="1" t="s">
        <v>863</v>
      </c>
      <c r="S4974" s="1">
        <v>95.85</v>
      </c>
    </row>
    <row r="4975" spans="1:19" hidden="1" x14ac:dyDescent="0.3">
      <c r="A4975" s="1" t="s">
        <v>922</v>
      </c>
      <c r="B4975" s="2" t="s">
        <v>788</v>
      </c>
      <c r="C4975" s="1">
        <f t="shared" si="420"/>
        <v>1.0416666664241347E-2</v>
      </c>
      <c r="D4975" s="1">
        <v>8</v>
      </c>
      <c r="E4975" s="1">
        <v>-1.22</v>
      </c>
      <c r="F4975" s="1">
        <f>IF(A4975="","",IF(E4975&lt;MinTemp,0,E4975*M_a+M_b))</f>
        <v>6.3606200000000002E-2</v>
      </c>
      <c r="G4975" s="1">
        <f>IF(A4975="","",F4975^2)</f>
        <v>4.0457486784400004E-3</v>
      </c>
      <c r="H4975" s="1">
        <f t="shared" si="421"/>
        <v>1.7582567051021296E-3</v>
      </c>
      <c r="I4975" s="4">
        <f>IF(A4975="","",H4975*24*(B4975-B4974))</f>
        <v>4.3956417617318843E-4</v>
      </c>
      <c r="J4975" s="4">
        <f>IF(A4975="","",MIN(J4974+I4975,Max_logcfu))</f>
        <v>3.99</v>
      </c>
      <c r="K4975" s="1" cm="1">
        <f t="array" ref="K4975">IF(A4975="","",IF(E4975&lt;MinTemp,0,((E4975-Tmin)/(PrefTemp-Tmin))^2))</f>
        <v>0.66931663793844143</v>
      </c>
      <c r="L4975" s="4">
        <f>IF(A4975="","",K4975*(B4975-B4974))</f>
        <v>6.9720483102354586E-3</v>
      </c>
      <c r="M4975" s="4">
        <f>IF(A4974="","",M4974-L4974)</f>
        <v>127.97491482796049</v>
      </c>
      <c r="N4975" s="1" t="s">
        <v>866</v>
      </c>
      <c r="O4975" s="1" t="s">
        <v>868</v>
      </c>
      <c r="P4975" s="1" t="s">
        <v>869</v>
      </c>
      <c r="Q4975" s="1">
        <v>4008</v>
      </c>
      <c r="R4975" s="1" t="s">
        <v>863</v>
      </c>
      <c r="S4975" s="1">
        <v>95.85</v>
      </c>
    </row>
    <row r="4976" spans="1:19" hidden="1" x14ac:dyDescent="0.3">
      <c r="A4976" s="1" t="s">
        <v>922</v>
      </c>
      <c r="B4976" s="2" t="s">
        <v>789</v>
      </c>
      <c r="C4976" s="1">
        <f t="shared" si="420"/>
        <v>1.0416666664241347E-2</v>
      </c>
      <c r="D4976" s="1">
        <v>8</v>
      </c>
      <c r="E4976" s="1">
        <v>-1.22</v>
      </c>
      <c r="F4976" s="1">
        <f>IF(A4976="","",IF(E4976&lt;MinTemp,0,E4976*M_a+M_b))</f>
        <v>6.3606200000000002E-2</v>
      </c>
      <c r="G4976" s="1">
        <f>IF(A4976="","",F4976^2)</f>
        <v>4.0457486784400004E-3</v>
      </c>
      <c r="H4976" s="1">
        <f t="shared" si="421"/>
        <v>1.7582567051021296E-3</v>
      </c>
      <c r="I4976" s="4">
        <f>IF(A4976="","",H4976*24*(B4976-B4975))</f>
        <v>4.3956417617318843E-4</v>
      </c>
      <c r="J4976" s="4">
        <f>IF(A4976="","",MIN(J4975+I4976,Max_logcfu))</f>
        <v>3.99</v>
      </c>
      <c r="K4976" s="1" cm="1">
        <f t="array" ref="K4976">IF(A4976="","",IF(E4976&lt;MinTemp,0,((E4976-Tmin)/(PrefTemp-Tmin))^2))</f>
        <v>0.66931663793844143</v>
      </c>
      <c r="L4976" s="4">
        <f>IF(A4976="","",K4976*(B4976-B4975))</f>
        <v>6.9720483102354586E-3</v>
      </c>
      <c r="M4976" s="4">
        <f>IF(A4975="","",M4975-L4975)</f>
        <v>127.96794277965026</v>
      </c>
      <c r="N4976" s="1" t="s">
        <v>866</v>
      </c>
      <c r="O4976" s="1" t="s">
        <v>868</v>
      </c>
      <c r="P4976" s="1" t="s">
        <v>869</v>
      </c>
      <c r="Q4976" s="1">
        <v>4008</v>
      </c>
      <c r="R4976" s="1" t="s">
        <v>863</v>
      </c>
      <c r="S4976" s="1">
        <v>95.85</v>
      </c>
    </row>
    <row r="4977" spans="1:19" hidden="1" x14ac:dyDescent="0.3">
      <c r="A4977" s="1" t="s">
        <v>922</v>
      </c>
      <c r="B4977" s="2" t="s">
        <v>790</v>
      </c>
      <c r="C4977" s="1">
        <f t="shared" si="420"/>
        <v>1.0416666671517305E-2</v>
      </c>
      <c r="D4977" s="1">
        <v>8</v>
      </c>
      <c r="E4977" s="1">
        <v>-1.22</v>
      </c>
      <c r="F4977" s="1">
        <f>IF(A4977="","",IF(E4977&lt;MinTemp,0,E4977*M_a+M_b))</f>
        <v>6.3606200000000002E-2</v>
      </c>
      <c r="G4977" s="1">
        <f>IF(A4977="","",F4977^2)</f>
        <v>4.0457486784400004E-3</v>
      </c>
      <c r="H4977" s="1">
        <f t="shared" si="421"/>
        <v>1.7582567051021296E-3</v>
      </c>
      <c r="I4977" s="4">
        <f>IF(A4977="","",H4977*24*(B4977-B4976))</f>
        <v>4.3956417648022045E-4</v>
      </c>
      <c r="J4977" s="4">
        <f>IF(A4977="","",MIN(J4976+I4977,Max_logcfu))</f>
        <v>3.99</v>
      </c>
      <c r="K4977" s="1" cm="1">
        <f t="array" ref="K4977">IF(A4977="","",IF(E4977&lt;MinTemp,0,((E4977-Tmin)/(PrefTemp-Tmin))^2))</f>
        <v>0.66931663793844143</v>
      </c>
      <c r="L4977" s="4">
        <f>IF(A4977="","",K4977*(B4977-B4976))</f>
        <v>6.9720483151053782E-3</v>
      </c>
      <c r="M4977" s="4">
        <f>IF(A4976="","",M4976-L4976)</f>
        <v>127.96097073134003</v>
      </c>
      <c r="N4977" s="1" t="s">
        <v>866</v>
      </c>
      <c r="O4977" s="1" t="s">
        <v>868</v>
      </c>
      <c r="P4977" s="1" t="s">
        <v>869</v>
      </c>
      <c r="Q4977" s="1">
        <v>4008</v>
      </c>
      <c r="R4977" s="1" t="s">
        <v>863</v>
      </c>
      <c r="S4977" s="1">
        <v>95.85</v>
      </c>
    </row>
    <row r="4978" spans="1:19" hidden="1" x14ac:dyDescent="0.3">
      <c r="A4978" s="1" t="s">
        <v>922</v>
      </c>
      <c r="B4978" s="2" t="s">
        <v>791</v>
      </c>
      <c r="C4978" s="1">
        <f t="shared" si="420"/>
        <v>1.0416666664241347E-2</v>
      </c>
      <c r="D4978" s="1">
        <v>8</v>
      </c>
      <c r="E4978" s="1">
        <v>-0.91</v>
      </c>
      <c r="F4978" s="1">
        <f>IF(A4978="","",IF(E4978&lt;MinTemp,0,E4978*M_a+M_b))</f>
        <v>6.9694600000000009E-2</v>
      </c>
      <c r="G4978" s="1">
        <f>IF(A4978="","",F4978^2)</f>
        <v>4.8573372691600013E-3</v>
      </c>
      <c r="H4978" s="1">
        <f t="shared" si="421"/>
        <v>2.1109679570447638E-3</v>
      </c>
      <c r="I4978" s="4">
        <f>IF(A4978="","",H4978*24*(B4978-B4977))</f>
        <v>5.2774198913831648E-4</v>
      </c>
      <c r="J4978" s="4">
        <f>IF(A4978="","",MIN(J4977+I4978,Max_logcfu))</f>
        <v>3.99</v>
      </c>
      <c r="K4978" s="1" cm="1">
        <f t="array" ref="K4978">IF(A4978="","",IF(E4978&lt;MinTemp,0,((E4978-Tmin)/(PrefTemp-Tmin))^2))</f>
        <v>0.80358344245467339</v>
      </c>
      <c r="L4978" s="4">
        <f>IF(A4978="","",K4978*(B4978-B4977))</f>
        <v>8.3706608569539022E-3</v>
      </c>
      <c r="M4978" s="4">
        <f>IF(A4977="","",M4977-L4977)</f>
        <v>127.95399868302492</v>
      </c>
      <c r="N4978" s="1" t="s">
        <v>866</v>
      </c>
      <c r="O4978" s="1" t="s">
        <v>868</v>
      </c>
      <c r="P4978" s="1" t="s">
        <v>869</v>
      </c>
      <c r="Q4978" s="1">
        <v>4008</v>
      </c>
      <c r="R4978" s="1" t="s">
        <v>863</v>
      </c>
      <c r="S4978" s="1">
        <v>95.85</v>
      </c>
    </row>
    <row r="4979" spans="1:19" hidden="1" x14ac:dyDescent="0.3">
      <c r="A4979" s="1" t="s">
        <v>922</v>
      </c>
      <c r="B4979" s="2" t="s">
        <v>792</v>
      </c>
      <c r="C4979" s="1">
        <f t="shared" si="420"/>
        <v>1.0416666664241347E-2</v>
      </c>
      <c r="D4979" s="1">
        <v>8</v>
      </c>
      <c r="E4979" s="1">
        <v>-1</v>
      </c>
      <c r="F4979" s="1">
        <f>IF(A4979="","",IF(E4979&lt;MinTemp,0,E4979*M_a+M_b))</f>
        <v>6.7927000000000001E-2</v>
      </c>
      <c r="G4979" s="1">
        <f>IF(A4979="","",F4979^2)</f>
        <v>4.6140773290000003E-3</v>
      </c>
      <c r="H4979" s="1">
        <f t="shared" si="421"/>
        <v>2.0052487305519339E-3</v>
      </c>
      <c r="I4979" s="4">
        <f>IF(A4979="","",H4979*24*(B4979-B4978))</f>
        <v>5.013121825212626E-4</v>
      </c>
      <c r="J4979" s="4">
        <f>IF(A4979="","",MIN(J4978+I4979,Max_logcfu))</f>
        <v>3.99</v>
      </c>
      <c r="K4979" s="1" cm="1">
        <f t="array" ref="K4979">IF(A4979="","",IF(E4979&lt;MinTemp,0,((E4979-Tmin)/(PrefTemp-Tmin))^2))</f>
        <v>0.76333924089053207</v>
      </c>
      <c r="L4979" s="4">
        <f>IF(A4979="","",K4979*(B4979-B4978))</f>
        <v>7.9514504240917015E-3</v>
      </c>
      <c r="M4979" s="4">
        <f>IF(A4978="","",M4978-L4978)</f>
        <v>127.94562802216797</v>
      </c>
      <c r="N4979" s="1" t="s">
        <v>866</v>
      </c>
      <c r="O4979" s="1" t="s">
        <v>868</v>
      </c>
      <c r="P4979" s="1" t="s">
        <v>869</v>
      </c>
      <c r="Q4979" s="1">
        <v>4008</v>
      </c>
      <c r="R4979" s="1" t="s">
        <v>863</v>
      </c>
      <c r="S4979" s="1">
        <v>95.83</v>
      </c>
    </row>
    <row r="4980" spans="1:19" hidden="1" x14ac:dyDescent="0.3">
      <c r="A4980" s="1" t="s">
        <v>922</v>
      </c>
      <c r="B4980" s="2" t="s">
        <v>793</v>
      </c>
      <c r="C4980" s="1">
        <f t="shared" si="420"/>
        <v>1.0416666671517305E-2</v>
      </c>
      <c r="D4980" s="1">
        <v>8</v>
      </c>
      <c r="E4980" s="1">
        <v>-1.1000000000000001</v>
      </c>
      <c r="F4980" s="1">
        <f>IF(A4980="","",IF(E4980&lt;MinTemp,0,E4980*M_a+M_b))</f>
        <v>6.5963000000000008E-2</v>
      </c>
      <c r="G4980" s="1">
        <f>IF(A4980="","",F4980^2)</f>
        <v>4.3511173690000014E-3</v>
      </c>
      <c r="H4980" s="1">
        <f t="shared" si="421"/>
        <v>1.8909680004345942E-3</v>
      </c>
      <c r="I4980" s="4">
        <f>IF(A4980="","",H4980*24*(B4980-B4979))</f>
        <v>4.7274200032878621E-4</v>
      </c>
      <c r="J4980" s="4">
        <f>IF(A4980="","",MIN(J4979+I4980,Max_logcfu))</f>
        <v>3.99</v>
      </c>
      <c r="K4980" s="1" cm="1">
        <f t="array" ref="K4980">IF(A4980="","",IF(E4980&lt;MinTemp,0,((E4980-Tmin)/(PrefTemp-Tmin))^2))</f>
        <v>0.71983592658987894</v>
      </c>
      <c r="L4980" s="4">
        <f>IF(A4980="","",K4980*(B4980-B4979))</f>
        <v>7.4982909054695695E-3</v>
      </c>
      <c r="M4980" s="4">
        <f>IF(A4979="","",M4979-L4979)</f>
        <v>127.93767657174388</v>
      </c>
      <c r="N4980" s="1" t="s">
        <v>866</v>
      </c>
      <c r="O4980" s="1" t="s">
        <v>868</v>
      </c>
      <c r="P4980" s="1" t="s">
        <v>869</v>
      </c>
      <c r="Q4980" s="1">
        <v>4008</v>
      </c>
      <c r="R4980" s="1" t="s">
        <v>863</v>
      </c>
      <c r="S4980" s="1">
        <v>95.83</v>
      </c>
    </row>
    <row r="4981" spans="1:19" hidden="1" x14ac:dyDescent="0.3">
      <c r="A4981" s="1" t="s">
        <v>922</v>
      </c>
      <c r="B4981" s="2" t="s">
        <v>794</v>
      </c>
      <c r="C4981" s="1">
        <f t="shared" si="420"/>
        <v>1.0416666664241347E-2</v>
      </c>
      <c r="D4981" s="1">
        <v>8</v>
      </c>
      <c r="E4981" s="1">
        <v>-1.1299999999999999</v>
      </c>
      <c r="F4981" s="1">
        <f>IF(A4981="","",IF(E4981&lt;MinTemp,0,E4981*M_a+M_b))</f>
        <v>6.537380000000001E-2</v>
      </c>
      <c r="G4981" s="1">
        <f>IF(A4981="","",F4981^2)</f>
        <v>4.2737337264400011E-3</v>
      </c>
      <c r="H4981" s="1">
        <f t="shared" si="421"/>
        <v>1.8573375603824428E-3</v>
      </c>
      <c r="I4981" s="4">
        <f>IF(A4981="","",H4981*24*(B4981-B4980))</f>
        <v>4.6433438998749949E-4</v>
      </c>
      <c r="J4981" s="4">
        <f>IF(A4981="","",MIN(J4980+I4981,Max_logcfu))</f>
        <v>3.99</v>
      </c>
      <c r="K4981" s="1" cm="1">
        <f t="array" ref="K4981">IF(A4981="","",IF(E4981&lt;MinTemp,0,((E4981-Tmin)/(PrefTemp-Tmin))^2))</f>
        <v>0.70703380673856386</v>
      </c>
      <c r="L4981" s="4">
        <f>IF(A4981="","",K4981*(B4981-B4980))</f>
        <v>7.3649354851452577E-3</v>
      </c>
      <c r="M4981" s="4">
        <f>IF(A4980="","",M4980-L4980)</f>
        <v>127.9301782808384</v>
      </c>
      <c r="N4981" s="1" t="s">
        <v>866</v>
      </c>
      <c r="O4981" s="1" t="s">
        <v>868</v>
      </c>
      <c r="P4981" s="1" t="s">
        <v>869</v>
      </c>
      <c r="Q4981" s="1">
        <v>4008</v>
      </c>
      <c r="R4981" s="1" t="s">
        <v>863</v>
      </c>
      <c r="S4981" s="1">
        <v>95.83</v>
      </c>
    </row>
    <row r="4982" spans="1:19" hidden="1" x14ac:dyDescent="0.3">
      <c r="A4982" s="1" t="s">
        <v>922</v>
      </c>
      <c r="B4982" s="2" t="s">
        <v>795</v>
      </c>
      <c r="C4982" s="1">
        <f t="shared" si="420"/>
        <v>1.0416666664241347E-2</v>
      </c>
      <c r="D4982" s="1">
        <v>8</v>
      </c>
      <c r="E4982" s="1">
        <v>-1.1499999999999999</v>
      </c>
      <c r="F4982" s="1">
        <f>IF(A4982="","",IF(E4982&lt;MinTemp,0,E4982*M_a+M_b))</f>
        <v>6.4981000000000011E-2</v>
      </c>
      <c r="G4982" s="1">
        <f>IF(A4982="","",F4982^2)</f>
        <v>4.2225303610000011E-3</v>
      </c>
      <c r="H4982" s="1">
        <f t="shared" si="421"/>
        <v>1.8350849026510217E-3</v>
      </c>
      <c r="I4982" s="4">
        <f>IF(A4982="","",H4982*24*(B4982-B4981))</f>
        <v>4.5877122555593945E-4</v>
      </c>
      <c r="J4982" s="4">
        <f>IF(A4982="","",MIN(J4981+I4982,Max_logcfu))</f>
        <v>3.99</v>
      </c>
      <c r="K4982" s="1" cm="1">
        <f t="array" ref="K4982">IF(A4982="","",IF(E4982&lt;MinTemp,0,((E4982-Tmin)/(PrefTemp-Tmin))^2))</f>
        <v>0.69856287412970763</v>
      </c>
      <c r="L4982" s="4">
        <f>IF(A4982="","",K4982*(B4982-B4981))</f>
        <v>7.2766966038235502E-3</v>
      </c>
      <c r="M4982" s="4">
        <f>IF(A4981="","",M4981-L4981)</f>
        <v>127.92281334535326</v>
      </c>
      <c r="N4982" s="1" t="s">
        <v>866</v>
      </c>
      <c r="O4982" s="1" t="s">
        <v>868</v>
      </c>
      <c r="P4982" s="1" t="s">
        <v>869</v>
      </c>
      <c r="Q4982" s="1">
        <v>4008</v>
      </c>
      <c r="R4982" s="1" t="s">
        <v>863</v>
      </c>
      <c r="S4982" s="1">
        <v>95.83</v>
      </c>
    </row>
    <row r="4983" spans="1:19" hidden="1" x14ac:dyDescent="0.3">
      <c r="A4983" s="1" t="s">
        <v>922</v>
      </c>
      <c r="B4983" s="2" t="s">
        <v>796</v>
      </c>
      <c r="C4983" s="1">
        <f t="shared" si="420"/>
        <v>1.0416666671517305E-2</v>
      </c>
      <c r="D4983" s="1">
        <v>8</v>
      </c>
      <c r="E4983" s="1">
        <v>-1.21</v>
      </c>
      <c r="F4983" s="1">
        <f>IF(A4983="","",IF(E4983&lt;MinTemp,0,E4983*M_a+M_b))</f>
        <v>6.3802600000000001E-2</v>
      </c>
      <c r="G4983" s="1">
        <f>IF(A4983="","",F4983^2)</f>
        <v>4.07077176676E-3</v>
      </c>
      <c r="H4983" s="1">
        <f t="shared" si="421"/>
        <v>1.7691315805128205E-3</v>
      </c>
      <c r="I4983" s="4">
        <f>IF(A4983="","",H4983*24*(B4983-B4982))</f>
        <v>4.4228289533415914E-4</v>
      </c>
      <c r="J4983" s="4">
        <f>IF(A4983="","",MIN(J4982+I4983,Max_logcfu))</f>
        <v>3.99</v>
      </c>
      <c r="K4983" s="1" cm="1">
        <f t="array" ref="K4983">IF(A4983="","",IF(E4983&lt;MinTemp,0,((E4983-Tmin)/(PrefTemp-Tmin))^2))</f>
        <v>0.67345638330483826</v>
      </c>
      <c r="L4983" s="4">
        <f>IF(A4983="","",K4983*(B4983-B4982))</f>
        <v>7.0151706626920916E-3</v>
      </c>
      <c r="M4983" s="4">
        <f>IF(A4982="","",M4982-L4982)</f>
        <v>127.91553664874944</v>
      </c>
      <c r="N4983" s="1" t="s">
        <v>866</v>
      </c>
      <c r="O4983" s="1" t="s">
        <v>868</v>
      </c>
      <c r="P4983" s="1" t="s">
        <v>869</v>
      </c>
      <c r="Q4983" s="1">
        <v>4008</v>
      </c>
      <c r="R4983" s="1" t="s">
        <v>863</v>
      </c>
      <c r="S4983" s="1">
        <v>95.83</v>
      </c>
    </row>
    <row r="4984" spans="1:19" hidden="1" x14ac:dyDescent="0.3">
      <c r="A4984" s="1" t="s">
        <v>922</v>
      </c>
      <c r="B4984" s="2" t="s">
        <v>797</v>
      </c>
      <c r="C4984" s="1">
        <f t="shared" si="420"/>
        <v>1.0416666664241347E-2</v>
      </c>
      <c r="D4984" s="1">
        <v>8</v>
      </c>
      <c r="E4984" s="1">
        <v>-1.21</v>
      </c>
      <c r="F4984" s="1">
        <f>IF(A4984="","",IF(E4984&lt;MinTemp,0,E4984*M_a+M_b))</f>
        <v>6.3802600000000001E-2</v>
      </c>
      <c r="G4984" s="1">
        <f>IF(A4984="","",F4984^2)</f>
        <v>4.07077176676E-3</v>
      </c>
      <c r="H4984" s="1">
        <f t="shared" si="421"/>
        <v>1.7691315805128205E-3</v>
      </c>
      <c r="I4984" s="4">
        <f>IF(A4984="","",H4984*24*(B4984-B4983))</f>
        <v>4.4228289502522814E-4</v>
      </c>
      <c r="J4984" s="4">
        <f>IF(A4984="","",MIN(J4983+I4984,Max_logcfu))</f>
        <v>3.99</v>
      </c>
      <c r="K4984" s="1" cm="1">
        <f t="array" ref="K4984">IF(A4984="","",IF(E4984&lt;MinTemp,0,((E4984-Tmin)/(PrefTemp-Tmin))^2))</f>
        <v>0.67345638330483826</v>
      </c>
      <c r="L4984" s="4">
        <f>IF(A4984="","",K4984*(B4984-B4983))</f>
        <v>7.015170657792052E-3</v>
      </c>
      <c r="M4984" s="4">
        <f>IF(A4983="","",M4983-L4983)</f>
        <v>127.90852147808674</v>
      </c>
      <c r="N4984" s="1" t="s">
        <v>866</v>
      </c>
      <c r="O4984" s="1" t="s">
        <v>868</v>
      </c>
      <c r="P4984" s="1" t="s">
        <v>869</v>
      </c>
      <c r="Q4984" s="1">
        <v>4008</v>
      </c>
      <c r="R4984" s="1" t="s">
        <v>863</v>
      </c>
      <c r="S4984" s="1">
        <v>95.83</v>
      </c>
    </row>
    <row r="4985" spans="1:19" hidden="1" x14ac:dyDescent="0.3">
      <c r="A4985" s="1" t="s">
        <v>922</v>
      </c>
      <c r="B4985" s="2" t="s">
        <v>798</v>
      </c>
      <c r="C4985" s="1">
        <f t="shared" si="420"/>
        <v>1.0416666664241347E-2</v>
      </c>
      <c r="D4985" s="1">
        <v>8</v>
      </c>
      <c r="E4985" s="1">
        <v>-1.21</v>
      </c>
      <c r="F4985" s="1">
        <f>IF(A4985="","",IF(E4985&lt;MinTemp,0,E4985*M_a+M_b))</f>
        <v>6.3802600000000001E-2</v>
      </c>
      <c r="G4985" s="1">
        <f>IF(A4985="","",F4985^2)</f>
        <v>4.07077176676E-3</v>
      </c>
      <c r="H4985" s="1">
        <f t="shared" si="421"/>
        <v>1.7691315805128205E-3</v>
      </c>
      <c r="I4985" s="4">
        <f>IF(A4985="","",H4985*24*(B4985-B4984))</f>
        <v>4.4228289502522814E-4</v>
      </c>
      <c r="J4985" s="4">
        <f>IF(A4985="","",MIN(J4984+I4985,Max_logcfu))</f>
        <v>3.99</v>
      </c>
      <c r="K4985" s="1" cm="1">
        <f t="array" ref="K4985">IF(A4985="","",IF(E4985&lt;MinTemp,0,((E4985-Tmin)/(PrefTemp-Tmin))^2))</f>
        <v>0.67345638330483826</v>
      </c>
      <c r="L4985" s="4">
        <f>IF(A4985="","",K4985*(B4985-B4984))</f>
        <v>7.015170657792052E-3</v>
      </c>
      <c r="M4985" s="4">
        <f>IF(A4984="","",M4984-L4984)</f>
        <v>127.90150630742895</v>
      </c>
      <c r="N4985" s="1" t="s">
        <v>866</v>
      </c>
      <c r="O4985" s="1" t="s">
        <v>868</v>
      </c>
      <c r="P4985" s="1" t="s">
        <v>869</v>
      </c>
      <c r="Q4985" s="1">
        <v>4008</v>
      </c>
      <c r="R4985" s="1" t="s">
        <v>863</v>
      </c>
      <c r="S4985" s="1">
        <v>95.83</v>
      </c>
    </row>
    <row r="4986" spans="1:19" hidden="1" x14ac:dyDescent="0.3">
      <c r="A4986" s="1" t="s">
        <v>922</v>
      </c>
      <c r="B4986" s="2" t="s">
        <v>799</v>
      </c>
      <c r="C4986" s="1">
        <f t="shared" si="420"/>
        <v>1.0416666671517305E-2</v>
      </c>
      <c r="D4986" s="1">
        <v>8</v>
      </c>
      <c r="E4986" s="1">
        <v>-1.22</v>
      </c>
      <c r="F4986" s="1">
        <f>IF(A4986="","",IF(E4986&lt;MinTemp,0,E4986*M_a+M_b))</f>
        <v>6.3606200000000002E-2</v>
      </c>
      <c r="G4986" s="1">
        <f>IF(A4986="","",F4986^2)</f>
        <v>4.0457486784400004E-3</v>
      </c>
      <c r="H4986" s="1">
        <f t="shared" si="421"/>
        <v>1.7582567051021296E-3</v>
      </c>
      <c r="I4986" s="4">
        <f>IF(A4986="","",H4986*24*(B4986-B4985))</f>
        <v>4.3956417648022045E-4</v>
      </c>
      <c r="J4986" s="4">
        <f>IF(A4986="","",MIN(J4985+I4986,Max_logcfu))</f>
        <v>3.99</v>
      </c>
      <c r="K4986" s="1" cm="1">
        <f t="array" ref="K4986">IF(A4986="","",IF(E4986&lt;MinTemp,0,((E4986-Tmin)/(PrefTemp-Tmin))^2))</f>
        <v>0.66931663793844143</v>
      </c>
      <c r="L4986" s="4">
        <f>IF(A4986="","",K4986*(B4986-B4985))</f>
        <v>6.9720483151053782E-3</v>
      </c>
      <c r="M4986" s="4">
        <f>IF(A4985="","",M4985-L4985)</f>
        <v>127.89449113677115</v>
      </c>
      <c r="N4986" s="1" t="s">
        <v>866</v>
      </c>
      <c r="O4986" s="1" t="s">
        <v>868</v>
      </c>
      <c r="P4986" s="1" t="s">
        <v>869</v>
      </c>
      <c r="Q4986" s="1">
        <v>4008</v>
      </c>
      <c r="R4986" s="1" t="s">
        <v>863</v>
      </c>
      <c r="S4986" s="1">
        <v>95.77</v>
      </c>
    </row>
    <row r="4987" spans="1:19" hidden="1" x14ac:dyDescent="0.3">
      <c r="A4987" s="1" t="s">
        <v>922</v>
      </c>
      <c r="B4987" s="2" t="s">
        <v>800</v>
      </c>
      <c r="C4987" s="1">
        <f t="shared" si="420"/>
        <v>1.0416666664241347E-2</v>
      </c>
      <c r="D4987" s="1">
        <v>8</v>
      </c>
      <c r="E4987" s="1">
        <v>-1.22</v>
      </c>
      <c r="F4987" s="1">
        <f>IF(A4987="","",IF(E4987&lt;MinTemp,0,E4987*M_a+M_b))</f>
        <v>6.3606200000000002E-2</v>
      </c>
      <c r="G4987" s="1">
        <f>IF(A4987="","",F4987^2)</f>
        <v>4.0457486784400004E-3</v>
      </c>
      <c r="H4987" s="1">
        <f t="shared" si="421"/>
        <v>1.7582567051021296E-3</v>
      </c>
      <c r="I4987" s="4">
        <f>IF(A4987="","",H4987*24*(B4987-B4986))</f>
        <v>4.3956417617318843E-4</v>
      </c>
      <c r="J4987" s="4">
        <f>IF(A4987="","",MIN(J4986+I4987,Max_logcfu))</f>
        <v>3.99</v>
      </c>
      <c r="K4987" s="1" cm="1">
        <f t="array" ref="K4987">IF(A4987="","",IF(E4987&lt;MinTemp,0,((E4987-Tmin)/(PrefTemp-Tmin))^2))</f>
        <v>0.66931663793844143</v>
      </c>
      <c r="L4987" s="4">
        <f>IF(A4987="","",K4987*(B4987-B4986))</f>
        <v>6.9720483102354586E-3</v>
      </c>
      <c r="M4987" s="4">
        <f>IF(A4986="","",M4986-L4986)</f>
        <v>127.88751908845605</v>
      </c>
      <c r="N4987" s="1" t="s">
        <v>866</v>
      </c>
      <c r="O4987" s="1" t="s">
        <v>868</v>
      </c>
      <c r="P4987" s="1" t="s">
        <v>869</v>
      </c>
      <c r="Q4987" s="1">
        <v>4008</v>
      </c>
      <c r="R4987" s="1" t="s">
        <v>863</v>
      </c>
      <c r="S4987" s="1">
        <v>95.77</v>
      </c>
    </row>
    <row r="4988" spans="1:19" hidden="1" x14ac:dyDescent="0.3">
      <c r="A4988" s="1" t="s">
        <v>922</v>
      </c>
      <c r="B4988" s="2" t="s">
        <v>801</v>
      </c>
      <c r="C4988" s="1">
        <f t="shared" si="420"/>
        <v>1.0416666664241347E-2</v>
      </c>
      <c r="D4988" s="1">
        <v>8</v>
      </c>
      <c r="E4988" s="1">
        <v>-1.21</v>
      </c>
      <c r="F4988" s="1">
        <f>IF(A4988="","",IF(E4988&lt;MinTemp,0,E4988*M_a+M_b))</f>
        <v>6.3802600000000001E-2</v>
      </c>
      <c r="G4988" s="1">
        <f>IF(A4988="","",F4988^2)</f>
        <v>4.07077176676E-3</v>
      </c>
      <c r="H4988" s="1">
        <f t="shared" si="421"/>
        <v>1.7691315805128205E-3</v>
      </c>
      <c r="I4988" s="4">
        <f>IF(A4988="","",H4988*24*(B4988-B4987))</f>
        <v>4.4228289502522814E-4</v>
      </c>
      <c r="J4988" s="4">
        <f>IF(A4988="","",MIN(J4987+I4988,Max_logcfu))</f>
        <v>3.99</v>
      </c>
      <c r="K4988" s="1" cm="1">
        <f t="array" ref="K4988">IF(A4988="","",IF(E4988&lt;MinTemp,0,((E4988-Tmin)/(PrefTemp-Tmin))^2))</f>
        <v>0.67345638330483826</v>
      </c>
      <c r="L4988" s="4">
        <f>IF(A4988="","",K4988*(B4988-B4987))</f>
        <v>7.015170657792052E-3</v>
      </c>
      <c r="M4988" s="4">
        <f>IF(A4987="","",M4987-L4987)</f>
        <v>127.88054704014581</v>
      </c>
      <c r="N4988" s="1" t="s">
        <v>866</v>
      </c>
      <c r="O4988" s="1" t="s">
        <v>868</v>
      </c>
      <c r="P4988" s="1" t="s">
        <v>869</v>
      </c>
      <c r="Q4988" s="1">
        <v>4008</v>
      </c>
      <c r="R4988" s="1" t="s">
        <v>863</v>
      </c>
      <c r="S4988" s="1">
        <v>95.77</v>
      </c>
    </row>
    <row r="4989" spans="1:19" hidden="1" x14ac:dyDescent="0.3">
      <c r="A4989" s="1" t="s">
        <v>922</v>
      </c>
      <c r="B4989" s="2" t="s">
        <v>802</v>
      </c>
      <c r="C4989" s="1">
        <f t="shared" si="420"/>
        <v>1.0416666671517305E-2</v>
      </c>
      <c r="D4989" s="1">
        <v>8</v>
      </c>
      <c r="E4989" s="1">
        <v>-1.24</v>
      </c>
      <c r="F4989" s="1">
        <f>IF(A4989="","",IF(E4989&lt;MinTemp,0,E4989*M_a+M_b))</f>
        <v>6.3213400000000003E-2</v>
      </c>
      <c r="G4989" s="1">
        <f>IF(A4989="","",F4989^2)</f>
        <v>3.9959339395600002E-3</v>
      </c>
      <c r="H4989" s="1">
        <f t="shared" si="421"/>
        <v>1.7366075356627553E-3</v>
      </c>
      <c r="I4989" s="4">
        <f>IF(A4989="","",H4989*24*(B4989-B4988))</f>
        <v>4.3415188411785659E-4</v>
      </c>
      <c r="J4989" s="4">
        <f>IF(A4989="","",MIN(J4988+I4989,Max_logcfu))</f>
        <v>3.99</v>
      </c>
      <c r="K4989" s="1" cm="1">
        <f t="array" ref="K4989">IF(A4989="","",IF(E4989&lt;MinTemp,0,((E4989-Tmin)/(PrefTemp-Tmin))^2))</f>
        <v>0.66107543558085935</v>
      </c>
      <c r="L4989" s="4">
        <f>IF(A4989="","",K4989*(B4989-B4988))</f>
        <v>6.886202457173923E-3</v>
      </c>
      <c r="M4989" s="4">
        <f>IF(A4988="","",M4988-L4988)</f>
        <v>127.87353186948802</v>
      </c>
      <c r="N4989" s="1" t="s">
        <v>866</v>
      </c>
      <c r="O4989" s="1" t="s">
        <v>868</v>
      </c>
      <c r="P4989" s="1" t="s">
        <v>869</v>
      </c>
      <c r="Q4989" s="1">
        <v>4008</v>
      </c>
      <c r="R4989" s="1" t="s">
        <v>863</v>
      </c>
      <c r="S4989" s="1">
        <v>95.77</v>
      </c>
    </row>
    <row r="4990" spans="1:19" hidden="1" x14ac:dyDescent="0.3">
      <c r="A4990" s="1" t="s">
        <v>922</v>
      </c>
      <c r="B4990" s="2" t="s">
        <v>803</v>
      </c>
      <c r="C4990" s="1">
        <f t="shared" si="420"/>
        <v>1.0416666664241347E-2</v>
      </c>
      <c r="D4990" s="1">
        <v>8</v>
      </c>
      <c r="E4990" s="1">
        <v>-1.22</v>
      </c>
      <c r="F4990" s="1">
        <f>IF(A4990="","",IF(E4990&lt;MinTemp,0,E4990*M_a+M_b))</f>
        <v>6.3606200000000002E-2</v>
      </c>
      <c r="G4990" s="1">
        <f>IF(A4990="","",F4990^2)</f>
        <v>4.0457486784400004E-3</v>
      </c>
      <c r="H4990" s="1">
        <f t="shared" si="421"/>
        <v>1.7582567051021296E-3</v>
      </c>
      <c r="I4990" s="4">
        <f>IF(A4990="","",H4990*24*(B4990-B4989))</f>
        <v>4.3956417617318843E-4</v>
      </c>
      <c r="J4990" s="4">
        <f>IF(A4990="","",MIN(J4989+I4990,Max_logcfu))</f>
        <v>3.99</v>
      </c>
      <c r="K4990" s="1" cm="1">
        <f t="array" ref="K4990">IF(A4990="","",IF(E4990&lt;MinTemp,0,((E4990-Tmin)/(PrefTemp-Tmin))^2))</f>
        <v>0.66931663793844143</v>
      </c>
      <c r="L4990" s="4">
        <f>IF(A4990="","",K4990*(B4990-B4989))</f>
        <v>6.9720483102354586E-3</v>
      </c>
      <c r="M4990" s="4">
        <f>IF(A4989="","",M4989-L4989)</f>
        <v>127.86664566703085</v>
      </c>
      <c r="N4990" s="1" t="s">
        <v>866</v>
      </c>
      <c r="O4990" s="1" t="s">
        <v>868</v>
      </c>
      <c r="P4990" s="1" t="s">
        <v>869</v>
      </c>
      <c r="Q4990" s="1">
        <v>4008</v>
      </c>
      <c r="R4990" s="1" t="s">
        <v>863</v>
      </c>
      <c r="S4990" s="1">
        <v>95.77</v>
      </c>
    </row>
    <row r="4991" spans="1:19" hidden="1" x14ac:dyDescent="0.3">
      <c r="A4991" s="1" t="s">
        <v>922</v>
      </c>
      <c r="B4991" s="2" t="s">
        <v>804</v>
      </c>
      <c r="C4991" s="1">
        <f t="shared" si="420"/>
        <v>1.0416666664241347E-2</v>
      </c>
      <c r="D4991" s="1">
        <v>8</v>
      </c>
      <c r="E4991" s="1">
        <v>-1.22</v>
      </c>
      <c r="F4991" s="1">
        <f>IF(A4991="","",IF(E4991&lt;MinTemp,0,E4991*M_a+M_b))</f>
        <v>6.3606200000000002E-2</v>
      </c>
      <c r="G4991" s="1">
        <f>IF(A4991="","",F4991^2)</f>
        <v>4.0457486784400004E-3</v>
      </c>
      <c r="H4991" s="1">
        <f t="shared" si="421"/>
        <v>1.7582567051021296E-3</v>
      </c>
      <c r="I4991" s="4">
        <f>IF(A4991="","",H4991*24*(B4991-B4990))</f>
        <v>4.3956417617318843E-4</v>
      </c>
      <c r="J4991" s="4">
        <f>IF(A4991="","",MIN(J4990+I4991,Max_logcfu))</f>
        <v>3.99</v>
      </c>
      <c r="K4991" s="1" cm="1">
        <f t="array" ref="K4991">IF(A4991="","",IF(E4991&lt;MinTemp,0,((E4991-Tmin)/(PrefTemp-Tmin))^2))</f>
        <v>0.66931663793844143</v>
      </c>
      <c r="L4991" s="4">
        <f>IF(A4991="","",K4991*(B4991-B4990))</f>
        <v>6.9720483102354586E-3</v>
      </c>
      <c r="M4991" s="4">
        <f>IF(A4990="","",M4990-L4990)</f>
        <v>127.85967361872062</v>
      </c>
      <c r="N4991" s="1" t="s">
        <v>866</v>
      </c>
      <c r="O4991" s="1" t="s">
        <v>868</v>
      </c>
      <c r="P4991" s="1" t="s">
        <v>869</v>
      </c>
      <c r="Q4991" s="1">
        <v>4008</v>
      </c>
      <c r="R4991" s="1" t="s">
        <v>863</v>
      </c>
      <c r="S4991" s="1">
        <v>95.77</v>
      </c>
    </row>
    <row r="4992" spans="1:19" hidden="1" x14ac:dyDescent="0.3">
      <c r="A4992" s="1" t="s">
        <v>922</v>
      </c>
      <c r="B4992" s="2" t="s">
        <v>805</v>
      </c>
      <c r="C4992" s="1">
        <f t="shared" si="420"/>
        <v>1.0416666671517305E-2</v>
      </c>
      <c r="D4992" s="1">
        <v>8</v>
      </c>
      <c r="E4992" s="1">
        <v>-1.22</v>
      </c>
      <c r="F4992" s="1">
        <f>IF(A4992="","",IF(E4992&lt;MinTemp,0,E4992*M_a+M_b))</f>
        <v>6.3606200000000002E-2</v>
      </c>
      <c r="G4992" s="1">
        <f>IF(A4992="","",F4992^2)</f>
        <v>4.0457486784400004E-3</v>
      </c>
      <c r="H4992" s="1">
        <f t="shared" si="421"/>
        <v>1.7582567051021296E-3</v>
      </c>
      <c r="I4992" s="4">
        <f>IF(A4992="","",H4992*24*(B4992-B4991))</f>
        <v>4.3956417648022045E-4</v>
      </c>
      <c r="J4992" s="4">
        <f>IF(A4992="","",MIN(J4991+I4992,Max_logcfu))</f>
        <v>3.99</v>
      </c>
      <c r="K4992" s="1" cm="1">
        <f t="array" ref="K4992">IF(A4992="","",IF(E4992&lt;MinTemp,0,((E4992-Tmin)/(PrefTemp-Tmin))^2))</f>
        <v>0.66931663793844143</v>
      </c>
      <c r="L4992" s="4">
        <f>IF(A4992="","",K4992*(B4992-B4991))</f>
        <v>6.9720483151053782E-3</v>
      </c>
      <c r="M4992" s="4">
        <f>IF(A4991="","",M4991-L4991)</f>
        <v>127.85270157041039</v>
      </c>
      <c r="N4992" s="1" t="s">
        <v>866</v>
      </c>
      <c r="O4992" s="1" t="s">
        <v>868</v>
      </c>
      <c r="P4992" s="1" t="s">
        <v>869</v>
      </c>
      <c r="Q4992" s="1">
        <v>4008</v>
      </c>
      <c r="R4992" s="1" t="s">
        <v>863</v>
      </c>
      <c r="S4992" s="1">
        <v>95.77</v>
      </c>
    </row>
    <row r="4993" spans="1:19" hidden="1" x14ac:dyDescent="0.3">
      <c r="A4993" s="1" t="s">
        <v>922</v>
      </c>
      <c r="B4993" s="2" t="s">
        <v>806</v>
      </c>
      <c r="C4993" s="1">
        <f t="shared" si="420"/>
        <v>1.0416666664241347E-2</v>
      </c>
      <c r="D4993" s="1">
        <v>8</v>
      </c>
      <c r="E4993" s="1">
        <v>-1.22</v>
      </c>
      <c r="F4993" s="1">
        <f>IF(A4993="","",IF(E4993&lt;MinTemp,0,E4993*M_a+M_b))</f>
        <v>6.3606200000000002E-2</v>
      </c>
      <c r="G4993" s="1">
        <f>IF(A4993="","",F4993^2)</f>
        <v>4.0457486784400004E-3</v>
      </c>
      <c r="H4993" s="1">
        <f t="shared" si="421"/>
        <v>1.7582567051021296E-3</v>
      </c>
      <c r="I4993" s="4">
        <f>IF(A4993="","",H4993*24*(B4993-B4992))</f>
        <v>4.3956417617318843E-4</v>
      </c>
      <c r="J4993" s="4">
        <f>IF(A4993="","",MIN(J4992+I4993,Max_logcfu))</f>
        <v>3.99</v>
      </c>
      <c r="K4993" s="1" cm="1">
        <f t="array" ref="K4993">IF(A4993="","",IF(E4993&lt;MinTemp,0,((E4993-Tmin)/(PrefTemp-Tmin))^2))</f>
        <v>0.66931663793844143</v>
      </c>
      <c r="L4993" s="4">
        <f>IF(A4993="","",K4993*(B4993-B4992))</f>
        <v>6.9720483102354586E-3</v>
      </c>
      <c r="M4993" s="4">
        <f>IF(A4992="","",M4992-L4992)</f>
        <v>127.84572952209528</v>
      </c>
      <c r="N4993" s="1" t="s">
        <v>866</v>
      </c>
      <c r="O4993" s="1" t="s">
        <v>868</v>
      </c>
      <c r="P4993" s="1" t="s">
        <v>869</v>
      </c>
      <c r="Q4993" s="1">
        <v>4008</v>
      </c>
      <c r="R4993" s="1" t="s">
        <v>863</v>
      </c>
      <c r="S4993" s="1">
        <v>95.73</v>
      </c>
    </row>
    <row r="4994" spans="1:19" hidden="1" x14ac:dyDescent="0.3">
      <c r="A4994" s="1" t="s">
        <v>922</v>
      </c>
      <c r="B4994" s="2" t="s">
        <v>807</v>
      </c>
      <c r="C4994" s="1">
        <f t="shared" ref="C4994:C5049" si="422">IF(A4994="","",B4994-B4993)</f>
        <v>1.0416666664241347E-2</v>
      </c>
      <c r="D4994" s="1">
        <v>8</v>
      </c>
      <c r="E4994" s="1">
        <v>-1.22</v>
      </c>
      <c r="F4994" s="1">
        <f>IF(A4994="","",IF(E4994&lt;MinTemp,0,E4994*M_a+M_b))</f>
        <v>6.3606200000000002E-2</v>
      </c>
      <c r="G4994" s="1">
        <f>IF(A4994="","",F4994^2)</f>
        <v>4.0457486784400004E-3</v>
      </c>
      <c r="H4994" s="1">
        <f t="shared" si="421"/>
        <v>1.7582567051021296E-3</v>
      </c>
      <c r="I4994" s="4">
        <f>IF(A4994="","",H4994*24*(B4994-B4993))</f>
        <v>4.3956417617318843E-4</v>
      </c>
      <c r="J4994" s="4">
        <f>IF(A4994="","",MIN(J4993+I4994,Max_logcfu))</f>
        <v>3.99</v>
      </c>
      <c r="K4994" s="1" cm="1">
        <f t="array" ref="K4994">IF(A4994="","",IF(E4994&lt;MinTemp,0,((E4994-Tmin)/(PrefTemp-Tmin))^2))</f>
        <v>0.66931663793844143</v>
      </c>
      <c r="L4994" s="4">
        <f>IF(A4994="","",K4994*(B4994-B4993))</f>
        <v>6.9720483102354586E-3</v>
      </c>
      <c r="M4994" s="4">
        <f>IF(A4993="","",M4993-L4993)</f>
        <v>127.83875747378505</v>
      </c>
      <c r="N4994" s="1" t="s">
        <v>866</v>
      </c>
      <c r="O4994" s="1" t="s">
        <v>868</v>
      </c>
      <c r="P4994" s="1" t="s">
        <v>869</v>
      </c>
      <c r="Q4994" s="1">
        <v>4008</v>
      </c>
      <c r="R4994" s="1" t="s">
        <v>863</v>
      </c>
      <c r="S4994" s="1">
        <v>95.73</v>
      </c>
    </row>
    <row r="4995" spans="1:19" hidden="1" x14ac:dyDescent="0.3">
      <c r="A4995" s="1" t="s">
        <v>922</v>
      </c>
      <c r="B4995" s="2" t="s">
        <v>808</v>
      </c>
      <c r="C4995" s="1">
        <f t="shared" si="422"/>
        <v>1.0416666671517305E-2</v>
      </c>
      <c r="D4995" s="1">
        <v>8</v>
      </c>
      <c r="E4995" s="1">
        <v>-1.19</v>
      </c>
      <c r="F4995" s="1">
        <f>IF(A4995="","",IF(E4995&lt;MinTemp,0,E4995*M_a+M_b))</f>
        <v>6.4195400000000014E-2</v>
      </c>
      <c r="G4995" s="1">
        <f>IF(A4995="","",F4995^2)</f>
        <v>4.1210493811600019E-3</v>
      </c>
      <c r="H4995" s="1">
        <f t="shared" si="421"/>
        <v>1.7909819127162111E-3</v>
      </c>
      <c r="I4995" s="4">
        <f>IF(A4995="","",H4995*24*(B4995-B4994))</f>
        <v>4.4774547838755048E-4</v>
      </c>
      <c r="J4995" s="4">
        <f>IF(A4995="","",MIN(J4994+I4995,Max_logcfu))</f>
        <v>3.99</v>
      </c>
      <c r="K4995" s="1" cm="1">
        <f t="array" ref="K4995">IF(A4995="","",IF(E4995&lt;MinTemp,0,((E4995-Tmin)/(PrefTemp-Tmin))^2))</f>
        <v>0.68177416241284494</v>
      </c>
      <c r="L4995" s="4">
        <f>IF(A4995="","",K4995*(B4995-B4994))</f>
        <v>7.101814195107508E-3</v>
      </c>
      <c r="M4995" s="4">
        <f>IF(A4994="","",M4994-L4994)</f>
        <v>127.83178542547482</v>
      </c>
      <c r="N4995" s="1" t="s">
        <v>866</v>
      </c>
      <c r="O4995" s="1" t="s">
        <v>868</v>
      </c>
      <c r="P4995" s="1" t="s">
        <v>869</v>
      </c>
      <c r="Q4995" s="1">
        <v>4008</v>
      </c>
      <c r="R4995" s="1" t="s">
        <v>863</v>
      </c>
      <c r="S4995" s="1">
        <v>95.73</v>
      </c>
    </row>
    <row r="4996" spans="1:19" hidden="1" x14ac:dyDescent="0.3">
      <c r="A4996" s="1" t="s">
        <v>922</v>
      </c>
      <c r="B4996" s="2" t="s">
        <v>809</v>
      </c>
      <c r="C4996" s="1">
        <f t="shared" si="422"/>
        <v>1.0416666664241347E-2</v>
      </c>
      <c r="D4996" s="1">
        <v>8</v>
      </c>
      <c r="E4996" s="1">
        <v>-1.22</v>
      </c>
      <c r="F4996" s="1">
        <f>IF(A4996="","",IF(E4996&lt;MinTemp,0,E4996*M_a+M_b))</f>
        <v>6.3606200000000002E-2</v>
      </c>
      <c r="G4996" s="1">
        <f>IF(A4996="","",F4996^2)</f>
        <v>4.0457486784400004E-3</v>
      </c>
      <c r="H4996" s="1">
        <f t="shared" si="421"/>
        <v>1.7582567051021296E-3</v>
      </c>
      <c r="I4996" s="4">
        <f>IF(A4996="","",H4996*24*(B4996-B4995))</f>
        <v>4.3956417617318843E-4</v>
      </c>
      <c r="J4996" s="4">
        <f>IF(A4996="","",MIN(J4995+I4996,Max_logcfu))</f>
        <v>3.99</v>
      </c>
      <c r="K4996" s="1" cm="1">
        <f t="array" ref="K4996">IF(A4996="","",IF(E4996&lt;MinTemp,0,((E4996-Tmin)/(PrefTemp-Tmin))^2))</f>
        <v>0.66931663793844143</v>
      </c>
      <c r="L4996" s="4">
        <f>IF(A4996="","",K4996*(B4996-B4995))</f>
        <v>6.9720483102354586E-3</v>
      </c>
      <c r="M4996" s="4">
        <f>IF(A4995="","",M4995-L4995)</f>
        <v>127.82468361127971</v>
      </c>
      <c r="N4996" s="1" t="s">
        <v>866</v>
      </c>
      <c r="O4996" s="1" t="s">
        <v>868</v>
      </c>
      <c r="P4996" s="1" t="s">
        <v>869</v>
      </c>
      <c r="Q4996" s="1">
        <v>4008</v>
      </c>
      <c r="R4996" s="1" t="s">
        <v>863</v>
      </c>
      <c r="S4996" s="1">
        <v>95.73</v>
      </c>
    </row>
    <row r="4997" spans="1:19" hidden="1" x14ac:dyDescent="0.3">
      <c r="A4997" s="1" t="s">
        <v>922</v>
      </c>
      <c r="B4997" s="2" t="s">
        <v>810</v>
      </c>
      <c r="C4997" s="1">
        <f t="shared" si="422"/>
        <v>1.0416666664241347E-2</v>
      </c>
      <c r="D4997" s="1">
        <v>8</v>
      </c>
      <c r="E4997" s="1">
        <v>-1.19</v>
      </c>
      <c r="F4997" s="1">
        <f>IF(A4997="","",IF(E4997&lt;MinTemp,0,E4997*M_a+M_b))</f>
        <v>6.4195400000000014E-2</v>
      </c>
      <c r="G4997" s="1">
        <f>IF(A4997="","",F4997^2)</f>
        <v>4.1210493811600019E-3</v>
      </c>
      <c r="H4997" s="1">
        <f t="shared" si="421"/>
        <v>1.7909819127162111E-3</v>
      </c>
      <c r="I4997" s="4">
        <f>IF(A4997="","",H4997*24*(B4997-B4996))</f>
        <v>4.4774547807480386E-4</v>
      </c>
      <c r="J4997" s="4">
        <f>IF(A4997="","",MIN(J4996+I4997,Max_logcfu))</f>
        <v>3.99</v>
      </c>
      <c r="K4997" s="1" cm="1">
        <f t="array" ref="K4997">IF(A4997="","",IF(E4997&lt;MinTemp,0,((E4997-Tmin)/(PrefTemp-Tmin))^2))</f>
        <v>0.68177416241284494</v>
      </c>
      <c r="L4997" s="4">
        <f>IF(A4997="","",K4997*(B4997-B4996))</f>
        <v>7.1018141901469482E-3</v>
      </c>
      <c r="M4997" s="4">
        <f>IF(A4996="","",M4996-L4996)</f>
        <v>127.81771156296948</v>
      </c>
      <c r="N4997" s="1" t="s">
        <v>866</v>
      </c>
      <c r="O4997" s="1" t="s">
        <v>868</v>
      </c>
      <c r="P4997" s="1" t="s">
        <v>869</v>
      </c>
      <c r="Q4997" s="1">
        <v>4008</v>
      </c>
      <c r="R4997" s="1" t="s">
        <v>863</v>
      </c>
      <c r="S4997" s="1">
        <v>95.73</v>
      </c>
    </row>
    <row r="4998" spans="1:19" hidden="1" x14ac:dyDescent="0.3">
      <c r="A4998" s="1" t="s">
        <v>922</v>
      </c>
      <c r="B4998" s="2" t="s">
        <v>811</v>
      </c>
      <c r="C4998" s="1">
        <f t="shared" si="422"/>
        <v>1.0416666671517305E-2</v>
      </c>
      <c r="D4998" s="1">
        <v>8</v>
      </c>
      <c r="E4998" s="1">
        <v>-1.19</v>
      </c>
      <c r="F4998" s="1">
        <f>IF(A4998="","",IF(E4998&lt;MinTemp,0,E4998*M_a+M_b))</f>
        <v>6.4195400000000014E-2</v>
      </c>
      <c r="G4998" s="1">
        <f>IF(A4998="","",F4998^2)</f>
        <v>4.1210493811600019E-3</v>
      </c>
      <c r="H4998" s="1">
        <f t="shared" si="421"/>
        <v>1.7909819127162111E-3</v>
      </c>
      <c r="I4998" s="4">
        <f>IF(A4998="","",H4998*24*(B4998-B4997))</f>
        <v>4.4774547838755048E-4</v>
      </c>
      <c r="J4998" s="4">
        <f>IF(A4998="","",MIN(J4997+I4998,Max_logcfu))</f>
        <v>3.99</v>
      </c>
      <c r="K4998" s="1" cm="1">
        <f t="array" ref="K4998">IF(A4998="","",IF(E4998&lt;MinTemp,0,((E4998-Tmin)/(PrefTemp-Tmin))^2))</f>
        <v>0.68177416241284494</v>
      </c>
      <c r="L4998" s="4">
        <f>IF(A4998="","",K4998*(B4998-B4997))</f>
        <v>7.101814195107508E-3</v>
      </c>
      <c r="M4998" s="4">
        <f>IF(A4997="","",M4997-L4997)</f>
        <v>127.81060974877933</v>
      </c>
      <c r="N4998" s="1" t="s">
        <v>866</v>
      </c>
      <c r="O4998" s="1" t="s">
        <v>868</v>
      </c>
      <c r="P4998" s="1" t="s">
        <v>869</v>
      </c>
      <c r="Q4998" s="1">
        <v>4008</v>
      </c>
      <c r="R4998" s="1" t="s">
        <v>863</v>
      </c>
      <c r="S4998" s="1">
        <v>95.73</v>
      </c>
    </row>
    <row r="4999" spans="1:19" hidden="1" x14ac:dyDescent="0.3">
      <c r="A4999" s="1" t="s">
        <v>922</v>
      </c>
      <c r="B4999" s="2" t="s">
        <v>812</v>
      </c>
      <c r="C4999" s="1">
        <f t="shared" si="422"/>
        <v>1.0416666664241347E-2</v>
      </c>
      <c r="D4999" s="1">
        <v>8</v>
      </c>
      <c r="E4999" s="1">
        <v>-1.1599999999999999</v>
      </c>
      <c r="F4999" s="1">
        <f>IF(A4999="","",IF(E4999&lt;MinTemp,0,E4999*M_a+M_b))</f>
        <v>6.4784599999999998E-2</v>
      </c>
      <c r="G4999" s="1">
        <f>IF(A4999="","",F4999^2)</f>
        <v>4.1970443971599998E-3</v>
      </c>
      <c r="H4999" s="1">
        <f t="shared" si="421"/>
        <v>1.8240088644763145E-3</v>
      </c>
      <c r="I4999" s="4">
        <f>IF(A4999="","",H4999*24*(B4999-B4998))</f>
        <v>4.5600221601290733E-4</v>
      </c>
      <c r="J4999" s="4">
        <f>IF(A4999="","",MIN(J4998+I4999,Max_logcfu))</f>
        <v>3.99</v>
      </c>
      <c r="K4999" s="1" cm="1">
        <f t="array" ref="K4999">IF(A4999="","",IF(E4999&lt;MinTemp,0,((E4999-Tmin)/(PrefTemp-Tmin))^2))</f>
        <v>0.69434655201288575</v>
      </c>
      <c r="L4999" s="4">
        <f>IF(A4999="","",K4999*(B4999-B4998))</f>
        <v>7.2327765817835482E-3</v>
      </c>
      <c r="M4999" s="4">
        <f>IF(A4998="","",M4998-L4998)</f>
        <v>127.80350793458422</v>
      </c>
      <c r="N4999" s="1" t="s">
        <v>866</v>
      </c>
      <c r="O4999" s="1" t="s">
        <v>868</v>
      </c>
      <c r="P4999" s="1" t="s">
        <v>869</v>
      </c>
      <c r="Q4999" s="1">
        <v>4008</v>
      </c>
      <c r="R4999" s="1" t="s">
        <v>863</v>
      </c>
      <c r="S4999" s="1">
        <v>95.73</v>
      </c>
    </row>
    <row r="5000" spans="1:19" hidden="1" x14ac:dyDescent="0.3">
      <c r="A5000" s="1" t="s">
        <v>922</v>
      </c>
      <c r="B5000" s="2" t="s">
        <v>813</v>
      </c>
      <c r="C5000" s="1">
        <f t="shared" si="422"/>
        <v>1.0416666664241347E-2</v>
      </c>
      <c r="D5000" s="1">
        <v>8</v>
      </c>
      <c r="E5000" s="1">
        <v>-1.18</v>
      </c>
      <c r="F5000" s="1">
        <f>IF(A5000="","",IF(E5000&lt;MinTemp,0,E5000*M_a+M_b))</f>
        <v>6.4391799999999999E-2</v>
      </c>
      <c r="G5000" s="1">
        <f>IF(A5000="","",F5000^2)</f>
        <v>4.1463039072399998E-3</v>
      </c>
      <c r="H5000" s="1">
        <f t="shared" si="421"/>
        <v>1.801957369508909E-3</v>
      </c>
      <c r="I5000" s="4">
        <f>IF(A5000="","",H5000*24*(B5000-B4999))</f>
        <v>4.5048934227233947E-4</v>
      </c>
      <c r="J5000" s="4">
        <f>IF(A5000="","",MIN(J4999+I5000,Max_logcfu))</f>
        <v>3.99</v>
      </c>
      <c r="K5000" s="1" cm="1">
        <f t="array" ref="K5000">IF(A5000="","",IF(E5000&lt;MinTemp,0,((E5000-Tmin)/(PrefTemp-Tmin))^2))</f>
        <v>0.68595219615445435</v>
      </c>
      <c r="L5000" s="4">
        <f>IF(A5000="","",K5000*(B5000-B4999))</f>
        <v>7.1453353749452468E-3</v>
      </c>
      <c r="M5000" s="4">
        <f>IF(A4999="","",M4999-L4999)</f>
        <v>127.79627515800243</v>
      </c>
      <c r="N5000" s="1" t="s">
        <v>866</v>
      </c>
      <c r="O5000" s="1" t="s">
        <v>868</v>
      </c>
      <c r="P5000" s="1" t="s">
        <v>869</v>
      </c>
      <c r="Q5000" s="1">
        <v>4008</v>
      </c>
      <c r="R5000" s="1" t="s">
        <v>863</v>
      </c>
      <c r="S5000" s="1">
        <v>95.7</v>
      </c>
    </row>
    <row r="5001" spans="1:19" hidden="1" x14ac:dyDescent="0.3">
      <c r="A5001" s="1" t="s">
        <v>922</v>
      </c>
      <c r="B5001" s="2" t="s">
        <v>814</v>
      </c>
      <c r="C5001" s="1">
        <f t="shared" si="422"/>
        <v>1.0416666671517305E-2</v>
      </c>
      <c r="D5001" s="1">
        <v>8</v>
      </c>
      <c r="E5001" s="1">
        <v>-1.1499999999999999</v>
      </c>
      <c r="F5001" s="1">
        <f>IF(A5001="","",IF(E5001&lt;MinTemp,0,E5001*M_a+M_b))</f>
        <v>6.4981000000000011E-2</v>
      </c>
      <c r="G5001" s="1">
        <f>IF(A5001="","",F5001^2)</f>
        <v>4.2225303610000011E-3</v>
      </c>
      <c r="H5001" s="1">
        <f t="shared" si="421"/>
        <v>1.8350849026510217E-3</v>
      </c>
      <c r="I5001" s="4">
        <f>IF(A5001="","",H5001*24*(B5001-B5000))</f>
        <v>4.5877122587638743E-4</v>
      </c>
      <c r="J5001" s="4">
        <f>IF(A5001="","",MIN(J5000+I5001,Max_logcfu))</f>
        <v>3.99</v>
      </c>
      <c r="K5001" s="1" cm="1">
        <f t="array" ref="K5001">IF(A5001="","",IF(E5001&lt;MinTemp,0,((E5001-Tmin)/(PrefTemp-Tmin))^2))</f>
        <v>0.69856287412970763</v>
      </c>
      <c r="L5001" s="4">
        <f>IF(A5001="","",K5001*(B5001-B5000))</f>
        <v>7.276696608906264E-3</v>
      </c>
      <c r="M5001" s="4">
        <f>IF(A5000="","",M5000-L5000)</f>
        <v>127.78912982262749</v>
      </c>
      <c r="N5001" s="1" t="s">
        <v>866</v>
      </c>
      <c r="O5001" s="1" t="s">
        <v>868</v>
      </c>
      <c r="P5001" s="1" t="s">
        <v>869</v>
      </c>
      <c r="Q5001" s="1">
        <v>4008</v>
      </c>
      <c r="R5001" s="1" t="s">
        <v>863</v>
      </c>
      <c r="S5001" s="1">
        <v>95.7</v>
      </c>
    </row>
    <row r="5002" spans="1:19" hidden="1" x14ac:dyDescent="0.3">
      <c r="A5002" s="1" t="s">
        <v>922</v>
      </c>
      <c r="B5002" s="2" t="s">
        <v>815</v>
      </c>
      <c r="C5002" s="1">
        <f t="shared" si="422"/>
        <v>1.0416666664241347E-2</v>
      </c>
      <c r="D5002" s="1">
        <v>8</v>
      </c>
      <c r="E5002" s="1">
        <v>-0.86</v>
      </c>
      <c r="F5002" s="1">
        <f>IF(A5002="","",IF(E5002&lt;MinTemp,0,E5002*M_a+M_b))</f>
        <v>7.0676600000000006E-2</v>
      </c>
      <c r="G5002" s="1">
        <f>IF(A5002="","",F5002^2)</f>
        <v>4.9951817875600012E-3</v>
      </c>
      <c r="H5002" s="1">
        <f t="shared" si="421"/>
        <v>2.170874310108649E-3</v>
      </c>
      <c r="I5002" s="4">
        <f>IF(A5002="","",H5002*24*(B5002-B5001))</f>
        <v>5.4271857740080076E-4</v>
      </c>
      <c r="J5002" s="4">
        <f>IF(A5002="","",MIN(J5001+I5002,Max_logcfu))</f>
        <v>3.99</v>
      </c>
      <c r="K5002" s="1" cm="1">
        <f t="array" ref="K5002">IF(A5002="","",IF(E5002&lt;MinTemp,0,((E5002-Tmin)/(PrefTemp-Tmin))^2))</f>
        <v>0.82638802992334115</v>
      </c>
      <c r="L5002" s="4">
        <f>IF(A5002="","",K5002*(B5002-B5001))</f>
        <v>8.6082086430305481E-3</v>
      </c>
      <c r="M5002" s="4">
        <f>IF(A5001="","",M5001-L5001)</f>
        <v>127.78185312601858</v>
      </c>
      <c r="N5002" s="1" t="s">
        <v>866</v>
      </c>
      <c r="O5002" s="1" t="s">
        <v>868</v>
      </c>
      <c r="P5002" s="1" t="s">
        <v>869</v>
      </c>
      <c r="Q5002" s="1">
        <v>4008</v>
      </c>
      <c r="R5002" s="1" t="s">
        <v>863</v>
      </c>
      <c r="S5002" s="1">
        <v>95.7</v>
      </c>
    </row>
    <row r="5003" spans="1:19" hidden="1" x14ac:dyDescent="0.3">
      <c r="A5003" s="1" t="s">
        <v>922</v>
      </c>
      <c r="B5003" s="2" t="s">
        <v>816</v>
      </c>
      <c r="C5003" s="1">
        <f t="shared" si="422"/>
        <v>1.0416666664241347E-2</v>
      </c>
      <c r="D5003" s="1">
        <v>8</v>
      </c>
      <c r="E5003" s="1">
        <v>-0.94</v>
      </c>
      <c r="F5003" s="1">
        <f>IF(A5003="","",IF(E5003&lt;MinTemp,0,E5003*M_a+M_b))</f>
        <v>6.9105400000000011E-2</v>
      </c>
      <c r="G5003" s="1">
        <f>IF(A5003="","",F5003^2)</f>
        <v>4.7755563091600017E-3</v>
      </c>
      <c r="H5003" s="1">
        <f t="shared" si="421"/>
        <v>2.075426470734464E-3</v>
      </c>
      <c r="I5003" s="4">
        <f>IF(A5003="","",H5003*24*(B5003-B5002))</f>
        <v>5.1885661756281029E-4</v>
      </c>
      <c r="J5003" s="4">
        <f>IF(A5003="","",MIN(J5002+I5003,Max_logcfu))</f>
        <v>3.99</v>
      </c>
      <c r="K5003" s="1" cm="1">
        <f t="array" ref="K5003">IF(A5003="","",IF(E5003&lt;MinTemp,0,((E5003-Tmin)/(PrefTemp-Tmin))^2))</f>
        <v>0.7900538434743225</v>
      </c>
      <c r="L5003" s="4">
        <f>IF(A5003="","",K5003*(B5003-B5002))</f>
        <v>8.2297275342747261E-3</v>
      </c>
      <c r="M5003" s="4">
        <f>IF(A5002="","",M5002-L5002)</f>
        <v>127.77324491737555</v>
      </c>
      <c r="N5003" s="1" t="s">
        <v>866</v>
      </c>
      <c r="O5003" s="1" t="s">
        <v>868</v>
      </c>
      <c r="P5003" s="1" t="s">
        <v>869</v>
      </c>
      <c r="Q5003" s="1">
        <v>4008</v>
      </c>
      <c r="R5003" s="1" t="s">
        <v>863</v>
      </c>
      <c r="S5003" s="1">
        <v>95.67</v>
      </c>
    </row>
    <row r="5004" spans="1:19" hidden="1" x14ac:dyDescent="0.3">
      <c r="A5004" s="1" t="s">
        <v>922</v>
      </c>
      <c r="B5004" s="2" t="s">
        <v>817</v>
      </c>
      <c r="C5004" s="1">
        <f t="shared" si="422"/>
        <v>1.0416666671517305E-2</v>
      </c>
      <c r="D5004" s="1">
        <v>8</v>
      </c>
      <c r="E5004" s="1">
        <v>-0.99</v>
      </c>
      <c r="F5004" s="1">
        <f>IF(A5004="","",IF(E5004&lt;MinTemp,0,E5004*M_a+M_b))</f>
        <v>6.8123400000000001E-2</v>
      </c>
      <c r="G5004" s="1">
        <f>IF(A5004="","",F5004^2)</f>
        <v>4.64079762756E-3</v>
      </c>
      <c r="H5004" s="1">
        <f t="shared" si="421"/>
        <v>2.0168612027640156E-3</v>
      </c>
      <c r="I5004" s="4">
        <f>IF(A5004="","",H5004*24*(B5004-B5003))</f>
        <v>5.0421530092579743E-4</v>
      </c>
      <c r="J5004" s="4">
        <f>IF(A5004="","",MIN(J5003+I5004,Max_logcfu))</f>
        <v>3.99</v>
      </c>
      <c r="K5004" s="1" cm="1">
        <f t="array" ref="K5004">IF(A5004="","",IF(E5004&lt;MinTemp,0,((E5004-Tmin)/(PrefTemp-Tmin))^2))</f>
        <v>0.76775976767515353</v>
      </c>
      <c r="L5004" s="4">
        <f>IF(A5004="","",K5004*(B5004-B5003))</f>
        <v>7.9974975836736416E-3</v>
      </c>
      <c r="M5004" s="4">
        <f>IF(A5003="","",M5003-L5003)</f>
        <v>127.76501518984128</v>
      </c>
      <c r="N5004" s="1" t="s">
        <v>866</v>
      </c>
      <c r="O5004" s="1" t="s">
        <v>868</v>
      </c>
      <c r="P5004" s="1" t="s">
        <v>869</v>
      </c>
      <c r="Q5004" s="1">
        <v>4008</v>
      </c>
      <c r="R5004" s="1" t="s">
        <v>863</v>
      </c>
      <c r="S5004" s="1">
        <v>95.67</v>
      </c>
    </row>
    <row r="5005" spans="1:19" hidden="1" x14ac:dyDescent="0.3">
      <c r="A5005" s="1" t="s">
        <v>922</v>
      </c>
      <c r="B5005" s="2" t="s">
        <v>818</v>
      </c>
      <c r="C5005" s="1">
        <f t="shared" si="422"/>
        <v>1.0416666664241347E-2</v>
      </c>
      <c r="D5005" s="1">
        <v>8</v>
      </c>
      <c r="E5005" s="1">
        <v>-1.02</v>
      </c>
      <c r="F5005" s="1">
        <f>IF(A5005="","",IF(E5005&lt;MinTemp,0,E5005*M_a+M_b))</f>
        <v>6.7534200000000003E-2</v>
      </c>
      <c r="G5005" s="1">
        <f>IF(A5005="","",F5005^2)</f>
        <v>4.56086816964E-3</v>
      </c>
      <c r="H5005" s="1">
        <f t="shared" si="421"/>
        <v>1.9821243675097783E-3</v>
      </c>
      <c r="I5005" s="4">
        <f>IF(A5005="","",H5005*24*(B5005-B5004))</f>
        <v>4.9553109176206974E-4</v>
      </c>
      <c r="J5005" s="4">
        <f>IF(A5005="","",MIN(J5004+I5005,Max_logcfu))</f>
        <v>3.99</v>
      </c>
      <c r="K5005" s="1" cm="1">
        <f t="array" ref="K5005">IF(A5005="","",IF(E5005&lt;MinTemp,0,((E5005-Tmin)/(PrefTemp-Tmin))^2))</f>
        <v>0.75453647569650184</v>
      </c>
      <c r="L5005" s="4">
        <f>IF(A5005="","",K5005*(B5005-B5004))</f>
        <v>7.859754953341902E-3</v>
      </c>
      <c r="M5005" s="4">
        <f>IF(A5004="","",M5004-L5004)</f>
        <v>127.75701769225761</v>
      </c>
      <c r="N5005" s="1" t="s">
        <v>866</v>
      </c>
      <c r="O5005" s="1" t="s">
        <v>868</v>
      </c>
      <c r="P5005" s="1" t="s">
        <v>869</v>
      </c>
      <c r="Q5005" s="1">
        <v>4008</v>
      </c>
      <c r="R5005" s="1" t="s">
        <v>863</v>
      </c>
      <c r="S5005" s="1">
        <v>95.67</v>
      </c>
    </row>
    <row r="5006" spans="1:19" hidden="1" x14ac:dyDescent="0.3">
      <c r="A5006" s="1" t="s">
        <v>922</v>
      </c>
      <c r="B5006" s="2" t="s">
        <v>819</v>
      </c>
      <c r="C5006" s="1">
        <f t="shared" si="422"/>
        <v>1.0416666664241347E-2</v>
      </c>
      <c r="D5006" s="1">
        <v>8</v>
      </c>
      <c r="E5006" s="1">
        <v>-1.02</v>
      </c>
      <c r="F5006" s="1">
        <f>IF(A5006="","",IF(E5006&lt;MinTemp,0,E5006*M_a+M_b))</f>
        <v>6.7534200000000003E-2</v>
      </c>
      <c r="G5006" s="1">
        <f>IF(A5006="","",F5006^2)</f>
        <v>4.56086816964E-3</v>
      </c>
      <c r="H5006" s="1">
        <f t="shared" si="421"/>
        <v>1.9821243675097783E-3</v>
      </c>
      <c r="I5006" s="4">
        <f>IF(A5006="","",H5006*24*(B5006-B5005))</f>
        <v>4.9553109176206974E-4</v>
      </c>
      <c r="J5006" s="4">
        <f>IF(A5006="","",MIN(J5005+I5006,Max_logcfu))</f>
        <v>3.99</v>
      </c>
      <c r="K5006" s="1" cm="1">
        <f t="array" ref="K5006">IF(A5006="","",IF(E5006&lt;MinTemp,0,((E5006-Tmin)/(PrefTemp-Tmin))^2))</f>
        <v>0.75453647569650184</v>
      </c>
      <c r="L5006" s="4">
        <f>IF(A5006="","",K5006*(B5006-B5005))</f>
        <v>7.859754953341902E-3</v>
      </c>
      <c r="M5006" s="4">
        <f>IF(A5005="","",M5005-L5005)</f>
        <v>127.74915793730426</v>
      </c>
      <c r="N5006" s="1" t="s">
        <v>866</v>
      </c>
      <c r="O5006" s="1" t="s">
        <v>868</v>
      </c>
      <c r="P5006" s="1" t="s">
        <v>869</v>
      </c>
      <c r="Q5006" s="1">
        <v>4008</v>
      </c>
      <c r="R5006" s="1" t="s">
        <v>863</v>
      </c>
      <c r="S5006" s="1">
        <v>95.67</v>
      </c>
    </row>
    <row r="5007" spans="1:19" hidden="1" x14ac:dyDescent="0.3">
      <c r="A5007" s="1" t="s">
        <v>922</v>
      </c>
      <c r="B5007" s="2" t="s">
        <v>820</v>
      </c>
      <c r="C5007" s="1">
        <f t="shared" si="422"/>
        <v>1.0416666671517305E-2</v>
      </c>
      <c r="D5007" s="1">
        <v>8</v>
      </c>
      <c r="E5007" s="1">
        <v>-1.07</v>
      </c>
      <c r="F5007" s="1">
        <f>IF(A5007="","",IF(E5007&lt;MinTemp,0,E5007*M_a+M_b))</f>
        <v>6.6552200000000006E-2</v>
      </c>
      <c r="G5007" s="1">
        <f>IF(A5007="","",F5007^2)</f>
        <v>4.4291953248400007E-3</v>
      </c>
      <c r="H5007" s="1">
        <f t="shared" si="421"/>
        <v>1.9249001846327685E-3</v>
      </c>
      <c r="I5007" s="4">
        <f>IF(A5007="","",H5007*24*(B5007-B5006))</f>
        <v>4.8122504638228002E-4</v>
      </c>
      <c r="J5007" s="4">
        <f>IF(A5007="","",MIN(J5006+I5007,Max_logcfu))</f>
        <v>3.99</v>
      </c>
      <c r="K5007" s="1" cm="1">
        <f t="array" ref="K5007">IF(A5007="","",IF(E5007&lt;MinTemp,0,((E5007-Tmin)/(PrefTemp-Tmin))^2))</f>
        <v>0.73275291156683131</v>
      </c>
      <c r="L5007" s="4">
        <f>IF(A5007="","",K5007*(B5007-B5006))</f>
        <v>7.6328428323754792E-3</v>
      </c>
      <c r="M5007" s="4">
        <f>IF(A5006="","",M5006-L5006)</f>
        <v>127.74129818235092</v>
      </c>
      <c r="N5007" s="1" t="s">
        <v>866</v>
      </c>
      <c r="O5007" s="1" t="s">
        <v>868</v>
      </c>
      <c r="P5007" s="1" t="s">
        <v>869</v>
      </c>
      <c r="Q5007" s="1">
        <v>4008</v>
      </c>
      <c r="R5007" s="1" t="s">
        <v>863</v>
      </c>
      <c r="S5007" s="1">
        <v>95.67</v>
      </c>
    </row>
    <row r="5008" spans="1:19" hidden="1" x14ac:dyDescent="0.3">
      <c r="A5008" s="1" t="s">
        <v>922</v>
      </c>
      <c r="B5008" s="2" t="s">
        <v>821</v>
      </c>
      <c r="C5008" s="1">
        <f t="shared" si="422"/>
        <v>1.0416666664241347E-2</v>
      </c>
      <c r="D5008" s="1">
        <v>8</v>
      </c>
      <c r="E5008" s="1">
        <v>-0.99</v>
      </c>
      <c r="F5008" s="1">
        <f>IF(A5008="","",IF(E5008&lt;MinTemp,0,E5008*M_a+M_b))</f>
        <v>6.8123400000000001E-2</v>
      </c>
      <c r="G5008" s="1">
        <f>IF(A5008="","",F5008^2)</f>
        <v>4.64079762756E-3</v>
      </c>
      <c r="H5008" s="1">
        <f t="shared" si="421"/>
        <v>2.0168612027640156E-3</v>
      </c>
      <c r="I5008" s="4">
        <f>IF(A5008="","",H5008*24*(B5008-B5007))</f>
        <v>5.0421530057360715E-4</v>
      </c>
      <c r="J5008" s="4">
        <f>IF(A5008="","",MIN(J5007+I5008,Max_logcfu))</f>
        <v>3.99</v>
      </c>
      <c r="K5008" s="1" cm="1">
        <f t="array" ref="K5008">IF(A5008="","",IF(E5008&lt;MinTemp,0,((E5008-Tmin)/(PrefTemp-Tmin))^2))</f>
        <v>0.76775976767515353</v>
      </c>
      <c r="L5008" s="4">
        <f>IF(A5008="","",K5008*(B5008-B5007))</f>
        <v>7.9974975780874539E-3</v>
      </c>
      <c r="M5008" s="4">
        <f>IF(A5007="","",M5007-L5007)</f>
        <v>127.73366533951854</v>
      </c>
      <c r="N5008" s="1" t="s">
        <v>866</v>
      </c>
      <c r="O5008" s="1" t="s">
        <v>872</v>
      </c>
      <c r="P5008" s="1" t="s">
        <v>869</v>
      </c>
      <c r="Q5008" s="1">
        <v>4178</v>
      </c>
      <c r="R5008" s="1" t="s">
        <v>863</v>
      </c>
      <c r="S5008" s="1">
        <v>95.67</v>
      </c>
    </row>
    <row r="5009" spans="1:19" hidden="1" x14ac:dyDescent="0.3">
      <c r="A5009" s="1" t="s">
        <v>922</v>
      </c>
      <c r="B5009" s="2" t="s">
        <v>822</v>
      </c>
      <c r="C5009" s="1">
        <f t="shared" si="422"/>
        <v>1.0416666664241347E-2</v>
      </c>
      <c r="D5009" s="1">
        <v>8</v>
      </c>
      <c r="E5009" s="1">
        <v>-0.82</v>
      </c>
      <c r="F5009" s="1">
        <f>IF(A5009="","",IF(E5009&lt;MinTemp,0,E5009*M_a+M_b))</f>
        <v>7.1462200000000003E-2</v>
      </c>
      <c r="G5009" s="1">
        <f>IF(A5009="","",F5009^2)</f>
        <v>5.1068460288400007E-3</v>
      </c>
      <c r="H5009" s="1">
        <f t="shared" si="421"/>
        <v>2.2194028808518035E-3</v>
      </c>
      <c r="I5009" s="4">
        <f>IF(A5009="","",H5009*24*(B5009-B5008))</f>
        <v>5.548507200837646E-4</v>
      </c>
      <c r="J5009" s="4">
        <f>IF(A5009="","",MIN(J5008+I5009,Max_logcfu))</f>
        <v>3.99</v>
      </c>
      <c r="K5009" s="1" cm="1">
        <f t="array" ref="K5009">IF(A5009="","",IF(E5009&lt;MinTemp,0,((E5009-Tmin)/(PrefTemp-Tmin))^2))</f>
        <v>0.84486143014954962</v>
      </c>
      <c r="L5009" s="4">
        <f>IF(A5009="","",K5009*(B5009-B5008))</f>
        <v>8.8006398953420824E-3</v>
      </c>
      <c r="M5009" s="4">
        <f>IF(A5008="","",M5008-L5008)</f>
        <v>127.72566784194045</v>
      </c>
      <c r="N5009" s="1" t="s">
        <v>866</v>
      </c>
      <c r="O5009" s="1" t="s">
        <v>872</v>
      </c>
      <c r="P5009" s="1" t="s">
        <v>869</v>
      </c>
      <c r="Q5009" s="1">
        <v>4178</v>
      </c>
      <c r="R5009" s="1" t="s">
        <v>863</v>
      </c>
      <c r="S5009" s="1">
        <v>95.67</v>
      </c>
    </row>
    <row r="5010" spans="1:19" hidden="1" x14ac:dyDescent="0.3">
      <c r="A5010" s="1" t="s">
        <v>922</v>
      </c>
      <c r="B5010" s="2" t="s">
        <v>823</v>
      </c>
      <c r="C5010" s="1">
        <f t="shared" si="422"/>
        <v>1.0416666671517305E-2</v>
      </c>
      <c r="D5010" s="1">
        <v>8</v>
      </c>
      <c r="E5010" s="1">
        <v>-0.6</v>
      </c>
      <c r="F5010" s="1">
        <f>IF(A5010="","",IF(E5010&lt;MinTemp,0,E5010*M_a+M_b))</f>
        <v>7.5783000000000003E-2</v>
      </c>
      <c r="G5010" s="1">
        <f>IF(A5010="","",F5010^2)</f>
        <v>5.7430630890000006E-3</v>
      </c>
      <c r="H5010" s="1">
        <f t="shared" si="421"/>
        <v>2.4958987783572362E-3</v>
      </c>
      <c r="I5010" s="4">
        <f>IF(A5010="","",H5010*24*(B5010-B5009))</f>
        <v>6.2397469487986991E-4</v>
      </c>
      <c r="J5010" s="4">
        <f>IF(A5010="","",MIN(J5009+I5010,Max_logcfu))</f>
        <v>3.99</v>
      </c>
      <c r="K5010" s="1" cm="1">
        <f t="array" ref="K5010">IF(A5010="","",IF(E5010&lt;MinTemp,0,((E5010-Tmin)/(PrefTemp-Tmin))^2))</f>
        <v>0.95011528983061277</v>
      </c>
      <c r="L5010" s="4">
        <f>IF(A5010="","",K5010*(B5010-B5009))</f>
        <v>9.8970342736775484E-3</v>
      </c>
      <c r="M5010" s="4">
        <f>IF(A5009="","",M5009-L5009)</f>
        <v>127.71686720204511</v>
      </c>
      <c r="N5010" s="1" t="s">
        <v>866</v>
      </c>
      <c r="O5010" s="1" t="s">
        <v>872</v>
      </c>
      <c r="P5010" s="1" t="s">
        <v>869</v>
      </c>
      <c r="Q5010" s="1">
        <v>4178</v>
      </c>
      <c r="R5010" s="1" t="s">
        <v>863</v>
      </c>
      <c r="S5010" s="1">
        <v>95.67</v>
      </c>
    </row>
    <row r="5011" spans="1:19" hidden="1" x14ac:dyDescent="0.3">
      <c r="A5011" s="1" t="s">
        <v>922</v>
      </c>
      <c r="B5011" s="2" t="s">
        <v>824</v>
      </c>
      <c r="C5011" s="1">
        <f t="shared" si="422"/>
        <v>1.0416666664241347E-2</v>
      </c>
      <c r="D5011" s="1">
        <v>8</v>
      </c>
      <c r="E5011" s="1">
        <v>-0.4</v>
      </c>
      <c r="F5011" s="1">
        <f>IF(A5011="","",IF(E5011&lt;MinTemp,0,E5011*M_a+M_b))</f>
        <v>7.9711000000000004E-2</v>
      </c>
      <c r="G5011" s="1">
        <f>IF(A5011="","",F5011^2)</f>
        <v>6.3538435210000006E-3</v>
      </c>
      <c r="H5011" s="1">
        <f t="shared" si="421"/>
        <v>2.7613400786614516E-3</v>
      </c>
      <c r="I5011" s="4">
        <f>IF(A5011="","",H5011*24*(B5011-B5010))</f>
        <v>6.9033501950463178E-4</v>
      </c>
      <c r="J5011" s="4">
        <f>IF(A5011="","",MIN(J5010+I5011,Max_logcfu))</f>
        <v>3.99</v>
      </c>
      <c r="K5011" s="1" cm="1">
        <f t="array" ref="K5011">IF(A5011="","",IF(E5011&lt;MinTemp,0,((E5011-Tmin)/(PrefTemp-Tmin))^2))</f>
        <v>1.0511609893431337</v>
      </c>
      <c r="L5011" s="4">
        <f>IF(A5011="","",K5011*(B5011-B5010))</f>
        <v>1.0949593636441575E-2</v>
      </c>
      <c r="M5011" s="4">
        <f>IF(A5010="","",M5010-L5010)</f>
        <v>127.70697016777143</v>
      </c>
      <c r="N5011" s="1" t="s">
        <v>866</v>
      </c>
      <c r="O5011" s="1" t="s">
        <v>872</v>
      </c>
      <c r="P5011" s="1" t="s">
        <v>869</v>
      </c>
      <c r="Q5011" s="1">
        <v>4178</v>
      </c>
      <c r="R5011" s="1" t="s">
        <v>863</v>
      </c>
      <c r="S5011" s="1">
        <v>95.65</v>
      </c>
    </row>
    <row r="5012" spans="1:19" hidden="1" x14ac:dyDescent="0.3">
      <c r="A5012" s="1" t="s">
        <v>922</v>
      </c>
      <c r="B5012" s="2" t="s">
        <v>825</v>
      </c>
      <c r="C5012" s="1">
        <f t="shared" si="422"/>
        <v>1.0416666664241347E-2</v>
      </c>
      <c r="D5012" s="1">
        <v>8</v>
      </c>
      <c r="E5012" s="1">
        <v>-0.19</v>
      </c>
      <c r="F5012" s="1">
        <f>IF(A5012="","",IF(E5012&lt;MinTemp,0,E5012*M_a+M_b))</f>
        <v>8.3835400000000004E-2</v>
      </c>
      <c r="G5012" s="1">
        <f>IF(A5012="","",F5012^2)</f>
        <v>7.028374293160001E-3</v>
      </c>
      <c r="H5012" s="1">
        <f t="shared" si="421"/>
        <v>3.0544868722990007E-3</v>
      </c>
      <c r="I5012" s="4">
        <f>IF(A5012="","",H5012*24*(B5012-B5011))</f>
        <v>7.6362171789695567E-4</v>
      </c>
      <c r="J5012" s="4">
        <f>IF(A5012="","",MIN(J5011+I5012,Max_logcfu))</f>
        <v>3.99</v>
      </c>
      <c r="K5012" s="1" cm="1">
        <f t="array" ref="K5012">IF(A5012="","",IF(E5012&lt;MinTemp,0,((E5012-Tmin)/(PrefTemp-Tmin))^2))</f>
        <v>1.1627533556742615</v>
      </c>
      <c r="L5012" s="4">
        <f>IF(A5012="","",K5012*(B5012-B5011))</f>
        <v>1.2112014118786842E-2</v>
      </c>
      <c r="M5012" s="4">
        <f>IF(A5011="","",M5011-L5011)</f>
        <v>127.69602057413499</v>
      </c>
      <c r="N5012" s="1" t="s">
        <v>866</v>
      </c>
      <c r="O5012" s="1" t="s">
        <v>872</v>
      </c>
      <c r="P5012" s="1" t="s">
        <v>869</v>
      </c>
      <c r="Q5012" s="1">
        <v>4178</v>
      </c>
      <c r="R5012" s="1" t="s">
        <v>863</v>
      </c>
      <c r="S5012" s="1">
        <v>95.65</v>
      </c>
    </row>
    <row r="5013" spans="1:19" hidden="1" x14ac:dyDescent="0.3">
      <c r="A5013" s="1" t="s">
        <v>922</v>
      </c>
      <c r="B5013" s="2" t="s">
        <v>826</v>
      </c>
      <c r="C5013" s="1">
        <f t="shared" si="422"/>
        <v>1.0416666671517305E-2</v>
      </c>
      <c r="D5013" s="1">
        <v>8</v>
      </c>
      <c r="E5013" s="1">
        <v>0.02</v>
      </c>
      <c r="F5013" s="1">
        <f>IF(A5013="","",IF(E5013&lt;MinTemp,0,E5013*M_a+M_b))</f>
        <v>8.7959800000000005E-2</v>
      </c>
      <c r="G5013" s="1">
        <f>IF(A5013="","",F5013^2)</f>
        <v>7.7369264160400009E-3</v>
      </c>
      <c r="H5013" s="1">
        <f t="shared" si="421"/>
        <v>3.3624191290916993E-3</v>
      </c>
      <c r="I5013" s="4">
        <f>IF(A5013="","",H5013*24*(B5013-B5012))</f>
        <v>8.4060478266436193E-4</v>
      </c>
      <c r="J5013" s="4">
        <f>IF(A5013="","",MIN(J5012+I5013,Max_logcfu))</f>
        <v>3.99</v>
      </c>
      <c r="K5013" s="1" cm="1">
        <f t="array" ref="K5013">IF(A5013="","",IF(E5013&lt;MinTemp,0,((E5013-Tmin)/(PrefTemp-Tmin))^2))</f>
        <v>1.2799741131616129</v>
      </c>
      <c r="L5013" s="4">
        <f>IF(A5013="","",K5013*(B5013-B5012))</f>
        <v>1.3333063684975492E-2</v>
      </c>
      <c r="M5013" s="4">
        <f>IF(A5012="","",M5012-L5012)</f>
        <v>127.68390856001621</v>
      </c>
      <c r="N5013" s="1" t="s">
        <v>866</v>
      </c>
      <c r="O5013" s="1" t="s">
        <v>872</v>
      </c>
      <c r="P5013" s="1" t="s">
        <v>869</v>
      </c>
      <c r="Q5013" s="1">
        <v>4178</v>
      </c>
      <c r="R5013" s="1" t="s">
        <v>863</v>
      </c>
      <c r="S5013" s="3">
        <v>95.65</v>
      </c>
    </row>
    <row r="5014" spans="1:19" hidden="1" x14ac:dyDescent="0.3">
      <c r="A5014" s="1" t="s">
        <v>922</v>
      </c>
      <c r="B5014" s="2" t="s">
        <v>827</v>
      </c>
      <c r="C5014" s="1">
        <f t="shared" si="422"/>
        <v>1.0416666664241347E-2</v>
      </c>
      <c r="D5014" s="1">
        <v>8</v>
      </c>
      <c r="E5014" s="1">
        <v>0.17</v>
      </c>
      <c r="F5014" s="1">
        <f>IF(A5014="","",IF(E5014&lt;MinTemp,0,E5014*M_a+M_b))</f>
        <v>9.0905800000000009E-2</v>
      </c>
      <c r="G5014" s="1">
        <f>IF(A5014="","",F5014^2)</f>
        <v>8.2638644736400015E-3</v>
      </c>
      <c r="H5014" s="1">
        <f t="shared" si="421"/>
        <v>3.5914230654671884E-3</v>
      </c>
      <c r="I5014" s="4">
        <f>IF(A5014="","",H5014*24*(B5014-B5013))</f>
        <v>8.9785576615774871E-4</v>
      </c>
      <c r="J5014" s="4">
        <f>IF(A5014="","",MIN(J5013+I5014,Max_logcfu))</f>
        <v>3.99</v>
      </c>
      <c r="K5014" s="1" cm="1">
        <f t="array" ref="K5014">IF(A5014="","",IF(E5014&lt;MinTemp,0,((E5014-Tmin)/(PrefTemp-Tmin))^2))</f>
        <v>1.3671491794216948</v>
      </c>
      <c r="L5014" s="4">
        <f>IF(A5014="","",K5014*(B5014-B5013))</f>
        <v>1.4241137282326882E-2</v>
      </c>
      <c r="M5014" s="4">
        <f>IF(A5013="","",M5013-L5013)</f>
        <v>127.67057549633122</v>
      </c>
      <c r="N5014" s="1" t="s">
        <v>866</v>
      </c>
      <c r="O5014" s="1" t="s">
        <v>872</v>
      </c>
      <c r="P5014" s="1" t="s">
        <v>869</v>
      </c>
      <c r="Q5014" s="1">
        <v>4178</v>
      </c>
      <c r="R5014" s="1" t="s">
        <v>863</v>
      </c>
      <c r="S5014" s="1">
        <v>95.65</v>
      </c>
    </row>
    <row r="5015" spans="1:19" hidden="1" x14ac:dyDescent="0.3">
      <c r="A5015" s="1" t="s">
        <v>922</v>
      </c>
      <c r="B5015" s="2" t="s">
        <v>828</v>
      </c>
      <c r="C5015" s="1">
        <f t="shared" si="422"/>
        <v>1.0416666664241347E-2</v>
      </c>
      <c r="D5015" s="1">
        <v>8</v>
      </c>
      <c r="E5015" s="1">
        <v>0.35</v>
      </c>
      <c r="F5015" s="1">
        <f>IF(A5015="","",IF(E5015&lt;MinTemp,0,E5015*M_a+M_b))</f>
        <v>9.4441000000000011E-2</v>
      </c>
      <c r="G5015" s="1">
        <f>IF(A5015="","",F5015^2)</f>
        <v>8.9191024810000019E-3</v>
      </c>
      <c r="H5015" s="1">
        <f t="shared" si="421"/>
        <v>3.8761853459365497E-3</v>
      </c>
      <c r="I5015" s="4">
        <f>IF(A5015="","",H5015*24*(B5015-B5014))</f>
        <v>9.6904633625851376E-4</v>
      </c>
      <c r="J5015" s="4">
        <f>IF(A5015="","",MIN(J5014+I5015,Max_logcfu))</f>
        <v>3.99</v>
      </c>
      <c r="K5015" s="1" cm="1">
        <f t="array" ref="K5015">IF(A5015="","",IF(E5015&lt;MinTemp,0,((E5015-Tmin)/(PrefTemp-Tmin))^2))</f>
        <v>1.4755498080798204</v>
      </c>
      <c r="L5015" s="4">
        <f>IF(A5015="","",K5015*(B5015-B5014))</f>
        <v>1.5370310497252784E-2</v>
      </c>
      <c r="M5015" s="4">
        <f>IF(A5014="","",M5014-L5014)</f>
        <v>127.6563343590489</v>
      </c>
      <c r="N5015" s="1" t="s">
        <v>866</v>
      </c>
      <c r="O5015" s="1" t="s">
        <v>872</v>
      </c>
      <c r="P5015" s="1" t="s">
        <v>869</v>
      </c>
      <c r="Q5015" s="1">
        <v>4178</v>
      </c>
      <c r="R5015" s="1" t="s">
        <v>863</v>
      </c>
      <c r="S5015" s="1">
        <v>95.65</v>
      </c>
    </row>
    <row r="5016" spans="1:19" hidden="1" x14ac:dyDescent="0.3">
      <c r="A5016" s="1" t="s">
        <v>922</v>
      </c>
      <c r="B5016" s="2" t="s">
        <v>829</v>
      </c>
      <c r="C5016" s="1">
        <f t="shared" si="422"/>
        <v>1.0416666671517305E-2</v>
      </c>
      <c r="D5016" s="1">
        <v>8</v>
      </c>
      <c r="E5016" s="1">
        <v>0.5</v>
      </c>
      <c r="F5016" s="1">
        <f>IF(A5016="","",IF(E5016&lt;MinTemp,0,E5016*M_a+M_b))</f>
        <v>9.7387000000000001E-2</v>
      </c>
      <c r="G5016" s="1">
        <f>IF(A5016="","",F5016^2)</f>
        <v>9.4842277690000004E-3</v>
      </c>
      <c r="H5016" s="1">
        <f t="shared" si="421"/>
        <v>4.1217852103433289E-3</v>
      </c>
      <c r="I5016" s="4">
        <f>IF(A5016="","",H5016*24*(B5016-B5015))</f>
        <v>1.0304463030656713E-3</v>
      </c>
      <c r="J5016" s="4">
        <f>IF(A5016="","",MIN(J5015+I5016,Max_logcfu))</f>
        <v>3.99</v>
      </c>
      <c r="K5016" s="1" cm="1">
        <f t="array" ref="K5016">IF(A5016="","",IF(E5016&lt;MinTemp,0,((E5016-Tmin)/(PrefTemp-Tmin))^2))</f>
        <v>1.5690424562499492</v>
      </c>
      <c r="L5016" s="4">
        <f>IF(A5016="","",K5016*(B5016-B5015))</f>
        <v>1.6344192260214496E-2</v>
      </c>
      <c r="M5016" s="4">
        <f>IF(A5015="","",M5015-L5015)</f>
        <v>127.64096404855165</v>
      </c>
      <c r="N5016" s="1" t="s">
        <v>866</v>
      </c>
      <c r="O5016" s="1" t="s">
        <v>872</v>
      </c>
      <c r="P5016" s="1" t="s">
        <v>869</v>
      </c>
      <c r="Q5016" s="1">
        <v>4178</v>
      </c>
      <c r="R5016" s="1" t="s">
        <v>863</v>
      </c>
      <c r="S5016" s="3">
        <v>95.65</v>
      </c>
    </row>
    <row r="5017" spans="1:19" hidden="1" x14ac:dyDescent="0.3">
      <c r="A5017" s="1" t="s">
        <v>922</v>
      </c>
      <c r="B5017" s="2" t="s">
        <v>830</v>
      </c>
      <c r="C5017" s="1">
        <f t="shared" si="422"/>
        <v>1.0416666664241347E-2</v>
      </c>
      <c r="D5017" s="1">
        <v>8</v>
      </c>
      <c r="E5017" s="1">
        <v>0.63</v>
      </c>
      <c r="F5017" s="1">
        <f>IF(A5017="","",IF(E5017&lt;MinTemp,0,E5017*M_a+M_b))</f>
        <v>9.9940200000000007E-2</v>
      </c>
      <c r="G5017" s="1">
        <f>IF(A5017="","",F5017^2)</f>
        <v>9.9880435760400007E-3</v>
      </c>
      <c r="H5017" s="1">
        <f t="shared" si="421"/>
        <v>4.3407403633376794E-3</v>
      </c>
      <c r="I5017" s="4">
        <f>IF(A5017="","",H5017*24*(B5017-B5016))</f>
        <v>1.0851850905817557E-3</v>
      </c>
      <c r="J5017" s="4">
        <f>IF(A5017="","",MIN(J5016+I5017,Max_logcfu))</f>
        <v>3.99</v>
      </c>
      <c r="K5017" s="1" cm="1">
        <f t="array" ref="K5017">IF(A5017="","",IF(E5017&lt;MinTemp,0,((E5017-Tmin)/(PrefTemp-Tmin))^2))</f>
        <v>1.6523922460936129</v>
      </c>
      <c r="L5017" s="4">
        <f>IF(A5017="","",K5017*(B5017-B5016))</f>
        <v>1.7212419226134222E-2</v>
      </c>
      <c r="M5017" s="4">
        <f>IF(A5016="","",M5016-L5016)</f>
        <v>127.62461985629143</v>
      </c>
      <c r="N5017" s="1" t="s">
        <v>866</v>
      </c>
      <c r="O5017" s="1" t="s">
        <v>872</v>
      </c>
      <c r="P5017" s="1" t="s">
        <v>869</v>
      </c>
      <c r="Q5017" s="1">
        <v>4178</v>
      </c>
      <c r="R5017" s="1" t="s">
        <v>863</v>
      </c>
      <c r="S5017" s="1">
        <v>95.65</v>
      </c>
    </row>
    <row r="5018" spans="1:19" hidden="1" x14ac:dyDescent="0.3">
      <c r="A5018" s="1" t="s">
        <v>922</v>
      </c>
      <c r="B5018" s="2" t="s">
        <v>831</v>
      </c>
      <c r="C5018" s="1">
        <f t="shared" si="422"/>
        <v>1.0416666664241347E-2</v>
      </c>
      <c r="D5018" s="1">
        <v>8</v>
      </c>
      <c r="E5018" s="1">
        <v>0.77</v>
      </c>
      <c r="F5018" s="1">
        <f>IF(A5018="","",IF(E5018&lt;MinTemp,0,E5018*M_a+M_b))</f>
        <v>0.10268980000000001</v>
      </c>
      <c r="G5018" s="1">
        <f>IF(A5018="","",F5018^2)</f>
        <v>1.0545195024040003E-2</v>
      </c>
      <c r="H5018" s="1">
        <f t="shared" si="421"/>
        <v>4.5828748474750118E-3</v>
      </c>
      <c r="I5018" s="4">
        <f>IF(A5018="","",H5018*24*(B5018-B5017))</f>
        <v>1.1457187116019946E-3</v>
      </c>
      <c r="J5018" s="4">
        <f>IF(A5018="","",MIN(J5017+I5018,Max_logcfu))</f>
        <v>3.99</v>
      </c>
      <c r="K5018" s="1" cm="1">
        <f t="array" ref="K5018">IF(A5018="","",IF(E5018&lt;MinTemp,0,((E5018-Tmin)/(PrefTemp-Tmin))^2))</f>
        <v>1.7445657258713256</v>
      </c>
      <c r="L5018" s="4">
        <f>IF(A5018="","",K5018*(B5018-B5017))</f>
        <v>1.8172559640261845E-2</v>
      </c>
      <c r="M5018" s="4">
        <f>IF(A5017="","",M5017-L5017)</f>
        <v>127.60740743706529</v>
      </c>
      <c r="N5018" s="1" t="s">
        <v>866</v>
      </c>
      <c r="O5018" s="1" t="s">
        <v>872</v>
      </c>
      <c r="P5018" s="1" t="s">
        <v>869</v>
      </c>
      <c r="Q5018" s="1">
        <v>4178</v>
      </c>
      <c r="R5018" s="1" t="s">
        <v>863</v>
      </c>
      <c r="S5018" s="1">
        <v>95.63</v>
      </c>
    </row>
    <row r="5019" spans="1:19" hidden="1" x14ac:dyDescent="0.3">
      <c r="A5019" s="1" t="s">
        <v>922</v>
      </c>
      <c r="B5019" s="2" t="s">
        <v>832</v>
      </c>
      <c r="C5019" s="1">
        <f t="shared" si="422"/>
        <v>1.0416666671517305E-2</v>
      </c>
      <c r="D5019" s="1">
        <v>8</v>
      </c>
      <c r="E5019" s="1">
        <v>0.91</v>
      </c>
      <c r="F5019" s="1">
        <f>IF(A5019="","",IF(E5019&lt;MinTemp,0,E5019*M_a+M_b))</f>
        <v>0.1054394</v>
      </c>
      <c r="G5019" s="1">
        <f>IF(A5019="","",F5019^2)</f>
        <v>1.1117467072360001E-2</v>
      </c>
      <c r="H5019" s="1">
        <f t="shared" si="421"/>
        <v>4.8315806485701865E-3</v>
      </c>
      <c r="I5019" s="4">
        <f>IF(A5019="","",H5019*24*(B5019-B5018))</f>
        <v>1.2078951627050166E-3</v>
      </c>
      <c r="J5019" s="4">
        <f>IF(A5019="","",MIN(J5018+I5019,Max_logcfu))</f>
        <v>3.99</v>
      </c>
      <c r="K5019" s="1" cm="1">
        <f t="array" ref="K5019">IF(A5019="","",IF(E5019&lt;MinTemp,0,((E5019-Tmin)/(PrefTemp-Tmin))^2))</f>
        <v>1.8392407128295809</v>
      </c>
      <c r="L5019" s="4">
        <f>IF(A5019="","",K5019*(B5019-B5018))</f>
        <v>1.9158757434229626E-2</v>
      </c>
      <c r="M5019" s="4">
        <f>IF(A5018="","",M5018-L5018)</f>
        <v>127.58923487742503</v>
      </c>
      <c r="N5019" s="1" t="s">
        <v>866</v>
      </c>
      <c r="O5019" s="1" t="s">
        <v>872</v>
      </c>
      <c r="P5019" s="1" t="s">
        <v>869</v>
      </c>
      <c r="Q5019" s="1">
        <v>4178</v>
      </c>
      <c r="R5019" s="1" t="s">
        <v>863</v>
      </c>
      <c r="S5019" s="3">
        <v>95.63</v>
      </c>
    </row>
    <row r="5020" spans="1:19" hidden="1" x14ac:dyDescent="0.3">
      <c r="A5020" s="1" t="s">
        <v>922</v>
      </c>
      <c r="B5020" s="2" t="s">
        <v>833</v>
      </c>
      <c r="C5020" s="1">
        <f t="shared" si="422"/>
        <v>1.0416666664241347E-2</v>
      </c>
      <c r="D5020" s="1">
        <v>8</v>
      </c>
      <c r="E5020" s="1">
        <v>1.02</v>
      </c>
      <c r="F5020" s="1">
        <f>IF(A5020="","",IF(E5020&lt;MinTemp,0,E5020*M_a+M_b))</f>
        <v>0.10759980000000001</v>
      </c>
      <c r="G5020" s="1">
        <f>IF(A5020="","",F5020^2)</f>
        <v>1.1577716960040002E-2</v>
      </c>
      <c r="H5020" s="1">
        <f t="shared" si="421"/>
        <v>5.0316023294393747E-3</v>
      </c>
      <c r="I5020" s="4">
        <f>IF(A5020="","",H5020*24*(B5020-B5019))</f>
        <v>1.257900582066966E-3</v>
      </c>
      <c r="J5020" s="4">
        <f>IF(A5020="","",MIN(J5019+I5020,Max_logcfu))</f>
        <v>3.99</v>
      </c>
      <c r="K5020" s="1" cm="1">
        <f t="array" ref="K5020">IF(A5020="","",IF(E5020&lt;MinTemp,0,((E5020-Tmin)/(PrefTemp-Tmin))^2))</f>
        <v>1.9153830864463985</v>
      </c>
      <c r="L5020" s="4">
        <f>IF(A5020="","",K5020*(B5020-B5019))</f>
        <v>1.9951907145837902E-2</v>
      </c>
      <c r="M5020" s="4">
        <f>IF(A5019="","",M5019-L5019)</f>
        <v>127.5700761199908</v>
      </c>
      <c r="N5020" s="1" t="s">
        <v>866</v>
      </c>
      <c r="O5020" s="1" t="s">
        <v>872</v>
      </c>
      <c r="P5020" s="1" t="s">
        <v>869</v>
      </c>
      <c r="Q5020" s="1">
        <v>4178</v>
      </c>
      <c r="R5020" s="1" t="s">
        <v>863</v>
      </c>
      <c r="S5020" s="1">
        <v>95.63</v>
      </c>
    </row>
    <row r="5021" spans="1:19" hidden="1" x14ac:dyDescent="0.3">
      <c r="A5021" s="1" t="s">
        <v>922</v>
      </c>
      <c r="B5021" s="2" t="s">
        <v>834</v>
      </c>
      <c r="C5021" s="1">
        <f t="shared" si="422"/>
        <v>1.0416666664241347E-2</v>
      </c>
      <c r="D5021" s="1">
        <v>8</v>
      </c>
      <c r="E5021" s="1">
        <v>1.1399999999999999</v>
      </c>
      <c r="F5021" s="1">
        <f>IF(A5021="","",IF(E5021&lt;MinTemp,0,E5021*M_a+M_b))</f>
        <v>0.1099566</v>
      </c>
      <c r="G5021" s="1">
        <f>IF(A5021="","",F5021^2)</f>
        <v>1.209045388356E-2</v>
      </c>
      <c r="H5021" s="1">
        <f t="shared" si="421"/>
        <v>5.254434543050847E-3</v>
      </c>
      <c r="I5021" s="4">
        <f>IF(A5021="","",H5021*24*(B5021-B5020))</f>
        <v>1.3136086354568635E-3</v>
      </c>
      <c r="J5021" s="4">
        <f>IF(A5021="","",MIN(J5020+I5021,Max_logcfu))</f>
        <v>3.99</v>
      </c>
      <c r="K5021" s="1" cm="1">
        <f t="array" ref="K5021">IF(A5021="","",IF(E5021&lt;MinTemp,0,((E5021-Tmin)/(PrefTemp-Tmin))^2))</f>
        <v>2.0002087592881512</v>
      </c>
      <c r="L5021" s="4">
        <f>IF(A5021="","",K5021*(B5021-B5020))</f>
        <v>2.0835507904400429E-2</v>
      </c>
      <c r="M5021" s="4">
        <f>IF(A5020="","",M5020-L5020)</f>
        <v>127.55012421284496</v>
      </c>
      <c r="N5021" s="1" t="s">
        <v>866</v>
      </c>
      <c r="O5021" s="1" t="s">
        <v>872</v>
      </c>
      <c r="P5021" s="1" t="s">
        <v>869</v>
      </c>
      <c r="Q5021" s="1">
        <v>4178</v>
      </c>
      <c r="R5021" s="1" t="s">
        <v>863</v>
      </c>
      <c r="S5021" s="3">
        <v>95.63</v>
      </c>
    </row>
    <row r="5022" spans="1:19" hidden="1" x14ac:dyDescent="0.3">
      <c r="A5022" s="1" t="s">
        <v>922</v>
      </c>
      <c r="B5022" s="2" t="s">
        <v>835</v>
      </c>
      <c r="C5022" s="1">
        <f t="shared" si="422"/>
        <v>1.0416666671517305E-2</v>
      </c>
      <c r="D5022" s="1">
        <v>8</v>
      </c>
      <c r="E5022" s="1">
        <v>1.24</v>
      </c>
      <c r="F5022" s="1">
        <f>IF(A5022="","",IF(E5022&lt;MinTemp,0,E5022*M_a+M_b))</f>
        <v>0.11192060000000001</v>
      </c>
      <c r="G5022" s="1">
        <f>IF(A5022="","",F5022^2)</f>
        <v>1.2526220704360002E-2</v>
      </c>
      <c r="H5022" s="1">
        <f t="shared" ref="H5022:H5049" si="423">IF(A5022="","",G5022/2.301)</f>
        <v>5.4438160384006956E-3</v>
      </c>
      <c r="I5022" s="4">
        <f>IF(A5022="","",H5022*24*(B5022-B5021))</f>
        <v>1.3609540102339174E-3</v>
      </c>
      <c r="J5022" s="4">
        <f>IF(A5022="","",MIN(J5021+I5022,Max_logcfu))</f>
        <v>3.99</v>
      </c>
      <c r="K5022" s="1" cm="1">
        <f t="array" ref="K5022">IF(A5022="","",IF(E5022&lt;MinTemp,0,((E5022-Tmin)/(PrefTemp-Tmin))^2))</f>
        <v>2.0723007270807337</v>
      </c>
      <c r="L5022" s="4">
        <f>IF(A5022="","",K5022*(B5022-B5021))</f>
        <v>2.1586465917142958E-2</v>
      </c>
      <c r="M5022" s="4">
        <f>IF(A5021="","",M5021-L5021)</f>
        <v>127.52928870494057</v>
      </c>
      <c r="N5022" s="1" t="s">
        <v>866</v>
      </c>
      <c r="O5022" s="1" t="s">
        <v>872</v>
      </c>
      <c r="P5022" s="1" t="s">
        <v>869</v>
      </c>
      <c r="Q5022" s="1">
        <v>4178</v>
      </c>
      <c r="R5022" s="1" t="s">
        <v>863</v>
      </c>
      <c r="S5022" s="1">
        <v>95.63</v>
      </c>
    </row>
    <row r="5023" spans="1:19" hidden="1" x14ac:dyDescent="0.3">
      <c r="A5023" s="1" t="s">
        <v>922</v>
      </c>
      <c r="B5023" s="2" t="s">
        <v>836</v>
      </c>
      <c r="C5023" s="1">
        <f t="shared" si="422"/>
        <v>1.0416666664241347E-2</v>
      </c>
      <c r="D5023" s="1">
        <v>8</v>
      </c>
      <c r="E5023" s="1">
        <v>1.28</v>
      </c>
      <c r="F5023" s="1">
        <f>IF(A5023="","",IF(E5023&lt;MinTemp,0,E5023*M_a+M_b))</f>
        <v>0.11270620000000001</v>
      </c>
      <c r="G5023" s="1">
        <f>IF(A5023="","",F5023^2)</f>
        <v>1.2702687518440002E-2</v>
      </c>
      <c r="H5023" s="1">
        <f t="shared" si="423"/>
        <v>5.5205073961060412E-3</v>
      </c>
      <c r="I5023" s="4">
        <f>IF(A5023="","",H5023*24*(B5023-B5022))</f>
        <v>1.3801268487051745E-3</v>
      </c>
      <c r="J5023" s="4">
        <f>IF(A5023="","",MIN(J5022+I5023,Max_logcfu))</f>
        <v>3.99</v>
      </c>
      <c r="K5023" s="1" cm="1">
        <f t="array" ref="K5023">IF(A5023="","",IF(E5023&lt;MinTemp,0,((E5023-Tmin)/(PrefTemp-Tmin))^2))</f>
        <v>2.1014948723664157</v>
      </c>
      <c r="L5023" s="4">
        <f>IF(A5023="","",K5023*(B5023-B5022))</f>
        <v>2.1890571582053368E-2</v>
      </c>
      <c r="M5023" s="4">
        <f>IF(A5022="","",M5022-L5022)</f>
        <v>127.50770223902343</v>
      </c>
      <c r="N5023" s="1" t="s">
        <v>866</v>
      </c>
      <c r="O5023" s="1" t="s">
        <v>872</v>
      </c>
      <c r="P5023" s="1" t="s">
        <v>869</v>
      </c>
      <c r="Q5023" s="1">
        <v>4178</v>
      </c>
      <c r="R5023" s="1" t="s">
        <v>863</v>
      </c>
      <c r="S5023" s="1">
        <v>95.62</v>
      </c>
    </row>
    <row r="5024" spans="1:19" hidden="1" x14ac:dyDescent="0.3">
      <c r="A5024" s="1" t="s">
        <v>922</v>
      </c>
      <c r="B5024" s="2" t="s">
        <v>837</v>
      </c>
      <c r="C5024" s="1">
        <f t="shared" si="422"/>
        <v>1.0416666664241347E-2</v>
      </c>
      <c r="D5024" s="1">
        <v>8</v>
      </c>
      <c r="E5024" s="1">
        <v>1.33</v>
      </c>
      <c r="F5024" s="1">
        <f>IF(A5024="","",IF(E5024&lt;MinTemp,0,E5024*M_a+M_b))</f>
        <v>0.11368820000000002</v>
      </c>
      <c r="G5024" s="1">
        <f>IF(A5024="","",F5024^2)</f>
        <v>1.2925006819240003E-2</v>
      </c>
      <c r="H5024" s="1">
        <f t="shared" si="423"/>
        <v>5.6171259536027824E-3</v>
      </c>
      <c r="I5024" s="4">
        <f>IF(A5024="","",H5024*24*(B5024-B5023))</f>
        <v>1.404281488073736E-3</v>
      </c>
      <c r="J5024" s="4">
        <f>IF(A5024="","",MIN(J5023+I5024,Max_logcfu))</f>
        <v>3.99</v>
      </c>
      <c r="K5024" s="1" cm="1">
        <f t="array" ref="K5024">IF(A5024="","",IF(E5024&lt;MinTemp,0,((E5024-Tmin)/(PrefTemp-Tmin))^2))</f>
        <v>2.1382747167876115</v>
      </c>
      <c r="L5024" s="4">
        <f>IF(A5024="","",K5024*(B5024-B5023))</f>
        <v>2.227369496135162E-2</v>
      </c>
      <c r="M5024" s="4">
        <f>IF(A5023="","",M5023-L5023)</f>
        <v>127.48581166744138</v>
      </c>
      <c r="N5024" s="1" t="s">
        <v>866</v>
      </c>
      <c r="O5024" s="1" t="s">
        <v>872</v>
      </c>
      <c r="P5024" s="1" t="s">
        <v>869</v>
      </c>
      <c r="Q5024" s="1">
        <v>4178</v>
      </c>
      <c r="R5024" s="1" t="s">
        <v>863</v>
      </c>
      <c r="S5024" s="1">
        <v>95.62</v>
      </c>
    </row>
    <row r="5025" spans="1:19" hidden="1" x14ac:dyDescent="0.3">
      <c r="A5025" s="1" t="s">
        <v>922</v>
      </c>
      <c r="B5025" s="2" t="s">
        <v>838</v>
      </c>
      <c r="C5025" s="1">
        <f t="shared" si="422"/>
        <v>1.0416666671517305E-2</v>
      </c>
      <c r="D5025" s="1">
        <v>8</v>
      </c>
      <c r="E5025" s="1">
        <v>1.45</v>
      </c>
      <c r="F5025" s="1">
        <f>IF(A5025="","",IF(E5025&lt;MinTemp,0,E5025*M_a+M_b))</f>
        <v>0.11604500000000001</v>
      </c>
      <c r="G5025" s="1">
        <f>IF(A5025="","",F5025^2)</f>
        <v>1.3466442025000002E-2</v>
      </c>
      <c r="H5025" s="1">
        <f t="shared" si="423"/>
        <v>5.8524302585832256E-3</v>
      </c>
      <c r="I5025" s="4">
        <f>IF(A5025="","",H5025*24*(B5025-B5024))</f>
        <v>1.4631075653271188E-3</v>
      </c>
      <c r="J5025" s="4">
        <f>IF(A5025="","",MIN(J5024+I5025,Max_logcfu))</f>
        <v>3.99</v>
      </c>
      <c r="K5025" s="1" cm="1">
        <f t="array" ref="K5025">IF(A5025="","",IF(E5025&lt;MinTemp,0,((E5025-Tmin)/(PrefTemp-Tmin))^2))</f>
        <v>2.2278481481557031</v>
      </c>
      <c r="L5025" s="4">
        <f>IF(A5025="","",K5025*(B5025-B5024))</f>
        <v>2.3206751554095059E-2</v>
      </c>
      <c r="M5025" s="4">
        <f>IF(A5024="","",M5024-L5024)</f>
        <v>127.46353797248003</v>
      </c>
      <c r="N5025" s="1" t="s">
        <v>866</v>
      </c>
      <c r="O5025" s="1" t="s">
        <v>872</v>
      </c>
      <c r="P5025" s="1" t="s">
        <v>869</v>
      </c>
      <c r="Q5025" s="1">
        <v>4178</v>
      </c>
      <c r="R5025" s="1" t="s">
        <v>863</v>
      </c>
      <c r="S5025" s="1">
        <v>95.62</v>
      </c>
    </row>
    <row r="5026" spans="1:19" hidden="1" x14ac:dyDescent="0.3">
      <c r="A5026" s="1" t="s">
        <v>922</v>
      </c>
      <c r="B5026" s="2" t="s">
        <v>839</v>
      </c>
      <c r="C5026" s="1">
        <f t="shared" si="422"/>
        <v>1.0416666664241347E-2</v>
      </c>
      <c r="D5026" s="1">
        <v>8</v>
      </c>
      <c r="E5026" s="1">
        <v>1.75</v>
      </c>
      <c r="F5026" s="1">
        <f>IF(A5026="","",IF(E5026&lt;MinTemp,0,E5026*M_a+M_b))</f>
        <v>0.12193700000000002</v>
      </c>
      <c r="G5026" s="1">
        <f>IF(A5026="","",F5026^2)</f>
        <v>1.4868631969000004E-2</v>
      </c>
      <c r="H5026" s="1">
        <f t="shared" si="423"/>
        <v>6.4618131112559769E-3</v>
      </c>
      <c r="I5026" s="4">
        <f>IF(A5026="","",H5026*24*(B5026-B5025))</f>
        <v>1.6154532774378672E-3</v>
      </c>
      <c r="J5026" s="4">
        <f>IF(A5026="","",MIN(J5025+I5026,Max_logcfu))</f>
        <v>3.99</v>
      </c>
      <c r="K5026" s="1" cm="1">
        <f t="array" ref="K5026">IF(A5026="","",IF(E5026&lt;MinTemp,0,((E5026-Tmin)/(PrefTemp-Tmin))^2))</f>
        <v>2.4598222853705356</v>
      </c>
      <c r="L5026" s="4">
        <f>IF(A5026="","",K5026*(B5026-B5025))</f>
        <v>2.5623148799977225E-2</v>
      </c>
      <c r="M5026" s="4">
        <f>IF(A5025="","",M5025-L5025)</f>
        <v>127.44033122092593</v>
      </c>
      <c r="N5026" s="1" t="s">
        <v>866</v>
      </c>
      <c r="O5026" s="1" t="s">
        <v>872</v>
      </c>
      <c r="P5026" s="1" t="s">
        <v>869</v>
      </c>
      <c r="Q5026" s="1">
        <v>4178</v>
      </c>
      <c r="R5026" s="1" t="s">
        <v>863</v>
      </c>
      <c r="S5026" s="1">
        <v>95.62</v>
      </c>
    </row>
    <row r="5027" spans="1:19" hidden="1" x14ac:dyDescent="0.3">
      <c r="A5027" s="1" t="s">
        <v>922</v>
      </c>
      <c r="B5027" s="2" t="s">
        <v>840</v>
      </c>
      <c r="C5027" s="1">
        <f t="shared" si="422"/>
        <v>1.0416666664241347E-2</v>
      </c>
      <c r="D5027" s="1">
        <v>8</v>
      </c>
      <c r="E5027" s="1">
        <v>1.64</v>
      </c>
      <c r="F5027" s="1">
        <f>IF(A5027="","",IF(E5027&lt;MinTemp,0,E5027*M_a+M_b))</f>
        <v>0.11977660000000001</v>
      </c>
      <c r="G5027" s="1">
        <f>IF(A5027="","",F5027^2)</f>
        <v>1.4346433907560003E-2</v>
      </c>
      <c r="H5027" s="1">
        <f t="shared" si="423"/>
        <v>6.2348691471360287E-3</v>
      </c>
      <c r="I5027" s="4">
        <f>IF(A5027="","",H5027*24*(B5027-B5026))</f>
        <v>1.55871728642109E-3</v>
      </c>
      <c r="J5027" s="4">
        <f>IF(A5027="","",MIN(J5026+I5027,Max_logcfu))</f>
        <v>3.99</v>
      </c>
      <c r="K5027" s="1" cm="1">
        <f t="array" ref="K5027">IF(A5027="","",IF(E5027&lt;MinTemp,0,((E5027-Tmin)/(PrefTemp-Tmin))^2))</f>
        <v>2.3734313899885318</v>
      </c>
      <c r="L5027" s="4">
        <f>IF(A5027="","",K5027*(B5027-B5026))</f>
        <v>2.4723243639957544E-2</v>
      </c>
      <c r="M5027" s="4">
        <f>IF(A5026="","",M5026-L5026)</f>
        <v>127.41470807212595</v>
      </c>
      <c r="N5027" s="1" t="s">
        <v>866</v>
      </c>
      <c r="O5027" s="1" t="s">
        <v>872</v>
      </c>
      <c r="P5027" s="1" t="s">
        <v>869</v>
      </c>
      <c r="Q5027" s="1">
        <v>4178</v>
      </c>
      <c r="R5027" s="1" t="s">
        <v>863</v>
      </c>
      <c r="S5027" s="1">
        <v>95.62</v>
      </c>
    </row>
    <row r="5028" spans="1:19" hidden="1" x14ac:dyDescent="0.3">
      <c r="A5028" s="1" t="s">
        <v>922</v>
      </c>
      <c r="B5028" s="2" t="s">
        <v>841</v>
      </c>
      <c r="C5028" s="1">
        <f t="shared" si="422"/>
        <v>1.0416666671517305E-2</v>
      </c>
      <c r="D5028" s="1">
        <v>8</v>
      </c>
      <c r="E5028" s="1">
        <v>1.59</v>
      </c>
      <c r="F5028" s="1">
        <f>IF(A5028="","",IF(E5028&lt;MinTemp,0,E5028*M_a+M_b))</f>
        <v>0.11879460000000001</v>
      </c>
      <c r="G5028" s="1">
        <f>IF(A5028="","",F5028^2)</f>
        <v>1.4112156989160003E-2</v>
      </c>
      <c r="H5028" s="1">
        <f t="shared" si="423"/>
        <v>6.1330538849022169E-3</v>
      </c>
      <c r="I5028" s="4">
        <f>IF(A5028="","",H5028*24*(B5028-B5027))</f>
        <v>1.5332634719395356E-3</v>
      </c>
      <c r="J5028" s="4">
        <f>IF(A5028="","",MIN(J5027+I5028,Max_logcfu))</f>
        <v>3.99</v>
      </c>
      <c r="K5028" s="1" cm="1">
        <f t="array" ref="K5028">IF(A5028="","",IF(E5028&lt;MinTemp,0,((E5028-Tmin)/(PrefTemp-Tmin))^2))</f>
        <v>2.3346733128480284</v>
      </c>
      <c r="L5028" s="4">
        <f>IF(A5028="","",K5028*(B5028-B5027))</f>
        <v>2.4319513686824952E-2</v>
      </c>
      <c r="M5028" s="4">
        <f>IF(A5027="","",M5027-L5027)</f>
        <v>127.38998482848599</v>
      </c>
      <c r="N5028" s="1" t="s">
        <v>866</v>
      </c>
      <c r="O5028" s="1" t="s">
        <v>872</v>
      </c>
      <c r="P5028" s="1" t="s">
        <v>869</v>
      </c>
      <c r="Q5028" s="1">
        <v>4178</v>
      </c>
      <c r="R5028" s="1" t="s">
        <v>863</v>
      </c>
      <c r="S5028" s="1">
        <v>95.61</v>
      </c>
    </row>
    <row r="5029" spans="1:19" hidden="1" x14ac:dyDescent="0.3">
      <c r="A5029" s="1" t="s">
        <v>922</v>
      </c>
      <c r="B5029" s="2" t="s">
        <v>842</v>
      </c>
      <c r="C5029" s="1">
        <f t="shared" si="422"/>
        <v>1.0416666664241347E-2</v>
      </c>
      <c r="D5029" s="1">
        <v>8</v>
      </c>
      <c r="E5029" s="1">
        <v>1.59</v>
      </c>
      <c r="F5029" s="1">
        <f>IF(A5029="","",IF(E5029&lt;MinTemp,0,E5029*M_a+M_b))</f>
        <v>0.11879460000000001</v>
      </c>
      <c r="G5029" s="1">
        <f>IF(A5029="","",F5029^2)</f>
        <v>1.4112156989160003E-2</v>
      </c>
      <c r="H5029" s="1">
        <f t="shared" si="423"/>
        <v>6.1330538849022169E-3</v>
      </c>
      <c r="I5029" s="4">
        <f>IF(A5029="","",H5029*24*(B5029-B5028))</f>
        <v>1.5332634708685635E-3</v>
      </c>
      <c r="J5029" s="4">
        <f>IF(A5029="","",MIN(J5028+I5029,Max_logcfu))</f>
        <v>3.99</v>
      </c>
      <c r="K5029" s="1" cm="1">
        <f t="array" ref="K5029">IF(A5029="","",IF(E5029&lt;MinTemp,0,((E5029-Tmin)/(PrefTemp-Tmin))^2))</f>
        <v>2.3346733128480284</v>
      </c>
      <c r="L5029" s="4">
        <f>IF(A5029="","",K5029*(B5029-B5028))</f>
        <v>2.4319513669837967E-2</v>
      </c>
      <c r="M5029" s="4">
        <f>IF(A5028="","",M5028-L5028)</f>
        <v>127.36566531479917</v>
      </c>
      <c r="N5029" s="1" t="s">
        <v>866</v>
      </c>
      <c r="O5029" s="1" t="s">
        <v>872</v>
      </c>
      <c r="P5029" s="1" t="s">
        <v>869</v>
      </c>
      <c r="Q5029" s="1">
        <v>4178</v>
      </c>
      <c r="R5029" s="1" t="s">
        <v>863</v>
      </c>
      <c r="S5029" s="1">
        <v>95.61</v>
      </c>
    </row>
    <row r="5030" spans="1:19" hidden="1" x14ac:dyDescent="0.3">
      <c r="A5030" s="1" t="s">
        <v>922</v>
      </c>
      <c r="B5030" s="2" t="s">
        <v>843</v>
      </c>
      <c r="C5030" s="1">
        <f t="shared" si="422"/>
        <v>1.0416666664241347E-2</v>
      </c>
      <c r="D5030" s="1">
        <v>8</v>
      </c>
      <c r="E5030" s="1">
        <v>1.53</v>
      </c>
      <c r="F5030" s="1">
        <f>IF(A5030="","",IF(E5030&lt;MinTemp,0,E5030*M_a+M_b))</f>
        <v>0.1176162</v>
      </c>
      <c r="G5030" s="1">
        <f>IF(A5030="","",F5030^2)</f>
        <v>1.3833570502440001E-2</v>
      </c>
      <c r="H5030" s="1">
        <f t="shared" si="423"/>
        <v>6.0119819654237293E-3</v>
      </c>
      <c r="I5030" s="4">
        <f>IF(A5030="","",H5030*24*(B5030-B5029))</f>
        <v>1.5029954910059889E-3</v>
      </c>
      <c r="J5030" s="4">
        <f>IF(A5030="","",MIN(J5029+I5030,Max_logcfu))</f>
        <v>3.99</v>
      </c>
      <c r="K5030" s="1" cm="1">
        <f t="array" ref="K5030">IF(A5030="","",IF(E5030&lt;MinTemp,0,((E5030-Tmin)/(PrefTemp-Tmin))^2))</f>
        <v>2.2885847924067608</v>
      </c>
      <c r="L5030" s="4">
        <f>IF(A5030="","",K5030*(B5030-B5029))</f>
        <v>2.3839424915353211E-2</v>
      </c>
      <c r="M5030" s="4">
        <f>IF(A5029="","",M5029-L5029)</f>
        <v>127.34134580112934</v>
      </c>
      <c r="N5030" s="1" t="s">
        <v>866</v>
      </c>
      <c r="O5030" s="1" t="s">
        <v>872</v>
      </c>
      <c r="P5030" s="1" t="s">
        <v>869</v>
      </c>
      <c r="Q5030" s="1">
        <v>4178</v>
      </c>
      <c r="R5030" s="1" t="s">
        <v>863</v>
      </c>
      <c r="S5030" s="1">
        <v>95.61</v>
      </c>
    </row>
    <row r="5031" spans="1:19" hidden="1" x14ac:dyDescent="0.3">
      <c r="A5031" s="1" t="s">
        <v>922</v>
      </c>
      <c r="B5031" s="2" t="s">
        <v>844</v>
      </c>
      <c r="C5031" s="1">
        <f t="shared" si="422"/>
        <v>1.0416666671517305E-2</v>
      </c>
      <c r="D5031" s="1">
        <v>8</v>
      </c>
      <c r="E5031" s="1">
        <v>1.55</v>
      </c>
      <c r="F5031" s="1">
        <f>IF(A5031="","",IF(E5031&lt;MinTemp,0,E5031*M_a+M_b))</f>
        <v>0.118009</v>
      </c>
      <c r="G5031" s="1">
        <f>IF(A5031="","",F5031^2)</f>
        <v>1.3926124081E-2</v>
      </c>
      <c r="H5031" s="1">
        <f t="shared" si="423"/>
        <v>6.0522051634072137E-3</v>
      </c>
      <c r="I5031" s="4">
        <f>IF(A5031="","",H5031*24*(B5031-B5030))</f>
        <v>1.5130512915563729E-3</v>
      </c>
      <c r="J5031" s="4">
        <f>IF(A5031="","",MIN(J5030+I5031,Max_logcfu))</f>
        <v>3.99</v>
      </c>
      <c r="K5031" s="1" cm="1">
        <f t="array" ref="K5031">IF(A5031="","",IF(E5031&lt;MinTemp,0,((E5031-Tmin)/(PrefTemp-Tmin))^2))</f>
        <v>2.3038965813869003</v>
      </c>
      <c r="L5031" s="4">
        <f>IF(A5031="","",K5031*(B5031-B5030))</f>
        <v>2.3998922733955583E-2</v>
      </c>
      <c r="M5031" s="4">
        <f>IF(A5030="","",M5030-L5030)</f>
        <v>127.31750637621398</v>
      </c>
      <c r="N5031" s="1" t="s">
        <v>866</v>
      </c>
      <c r="O5031" s="1" t="s">
        <v>872</v>
      </c>
      <c r="P5031" s="1" t="s">
        <v>869</v>
      </c>
      <c r="Q5031" s="1">
        <v>4178</v>
      </c>
      <c r="R5031" s="1" t="s">
        <v>863</v>
      </c>
      <c r="S5031" s="1">
        <v>95.61</v>
      </c>
    </row>
    <row r="5032" spans="1:19" hidden="1" x14ac:dyDescent="0.3">
      <c r="A5032" s="1" t="s">
        <v>922</v>
      </c>
      <c r="B5032" s="2" t="s">
        <v>845</v>
      </c>
      <c r="C5032" s="1">
        <f t="shared" si="422"/>
        <v>1.0416666664241347E-2</v>
      </c>
      <c r="D5032" s="1">
        <v>8</v>
      </c>
      <c r="E5032" s="1">
        <v>1.5</v>
      </c>
      <c r="F5032" s="1">
        <f>IF(A5032="","",IF(E5032&lt;MinTemp,0,E5032*M_a+M_b))</f>
        <v>0.11702700000000001</v>
      </c>
      <c r="G5032" s="1">
        <f>IF(A5032="","",F5032^2)</f>
        <v>1.3695318729000001E-2</v>
      </c>
      <c r="H5032" s="1">
        <f t="shared" si="423"/>
        <v>5.9518986219035197E-3</v>
      </c>
      <c r="I5032" s="4">
        <f>IF(A5032="","",H5032*24*(B5032-B5031))</f>
        <v>1.487974655129434E-3</v>
      </c>
      <c r="J5032" s="4">
        <f>IF(A5032="","",MIN(J5031+I5032,Max_logcfu))</f>
        <v>3.99</v>
      </c>
      <c r="K5032" s="1" cm="1">
        <f t="array" ref="K5032">IF(A5032="","",IF(E5032&lt;MinTemp,0,((E5032-Tmin)/(PrefTemp-Tmin))^2))</f>
        <v>2.265712829874583</v>
      </c>
      <c r="L5032" s="4">
        <f>IF(A5032="","",K5032*(B5032-B5031))</f>
        <v>2.3601175305698496E-2</v>
      </c>
      <c r="M5032" s="4">
        <f>IF(A5031="","",M5031-L5031)</f>
        <v>127.29350745348003</v>
      </c>
      <c r="N5032" s="1" t="s">
        <v>866</v>
      </c>
      <c r="O5032" s="1" t="s">
        <v>872</v>
      </c>
      <c r="P5032" s="1" t="s">
        <v>869</v>
      </c>
      <c r="Q5032" s="1">
        <v>4178</v>
      </c>
      <c r="R5032" s="1" t="s">
        <v>863</v>
      </c>
      <c r="S5032" s="1">
        <v>95.61</v>
      </c>
    </row>
    <row r="5033" spans="1:19" hidden="1" x14ac:dyDescent="0.3">
      <c r="A5033" s="1" t="s">
        <v>922</v>
      </c>
      <c r="B5033" s="2" t="s">
        <v>846</v>
      </c>
      <c r="C5033" s="1">
        <f t="shared" si="422"/>
        <v>1.0416666664241347E-2</v>
      </c>
      <c r="D5033" s="1">
        <v>8</v>
      </c>
      <c r="E5033" s="1">
        <v>1.55</v>
      </c>
      <c r="F5033" s="1">
        <f>IF(A5033="","",IF(E5033&lt;MinTemp,0,E5033*M_a+M_b))</f>
        <v>0.118009</v>
      </c>
      <c r="G5033" s="1">
        <f>IF(A5033="","",F5033^2)</f>
        <v>1.3926124081E-2</v>
      </c>
      <c r="H5033" s="1">
        <f t="shared" si="423"/>
        <v>6.0522051634072137E-3</v>
      </c>
      <c r="I5033" s="4">
        <f>IF(A5033="","",H5033*24*(B5033-B5032))</f>
        <v>1.5130512904995188E-3</v>
      </c>
      <c r="J5033" s="4">
        <f>IF(A5033="","",MIN(J5032+I5033,Max_logcfu))</f>
        <v>3.99</v>
      </c>
      <c r="K5033" s="1" cm="1">
        <f t="array" ref="K5033">IF(A5033="","",IF(E5033&lt;MinTemp,0,((E5033-Tmin)/(PrefTemp-Tmin))^2))</f>
        <v>2.3038965813869003</v>
      </c>
      <c r="L5033" s="4">
        <f>IF(A5033="","",K5033*(B5033-B5032))</f>
        <v>2.3998922717192527E-2</v>
      </c>
      <c r="M5033" s="4">
        <f>IF(A5032="","",M5032-L5032)</f>
        <v>127.26990627817433</v>
      </c>
      <c r="N5033" s="1" t="s">
        <v>866</v>
      </c>
      <c r="O5033" s="1" t="s">
        <v>872</v>
      </c>
      <c r="P5033" s="1" t="s">
        <v>869</v>
      </c>
      <c r="Q5033" s="1">
        <v>4178</v>
      </c>
      <c r="R5033" s="1" t="s">
        <v>863</v>
      </c>
      <c r="S5033" s="1">
        <v>95.61</v>
      </c>
    </row>
    <row r="5034" spans="1:19" hidden="1" x14ac:dyDescent="0.3">
      <c r="A5034" s="1" t="s">
        <v>922</v>
      </c>
      <c r="B5034" s="2" t="s">
        <v>847</v>
      </c>
      <c r="C5034" s="1">
        <f t="shared" si="422"/>
        <v>1.0416666671517305E-2</v>
      </c>
      <c r="D5034" s="1">
        <v>8</v>
      </c>
      <c r="E5034" s="1">
        <v>1.55</v>
      </c>
      <c r="F5034" s="1">
        <f>IF(A5034="","",IF(E5034&lt;MinTemp,0,E5034*M_a+M_b))</f>
        <v>0.118009</v>
      </c>
      <c r="G5034" s="1">
        <f>IF(A5034="","",F5034^2)</f>
        <v>1.3926124081E-2</v>
      </c>
      <c r="H5034" s="1">
        <f t="shared" si="423"/>
        <v>6.0522051634072137E-3</v>
      </c>
      <c r="I5034" s="4">
        <f>IF(A5034="","",H5034*24*(B5034-B5033))</f>
        <v>1.5130512915563729E-3</v>
      </c>
      <c r="J5034" s="4">
        <f>IF(A5034="","",MIN(J5033+I5034,Max_logcfu))</f>
        <v>3.99</v>
      </c>
      <c r="K5034" s="1" cm="1">
        <f t="array" ref="K5034">IF(A5034="","",IF(E5034&lt;MinTemp,0,((E5034-Tmin)/(PrefTemp-Tmin))^2))</f>
        <v>2.3038965813869003</v>
      </c>
      <c r="L5034" s="4">
        <f>IF(A5034="","",K5034*(B5034-B5033))</f>
        <v>2.3998922733955583E-2</v>
      </c>
      <c r="M5034" s="4">
        <f>IF(A5033="","",M5033-L5033)</f>
        <v>127.24590735545713</v>
      </c>
      <c r="N5034" s="1" t="s">
        <v>866</v>
      </c>
      <c r="O5034" s="1" t="s">
        <v>872</v>
      </c>
      <c r="P5034" s="1" t="s">
        <v>869</v>
      </c>
      <c r="Q5034" s="1">
        <v>4178</v>
      </c>
      <c r="R5034" s="1" t="s">
        <v>863</v>
      </c>
      <c r="S5034" s="1">
        <v>95.61</v>
      </c>
    </row>
    <row r="5035" spans="1:19" hidden="1" x14ac:dyDescent="0.3">
      <c r="A5035" s="1" t="s">
        <v>922</v>
      </c>
      <c r="B5035" s="2" t="s">
        <v>848</v>
      </c>
      <c r="C5035" s="1">
        <f t="shared" si="422"/>
        <v>1.0416666664241347E-2</v>
      </c>
      <c r="D5035" s="1">
        <v>8</v>
      </c>
      <c r="E5035" s="1">
        <v>1.05</v>
      </c>
      <c r="F5035" s="1">
        <f>IF(A5035="","",IF(E5035&lt;MinTemp,0,E5035*M_a+M_b))</f>
        <v>0.10818900000000001</v>
      </c>
      <c r="G5035" s="1">
        <f>IF(A5035="","",F5035^2)</f>
        <v>1.1704859721000001E-2</v>
      </c>
      <c r="H5035" s="1">
        <f t="shared" si="423"/>
        <v>5.0868577666232069E-3</v>
      </c>
      <c r="I5035" s="4">
        <f>IF(A5035="","",H5035*24*(B5035-B5034))</f>
        <v>1.2717144413597076E-3</v>
      </c>
      <c r="J5035" s="4">
        <f>IF(A5035="","",MIN(J5034+I5035,Max_logcfu))</f>
        <v>3.99</v>
      </c>
      <c r="K5035" s="1" cm="1">
        <f t="array" ref="K5035">IF(A5035="","",IF(E5035&lt;MinTemp,0,((E5035-Tmin)/(PrefTemp-Tmin))^2))</f>
        <v>1.9364172069683807</v>
      </c>
      <c r="L5035" s="4">
        <f>IF(A5035="","",K5035*(B5035-B5034))</f>
        <v>2.0171012567890868E-2</v>
      </c>
      <c r="M5035" s="4">
        <f>IF(A5034="","",M5034-L5034)</f>
        <v>127.22190843272318</v>
      </c>
      <c r="N5035" s="1" t="s">
        <v>866</v>
      </c>
      <c r="O5035" s="1" t="s">
        <v>872</v>
      </c>
      <c r="P5035" s="1" t="s">
        <v>869</v>
      </c>
      <c r="Q5035" s="1">
        <v>4178</v>
      </c>
      <c r="R5035" s="1" t="s">
        <v>863</v>
      </c>
      <c r="S5035" s="1">
        <v>95.54</v>
      </c>
    </row>
    <row r="5036" spans="1:19" hidden="1" x14ac:dyDescent="0.3">
      <c r="A5036" s="1" t="s">
        <v>922</v>
      </c>
      <c r="B5036" s="2" t="s">
        <v>849</v>
      </c>
      <c r="C5036" s="1">
        <f t="shared" si="422"/>
        <v>1.0416666664241347E-2</v>
      </c>
      <c r="D5036" s="1">
        <v>8</v>
      </c>
      <c r="E5036" s="1">
        <v>0.64</v>
      </c>
      <c r="F5036" s="1">
        <f>IF(A5036="","",IF(E5036&lt;MinTemp,0,E5036*M_a+M_b))</f>
        <v>0.10013660000000001</v>
      </c>
      <c r="G5036" s="1">
        <f>IF(A5036="","",F5036^2)</f>
        <v>1.0027338659560001E-2</v>
      </c>
      <c r="H5036" s="1">
        <f t="shared" si="423"/>
        <v>4.3578177573055195E-3</v>
      </c>
      <c r="I5036" s="4">
        <f>IF(A5036="","",H5036*24*(B5036-B5035))</f>
        <v>1.0894544390727214E-3</v>
      </c>
      <c r="J5036" s="4">
        <f>IF(A5036="","",MIN(J5035+I5036,Max_logcfu))</f>
        <v>3.99</v>
      </c>
      <c r="K5036" s="1" cm="1">
        <f t="array" ref="K5036">IF(A5036="","",IF(E5036&lt;MinTemp,0,((E5036-Tmin)/(PrefTemp-Tmin))^2))</f>
        <v>1.658893107931442</v>
      </c>
      <c r="L5036" s="4">
        <f>IF(A5036="","",K5036*(B5036-B5035))</f>
        <v>1.7280136536929176E-2</v>
      </c>
      <c r="M5036" s="4">
        <f>IF(A5035="","",M5035-L5035)</f>
        <v>127.2017374201553</v>
      </c>
      <c r="N5036" s="1" t="s">
        <v>866</v>
      </c>
      <c r="O5036" s="1" t="s">
        <v>872</v>
      </c>
      <c r="P5036" s="1" t="s">
        <v>869</v>
      </c>
      <c r="Q5036" s="1">
        <v>4178</v>
      </c>
      <c r="R5036" s="1" t="s">
        <v>863</v>
      </c>
      <c r="S5036" s="1">
        <v>95.54</v>
      </c>
    </row>
    <row r="5037" spans="1:19" hidden="1" x14ac:dyDescent="0.3">
      <c r="A5037" s="1" t="s">
        <v>922</v>
      </c>
      <c r="B5037" s="2" t="s">
        <v>850</v>
      </c>
      <c r="C5037" s="1">
        <f t="shared" si="422"/>
        <v>1.0416666671517305E-2</v>
      </c>
      <c r="D5037" s="1">
        <v>8</v>
      </c>
      <c r="E5037" s="1">
        <v>0.44</v>
      </c>
      <c r="F5037" s="1">
        <f>IF(A5037="","",IF(E5037&lt;MinTemp,0,E5037*M_a+M_b))</f>
        <v>9.6208600000000005E-2</v>
      </c>
      <c r="G5037" s="1">
        <f>IF(A5037="","",F5037^2)</f>
        <v>9.2560947139600017E-3</v>
      </c>
      <c r="H5037" s="1">
        <f t="shared" si="423"/>
        <v>4.0226400321425474E-3</v>
      </c>
      <c r="I5037" s="4">
        <f>IF(A5037="","",H5037*24*(B5037-B5036))</f>
        <v>1.0056600085039339E-3</v>
      </c>
      <c r="J5037" s="4">
        <f>IF(A5037="","",MIN(J5036+I5037,Max_logcfu))</f>
        <v>3.99</v>
      </c>
      <c r="K5037" s="1" cm="1">
        <f t="array" ref="K5037">IF(A5037="","",IF(E5037&lt;MinTemp,0,((E5037-Tmin)/(PrefTemp-Tmin))^2))</f>
        <v>1.5313008016049863</v>
      </c>
      <c r="L5037" s="4">
        <f>IF(A5037="","",K5037*(B5037-B5036))</f>
        <v>1.5951050024146395E-2</v>
      </c>
      <c r="M5037" s="4">
        <f>IF(A5036="","",M5036-L5036)</f>
        <v>127.18445728361837</v>
      </c>
      <c r="N5037" s="1" t="s">
        <v>866</v>
      </c>
      <c r="O5037" s="1" t="s">
        <v>872</v>
      </c>
      <c r="P5037" s="1" t="s">
        <v>869</v>
      </c>
      <c r="Q5037" s="1">
        <v>4178</v>
      </c>
      <c r="R5037" s="1" t="s">
        <v>863</v>
      </c>
      <c r="S5037" s="1">
        <v>95.54</v>
      </c>
    </row>
    <row r="5038" spans="1:19" hidden="1" x14ac:dyDescent="0.3">
      <c r="A5038" s="1" t="s">
        <v>922</v>
      </c>
      <c r="B5038" s="2" t="s">
        <v>851</v>
      </c>
      <c r="C5038" s="1">
        <f t="shared" si="422"/>
        <v>1.0416666664241347E-2</v>
      </c>
      <c r="D5038" s="1">
        <v>8</v>
      </c>
      <c r="E5038" s="1">
        <v>0.1</v>
      </c>
      <c r="F5038" s="1">
        <f>IF(A5038="","",IF(E5038&lt;MinTemp,0,E5038*M_a+M_b))</f>
        <v>8.9530999999999999E-2</v>
      </c>
      <c r="G5038" s="1">
        <f>IF(A5038="","",F5038^2)</f>
        <v>8.0157999610000006E-3</v>
      </c>
      <c r="H5038" s="1">
        <f t="shared" si="423"/>
        <v>3.4836158022598872E-3</v>
      </c>
      <c r="I5038" s="4">
        <f>IF(A5038="","",H5038*24*(B5038-B5037))</f>
        <v>8.7090395036219868E-4</v>
      </c>
      <c r="J5038" s="4">
        <f>IF(A5038="","",MIN(J5037+I5038,Max_logcfu))</f>
        <v>3.99</v>
      </c>
      <c r="K5038" s="1" cm="1">
        <f t="array" ref="K5038">IF(A5038="","",IF(E5038&lt;MinTemp,0,((E5038-Tmin)/(PrefTemp-Tmin))^2))</f>
        <v>1.326110123665007</v>
      </c>
      <c r="L5038" s="4">
        <f>IF(A5038="","",K5038*(B5038-B5037))</f>
        <v>1.3813647118294249E-2</v>
      </c>
      <c r="M5038" s="4">
        <f>IF(A5037="","",M5037-L5037)</f>
        <v>127.16850623359423</v>
      </c>
      <c r="N5038" s="1" t="s">
        <v>866</v>
      </c>
      <c r="O5038" s="1" t="s">
        <v>872</v>
      </c>
      <c r="P5038" s="1" t="s">
        <v>869</v>
      </c>
      <c r="Q5038" s="1">
        <v>4178</v>
      </c>
      <c r="R5038" s="1" t="s">
        <v>863</v>
      </c>
      <c r="S5038" s="1">
        <v>95.54</v>
      </c>
    </row>
    <row r="5039" spans="1:19" hidden="1" x14ac:dyDescent="0.3">
      <c r="A5039" s="1" t="s">
        <v>922</v>
      </c>
      <c r="B5039" s="2" t="s">
        <v>852</v>
      </c>
      <c r="C5039" s="1">
        <f t="shared" si="422"/>
        <v>1.0416666664241347E-2</v>
      </c>
      <c r="D5039" s="1">
        <v>8</v>
      </c>
      <c r="E5039" s="1">
        <v>-0.1</v>
      </c>
      <c r="F5039" s="1">
        <f>IF(A5039="","",IF(E5039&lt;MinTemp,0,E5039*M_a+M_b))</f>
        <v>8.5603000000000012E-2</v>
      </c>
      <c r="G5039" s="1">
        <f>IF(A5039="","",F5039^2)</f>
        <v>7.3278736090000018E-3</v>
      </c>
      <c r="H5039" s="1">
        <f t="shared" si="423"/>
        <v>3.1846473746197312E-3</v>
      </c>
      <c r="I5039" s="4">
        <f>IF(A5039="","",H5039*24*(B5039-B5038))</f>
        <v>7.9616184346956186E-4</v>
      </c>
      <c r="J5039" s="4">
        <f>IF(A5039="","",MIN(J5038+I5039,Max_logcfu))</f>
        <v>3.99</v>
      </c>
      <c r="K5039" s="1" cm="1">
        <f t="array" ref="K5039">IF(A5039="","",IF(E5039&lt;MinTemp,0,((E5039-Tmin)/(PrefTemp-Tmin))^2))</f>
        <v>1.2123016324150178</v>
      </c>
      <c r="L5039" s="4">
        <f>IF(A5039="","",K5039*(B5039-B5038))</f>
        <v>1.2628142001382884E-2</v>
      </c>
      <c r="M5039" s="4">
        <f>IF(A5038="","",M5038-L5038)</f>
        <v>127.15469258647593</v>
      </c>
      <c r="N5039" s="1" t="s">
        <v>866</v>
      </c>
      <c r="O5039" s="1" t="s">
        <v>872</v>
      </c>
      <c r="P5039" s="1" t="s">
        <v>869</v>
      </c>
      <c r="Q5039" s="1">
        <v>4178</v>
      </c>
      <c r="R5039" s="1" t="s">
        <v>863</v>
      </c>
      <c r="S5039" s="1">
        <v>95.54</v>
      </c>
    </row>
    <row r="5040" spans="1:19" hidden="1" x14ac:dyDescent="0.3">
      <c r="A5040" s="1" t="s">
        <v>922</v>
      </c>
      <c r="B5040" s="2" t="s">
        <v>853</v>
      </c>
      <c r="C5040" s="1">
        <f t="shared" si="422"/>
        <v>1.0416666671517305E-2</v>
      </c>
      <c r="D5040" s="1">
        <v>8</v>
      </c>
      <c r="E5040" s="1">
        <v>-0.27</v>
      </c>
      <c r="F5040" s="1">
        <f>IF(A5040="","",IF(E5040&lt;MinTemp,0,E5040*M_a+M_b))</f>
        <v>8.226420000000001E-2</v>
      </c>
      <c r="G5040" s="1">
        <f>IF(A5040="","",F5040^2)</f>
        <v>6.7673986016400017E-3</v>
      </c>
      <c r="H5040" s="1">
        <f t="shared" si="423"/>
        <v>2.9410684926727514E-3</v>
      </c>
      <c r="I5040" s="4">
        <f>IF(A5040="","",H5040*24*(B5040-B5039))</f>
        <v>7.3526712351057325E-4</v>
      </c>
      <c r="J5040" s="4">
        <f>IF(A5040="","",MIN(J5039+I5040,Max_logcfu))</f>
        <v>3.99</v>
      </c>
      <c r="K5040" s="1" cm="1">
        <f t="array" ref="K5040">IF(A5040="","",IF(E5040&lt;MinTemp,0,((E5040-Tmin)/(PrefTemp-Tmin))^2))</f>
        <v>1.1195783128539596</v>
      </c>
      <c r="L5040" s="4">
        <f>IF(A5040="","",K5040*(B5040-B5039))</f>
        <v>1.1662274097659416E-2</v>
      </c>
      <c r="M5040" s="4">
        <f>IF(A5039="","",M5039-L5039)</f>
        <v>127.14206444447454</v>
      </c>
      <c r="N5040" s="1" t="s">
        <v>866</v>
      </c>
      <c r="O5040" s="1" t="s">
        <v>872</v>
      </c>
      <c r="P5040" s="1" t="s">
        <v>869</v>
      </c>
      <c r="Q5040" s="1">
        <v>4178</v>
      </c>
      <c r="R5040" s="1" t="s">
        <v>863</v>
      </c>
      <c r="S5040" s="1">
        <v>95.54</v>
      </c>
    </row>
    <row r="5041" spans="1:19" hidden="1" x14ac:dyDescent="0.3">
      <c r="A5041" s="1" t="s">
        <v>922</v>
      </c>
      <c r="B5041" s="2" t="s">
        <v>854</v>
      </c>
      <c r="C5041" s="1">
        <f t="shared" si="422"/>
        <v>1.0416666664241347E-2</v>
      </c>
      <c r="D5041" s="1">
        <v>8</v>
      </c>
      <c r="E5041" s="1">
        <v>-0.35</v>
      </c>
      <c r="F5041" s="1">
        <f>IF(A5041="","",IF(E5041&lt;MinTemp,0,E5041*M_a+M_b))</f>
        <v>8.0693000000000001E-2</v>
      </c>
      <c r="G5041" s="1">
        <f>IF(A5041="","",F5041^2)</f>
        <v>6.5113602490000002E-3</v>
      </c>
      <c r="H5041" s="1">
        <f t="shared" si="423"/>
        <v>2.8297958491960017E-3</v>
      </c>
      <c r="I5041" s="4">
        <f>IF(A5041="","",H5041*24*(B5041-B5040))</f>
        <v>7.0744896213428463E-4</v>
      </c>
      <c r="J5041" s="4">
        <f>IF(A5041="","",MIN(J5040+I5041,Max_logcfu))</f>
        <v>3.99</v>
      </c>
      <c r="K5041" s="1" cm="1">
        <f t="array" ref="K5041">IF(A5041="","",IF(E5041&lt;MinTemp,0,((E5041-Tmin)/(PrefTemp-Tmin))^2))</f>
        <v>1.0772200887048564</v>
      </c>
      <c r="L5041" s="4">
        <f>IF(A5041="","",K5041*(B5041-B5040))</f>
        <v>1.1221042588062984E-2</v>
      </c>
      <c r="M5041" s="4">
        <f>IF(A5040="","",M5040-L5040)</f>
        <v>127.13040217037688</v>
      </c>
      <c r="N5041" s="1" t="s">
        <v>866</v>
      </c>
      <c r="O5041" s="1" t="s">
        <v>872</v>
      </c>
      <c r="P5041" s="1" t="s">
        <v>869</v>
      </c>
      <c r="Q5041" s="1">
        <v>4178</v>
      </c>
      <c r="R5041" s="1" t="s">
        <v>863</v>
      </c>
      <c r="S5041" s="1">
        <v>95.54</v>
      </c>
    </row>
    <row r="5042" spans="1:19" hidden="1" x14ac:dyDescent="0.3">
      <c r="A5042" s="1" t="s">
        <v>922</v>
      </c>
      <c r="B5042" s="2" t="s">
        <v>855</v>
      </c>
      <c r="C5042" s="1">
        <f t="shared" si="422"/>
        <v>1.0416666664241347E-2</v>
      </c>
      <c r="D5042" s="1">
        <v>8</v>
      </c>
      <c r="E5042" s="1">
        <v>-0.44</v>
      </c>
      <c r="F5042" s="1">
        <f>IF(A5042="","",IF(E5042&lt;MinTemp,0,E5042*M_a+M_b))</f>
        <v>7.8925400000000007E-2</v>
      </c>
      <c r="G5042" s="1">
        <f>IF(A5042="","",F5042^2)</f>
        <v>6.2292187651600012E-3</v>
      </c>
      <c r="H5042" s="1">
        <f t="shared" si="423"/>
        <v>2.7071789505258587E-3</v>
      </c>
      <c r="I5042" s="4">
        <f>IF(A5042="","",H5042*24*(B5042-B5041))</f>
        <v>6.7679473747388609E-4</v>
      </c>
      <c r="J5042" s="4">
        <f>IF(A5042="","",MIN(J5041+I5042,Max_logcfu))</f>
        <v>3.99</v>
      </c>
      <c r="K5042" s="1" cm="1">
        <f t="array" ref="K5042">IF(A5042="","",IF(E5042&lt;MinTemp,0,((E5042-Tmin)/(PrefTemp-Tmin))^2))</f>
        <v>1.0305434401050306</v>
      </c>
      <c r="L5042" s="4">
        <f>IF(A5042="","",K5042*(B5042-B5041))</f>
        <v>1.0734827498594673E-2</v>
      </c>
      <c r="M5042" s="4">
        <f>IF(A5041="","",M5041-L5041)</f>
        <v>127.11918112778882</v>
      </c>
      <c r="N5042" s="1" t="s">
        <v>866</v>
      </c>
      <c r="O5042" s="1" t="s">
        <v>872</v>
      </c>
      <c r="P5042" s="1" t="s">
        <v>869</v>
      </c>
      <c r="Q5042" s="1">
        <v>4178</v>
      </c>
      <c r="R5042" s="1" t="s">
        <v>863</v>
      </c>
      <c r="S5042" s="1">
        <v>95.54</v>
      </c>
    </row>
    <row r="5043" spans="1:19" hidden="1" x14ac:dyDescent="0.3">
      <c r="A5043" s="1" t="s">
        <v>922</v>
      </c>
      <c r="B5043" s="2" t="s">
        <v>856</v>
      </c>
      <c r="C5043" s="1">
        <f t="shared" si="422"/>
        <v>1.0416666671517305E-2</v>
      </c>
      <c r="D5043" s="1">
        <v>8</v>
      </c>
      <c r="E5043" s="1">
        <v>-0.49</v>
      </c>
      <c r="F5043" s="1">
        <f>IF(A5043="","",IF(E5043&lt;MinTemp,0,E5043*M_a+M_b))</f>
        <v>7.794340000000001E-2</v>
      </c>
      <c r="G5043" s="1">
        <f>IF(A5043="","",F5043^2)</f>
        <v>6.0751736035600011E-3</v>
      </c>
      <c r="H5043" s="1">
        <f t="shared" si="423"/>
        <v>2.6402319007214257E-3</v>
      </c>
      <c r="I5043" s="4">
        <f>IF(A5043="","",H5043*24*(B5043-B5042))</f>
        <v>6.6005797548771982E-4</v>
      </c>
      <c r="J5043" s="4">
        <f>IF(A5043="","",MIN(J5042+I5043,Max_logcfu))</f>
        <v>3.99</v>
      </c>
      <c r="K5043" s="1" cm="1">
        <f t="array" ref="K5043">IF(A5043="","",IF(E5043&lt;MinTemp,0,((E5043-Tmin)/(PrefTemp-Tmin))^2))</f>
        <v>1.0050586663714947</v>
      </c>
      <c r="L5043" s="4">
        <f>IF(A5043="","",K5043*(B5043-B5042))</f>
        <v>1.0469361112911579E-2</v>
      </c>
      <c r="M5043" s="4">
        <f>IF(A5042="","",M5042-L5042)</f>
        <v>127.10844630029023</v>
      </c>
      <c r="N5043" s="1" t="s">
        <v>866</v>
      </c>
      <c r="O5043" s="1" t="s">
        <v>872</v>
      </c>
      <c r="P5043" s="1" t="s">
        <v>869</v>
      </c>
      <c r="Q5043" s="1">
        <v>4178</v>
      </c>
      <c r="R5043" s="1" t="s">
        <v>863</v>
      </c>
      <c r="S5043" s="1">
        <v>95.48</v>
      </c>
    </row>
    <row r="5044" spans="1:19" hidden="1" x14ac:dyDescent="0.3">
      <c r="A5044" s="1" t="s">
        <v>922</v>
      </c>
      <c r="B5044" s="2" t="s">
        <v>857</v>
      </c>
      <c r="C5044" s="1">
        <f t="shared" si="422"/>
        <v>1.0416666664241347E-2</v>
      </c>
      <c r="D5044" s="1">
        <v>8</v>
      </c>
      <c r="E5044" s="1">
        <v>-0.55000000000000004</v>
      </c>
      <c r="F5044" s="1">
        <f>IF(A5044="","",IF(E5044&lt;MinTemp,0,E5044*M_a+M_b))</f>
        <v>7.6765E-2</v>
      </c>
      <c r="G5044" s="1">
        <f>IF(A5044="","",F5044^2)</f>
        <v>5.8928652250000001E-3</v>
      </c>
      <c r="H5044" s="1">
        <f t="shared" si="423"/>
        <v>2.561001836158192E-3</v>
      </c>
      <c r="I5044" s="4">
        <f>IF(A5044="","",H5044*24*(B5044-B5043))</f>
        <v>6.4025045889047811E-4</v>
      </c>
      <c r="J5044" s="4">
        <f>IF(A5044="","",MIN(J5043+I5044,Max_logcfu))</f>
        <v>3.99</v>
      </c>
      <c r="K5044" s="1" cm="1">
        <f t="array" ref="K5044">IF(A5044="","",IF(E5044&lt;MinTemp,0,((E5044-Tmin)/(PrefTemp-Tmin))^2))</f>
        <v>0.97489811001858817</v>
      </c>
      <c r="L5044" s="4">
        <f>IF(A5044="","",K5044*(B5044-B5043))</f>
        <v>1.0155188643662522E-2</v>
      </c>
      <c r="M5044" s="4">
        <f>IF(A5043="","",M5043-L5043)</f>
        <v>127.09797693917731</v>
      </c>
      <c r="N5044" s="1" t="s">
        <v>866</v>
      </c>
      <c r="O5044" s="1" t="s">
        <v>872</v>
      </c>
      <c r="P5044" s="1" t="s">
        <v>869</v>
      </c>
      <c r="Q5044" s="1">
        <v>4178</v>
      </c>
      <c r="R5044" s="1" t="s">
        <v>863</v>
      </c>
      <c r="S5044" s="1">
        <v>95.48</v>
      </c>
    </row>
    <row r="5045" spans="1:19" hidden="1" x14ac:dyDescent="0.3">
      <c r="A5045" s="1" t="s">
        <v>922</v>
      </c>
      <c r="B5045" s="2" t="s">
        <v>858</v>
      </c>
      <c r="C5045" s="1">
        <f t="shared" si="422"/>
        <v>1.0416666664241347E-2</v>
      </c>
      <c r="D5045" s="1">
        <v>8</v>
      </c>
      <c r="E5045" s="1">
        <v>-0.57999999999999996</v>
      </c>
      <c r="F5045" s="1">
        <f>IF(A5045="","",IF(E5045&lt;MinTemp,0,E5045*M_a+M_b))</f>
        <v>7.6175800000000002E-2</v>
      </c>
      <c r="G5045" s="1">
        <f>IF(A5045="","",F5045^2)</f>
        <v>5.8027525056399999E-3</v>
      </c>
      <c r="H5045" s="1">
        <f t="shared" si="423"/>
        <v>2.5218394200956103E-3</v>
      </c>
      <c r="I5045" s="4">
        <f>IF(A5045="","",H5045*24*(B5045-B5044))</f>
        <v>6.3045985487711212E-4</v>
      </c>
      <c r="J5045" s="4">
        <f>IF(A5045="","",MIN(J5044+I5045,Max_logcfu))</f>
        <v>3.99</v>
      </c>
      <c r="K5045" s="1" cm="1">
        <f t="array" ref="K5045">IF(A5045="","",IF(E5045&lt;MinTemp,0,((E5045-Tmin)/(PrefTemp-Tmin))^2))</f>
        <v>0.95999012953059037</v>
      </c>
      <c r="L5045" s="4">
        <f>IF(A5045="","",K5045*(B5045-B5044))</f>
        <v>9.9998971802820347E-3</v>
      </c>
      <c r="M5045" s="4">
        <f>IF(A5044="","",M5044-L5044)</f>
        <v>127.08782175053365</v>
      </c>
      <c r="N5045" s="1" t="s">
        <v>866</v>
      </c>
      <c r="O5045" s="1" t="s">
        <v>872</v>
      </c>
      <c r="P5045" s="1" t="s">
        <v>869</v>
      </c>
      <c r="Q5045" s="1">
        <v>4178</v>
      </c>
      <c r="R5045" s="1" t="s">
        <v>863</v>
      </c>
      <c r="S5045" s="1">
        <v>95.48</v>
      </c>
    </row>
    <row r="5046" spans="1:19" hidden="1" x14ac:dyDescent="0.3">
      <c r="A5046" s="1" t="s">
        <v>922</v>
      </c>
      <c r="B5046" s="2" t="s">
        <v>859</v>
      </c>
      <c r="C5046" s="1">
        <f t="shared" si="422"/>
        <v>1.0416666671517305E-2</v>
      </c>
      <c r="D5046" s="1">
        <v>8</v>
      </c>
      <c r="E5046" s="1">
        <v>-0.63</v>
      </c>
      <c r="F5046" s="1">
        <f>IF(A5046="","",IF(E5046&lt;MinTemp,0,E5046*M_a+M_b))</f>
        <v>7.5193800000000005E-2</v>
      </c>
      <c r="G5046" s="1">
        <f>IF(A5046="","",F5046^2)</f>
        <v>5.6541075584400011E-3</v>
      </c>
      <c r="H5046" s="1">
        <f t="shared" si="423"/>
        <v>2.4572392692046941E-3</v>
      </c>
      <c r="I5046" s="4">
        <f>IF(A5046="","",H5046*24*(B5046-B5045))</f>
        <v>6.1430981758723387E-4</v>
      </c>
      <c r="J5046" s="4">
        <f>IF(A5046="","",MIN(J5045+I5046,Max_logcfu))</f>
        <v>3.99</v>
      </c>
      <c r="K5046" s="1" cm="1">
        <f t="array" ref="K5046">IF(A5046="","",IF(E5046&lt;MinTemp,0,((E5046-Tmin)/(PrefTemp-Tmin))^2))</f>
        <v>0.93539875121867733</v>
      </c>
      <c r="L5046" s="4">
        <f>IF(A5046="","",K5046*(B5046-B5045))</f>
        <v>9.743736996398503E-3</v>
      </c>
      <c r="M5046" s="4">
        <f>IF(A5045="","",M5045-L5045)</f>
        <v>127.07782185335337</v>
      </c>
      <c r="N5046" s="1" t="s">
        <v>866</v>
      </c>
      <c r="O5046" s="1" t="s">
        <v>872</v>
      </c>
      <c r="P5046" s="1" t="s">
        <v>869</v>
      </c>
      <c r="Q5046" s="1">
        <v>4178</v>
      </c>
      <c r="R5046" s="1" t="s">
        <v>863</v>
      </c>
      <c r="S5046" s="1">
        <v>95.48</v>
      </c>
    </row>
    <row r="5047" spans="1:19" hidden="1" x14ac:dyDescent="0.3">
      <c r="A5047" s="1" t="s">
        <v>922</v>
      </c>
      <c r="B5047" s="2" t="s">
        <v>860</v>
      </c>
      <c r="C5047" s="1">
        <f t="shared" si="422"/>
        <v>1.0416666664241347E-2</v>
      </c>
      <c r="D5047" s="1">
        <v>8</v>
      </c>
      <c r="E5047" s="1">
        <v>-0.65</v>
      </c>
      <c r="F5047" s="1">
        <f>IF(A5047="","",IF(E5047&lt;MinTemp,0,E5047*M_a+M_b))</f>
        <v>7.4801000000000006E-2</v>
      </c>
      <c r="G5047" s="1">
        <f>IF(A5047="","",F5047^2)</f>
        <v>5.595189601000001E-3</v>
      </c>
      <c r="H5047" s="1">
        <f t="shared" si="423"/>
        <v>2.4316338987396785E-3</v>
      </c>
      <c r="I5047" s="4">
        <f>IF(A5047="","",H5047*24*(B5047-B5046))</f>
        <v>6.0790847454337985E-4</v>
      </c>
      <c r="J5047" s="4">
        <f>IF(A5047="","",MIN(J5046+I5047,Max_logcfu))</f>
        <v>3.99</v>
      </c>
      <c r="K5047" s="1" cm="1">
        <f t="array" ref="K5047">IF(A5047="","",IF(E5047&lt;MinTemp,0,((E5047-Tmin)/(PrefTemp-Tmin))^2))</f>
        <v>0.92565153943607414</v>
      </c>
      <c r="L5047" s="4">
        <f>IF(A5047="","",K5047*(B5047-B5046))</f>
        <v>9.6422035335474391E-3</v>
      </c>
      <c r="M5047" s="4">
        <f>IF(A5046="","",M5046-L5046)</f>
        <v>127.06807811635697</v>
      </c>
      <c r="N5047" s="1" t="s">
        <v>866</v>
      </c>
      <c r="O5047" s="1" t="s">
        <v>872</v>
      </c>
      <c r="P5047" s="1" t="s">
        <v>869</v>
      </c>
      <c r="Q5047" s="1">
        <v>4178</v>
      </c>
      <c r="R5047" s="1" t="s">
        <v>863</v>
      </c>
      <c r="S5047" s="1">
        <v>95.48</v>
      </c>
    </row>
    <row r="5048" spans="1:19" hidden="1" x14ac:dyDescent="0.3">
      <c r="A5048" s="1" t="s">
        <v>922</v>
      </c>
      <c r="B5048" s="2" t="s">
        <v>861</v>
      </c>
      <c r="C5048" s="1">
        <f t="shared" si="422"/>
        <v>1.0416666664241347E-2</v>
      </c>
      <c r="D5048" s="1">
        <v>8</v>
      </c>
      <c r="E5048" s="1">
        <v>-0.68</v>
      </c>
      <c r="F5048" s="1">
        <f>IF(A5048="","",IF(E5048&lt;MinTemp,0,E5048*M_a+M_b))</f>
        <v>7.4211800000000008E-2</v>
      </c>
      <c r="G5048" s="1">
        <f>IF(A5048="","",F5048^2)</f>
        <v>5.5073912592400014E-3</v>
      </c>
      <c r="H5048" s="1">
        <f t="shared" si="423"/>
        <v>2.3934772964971755E-3</v>
      </c>
      <c r="I5048" s="4">
        <f>IF(A5048="","",H5048*24*(B5048-B5047))</f>
        <v>5.983693239849752E-4</v>
      </c>
      <c r="J5048" s="4">
        <f>IF(A5048="","",MIN(J5047+I5048,Max_logcfu))</f>
        <v>3.99</v>
      </c>
      <c r="K5048" s="1" cm="1">
        <f t="array" ref="K5048">IF(A5048="","",IF(E5048&lt;MinTemp,0,((E5048-Tmin)/(PrefTemp-Tmin))^2))</f>
        <v>0.91112644270020049</v>
      </c>
      <c r="L5048" s="4">
        <f>IF(A5048="","",K5048*(B5048-B5047))</f>
        <v>9.4909004425839834E-3</v>
      </c>
      <c r="M5048" s="4">
        <f>IF(A5047="","",M5047-L5047)</f>
        <v>127.05843591282343</v>
      </c>
      <c r="N5048" s="1" t="s">
        <v>866</v>
      </c>
      <c r="O5048" s="1" t="s">
        <v>872</v>
      </c>
      <c r="P5048" s="1" t="s">
        <v>869</v>
      </c>
      <c r="Q5048" s="1">
        <v>4178</v>
      </c>
      <c r="R5048" s="1" t="s">
        <v>863</v>
      </c>
      <c r="S5048" s="1">
        <v>95.48</v>
      </c>
    </row>
    <row r="5049" spans="1:19" hidden="1" x14ac:dyDescent="0.3">
      <c r="A5049" s="1" t="s">
        <v>922</v>
      </c>
      <c r="B5049" s="2" t="s">
        <v>862</v>
      </c>
      <c r="C5049" s="1">
        <f t="shared" si="422"/>
        <v>1.0416666671517305E-2</v>
      </c>
      <c r="D5049" s="1">
        <v>8</v>
      </c>
      <c r="E5049" s="1">
        <v>-0.68</v>
      </c>
      <c r="F5049" s="1">
        <f>IF(A5049="","",IF(E5049&lt;MinTemp,0,E5049*M_a+M_b))</f>
        <v>7.4211800000000008E-2</v>
      </c>
      <c r="G5049" s="1">
        <f>IF(A5049="","",F5049^2)</f>
        <v>5.5073912592400014E-3</v>
      </c>
      <c r="H5049" s="1">
        <f t="shared" si="423"/>
        <v>2.3934772964971755E-3</v>
      </c>
      <c r="I5049" s="4">
        <f>IF(A5049="","",H5049*24*(B5049-B5048))</f>
        <v>5.9836932440293135E-4</v>
      </c>
      <c r="J5049" s="4">
        <f>IF(A5049="","",MIN(J5048+I5049,Max_logcfu))</f>
        <v>3.99</v>
      </c>
      <c r="K5049" s="1" cm="1">
        <f t="array" ref="K5049">IF(A5049="","",IF(E5049&lt;MinTemp,0,((E5049-Tmin)/(PrefTemp-Tmin))^2))</f>
        <v>0.91112644270020049</v>
      </c>
      <c r="L5049" s="4">
        <f>IF(A5049="","",K5049*(B5049-B5048))</f>
        <v>9.4909004492133003E-3</v>
      </c>
      <c r="M5049" s="4">
        <f>IF(A5048="","",M5048-L5048)</f>
        <v>127.04894501238084</v>
      </c>
      <c r="N5049" s="1" t="s">
        <v>866</v>
      </c>
      <c r="O5049" s="1" t="s">
        <v>872</v>
      </c>
      <c r="P5049" s="1" t="s">
        <v>869</v>
      </c>
      <c r="Q5049" s="1">
        <v>4178</v>
      </c>
      <c r="R5049" s="1" t="s">
        <v>863</v>
      </c>
      <c r="S5049" s="1">
        <v>95.4</v>
      </c>
    </row>
    <row r="5050" spans="1:19" hidden="1" x14ac:dyDescent="0.3">
      <c r="A5050" s="1"/>
      <c r="B5050" s="1"/>
      <c r="D5050" s="1"/>
      <c r="E5050" s="1"/>
      <c r="G5050" s="1"/>
      <c r="H5050" s="1"/>
      <c r="I5050" s="1"/>
      <c r="J5050" s="1"/>
      <c r="K5050" s="1"/>
      <c r="L5050" s="1"/>
      <c r="M5050" s="4">
        <f>IF(A5049="","",M5049-L5049)</f>
        <v>127.03945411193163</v>
      </c>
      <c r="N5050" s="1" t="s">
        <v>866</v>
      </c>
      <c r="O5050" s="1" t="s">
        <v>872</v>
      </c>
      <c r="P5050" s="1" t="s">
        <v>869</v>
      </c>
      <c r="Q5050" s="1">
        <v>4178</v>
      </c>
      <c r="R5050" s="1" t="s">
        <v>863</v>
      </c>
      <c r="S5050" s="1">
        <v>95.4</v>
      </c>
    </row>
  </sheetData>
  <autoFilter ref="A1:S5050" xr:uid="{00000000-0001-0000-0000-000000000000}">
    <filterColumn colId="17">
      <filters>
        <filter val="USA"/>
      </filters>
    </filterColumn>
  </autoFilter>
  <mergeCells count="4">
    <mergeCell ref="U195:W195"/>
    <mergeCell ref="U147:W147"/>
    <mergeCell ref="U7:W7"/>
    <mergeCell ref="U1392:W1392"/>
  </mergeCells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32</vt:i4>
      </vt:variant>
    </vt:vector>
  </HeadingPairs>
  <TitlesOfParts>
    <vt:vector size="33" baseType="lpstr">
      <vt:lpstr>Report</vt:lpstr>
      <vt:lpstr>_0.2</vt:lpstr>
      <vt:lpstr>_0.3</vt:lpstr>
      <vt:lpstr>_16.9</vt:lpstr>
      <vt:lpstr>_40.1</vt:lpstr>
      <vt:lpstr>_C1_MaxTemp.</vt:lpstr>
      <vt:lpstr>_C1_Min_time_interval</vt:lpstr>
      <vt:lpstr>_C1_MinTemp.</vt:lpstr>
      <vt:lpstr>_C1_Temp._weighted_ave</vt:lpstr>
      <vt:lpstr>_C2_Max_time_interval</vt:lpstr>
      <vt:lpstr>_C2_Max_time_interval__min</vt:lpstr>
      <vt:lpstr>_C2_MaxTemp.</vt:lpstr>
      <vt:lpstr>_C2_Min_time_interval</vt:lpstr>
      <vt:lpstr>_C2_Min_time_interval__min</vt:lpstr>
      <vt:lpstr>_C2_MinTemp.</vt:lpstr>
      <vt:lpstr>_C2_Relative_diff</vt:lpstr>
      <vt:lpstr>_C3_Max_time_interval</vt:lpstr>
      <vt:lpstr>_C3_MaxTemp.</vt:lpstr>
      <vt:lpstr>_C3_Min_time_interval</vt:lpstr>
      <vt:lpstr>_C3_MinTemp.</vt:lpstr>
      <vt:lpstr>_C3_Preferred_Temp._°C</vt:lpstr>
      <vt:lpstr>_C3_Relative_diff</vt:lpstr>
      <vt:lpstr>_C3_Temp._weighted_ave</vt:lpstr>
      <vt:lpstr>AvgTemp</vt:lpstr>
      <vt:lpstr>CF</vt:lpstr>
      <vt:lpstr>InitCFU</vt:lpstr>
      <vt:lpstr>M_a</vt:lpstr>
      <vt:lpstr>M_b</vt:lpstr>
      <vt:lpstr>M_c</vt:lpstr>
      <vt:lpstr>Max_logcfu</vt:lpstr>
      <vt:lpstr>MaxTemp</vt:lpstr>
      <vt:lpstr>MinTemp</vt:lpstr>
      <vt:lpstr>PrefTemp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Krish</cp:lastModifiedBy>
  <dcterms:created xsi:type="dcterms:W3CDTF">2023-06-29T18:05:32Z</dcterms:created>
  <dcterms:modified xsi:type="dcterms:W3CDTF">2023-07-11T10:03:50Z</dcterms:modified>
</cp:coreProperties>
</file>